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ThisWorkbook" defaultThemeVersion="166925"/>
  <mc:AlternateContent xmlns:mc="http://schemas.openxmlformats.org/markup-compatibility/2006">
    <mc:Choice Requires="x15">
      <x15ac:absPath xmlns:x15ac="http://schemas.microsoft.com/office/spreadsheetml/2010/11/ac" url="C:\Users\k.nogi\#GitHub\ken_nogi\XVBA\久保ファイル\"/>
    </mc:Choice>
  </mc:AlternateContent>
  <xr:revisionPtr revIDLastSave="0" documentId="13_ncr:1_{9CC1AA07-7669-4841-9B7E-9F3B754E3F41}" xr6:coauthVersionLast="47" xr6:coauthVersionMax="47" xr10:uidLastSave="{00000000-0000-0000-0000-000000000000}"/>
  <bookViews>
    <workbookView xWindow="29790" yWindow="0" windowWidth="22020" windowHeight="15585" activeTab="2" xr2:uid="{26C3F8E9-0430-4CF6-98AE-53183508DF8B}"/>
  </bookViews>
  <sheets>
    <sheet name="全" sheetId="2" r:id="rId1"/>
    <sheet name="前" sheetId="4" r:id="rId2"/>
    <sheet name="指示書期限切れ" sheetId="1" r:id="rId3"/>
    <sheet name="送付状1" sheetId="6" r:id="rId4"/>
    <sheet name="送付状2" sheetId="8" r:id="rId5"/>
    <sheet name="病院リスト" sheetId="5" r:id="rId6"/>
    <sheet name="Sheet1" sheetId="9" r:id="rId7"/>
  </sheets>
  <definedNames>
    <definedName name="_xlnm._FilterDatabase" localSheetId="2" hidden="1">指示書期限切れ!$B$5:$O$55</definedName>
    <definedName name="ExternalData_1" localSheetId="0" hidden="1">全!$A$1:$CQ$126</definedName>
    <definedName name="_xlnm.Print_Area" localSheetId="2">指示書期限切れ!$B$1:$J$68</definedName>
    <definedName name="_xlnm.Print_Area" localSheetId="3">送付状1!$B$4:$J$50</definedName>
    <definedName name="_xlnm.Print_Area" localSheetId="4">送付状2!$B$4:$J$47</definedName>
    <definedName name="指示開始日">送付状1!$I$2</definedName>
    <definedName name="生年月日">送付状1!$J$2</definedName>
    <definedName name="担当医">送付状1!$G$2</definedName>
    <definedName name="病院住所">送付状1!$E$2</definedName>
    <definedName name="病院名">送付状1!$F$2</definedName>
    <definedName name="病院郵便番号">送付状1!$D$2</definedName>
    <definedName name="利用者名">送付状1!$H$2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6" i="8" l="1"/>
  <c r="I41" i="8"/>
  <c r="I39" i="8"/>
  <c r="I37" i="8"/>
  <c r="I35" i="8"/>
  <c r="I33" i="8"/>
  <c r="I31" i="8"/>
  <c r="I29" i="8"/>
  <c r="I27" i="8"/>
  <c r="E42" i="8"/>
  <c r="E41" i="8"/>
  <c r="D41" i="8"/>
  <c r="E40" i="8"/>
  <c r="E39" i="8"/>
  <c r="D39" i="8"/>
  <c r="E38" i="8"/>
  <c r="E37" i="8"/>
  <c r="D37" i="8"/>
  <c r="G33" i="6"/>
  <c r="G31" i="6"/>
  <c r="G29" i="6"/>
  <c r="E35" i="8"/>
  <c r="D35" i="8"/>
  <c r="E34" i="8"/>
  <c r="E33" i="8"/>
  <c r="D33" i="8"/>
  <c r="E32" i="8"/>
  <c r="E31" i="8"/>
  <c r="D31" i="8"/>
  <c r="E30" i="8"/>
  <c r="E29" i="8"/>
  <c r="D29" i="8"/>
  <c r="E28" i="8"/>
  <c r="E27" i="8"/>
  <c r="D27" i="8"/>
  <c r="C6" i="8"/>
  <c r="B4" i="8"/>
  <c r="B5" i="8"/>
  <c r="I4" i="8"/>
  <c r="G27" i="6"/>
  <c r="E68" i="1" a="1"/>
  <c r="G69" i="1" a="1"/>
  <c r="I70" i="1" a="1"/>
  <c r="H74" i="1" a="1"/>
  <c r="G83" i="1" a="1"/>
  <c r="H86" i="1" a="1"/>
  <c r="H93" i="1" a="1"/>
  <c r="J91" i="1" a="1"/>
  <c r="E73" i="1" a="1"/>
  <c r="E86" i="1" a="1"/>
  <c r="G68" i="1" a="1"/>
  <c r="F72" i="1" a="1"/>
  <c r="J79" i="1" a="1"/>
  <c r="E83" i="1" a="1"/>
  <c r="I98" i="1" a="1"/>
  <c r="F80" i="1" a="1"/>
  <c r="I67" i="1" a="1"/>
  <c r="F82" i="1" a="1"/>
  <c r="E70" i="1" a="1"/>
  <c r="J73" i="1" a="1"/>
  <c r="G82" i="1" a="1"/>
  <c r="H85" i="1" a="1"/>
  <c r="F83" i="1" a="1"/>
  <c r="J90" i="1" a="1"/>
  <c r="G70" i="1" a="1"/>
  <c r="E82" i="1" a="1"/>
  <c r="F87" i="1" a="1"/>
  <c r="I77" i="1" a="1"/>
  <c r="G85" i="1" a="1"/>
  <c r="H88" i="1" a="1"/>
  <c r="F81" i="1" a="1"/>
  <c r="J93" i="1" a="1"/>
  <c r="J68" i="1" a="1"/>
  <c r="H90" i="1" a="1"/>
  <c r="I69" i="1" a="1"/>
  <c r="H73" i="1" a="1"/>
  <c r="J81" i="1" a="1"/>
  <c r="E85" i="1" a="1"/>
  <c r="F75" i="1" a="1"/>
  <c r="F90" i="1" a="1"/>
  <c r="I71" i="1" a="1"/>
  <c r="I95" i="1" a="1"/>
  <c r="G71" i="1" a="1"/>
  <c r="I75" i="1" a="1"/>
  <c r="G84" i="1" a="1"/>
  <c r="H87" i="1" a="1"/>
  <c r="H97" i="1" a="1"/>
  <c r="J92" i="1" a="1"/>
  <c r="I81" i="1" a="1"/>
  <c r="J95" i="1" a="1"/>
  <c r="J74" i="1" a="1"/>
  <c r="F92" i="1" a="1"/>
  <c r="I72" i="1" a="1"/>
  <c r="J87" i="1" a="1"/>
  <c r="J67" i="1" a="1"/>
  <c r="H91" i="1" a="1"/>
  <c r="I76" i="1" a="1"/>
  <c r="J85" i="1" a="1"/>
  <c r="E94" i="1" a="1"/>
  <c r="I83" i="1" a="1"/>
  <c r="I90" i="1" a="1"/>
  <c r="H99" i="1" a="1"/>
  <c r="E72" i="1" a="1"/>
  <c r="G73" i="1" a="1"/>
  <c r="I74" i="1" a="1"/>
  <c r="F69" i="1" a="1"/>
  <c r="G75" i="1" a="1"/>
  <c r="H78" i="1" a="1"/>
  <c r="F94" i="1" a="1"/>
  <c r="G94" i="1" a="1"/>
  <c r="G99" i="1" a="1"/>
  <c r="I88" i="1" a="1"/>
  <c r="E91" i="1" a="1"/>
  <c r="I73" i="1" a="1"/>
  <c r="I82" i="1" a="1"/>
  <c r="E75" i="1" a="1"/>
  <c r="F88" i="1" a="1"/>
  <c r="E90" i="1" a="1"/>
  <c r="E96" i="1" a="1"/>
  <c r="J78" i="1" a="1"/>
  <c r="F91" i="1" a="1"/>
  <c r="H68" i="1" a="1"/>
  <c r="I87" i="1" a="1"/>
  <c r="H77" i="1" a="1"/>
  <c r="F93" i="1" a="1"/>
  <c r="I92" i="1" a="1"/>
  <c r="J98" i="1" a="1"/>
  <c r="I80" i="1" a="1"/>
  <c r="G89" i="1" a="1"/>
  <c r="E93" i="1" a="1"/>
  <c r="G95" i="1" a="1"/>
  <c r="E78" i="1" a="1"/>
  <c r="F71" i="1" a="1"/>
  <c r="F97" i="1" a="1"/>
  <c r="J82" i="1" a="1"/>
  <c r="G81" i="1" a="1"/>
  <c r="H84" i="1" a="1"/>
  <c r="J89" i="1" a="1"/>
  <c r="E99" i="1" a="1"/>
  <c r="E81" i="1" a="1"/>
  <c r="J88" i="1" a="1"/>
  <c r="I68" i="1" a="1"/>
  <c r="G80" i="1" a="1"/>
  <c r="F84" i="1" a="1"/>
  <c r="E76" i="1" a="1"/>
  <c r="E88" i="1" a="1"/>
  <c r="F86" i="1" a="1"/>
  <c r="I89" i="1" a="1"/>
  <c r="I97" i="1" a="1"/>
  <c r="E87" i="1" a="1"/>
  <c r="J72" i="1" a="1"/>
  <c r="I79" i="1" a="1"/>
  <c r="J94" i="1" a="1"/>
  <c r="I85" i="1" a="1"/>
  <c r="I91" i="1" a="1"/>
  <c r="G72" i="1" a="1"/>
  <c r="F85" i="1" a="1"/>
  <c r="G97" i="1" a="1"/>
  <c r="H89" i="1" a="1"/>
  <c r="E69" i="1" a="1"/>
  <c r="H70" i="1" a="1"/>
  <c r="G77" i="1" a="1"/>
  <c r="H80" i="1" a="1"/>
  <c r="F96" i="1" a="1"/>
  <c r="G98" i="1" a="1"/>
  <c r="G90" i="1" a="1"/>
  <c r="J80" i="1" a="1"/>
  <c r="H96" i="1" a="1"/>
  <c r="F68" i="1" a="1"/>
  <c r="I86" i="1" a="1"/>
  <c r="E77" i="1" a="1"/>
  <c r="H92" i="1" a="1"/>
  <c r="E92" i="1" a="1"/>
  <c r="E98" i="1" a="1"/>
  <c r="J84" i="1" a="1"/>
  <c r="E97" i="1" a="1"/>
  <c r="J69" i="1" a="1"/>
  <c r="G76" i="1" a="1"/>
  <c r="H79" i="1" a="1"/>
  <c r="F95" i="1" a="1"/>
  <c r="G96" i="1" a="1"/>
  <c r="F79" i="1" a="1"/>
  <c r="J76" i="1" a="1"/>
  <c r="G93" i="1" a="1"/>
  <c r="J71" i="1" a="1"/>
  <c r="G79" i="1" a="1"/>
  <c r="H82" i="1" a="1"/>
  <c r="F98" i="1" a="1"/>
  <c r="F76" i="1" a="1"/>
  <c r="G67" i="1" a="1"/>
  <c r="J86" i="1" a="1"/>
  <c r="H69" i="1" a="1"/>
  <c r="J75" i="1" a="1"/>
  <c r="E79" i="1" a="1"/>
  <c r="I94" i="1" a="1"/>
  <c r="I99" i="1" a="1"/>
  <c r="E67" i="1" a="1"/>
  <c r="G78" i="1" a="1"/>
  <c r="H81" i="1" a="1"/>
  <c r="G91" i="1" a="1"/>
  <c r="H94" i="1" a="1"/>
  <c r="F89" i="1" a="1"/>
  <c r="F73" i="1" a="1"/>
  <c r="J99" i="1" a="1"/>
  <c r="F67" i="1" a="1"/>
  <c r="E80" i="1" a="1"/>
  <c r="J70" i="1" a="1"/>
  <c r="J77" i="1" a="1"/>
  <c r="I96" i="1" a="1"/>
  <c r="G92" i="1" a="1"/>
  <c r="E84" i="1" a="1"/>
  <c r="H72" i="1" a="1"/>
  <c r="H83" i="1" a="1"/>
  <c r="F99" i="1" a="1"/>
  <c r="H67" i="1" a="1"/>
  <c r="E95" i="1" a="1"/>
  <c r="G74" i="1" a="1"/>
  <c r="H98" i="1" a="1"/>
  <c r="G87" i="1" a="1"/>
  <c r="H71" i="1" a="1"/>
  <c r="E71" i="1" a="1"/>
  <c r="J83" i="1" a="1"/>
  <c r="H95" i="1" a="1"/>
  <c r="G88" i="1" a="1"/>
  <c r="G86" i="1" a="1"/>
  <c r="F78" i="1" a="1"/>
  <c r="F70" i="1" a="1"/>
  <c r="I93" i="1" a="1"/>
  <c r="H76" i="1" a="1"/>
  <c r="J97" i="1" a="1"/>
  <c r="F77" i="1" a="1"/>
  <c r="I78" i="1" a="1"/>
  <c r="E89" i="1" a="1"/>
  <c r="I84" i="1" a="1"/>
  <c r="E74" i="1" a="1"/>
  <c r="H75" i="1" a="1"/>
  <c r="J96" i="1" a="1"/>
  <c r="F74" i="1" a="1"/>
  <c r="H98" i="1" l="1"/>
  <c r="H94" i="1"/>
  <c r="G92" i="1"/>
  <c r="Q92" i="1" s="1"/>
  <c r="G90" i="1"/>
  <c r="Q90" i="1" s="1"/>
  <c r="F87" i="1"/>
  <c r="F79" i="1"/>
  <c r="I99" i="1"/>
  <c r="G99" i="1"/>
  <c r="Q99" i="1" s="1"/>
  <c r="E99" i="1"/>
  <c r="J98" i="1"/>
  <c r="E98" i="1"/>
  <c r="J97" i="1"/>
  <c r="E97" i="1"/>
  <c r="J96" i="1"/>
  <c r="E96" i="1"/>
  <c r="J95" i="1"/>
  <c r="E95" i="1"/>
  <c r="J94" i="1"/>
  <c r="E94" i="1"/>
  <c r="J93" i="1"/>
  <c r="E93" i="1"/>
  <c r="J92" i="1"/>
  <c r="F92" i="1"/>
  <c r="J91" i="1"/>
  <c r="F91" i="1"/>
  <c r="J90" i="1"/>
  <c r="F90" i="1"/>
  <c r="J89" i="1"/>
  <c r="F89" i="1"/>
  <c r="F84" i="1"/>
  <c r="F80" i="1"/>
  <c r="F76" i="1"/>
  <c r="H96" i="1"/>
  <c r="G91" i="1"/>
  <c r="Q91" i="1" s="1"/>
  <c r="J88" i="1"/>
  <c r="G98" i="1"/>
  <c r="Q98" i="1" s="1"/>
  <c r="G97" i="1"/>
  <c r="Q97" i="1" s="1"/>
  <c r="G96" i="1"/>
  <c r="Q96" i="1" s="1"/>
  <c r="G95" i="1"/>
  <c r="Q95" i="1" s="1"/>
  <c r="G94" i="1"/>
  <c r="Q94" i="1" s="1"/>
  <c r="G93" i="1"/>
  <c r="Q93" i="1" s="1"/>
  <c r="I92" i="1"/>
  <c r="E92" i="1"/>
  <c r="I91" i="1"/>
  <c r="E91" i="1"/>
  <c r="I90" i="1"/>
  <c r="E90" i="1"/>
  <c r="I89" i="1"/>
  <c r="G88" i="1"/>
  <c r="Q88" i="1" s="1"/>
  <c r="J87" i="1"/>
  <c r="F85" i="1"/>
  <c r="F81" i="1"/>
  <c r="F77" i="1"/>
  <c r="H97" i="1"/>
  <c r="H95" i="1"/>
  <c r="H93" i="1"/>
  <c r="G89" i="1"/>
  <c r="Q89" i="1" s="1"/>
  <c r="F83" i="1"/>
  <c r="F75" i="1"/>
  <c r="J99" i="1"/>
  <c r="H99" i="1"/>
  <c r="F99" i="1"/>
  <c r="I98" i="1"/>
  <c r="F98" i="1"/>
  <c r="I97" i="1"/>
  <c r="F97" i="1"/>
  <c r="I96" i="1"/>
  <c r="F96" i="1"/>
  <c r="I95" i="1"/>
  <c r="F95" i="1"/>
  <c r="I94" i="1"/>
  <c r="F94" i="1"/>
  <c r="I93" i="1"/>
  <c r="F93" i="1"/>
  <c r="H92" i="1"/>
  <c r="H91" i="1"/>
  <c r="H90" i="1"/>
  <c r="H89" i="1"/>
  <c r="F88" i="1"/>
  <c r="F86" i="1"/>
  <c r="F82" i="1"/>
  <c r="F78" i="1"/>
  <c r="E89" i="1"/>
  <c r="H88" i="1"/>
  <c r="E88" i="1"/>
  <c r="H87" i="1"/>
  <c r="E87" i="1"/>
  <c r="H86" i="1"/>
  <c r="E86" i="1"/>
  <c r="H85" i="1"/>
  <c r="E85" i="1"/>
  <c r="H84" i="1"/>
  <c r="E84" i="1"/>
  <c r="H83" i="1"/>
  <c r="E83" i="1"/>
  <c r="H82" i="1"/>
  <c r="E82" i="1"/>
  <c r="H81" i="1"/>
  <c r="E81" i="1"/>
  <c r="H80" i="1"/>
  <c r="E80" i="1"/>
  <c r="H79" i="1"/>
  <c r="E79" i="1"/>
  <c r="H78" i="1"/>
  <c r="E78" i="1"/>
  <c r="H77" i="1"/>
  <c r="E77" i="1"/>
  <c r="H76" i="1"/>
  <c r="E76" i="1"/>
  <c r="H75" i="1"/>
  <c r="E75" i="1"/>
  <c r="G87" i="1"/>
  <c r="Q87" i="1" s="1"/>
  <c r="J86" i="1"/>
  <c r="G86" i="1"/>
  <c r="Q86" i="1" s="1"/>
  <c r="J85" i="1"/>
  <c r="G85" i="1"/>
  <c r="Q85" i="1" s="1"/>
  <c r="J84" i="1"/>
  <c r="G84" i="1"/>
  <c r="Q84" i="1" s="1"/>
  <c r="J83" i="1"/>
  <c r="G83" i="1"/>
  <c r="Q83" i="1" s="1"/>
  <c r="J82" i="1"/>
  <c r="G82" i="1"/>
  <c r="Q82" i="1" s="1"/>
  <c r="J81" i="1"/>
  <c r="G81" i="1"/>
  <c r="Q81" i="1" s="1"/>
  <c r="J80" i="1"/>
  <c r="G80" i="1"/>
  <c r="Q80" i="1" s="1"/>
  <c r="J79" i="1"/>
  <c r="G79" i="1"/>
  <c r="Q79" i="1" s="1"/>
  <c r="J78" i="1"/>
  <c r="G78" i="1"/>
  <c r="Q78" i="1" s="1"/>
  <c r="J77" i="1"/>
  <c r="G77" i="1"/>
  <c r="Q77" i="1" s="1"/>
  <c r="J76" i="1"/>
  <c r="G76" i="1"/>
  <c r="Q76" i="1" s="1"/>
  <c r="J75" i="1"/>
  <c r="G75" i="1"/>
  <c r="Q75" i="1" s="1"/>
  <c r="I88" i="1"/>
  <c r="I87" i="1"/>
  <c r="I86" i="1"/>
  <c r="I85" i="1"/>
  <c r="I84" i="1"/>
  <c r="I83" i="1"/>
  <c r="I82" i="1"/>
  <c r="I81" i="1"/>
  <c r="I80" i="1"/>
  <c r="I79" i="1"/>
  <c r="I78" i="1"/>
  <c r="I77" i="1"/>
  <c r="I76" i="1"/>
  <c r="I75" i="1"/>
  <c r="J74" i="1"/>
  <c r="H74" i="1"/>
  <c r="F74" i="1"/>
  <c r="J73" i="1"/>
  <c r="H73" i="1"/>
  <c r="F73" i="1"/>
  <c r="J72" i="1"/>
  <c r="H72" i="1"/>
  <c r="F72" i="1"/>
  <c r="J71" i="1"/>
  <c r="H71" i="1"/>
  <c r="F71" i="1"/>
  <c r="J70" i="1"/>
  <c r="H70" i="1"/>
  <c r="F70" i="1"/>
  <c r="J69" i="1"/>
  <c r="H69" i="1"/>
  <c r="F69" i="1"/>
  <c r="J68" i="1"/>
  <c r="H68" i="1"/>
  <c r="F68" i="1"/>
  <c r="I74" i="1"/>
  <c r="G74" i="1"/>
  <c r="Q74" i="1" s="1"/>
  <c r="E74" i="1"/>
  <c r="I73" i="1"/>
  <c r="G73" i="1"/>
  <c r="Q73" i="1" s="1"/>
  <c r="E73" i="1"/>
  <c r="I72" i="1"/>
  <c r="G72" i="1"/>
  <c r="Q72" i="1" s="1"/>
  <c r="E72" i="1"/>
  <c r="I71" i="1"/>
  <c r="G71" i="1"/>
  <c r="Q71" i="1" s="1"/>
  <c r="E71" i="1"/>
  <c r="I70" i="1"/>
  <c r="G70" i="1"/>
  <c r="Q70" i="1" s="1"/>
  <c r="E70" i="1"/>
  <c r="I69" i="1"/>
  <c r="G69" i="1"/>
  <c r="Q69" i="1" s="1"/>
  <c r="E69" i="1"/>
  <c r="I68" i="1"/>
  <c r="G68" i="1"/>
  <c r="Q68" i="1" s="1"/>
  <c r="E68" i="1"/>
  <c r="J67" i="1"/>
  <c r="H67" i="1"/>
  <c r="F67" i="1"/>
  <c r="I67" i="1"/>
  <c r="G67" i="1"/>
  <c r="Q67" i="1" s="1"/>
  <c r="E67" i="1"/>
  <c r="I4" i="6"/>
  <c r="B4" i="6"/>
  <c r="C6" i="6" a="1"/>
  <c r="C6" i="6" s="1"/>
  <c r="B5" i="6" a="1"/>
  <c r="B5" i="6" s="1"/>
  <c r="L69" i="1" l="1"/>
  <c r="M69" i="1"/>
  <c r="L68" i="1"/>
  <c r="M68" i="1"/>
  <c r="L72" i="1"/>
  <c r="M72" i="1"/>
  <c r="M76" i="1"/>
  <c r="L76" i="1"/>
  <c r="M78" i="1"/>
  <c r="L78" i="1"/>
  <c r="M80" i="1"/>
  <c r="L80" i="1"/>
  <c r="M82" i="1"/>
  <c r="L82" i="1"/>
  <c r="M84" i="1"/>
  <c r="L84" i="1"/>
  <c r="M86" i="1"/>
  <c r="L86" i="1"/>
  <c r="L71" i="1"/>
  <c r="M71" i="1"/>
  <c r="M99" i="1"/>
  <c r="L99" i="1"/>
  <c r="M89" i="1"/>
  <c r="L89" i="1"/>
  <c r="M91" i="1"/>
  <c r="L91" i="1"/>
  <c r="M93" i="1"/>
  <c r="L93" i="1"/>
  <c r="M95" i="1"/>
  <c r="L95" i="1"/>
  <c r="M97" i="1"/>
  <c r="L97" i="1"/>
  <c r="M87" i="1"/>
  <c r="L87" i="1"/>
  <c r="L70" i="1"/>
  <c r="M70" i="1"/>
  <c r="M74" i="1"/>
  <c r="L74" i="1"/>
  <c r="M75" i="1"/>
  <c r="L75" i="1"/>
  <c r="M77" i="1"/>
  <c r="L77" i="1"/>
  <c r="M79" i="1"/>
  <c r="L79" i="1"/>
  <c r="M81" i="1"/>
  <c r="L81" i="1"/>
  <c r="M83" i="1"/>
  <c r="L83" i="1"/>
  <c r="M85" i="1"/>
  <c r="L85" i="1"/>
  <c r="M88" i="1"/>
  <c r="L88" i="1"/>
  <c r="M90" i="1"/>
  <c r="L90" i="1"/>
  <c r="M92" i="1"/>
  <c r="L92" i="1"/>
  <c r="M94" i="1"/>
  <c r="L94" i="1"/>
  <c r="M96" i="1"/>
  <c r="L96" i="1"/>
  <c r="M98" i="1"/>
  <c r="L98" i="1"/>
  <c r="L73" i="1"/>
  <c r="M73" i="1"/>
  <c r="L67" i="1"/>
  <c r="M67" i="1"/>
  <c r="J2" i="1"/>
  <c r="D6" i="1" a="1"/>
  <c r="CS206" i="4"/>
  <c r="CS205" i="4"/>
  <c r="CS204" i="4"/>
  <c r="CS203" i="4"/>
  <c r="CS202" i="4"/>
  <c r="CS201" i="4"/>
  <c r="CS200" i="4"/>
  <c r="CS199" i="4"/>
  <c r="CS198" i="4"/>
  <c r="CS197" i="4"/>
  <c r="CS196" i="4"/>
  <c r="CS195" i="4"/>
  <c r="CS194" i="4"/>
  <c r="CS193" i="4"/>
  <c r="CS192" i="4"/>
  <c r="CS191" i="4"/>
  <c r="CS190" i="4"/>
  <c r="CS189" i="4"/>
  <c r="CS188" i="4"/>
  <c r="CS187" i="4"/>
  <c r="CS186" i="4"/>
  <c r="CS185" i="4"/>
  <c r="CS184" i="4"/>
  <c r="CS183" i="4"/>
  <c r="CS182" i="4"/>
  <c r="CS181" i="4"/>
  <c r="CS180" i="4"/>
  <c r="CS179" i="4"/>
  <c r="CS178" i="4"/>
  <c r="CS177" i="4"/>
  <c r="CS176" i="4"/>
  <c r="CS175" i="4"/>
  <c r="CS174" i="4"/>
  <c r="CS173" i="4"/>
  <c r="CS172" i="4"/>
  <c r="CS171" i="4"/>
  <c r="CS170" i="4"/>
  <c r="CS169" i="4"/>
  <c r="CS168" i="4"/>
  <c r="CS167" i="4"/>
  <c r="CS166" i="4"/>
  <c r="CS165" i="4"/>
  <c r="CS164" i="4"/>
  <c r="CS163" i="4"/>
  <c r="CS162" i="4"/>
  <c r="CS161" i="4"/>
  <c r="CS160" i="4"/>
  <c r="CS159" i="4"/>
  <c r="CS158" i="4"/>
  <c r="CS157" i="4"/>
  <c r="CS156" i="4"/>
  <c r="CS155" i="4"/>
  <c r="CS154" i="4"/>
  <c r="CS153" i="4"/>
  <c r="CS152" i="4"/>
  <c r="CS151" i="4"/>
  <c r="CS150" i="4"/>
  <c r="CS149" i="4"/>
  <c r="CS148" i="4"/>
  <c r="CS147" i="4"/>
  <c r="CS146" i="4"/>
  <c r="CS145" i="4"/>
  <c r="CS144" i="4"/>
  <c r="CS143" i="4"/>
  <c r="CS142" i="4"/>
  <c r="CS141" i="4"/>
  <c r="CS140" i="4"/>
  <c r="CS139" i="4"/>
  <c r="CS138" i="4"/>
  <c r="CS137" i="4"/>
  <c r="CS136" i="4"/>
  <c r="CS135" i="4"/>
  <c r="CS134" i="4"/>
  <c r="CS133" i="4"/>
  <c r="CS132" i="4"/>
  <c r="CS131" i="4"/>
  <c r="CS130" i="4"/>
  <c r="CS129" i="4"/>
  <c r="CS128" i="4"/>
  <c r="CS127" i="4"/>
  <c r="CS126" i="4"/>
  <c r="CS125" i="4"/>
  <c r="CS124" i="4"/>
  <c r="CS123" i="4"/>
  <c r="CS122" i="4"/>
  <c r="CS121" i="4"/>
  <c r="CS120" i="4"/>
  <c r="CS119" i="4"/>
  <c r="CS118" i="4"/>
  <c r="CS117" i="4"/>
  <c r="CS116" i="4"/>
  <c r="CS115" i="4"/>
  <c r="CS114" i="4"/>
  <c r="CS113" i="4"/>
  <c r="CS112" i="4"/>
  <c r="CS111" i="4"/>
  <c r="CS110" i="4"/>
  <c r="CS109" i="4"/>
  <c r="CS108" i="4"/>
  <c r="CS107" i="4"/>
  <c r="CS106" i="4"/>
  <c r="CS105" i="4"/>
  <c r="CS104" i="4"/>
  <c r="CS103" i="4"/>
  <c r="CS102" i="4"/>
  <c r="CS101" i="4"/>
  <c r="CS100" i="4"/>
  <c r="CS99" i="4"/>
  <c r="CS98" i="4"/>
  <c r="CS97" i="4"/>
  <c r="CS96" i="4"/>
  <c r="CS95" i="4"/>
  <c r="CS94" i="4"/>
  <c r="CS93" i="4"/>
  <c r="CS92" i="4"/>
  <c r="CS91" i="4"/>
  <c r="CS90" i="4"/>
  <c r="CS89" i="4"/>
  <c r="CS88" i="4"/>
  <c r="CS87" i="4"/>
  <c r="CS86" i="4"/>
  <c r="CS85" i="4"/>
  <c r="CS84" i="4"/>
  <c r="CS83" i="4"/>
  <c r="CS82" i="4"/>
  <c r="CS81" i="4"/>
  <c r="CS80" i="4"/>
  <c r="CS79" i="4"/>
  <c r="CS78" i="4"/>
  <c r="CS77" i="4"/>
  <c r="CS76" i="4"/>
  <c r="CS75" i="4"/>
  <c r="CS74" i="4"/>
  <c r="CS73" i="4"/>
  <c r="CS72" i="4"/>
  <c r="CS71" i="4"/>
  <c r="CS70" i="4"/>
  <c r="CS69" i="4"/>
  <c r="CS68" i="4"/>
  <c r="CS67" i="4"/>
  <c r="CS66" i="4"/>
  <c r="CS65" i="4"/>
  <c r="CS64" i="4"/>
  <c r="CS63" i="4"/>
  <c r="CS62" i="4"/>
  <c r="CS61" i="4"/>
  <c r="CS60" i="4"/>
  <c r="CS59" i="4"/>
  <c r="CS58" i="4"/>
  <c r="CS57" i="4"/>
  <c r="CS56" i="4"/>
  <c r="CS55" i="4"/>
  <c r="CS54" i="4"/>
  <c r="CS53" i="4"/>
  <c r="CS52" i="4"/>
  <c r="CS51" i="4"/>
  <c r="CS50" i="4"/>
  <c r="CS49" i="4"/>
  <c r="CS48" i="4"/>
  <c r="CS47" i="4"/>
  <c r="CS46" i="4"/>
  <c r="CS45" i="4"/>
  <c r="CS44" i="4"/>
  <c r="CS43" i="4"/>
  <c r="CS42" i="4"/>
  <c r="CS41" i="4"/>
  <c r="CS40" i="4"/>
  <c r="CS39" i="4"/>
  <c r="CS38" i="4"/>
  <c r="CS37" i="4"/>
  <c r="CS36" i="4"/>
  <c r="CS35" i="4"/>
  <c r="CS34" i="4"/>
  <c r="CS33" i="4"/>
  <c r="CS32" i="4"/>
  <c r="CS31" i="4"/>
  <c r="CS30" i="4"/>
  <c r="CS29" i="4"/>
  <c r="CS28" i="4"/>
  <c r="CS27" i="4"/>
  <c r="CS26" i="4"/>
  <c r="CS25" i="4"/>
  <c r="CS24" i="4"/>
  <c r="CS23" i="4"/>
  <c r="CS22" i="4"/>
  <c r="CS21" i="4"/>
  <c r="CS20" i="4"/>
  <c r="CS19" i="4"/>
  <c r="CS18" i="4"/>
  <c r="CS17" i="4"/>
  <c r="CS16" i="4"/>
  <c r="CS15" i="4"/>
  <c r="CS14" i="4"/>
  <c r="CS13" i="4"/>
  <c r="CS12" i="4"/>
  <c r="CS11" i="4"/>
  <c r="CS10" i="4"/>
  <c r="CS9" i="4"/>
  <c r="CS8" i="4"/>
  <c r="CS7" i="4"/>
  <c r="CS6" i="4"/>
  <c r="CS5" i="4"/>
  <c r="CS4" i="4"/>
  <c r="CS3" i="4"/>
  <c r="CS2" i="4"/>
  <c r="CX204" i="2"/>
  <c r="CX203" i="2"/>
  <c r="CX202" i="2"/>
  <c r="CX201" i="2"/>
  <c r="CX200" i="2"/>
  <c r="CX199" i="2"/>
  <c r="CX198" i="2"/>
  <c r="CX197" i="2"/>
  <c r="CX196" i="2"/>
  <c r="CX195" i="2"/>
  <c r="CX194" i="2"/>
  <c r="CX193" i="2"/>
  <c r="CX192" i="2"/>
  <c r="CX191" i="2"/>
  <c r="CX190" i="2"/>
  <c r="CX189" i="2"/>
  <c r="CX188" i="2"/>
  <c r="CX187" i="2"/>
  <c r="CX186" i="2"/>
  <c r="CX185" i="2"/>
  <c r="CX184" i="2"/>
  <c r="CX183" i="2"/>
  <c r="CX182" i="2"/>
  <c r="CX181" i="2"/>
  <c r="CX180" i="2"/>
  <c r="CX179" i="2"/>
  <c r="CX178" i="2"/>
  <c r="CX177" i="2"/>
  <c r="CX176" i="2"/>
  <c r="CX175" i="2"/>
  <c r="CX174" i="2"/>
  <c r="CX173" i="2"/>
  <c r="CX172" i="2"/>
  <c r="CX171" i="2"/>
  <c r="CX170" i="2"/>
  <c r="CX169" i="2"/>
  <c r="CX168" i="2"/>
  <c r="CX167" i="2"/>
  <c r="CX166" i="2"/>
  <c r="CX165" i="2"/>
  <c r="CX164" i="2"/>
  <c r="CX163" i="2"/>
  <c r="CX162" i="2"/>
  <c r="CX161" i="2"/>
  <c r="CX160" i="2"/>
  <c r="CX159" i="2"/>
  <c r="CX158" i="2"/>
  <c r="CX157" i="2"/>
  <c r="CX156" i="2"/>
  <c r="CX155" i="2"/>
  <c r="CX154" i="2"/>
  <c r="CX153" i="2"/>
  <c r="CX152" i="2"/>
  <c r="CX151" i="2"/>
  <c r="CX150" i="2"/>
  <c r="CX149" i="2"/>
  <c r="CX148" i="2"/>
  <c r="CX147" i="2"/>
  <c r="CX146" i="2"/>
  <c r="CX145" i="2"/>
  <c r="CX144" i="2"/>
  <c r="CX143" i="2"/>
  <c r="CX142" i="2"/>
  <c r="CX141" i="2"/>
  <c r="CX140" i="2"/>
  <c r="CX139" i="2"/>
  <c r="CX138" i="2"/>
  <c r="CX137" i="2"/>
  <c r="CX136" i="2"/>
  <c r="CX135" i="2"/>
  <c r="CX134" i="2"/>
  <c r="CX133" i="2"/>
  <c r="CX132" i="2"/>
  <c r="CX131" i="2"/>
  <c r="CX130" i="2"/>
  <c r="CX129" i="2"/>
  <c r="CX128" i="2"/>
  <c r="CX127" i="2"/>
  <c r="CX126" i="2"/>
  <c r="CX125" i="2"/>
  <c r="CX124" i="2"/>
  <c r="CX123" i="2"/>
  <c r="CX122" i="2"/>
  <c r="CX121" i="2"/>
  <c r="CX120" i="2"/>
  <c r="CX119" i="2"/>
  <c r="CX118" i="2"/>
  <c r="CX117" i="2"/>
  <c r="CX116" i="2"/>
  <c r="CX115" i="2"/>
  <c r="CX114" i="2"/>
  <c r="CX113" i="2"/>
  <c r="CX112" i="2"/>
  <c r="CX111" i="2"/>
  <c r="CX110" i="2"/>
  <c r="CX109" i="2"/>
  <c r="CX108" i="2"/>
  <c r="CX107" i="2"/>
  <c r="CT106" i="2"/>
  <c r="CT105" i="2"/>
  <c r="CT104" i="2"/>
  <c r="CT103" i="2"/>
  <c r="CT102" i="2"/>
  <c r="CT101" i="2"/>
  <c r="CS100" i="2"/>
  <c r="CS99" i="2"/>
  <c r="CS98" i="2"/>
  <c r="CS97" i="2"/>
  <c r="CS96" i="2"/>
  <c r="CS95" i="2"/>
  <c r="CS94" i="2"/>
  <c r="CS93" i="2"/>
  <c r="CS92" i="2"/>
  <c r="CS91" i="2"/>
  <c r="CS90" i="2"/>
  <c r="CS89" i="2"/>
  <c r="CS88" i="2"/>
  <c r="CS87" i="2"/>
  <c r="CS86" i="2"/>
  <c r="CS85" i="2"/>
  <c r="CS84" i="2"/>
  <c r="CS83" i="2"/>
  <c r="CS82" i="2"/>
  <c r="CS81" i="2"/>
  <c r="CS80" i="2"/>
  <c r="CS79" i="2"/>
  <c r="CS78" i="2"/>
  <c r="CS77" i="2"/>
  <c r="CS76" i="2"/>
  <c r="CS75" i="2"/>
  <c r="CS74" i="2"/>
  <c r="CS73" i="2"/>
  <c r="CS72" i="2"/>
  <c r="CS71" i="2"/>
  <c r="CS70" i="2"/>
  <c r="CS69" i="2"/>
  <c r="CS68" i="2"/>
  <c r="CS67" i="2"/>
  <c r="CS66" i="2"/>
  <c r="CS65" i="2"/>
  <c r="CS64" i="2"/>
  <c r="CS63" i="2"/>
  <c r="CS62" i="2"/>
  <c r="CS61" i="2"/>
  <c r="CS60" i="2"/>
  <c r="CS59" i="2"/>
  <c r="CS58" i="2"/>
  <c r="CS57" i="2"/>
  <c r="CS56" i="2"/>
  <c r="CS55" i="2"/>
  <c r="CS54" i="2"/>
  <c r="CS53" i="2"/>
  <c r="CS52" i="2"/>
  <c r="CS51" i="2"/>
  <c r="CS50" i="2"/>
  <c r="CS49" i="2"/>
  <c r="CS48" i="2"/>
  <c r="CS47" i="2"/>
  <c r="CS46" i="2"/>
  <c r="CS45" i="2"/>
  <c r="CS44" i="2"/>
  <c r="CS43" i="2"/>
  <c r="CS42" i="2"/>
  <c r="CS41" i="2"/>
  <c r="CS40" i="2"/>
  <c r="CS39" i="2"/>
  <c r="CS38" i="2"/>
  <c r="CS37" i="2"/>
  <c r="CS36" i="2"/>
  <c r="CS35" i="2"/>
  <c r="CS34" i="2"/>
  <c r="CS33" i="2"/>
  <c r="CS32" i="2"/>
  <c r="CS31" i="2"/>
  <c r="CS30" i="2"/>
  <c r="CS29" i="2"/>
  <c r="CS28" i="2"/>
  <c r="CS27" i="2"/>
  <c r="CS26" i="2"/>
  <c r="CS25" i="2"/>
  <c r="CS24" i="2"/>
  <c r="CS23" i="2"/>
  <c r="CS22" i="2"/>
  <c r="CS21" i="2"/>
  <c r="CS20" i="2"/>
  <c r="CS19" i="2"/>
  <c r="CS18" i="2"/>
  <c r="CS17" i="2"/>
  <c r="CS16" i="2"/>
  <c r="CS15" i="2"/>
  <c r="CS14" i="2"/>
  <c r="CS13" i="2"/>
  <c r="CS12" i="2"/>
  <c r="CS11" i="2"/>
  <c r="CS10" i="2"/>
  <c r="CS9" i="2"/>
  <c r="CS8" i="2"/>
  <c r="CS7" i="2"/>
  <c r="CS6" i="2"/>
  <c r="CS5" i="2"/>
  <c r="CS4" i="2"/>
  <c r="CS3" i="2"/>
  <c r="CS2" i="2"/>
  <c r="J66" i="1" a="1"/>
  <c r="H46" i="1" a="1"/>
  <c r="H40" i="1" a="1"/>
  <c r="H9" i="1" a="1"/>
  <c r="H36" i="1" a="1"/>
  <c r="G57" i="1" a="1"/>
  <c r="F63" i="1" a="1"/>
  <c r="J38" i="1" a="1"/>
  <c r="H56" i="1" a="1"/>
  <c r="H27" i="1" a="1"/>
  <c r="I63" i="1" a="1"/>
  <c r="J57" i="1" a="1"/>
  <c r="I57" i="1" a="1"/>
  <c r="I64" i="1" a="1"/>
  <c r="G44" i="1" a="1"/>
  <c r="J63" i="1" a="1"/>
  <c r="H45" i="1" a="1"/>
  <c r="F62" i="1" a="1"/>
  <c r="H59" i="1" a="1"/>
  <c r="F59" i="1" a="1"/>
  <c r="H20" i="1" a="1"/>
  <c r="H34" i="1" a="1"/>
  <c r="H39" i="1" a="1"/>
  <c r="H57" i="1" a="1"/>
  <c r="G60" i="1" a="1"/>
  <c r="H16" i="1" a="1"/>
  <c r="H47" i="1" a="1"/>
  <c r="E66" i="1" a="1"/>
  <c r="G58" i="1" a="1"/>
  <c r="H10" i="1" a="1"/>
  <c r="J64" i="1" a="1"/>
  <c r="F56" i="1" a="1"/>
  <c r="H35" i="1" a="1"/>
  <c r="J61" i="1" a="1"/>
  <c r="H11" i="1" a="1"/>
  <c r="H52" i="1" a="1"/>
  <c r="I60" i="1" a="1"/>
  <c r="G62" i="1" a="1"/>
  <c r="H44" i="1" a="1"/>
  <c r="H53" i="1" a="1"/>
  <c r="H8" i="1" a="1"/>
  <c r="H38" i="1" a="1"/>
  <c r="F65" i="1" a="1"/>
  <c r="H51" i="1" a="1"/>
  <c r="H19" i="1" a="1"/>
  <c r="H63" i="1" a="1"/>
  <c r="H43" i="1" a="1"/>
  <c r="F58" i="1" a="1"/>
  <c r="G65" i="1" a="1"/>
  <c r="H22" i="1" a="1"/>
  <c r="I59" i="1" a="1"/>
  <c r="H7" i="1" a="1"/>
  <c r="E61" i="1" a="1"/>
  <c r="H50" i="1" a="1"/>
  <c r="H41" i="1" a="1"/>
  <c r="H21" i="1" a="1"/>
  <c r="E57" i="1" a="1"/>
  <c r="H29" i="1" a="1"/>
  <c r="E64" i="1" a="1"/>
  <c r="H65" i="1" a="1"/>
  <c r="J44" i="1" a="1"/>
  <c r="J60" i="1" a="1"/>
  <c r="H23" i="1" a="1"/>
  <c r="F66" i="1" a="1"/>
  <c r="H62" i="1" a="1"/>
  <c r="J56" i="1" a="1"/>
  <c r="H49" i="1" a="1"/>
  <c r="I65" i="1" a="1"/>
  <c r="J58" i="1" a="1"/>
  <c r="H31" i="1" a="1"/>
  <c r="I62" i="1" a="1"/>
  <c r="H32" i="1" a="1"/>
  <c r="H30" i="1" a="1"/>
  <c r="F64" i="1" a="1"/>
  <c r="H28" i="1" a="1"/>
  <c r="H37" i="1" a="1"/>
  <c r="H42" i="1" a="1"/>
  <c r="E56" i="1" a="1"/>
  <c r="J59" i="1" a="1"/>
  <c r="H66" i="1" a="1"/>
  <c r="F60" i="1" a="1"/>
  <c r="H26" i="1" a="1"/>
  <c r="E63" i="1" a="1"/>
  <c r="H55" i="1" a="1"/>
  <c r="J65" i="1" a="1"/>
  <c r="H13" i="1" a="1"/>
  <c r="H61" i="1" a="1"/>
  <c r="F57" i="1" a="1"/>
  <c r="E58" i="1" a="1"/>
  <c r="G66" i="1" a="1"/>
  <c r="I56" i="1" a="1"/>
  <c r="I61" i="1" a="1"/>
  <c r="H64" i="1" a="1"/>
  <c r="E60" i="1" a="1"/>
  <c r="F44" i="1" a="1"/>
  <c r="I66" i="1" a="1"/>
  <c r="F61" i="1" a="1"/>
  <c r="I58" i="1" a="1"/>
  <c r="H17" i="1" a="1"/>
  <c r="G64" i="1" a="1"/>
  <c r="H24" i="1" a="1"/>
  <c r="H58" i="1" a="1"/>
  <c r="G61" i="1" a="1"/>
  <c r="I44" i="1" a="1"/>
  <c r="G59" i="1" a="1"/>
  <c r="J62" i="1" a="1"/>
  <c r="E44" i="1" a="1"/>
  <c r="H12" i="1" a="1"/>
  <c r="H14" i="1" a="1"/>
  <c r="H54" i="1" a="1"/>
  <c r="G63" i="1" a="1"/>
  <c r="H48" i="1" a="1"/>
  <c r="G56" i="1" a="1"/>
  <c r="H33" i="1" a="1"/>
  <c r="H18" i="1" a="1"/>
  <c r="E62" i="1" a="1"/>
  <c r="E59" i="1" a="1"/>
  <c r="H25" i="1" a="1"/>
  <c r="H15" i="1" a="1"/>
  <c r="E65" i="1" a="1"/>
  <c r="H60" i="1" a="1"/>
  <c r="E66" i="1" l="1"/>
  <c r="J66" i="1"/>
  <c r="G66" i="1"/>
  <c r="Q66" i="1" s="1"/>
  <c r="H66" i="1"/>
  <c r="I66" i="1"/>
  <c r="F66" i="1"/>
  <c r="E61" i="1"/>
  <c r="G61" i="1"/>
  <c r="Q61" i="1" s="1"/>
  <c r="I61" i="1"/>
  <c r="E62" i="1"/>
  <c r="G62" i="1"/>
  <c r="Q62" i="1" s="1"/>
  <c r="I62" i="1"/>
  <c r="E63" i="1"/>
  <c r="G63" i="1"/>
  <c r="Q63" i="1" s="1"/>
  <c r="I63" i="1"/>
  <c r="E64" i="1"/>
  <c r="G64" i="1"/>
  <c r="Q64" i="1" s="1"/>
  <c r="I64" i="1"/>
  <c r="E65" i="1"/>
  <c r="G65" i="1"/>
  <c r="Q65" i="1" s="1"/>
  <c r="I65" i="1"/>
  <c r="F61" i="1"/>
  <c r="H61" i="1"/>
  <c r="J61" i="1"/>
  <c r="F62" i="1"/>
  <c r="H62" i="1"/>
  <c r="J62" i="1"/>
  <c r="F63" i="1"/>
  <c r="H63" i="1"/>
  <c r="J63" i="1"/>
  <c r="F64" i="1"/>
  <c r="H64" i="1"/>
  <c r="J64" i="1"/>
  <c r="F65" i="1"/>
  <c r="H65" i="1"/>
  <c r="J65" i="1"/>
  <c r="E60" i="1"/>
  <c r="G60" i="1"/>
  <c r="Q60" i="1" s="1"/>
  <c r="J60" i="1"/>
  <c r="F60" i="1"/>
  <c r="I60" i="1"/>
  <c r="H60" i="1"/>
  <c r="E58" i="1"/>
  <c r="I58" i="1"/>
  <c r="E59" i="1"/>
  <c r="I59" i="1"/>
  <c r="F59" i="1"/>
  <c r="F58" i="1"/>
  <c r="J58" i="1"/>
  <c r="J59" i="1"/>
  <c r="G59" i="1"/>
  <c r="Q59" i="1" s="1"/>
  <c r="H59" i="1"/>
  <c r="G58" i="1"/>
  <c r="Q58" i="1" s="1"/>
  <c r="H58" i="1"/>
  <c r="E56" i="1"/>
  <c r="J56" i="1"/>
  <c r="G56" i="1"/>
  <c r="Q56" i="1" s="1"/>
  <c r="I57" i="1"/>
  <c r="H57" i="1"/>
  <c r="H56" i="1"/>
  <c r="F57" i="1"/>
  <c r="E57" i="1"/>
  <c r="I56" i="1"/>
  <c r="G57" i="1"/>
  <c r="Q57" i="1" s="1"/>
  <c r="J57" i="1"/>
  <c r="F56" i="1"/>
  <c r="H54" i="1"/>
  <c r="H52" i="1"/>
  <c r="H51" i="1"/>
  <c r="H53" i="1"/>
  <c r="H55" i="1"/>
  <c r="H50" i="1"/>
  <c r="H7" i="1"/>
  <c r="H11" i="1"/>
  <c r="H23" i="1"/>
  <c r="H38" i="1"/>
  <c r="H18" i="1"/>
  <c r="H29" i="1"/>
  <c r="H12" i="1"/>
  <c r="H13" i="1"/>
  <c r="H21" i="1"/>
  <c r="H19" i="1"/>
  <c r="H34" i="1"/>
  <c r="H10" i="1"/>
  <c r="H25" i="1"/>
  <c r="H49" i="1"/>
  <c r="H31" i="1"/>
  <c r="H44" i="1"/>
  <c r="H30" i="1"/>
  <c r="H17" i="1"/>
  <c r="H36" i="1"/>
  <c r="H48" i="1"/>
  <c r="H47" i="1"/>
  <c r="H27" i="1"/>
  <c r="H26" i="1"/>
  <c r="H42" i="1"/>
  <c r="H28" i="1"/>
  <c r="H40" i="1"/>
  <c r="H43" i="1"/>
  <c r="H15" i="1"/>
  <c r="H22" i="1"/>
  <c r="H45" i="1"/>
  <c r="H46" i="1"/>
  <c r="H24" i="1"/>
  <c r="H32" i="1"/>
  <c r="H39" i="1"/>
  <c r="H14" i="1"/>
  <c r="H41" i="1"/>
  <c r="H8" i="1"/>
  <c r="H33" i="1"/>
  <c r="H16" i="1"/>
  <c r="H20" i="1"/>
  <c r="H35" i="1"/>
  <c r="H9" i="1"/>
  <c r="H37" i="1"/>
  <c r="F44" i="1"/>
  <c r="J44" i="1"/>
  <c r="E44" i="1"/>
  <c r="I44" i="1"/>
  <c r="G44" i="1"/>
  <c r="J38" i="1"/>
  <c r="L38" i="1" s="1"/>
  <c r="D6" i="1"/>
  <c r="H6" i="1" a="1"/>
  <c r="L66" i="1" l="1"/>
  <c r="M66" i="1"/>
  <c r="L63" i="1"/>
  <c r="M63" i="1"/>
  <c r="L64" i="1"/>
  <c r="M64" i="1"/>
  <c r="L65" i="1"/>
  <c r="M65" i="1"/>
  <c r="L61" i="1"/>
  <c r="M61" i="1"/>
  <c r="L62" i="1"/>
  <c r="M62" i="1"/>
  <c r="L60" i="1"/>
  <c r="M60" i="1"/>
  <c r="M58" i="1"/>
  <c r="L58" i="1"/>
  <c r="L56" i="1"/>
  <c r="M56" i="1"/>
  <c r="M59" i="1"/>
  <c r="L59" i="1"/>
  <c r="L57" i="1"/>
  <c r="M57" i="1"/>
  <c r="H6" i="1"/>
  <c r="M38" i="1"/>
  <c r="Q44" i="1" l="1"/>
  <c r="L44" i="1" l="1"/>
  <c r="M44" i="1"/>
  <c r="E55" i="1" a="1"/>
  <c r="I19" i="1" a="1"/>
  <c r="E19" i="1" a="1"/>
  <c r="I8" i="1" a="1"/>
  <c r="G35" i="1" a="1"/>
  <c r="I27" i="1" a="1"/>
  <c r="I37" i="1" a="1"/>
  <c r="J41" i="1" a="1"/>
  <c r="I26" i="1" a="1"/>
  <c r="G54" i="1" a="1"/>
  <c r="J48" i="1" a="1"/>
  <c r="F36" i="1" a="1"/>
  <c r="J9" i="1" a="1"/>
  <c r="I25" i="1" a="1"/>
  <c r="J52" i="1" a="1"/>
  <c r="E13" i="1" a="1"/>
  <c r="G22" i="1" a="1"/>
  <c r="J54" i="1" a="1"/>
  <c r="J10" i="1" a="1"/>
  <c r="F43" i="1" a="1"/>
  <c r="I54" i="1" a="1"/>
  <c r="I30" i="1" a="1"/>
  <c r="F29" i="1" a="1"/>
  <c r="E21" i="1" a="1"/>
  <c r="F13" i="1" a="1"/>
  <c r="J51" i="1" a="1"/>
  <c r="E42" i="1" a="1"/>
  <c r="I10" i="1" a="1"/>
  <c r="G55" i="1" a="1"/>
  <c r="E14" i="1" a="1"/>
  <c r="I32" i="1" a="1"/>
  <c r="I45" i="1" a="1"/>
  <c r="I55" i="1" a="1"/>
  <c r="F53" i="1" a="1"/>
  <c r="J16" i="1" a="1"/>
  <c r="E12" i="1" a="1"/>
  <c r="G29" i="1" a="1"/>
  <c r="I29" i="1" a="1"/>
  <c r="F33" i="1" a="1"/>
  <c r="E37" i="1" a="1"/>
  <c r="G41" i="1" a="1"/>
  <c r="I23" i="1" a="1"/>
  <c r="F18" i="1" a="1"/>
  <c r="I9" i="1" a="1"/>
  <c r="I42" i="1" a="1"/>
  <c r="F27" i="1" a="1"/>
  <c r="E23" i="1" a="1"/>
  <c r="I6" i="1" a="1"/>
  <c r="F31" i="1" a="1"/>
  <c r="G40" i="1" a="1"/>
  <c r="J49" i="1" a="1"/>
  <c r="E10" i="1" a="1"/>
  <c r="F49" i="1" a="1"/>
  <c r="F41" i="1" a="1"/>
  <c r="F26" i="1" a="1"/>
  <c r="J35" i="1" a="1"/>
  <c r="I47" i="1" a="1"/>
  <c r="I40" i="1" a="1"/>
  <c r="J18" i="1" a="1"/>
  <c r="E28" i="1" a="1"/>
  <c r="E34" i="1" a="1"/>
  <c r="J47" i="1" a="1"/>
  <c r="F38" i="1" a="1"/>
  <c r="J26" i="1" a="1"/>
  <c r="G17" i="1" a="1"/>
  <c r="F30" i="1" a="1"/>
  <c r="J55" i="1" a="1"/>
  <c r="I53" i="1" a="1"/>
  <c r="F37" i="1" a="1"/>
  <c r="I35" i="1" a="1"/>
  <c r="J33" i="1" a="1"/>
  <c r="F48" i="1" a="1"/>
  <c r="F12" i="1" a="1"/>
  <c r="E16" i="1" a="1"/>
  <c r="F14" i="1" a="1"/>
  <c r="F17" i="1" a="1"/>
  <c r="J21" i="1" a="1"/>
  <c r="J24" i="1" a="1"/>
  <c r="I48" i="1" a="1"/>
  <c r="J23" i="1" a="1"/>
  <c r="E8" i="1" a="1"/>
  <c r="I49" i="1" a="1"/>
  <c r="G25" i="1" a="1"/>
  <c r="E51" i="1" a="1"/>
  <c r="G12" i="1" a="1"/>
  <c r="I46" i="1" a="1"/>
  <c r="G21" i="1" a="1"/>
  <c r="I41" i="1" a="1"/>
  <c r="J14" i="1" a="1"/>
  <c r="J19" i="1" a="1"/>
  <c r="J50" i="1" a="1"/>
  <c r="F6" i="1" a="1"/>
  <c r="E41" i="1" a="1"/>
  <c r="G20" i="1" a="1"/>
  <c r="J42" i="1" a="1"/>
  <c r="J13" i="1" a="1"/>
  <c r="F11" i="1" a="1"/>
  <c r="F9" i="1" a="1"/>
  <c r="E30" i="1" a="1"/>
  <c r="G27" i="1" a="1"/>
  <c r="E50" i="1" a="1"/>
  <c r="J31" i="1" a="1"/>
  <c r="F24" i="1" a="1"/>
  <c r="E25" i="1" a="1"/>
  <c r="J29" i="1" a="1"/>
  <c r="E27" i="1" a="1"/>
  <c r="E54" i="1" a="1"/>
  <c r="G23" i="1" a="1"/>
  <c r="E43" i="1" a="1"/>
  <c r="E35" i="1" a="1"/>
  <c r="E17" i="1" a="1"/>
  <c r="J36" i="1" a="1"/>
  <c r="E36" i="1" a="1"/>
  <c r="J7" i="1" a="1"/>
  <c r="G33" i="1" a="1"/>
  <c r="I43" i="1" a="1"/>
  <c r="J15" i="1" a="1"/>
  <c r="G34" i="1" a="1"/>
  <c r="G10" i="1" a="1"/>
  <c r="G47" i="1" a="1"/>
  <c r="I20" i="1" a="1"/>
  <c r="E39" i="1" a="1"/>
  <c r="G53" i="1" a="1"/>
  <c r="E15" i="1" a="1"/>
  <c r="I18" i="1" a="1"/>
  <c r="G48" i="1" a="1"/>
  <c r="F7" i="1" a="1"/>
  <c r="G39" i="1" a="1"/>
  <c r="E31" i="1" a="1"/>
  <c r="J39" i="1" a="1"/>
  <c r="I28" i="1" a="1"/>
  <c r="F22" i="1" a="1"/>
  <c r="F10" i="1" a="1"/>
  <c r="J6" i="1" a="1"/>
  <c r="I13" i="1" a="1"/>
  <c r="G26" i="1" a="1"/>
  <c r="G15" i="1" a="1"/>
  <c r="J27" i="1" a="1"/>
  <c r="J37" i="1" a="1"/>
  <c r="E29" i="1" a="1"/>
  <c r="F32" i="1" a="1"/>
  <c r="F28" i="1" a="1"/>
  <c r="E33" i="1" a="1"/>
  <c r="E46" i="1" a="1"/>
  <c r="J53" i="1" a="1"/>
  <c r="F46" i="1" a="1"/>
  <c r="F21" i="1" a="1"/>
  <c r="I16" i="1" a="1"/>
  <c r="I17" i="1" a="1"/>
  <c r="G24" i="1" a="1"/>
  <c r="E45" i="1" a="1"/>
  <c r="G43" i="1" a="1"/>
  <c r="E6" i="1" a="1"/>
  <c r="E47" i="1" a="1"/>
  <c r="I51" i="1" a="1"/>
  <c r="E24" i="1" a="1"/>
  <c r="F34" i="1" a="1"/>
  <c r="J43" i="1" a="1"/>
  <c r="J45" i="1" a="1"/>
  <c r="F45" i="1" a="1"/>
  <c r="F35" i="1" a="1"/>
  <c r="J11" i="1" a="1"/>
  <c r="F54" i="1" a="1"/>
  <c r="J34" i="1" a="1"/>
  <c r="G30" i="1" a="1"/>
  <c r="I33" i="1" a="1"/>
  <c r="I50" i="1" a="1"/>
  <c r="G38" i="1" a="1"/>
  <c r="G50" i="1" a="1"/>
  <c r="I36" i="1" a="1"/>
  <c r="F51" i="1" a="1"/>
  <c r="I15" i="1" a="1"/>
  <c r="E32" i="1" a="1"/>
  <c r="J22" i="1" a="1"/>
  <c r="J28" i="1" a="1"/>
  <c r="I24" i="1" a="1"/>
  <c r="E20" i="1" a="1"/>
  <c r="G32" i="1" a="1"/>
  <c r="G7" i="1" a="1"/>
  <c r="F40" i="1" a="1"/>
  <c r="E49" i="1" a="1"/>
  <c r="I7" i="1" a="1"/>
  <c r="G49" i="1" a="1"/>
  <c r="J20" i="1" a="1"/>
  <c r="J12" i="1" a="1"/>
  <c r="I11" i="1" a="1"/>
  <c r="G14" i="1" a="1"/>
  <c r="I14" i="1" a="1"/>
  <c r="I38" i="1" a="1"/>
  <c r="E9" i="1" a="1"/>
  <c r="J46" i="1" a="1"/>
  <c r="G37" i="1" a="1"/>
  <c r="I34" i="1" a="1"/>
  <c r="G36" i="1" a="1"/>
  <c r="G52" i="1" a="1"/>
  <c r="F52" i="1" a="1"/>
  <c r="F15" i="1" a="1"/>
  <c r="F23" i="1" a="1"/>
  <c r="E11" i="1" a="1"/>
  <c r="G16" i="1" a="1"/>
  <c r="I31" i="1" a="1"/>
  <c r="G45" i="1" a="1"/>
  <c r="F20" i="1" a="1"/>
  <c r="G6" i="1" a="1"/>
  <c r="E18" i="1" a="1"/>
  <c r="J8" i="1" a="1"/>
  <c r="G13" i="1" a="1"/>
  <c r="G11" i="1" a="1"/>
  <c r="J32" i="1" a="1"/>
  <c r="G19" i="1" a="1"/>
  <c r="E48" i="1" a="1"/>
  <c r="G31" i="1" a="1"/>
  <c r="I52" i="1" a="1"/>
  <c r="J17" i="1" a="1"/>
  <c r="E7" i="1" a="1"/>
  <c r="F16" i="1" a="1"/>
  <c r="F39" i="1" a="1"/>
  <c r="G8" i="1" a="1"/>
  <c r="F42" i="1" a="1"/>
  <c r="E53" i="1" a="1"/>
  <c r="I22" i="1" a="1"/>
  <c r="G9" i="1" a="1"/>
  <c r="F47" i="1" a="1"/>
  <c r="F25" i="1" a="1"/>
  <c r="E52" i="1" a="1"/>
  <c r="F55" i="1" a="1"/>
  <c r="G46" i="1" a="1"/>
  <c r="G28" i="1" a="1"/>
  <c r="G18" i="1" a="1"/>
  <c r="E40" i="1" a="1"/>
  <c r="I21" i="1" a="1"/>
  <c r="G42" i="1" a="1"/>
  <c r="J30" i="1" a="1"/>
  <c r="J40" i="1" a="1"/>
  <c r="G51" i="1" a="1"/>
  <c r="I12" i="1" a="1"/>
  <c r="E22" i="1" a="1"/>
  <c r="E26" i="1" a="1"/>
  <c r="F8" i="1" a="1"/>
  <c r="I39" i="1" a="1"/>
  <c r="E38" i="1" a="1"/>
  <c r="F50" i="1" a="1"/>
  <c r="J25" i="1" a="1"/>
  <c r="G51" i="1" l="1"/>
  <c r="Q51" i="1" s="1"/>
  <c r="I47" i="1"/>
  <c r="E27" i="1"/>
  <c r="G26" i="1"/>
  <c r="Q26" i="1" s="1"/>
  <c r="E49" i="1"/>
  <c r="G41" i="1"/>
  <c r="Q41" i="1" s="1"/>
  <c r="E9" i="1"/>
  <c r="E54" i="1"/>
  <c r="G25" i="1"/>
  <c r="Q25" i="1" s="1"/>
  <c r="E40" i="1"/>
  <c r="F6" i="1"/>
  <c r="J34" i="1"/>
  <c r="G30" i="1"/>
  <c r="Q30" i="1" s="1"/>
  <c r="F16" i="1"/>
  <c r="G10" i="1"/>
  <c r="Q10" i="1" s="1"/>
  <c r="J49" i="1"/>
  <c r="F40" i="1"/>
  <c r="I21" i="1"/>
  <c r="E13" i="1"/>
  <c r="J52" i="1"/>
  <c r="I30" i="1"/>
  <c r="I28" i="1"/>
  <c r="F45" i="1"/>
  <c r="G21" i="1"/>
  <c r="Q21" i="1" s="1"/>
  <c r="J40" i="1"/>
  <c r="F33" i="1"/>
  <c r="G43" i="1"/>
  <c r="Q43" i="1" s="1"/>
  <c r="I40" i="1"/>
  <c r="G20" i="1"/>
  <c r="Q20" i="1" s="1"/>
  <c r="E7" i="1"/>
  <c r="F20" i="1"/>
  <c r="E23" i="1"/>
  <c r="I29" i="1"/>
  <c r="F30" i="1"/>
  <c r="E26" i="1"/>
  <c r="G22" i="1"/>
  <c r="Q22" i="1" s="1"/>
  <c r="E18" i="1"/>
  <c r="G29" i="1"/>
  <c r="Q29" i="1" s="1"/>
  <c r="G14" i="1"/>
  <c r="Q14" i="1" s="1"/>
  <c r="F38" i="1"/>
  <c r="I18" i="1"/>
  <c r="I27" i="1"/>
  <c r="I52" i="1"/>
  <c r="I6" i="1"/>
  <c r="F37" i="1"/>
  <c r="G28" i="1"/>
  <c r="Q28" i="1" s="1"/>
  <c r="E52" i="1"/>
  <c r="I48" i="1"/>
  <c r="J53" i="1"/>
  <c r="F53" i="1"/>
  <c r="I42" i="1"/>
  <c r="E30" i="1"/>
  <c r="F29" i="1"/>
  <c r="E25" i="1"/>
  <c r="G32" i="1"/>
  <c r="Q32" i="1" s="1"/>
  <c r="F48" i="1"/>
  <c r="F51" i="1"/>
  <c r="I17" i="1"/>
  <c r="F21" i="1"/>
  <c r="J41" i="1"/>
  <c r="I46" i="1"/>
  <c r="G49" i="1"/>
  <c r="Q49" i="1" s="1"/>
  <c r="I19" i="1"/>
  <c r="F11" i="1"/>
  <c r="G54" i="1"/>
  <c r="Q54" i="1" s="1"/>
  <c r="G31" i="1"/>
  <c r="Q31" i="1" s="1"/>
  <c r="E45" i="1"/>
  <c r="G48" i="1"/>
  <c r="Q48" i="1" s="1"/>
  <c r="F10" i="1"/>
  <c r="G6" i="1"/>
  <c r="Q6" i="1" s="1"/>
  <c r="I26" i="1"/>
  <c r="I51" i="1"/>
  <c r="J36" i="1"/>
  <c r="F24" i="1"/>
  <c r="E19" i="1"/>
  <c r="E33" i="1"/>
  <c r="J12" i="1"/>
  <c r="F25" i="1"/>
  <c r="J26" i="1"/>
  <c r="I49" i="1"/>
  <c r="J24" i="1"/>
  <c r="G45" i="1"/>
  <c r="Q45" i="1" s="1"/>
  <c r="I13" i="1"/>
  <c r="J6" i="1"/>
  <c r="G36" i="1"/>
  <c r="Q36" i="1" s="1"/>
  <c r="I31" i="1"/>
  <c r="I15" i="1"/>
  <c r="F55" i="1"/>
  <c r="E29" i="1"/>
  <c r="G35" i="1"/>
  <c r="Q35" i="1" s="1"/>
  <c r="I8" i="1"/>
  <c r="F9" i="1"/>
  <c r="E47" i="1"/>
  <c r="E32" i="1"/>
  <c r="F32" i="1"/>
  <c r="J33" i="1"/>
  <c r="J29" i="1"/>
  <c r="J42" i="1"/>
  <c r="J55" i="1"/>
  <c r="I35" i="1"/>
  <c r="E51" i="1"/>
  <c r="E46" i="1"/>
  <c r="J31" i="1"/>
  <c r="J45" i="1"/>
  <c r="E53" i="1"/>
  <c r="F35" i="1"/>
  <c r="G52" i="1"/>
  <c r="Q52" i="1" s="1"/>
  <c r="E35" i="1"/>
  <c r="E42" i="1"/>
  <c r="F27" i="1"/>
  <c r="E15" i="1"/>
  <c r="E10" i="1"/>
  <c r="J10" i="1"/>
  <c r="J13" i="1"/>
  <c r="I38" i="1"/>
  <c r="F42" i="1"/>
  <c r="G50" i="1"/>
  <c r="Q50" i="1" s="1"/>
  <c r="F26" i="1"/>
  <c r="J51" i="1"/>
  <c r="I32" i="1"/>
  <c r="E8" i="1"/>
  <c r="F54" i="1"/>
  <c r="I55" i="1"/>
  <c r="F23" i="1"/>
  <c r="E48" i="1"/>
  <c r="G47" i="1"/>
  <c r="Q47" i="1" s="1"/>
  <c r="J16" i="1"/>
  <c r="J46" i="1"/>
  <c r="J27" i="1"/>
  <c r="E50" i="1"/>
  <c r="F46" i="1"/>
  <c r="G19" i="1"/>
  <c r="Q19" i="1" s="1"/>
  <c r="E11" i="1"/>
  <c r="J48" i="1"/>
  <c r="I20" i="1"/>
  <c r="I12" i="1"/>
  <c r="F7" i="1"/>
  <c r="J9" i="1"/>
  <c r="J23" i="1"/>
  <c r="G33" i="1"/>
  <c r="Q33" i="1" s="1"/>
  <c r="J25" i="1"/>
  <c r="E28" i="1"/>
  <c r="I24" i="1"/>
  <c r="G12" i="1"/>
  <c r="Q12" i="1" s="1"/>
  <c r="I14" i="1"/>
  <c r="I36" i="1"/>
  <c r="J11" i="1"/>
  <c r="E34" i="1"/>
  <c r="J17" i="1"/>
  <c r="G55" i="1"/>
  <c r="Q55" i="1" s="1"/>
  <c r="E21" i="1"/>
  <c r="I45" i="1"/>
  <c r="G37" i="1"/>
  <c r="Q37" i="1" s="1"/>
  <c r="J47" i="1"/>
  <c r="E39" i="1"/>
  <c r="G34" i="1"/>
  <c r="Q34" i="1" s="1"/>
  <c r="J14" i="1"/>
  <c r="G38" i="1"/>
  <c r="Q38" i="1" s="1"/>
  <c r="J35" i="1"/>
  <c r="E16" i="1"/>
  <c r="G46" i="1"/>
  <c r="Q46" i="1" s="1"/>
  <c r="E6" i="1"/>
  <c r="E38" i="1"/>
  <c r="I53" i="1"/>
  <c r="E20" i="1"/>
  <c r="I50" i="1"/>
  <c r="I7" i="1"/>
  <c r="I11" i="1"/>
  <c r="E55" i="1"/>
  <c r="F12" i="1"/>
  <c r="J15" i="1"/>
  <c r="I16" i="1"/>
  <c r="F34" i="1"/>
  <c r="J43" i="1"/>
  <c r="E12" i="1"/>
  <c r="J28" i="1"/>
  <c r="I25" i="1"/>
  <c r="G13" i="1"/>
  <c r="Q13" i="1" s="1"/>
  <c r="F41" i="1"/>
  <c r="E31" i="1"/>
  <c r="J39" i="1"/>
  <c r="E22" i="1"/>
  <c r="E17" i="1"/>
  <c r="I33" i="1"/>
  <c r="G18" i="1"/>
  <c r="Q18" i="1" s="1"/>
  <c r="I34" i="1"/>
  <c r="J54" i="1"/>
  <c r="F52" i="1"/>
  <c r="F22" i="1"/>
  <c r="J30" i="1"/>
  <c r="J18" i="1"/>
  <c r="F14" i="1"/>
  <c r="E14" i="1"/>
  <c r="J20" i="1"/>
  <c r="I10" i="1"/>
  <c r="G23" i="1"/>
  <c r="Q23" i="1" s="1"/>
  <c r="F49" i="1"/>
  <c r="F13" i="1"/>
  <c r="I41" i="1"/>
  <c r="E24" i="1"/>
  <c r="G7" i="1"/>
  <c r="Q7" i="1" s="1"/>
  <c r="I43" i="1"/>
  <c r="J8" i="1"/>
  <c r="F36" i="1"/>
  <c r="F47" i="1"/>
  <c r="I23" i="1"/>
  <c r="F39" i="1"/>
  <c r="F18" i="1"/>
  <c r="E43" i="1"/>
  <c r="I39" i="1"/>
  <c r="J22" i="1"/>
  <c r="J7" i="1"/>
  <c r="G8" i="1"/>
  <c r="Q8" i="1" s="1"/>
  <c r="G24" i="1"/>
  <c r="Q24" i="1" s="1"/>
  <c r="E37" i="1"/>
  <c r="F8" i="1"/>
  <c r="F15" i="1"/>
  <c r="I54" i="1"/>
  <c r="G27" i="1"/>
  <c r="Q27" i="1" s="1"/>
  <c r="J50" i="1"/>
  <c r="G16" i="1"/>
  <c r="Q16" i="1" s="1"/>
  <c r="J19" i="1"/>
  <c r="E41" i="1"/>
  <c r="G17" i="1"/>
  <c r="Q17" i="1" s="1"/>
  <c r="G40" i="1"/>
  <c r="Q40" i="1" s="1"/>
  <c r="I22" i="1"/>
  <c r="F28" i="1"/>
  <c r="I9" i="1"/>
  <c r="J32" i="1"/>
  <c r="F17" i="1"/>
  <c r="G9" i="1"/>
  <c r="Q9" i="1" s="1"/>
  <c r="G39" i="1"/>
  <c r="Q39" i="1" s="1"/>
  <c r="E36" i="1"/>
  <c r="G53" i="1"/>
  <c r="Q53" i="1" s="1"/>
  <c r="J37" i="1"/>
  <c r="G15" i="1"/>
  <c r="Q15" i="1" s="1"/>
  <c r="G11" i="1"/>
  <c r="Q11" i="1" s="1"/>
  <c r="J21" i="1"/>
  <c r="I37" i="1"/>
  <c r="F43" i="1"/>
  <c r="F31" i="1"/>
  <c r="G42" i="1"/>
  <c r="Q42" i="1" s="1"/>
  <c r="F50" i="1"/>
  <c r="N83" i="1" l="1"/>
  <c r="N78" i="1"/>
  <c r="N73" i="1"/>
  <c r="N87" i="1"/>
  <c r="N92" i="1"/>
  <c r="N95" i="1"/>
  <c r="N75" i="1"/>
  <c r="N84" i="1"/>
  <c r="N85" i="1"/>
  <c r="N91" i="1"/>
  <c r="N68" i="1"/>
  <c r="N93" i="1"/>
  <c r="N90" i="1"/>
  <c r="N82" i="1"/>
  <c r="N97" i="1"/>
  <c r="N76" i="1"/>
  <c r="N77" i="1"/>
  <c r="N71" i="1"/>
  <c r="N96" i="1"/>
  <c r="N80" i="1"/>
  <c r="N72" i="1"/>
  <c r="N81" i="1"/>
  <c r="N98" i="1"/>
  <c r="N89" i="1"/>
  <c r="N69" i="1"/>
  <c r="N70" i="1"/>
  <c r="N86" i="1"/>
  <c r="N88" i="1"/>
  <c r="N74" i="1"/>
  <c r="N99" i="1"/>
  <c r="N94" i="1"/>
  <c r="N79" i="1"/>
  <c r="N62" i="1"/>
  <c r="N67" i="1"/>
  <c r="N63" i="1"/>
  <c r="N64" i="1"/>
  <c r="N65" i="1"/>
  <c r="N66" i="1"/>
  <c r="N61" i="1"/>
  <c r="M32" i="1"/>
  <c r="N32" i="1"/>
  <c r="L32" i="1"/>
  <c r="L50" i="1"/>
  <c r="N50" i="1"/>
  <c r="M50" i="1"/>
  <c r="N7" i="1"/>
  <c r="M7" i="1"/>
  <c r="L7" i="1"/>
  <c r="M28" i="1"/>
  <c r="N28" i="1"/>
  <c r="L28" i="1"/>
  <c r="L46" i="1"/>
  <c r="N46" i="1"/>
  <c r="M46" i="1"/>
  <c r="N45" i="1"/>
  <c r="M45" i="1"/>
  <c r="L45" i="1"/>
  <c r="N33" i="1"/>
  <c r="M33" i="1"/>
  <c r="L33" i="1"/>
  <c r="L6" i="1"/>
  <c r="N38" i="1"/>
  <c r="N57" i="1"/>
  <c r="N58" i="1"/>
  <c r="N60" i="1"/>
  <c r="N56" i="1"/>
  <c r="N59" i="1"/>
  <c r="M6" i="1"/>
  <c r="N6" i="1"/>
  <c r="N44" i="1"/>
  <c r="N41" i="1"/>
  <c r="M41" i="1"/>
  <c r="L41" i="1"/>
  <c r="L52" i="1"/>
  <c r="M52" i="1"/>
  <c r="N52" i="1"/>
  <c r="M49" i="1"/>
  <c r="L49" i="1"/>
  <c r="N49" i="1"/>
  <c r="L34" i="1"/>
  <c r="M34" i="1"/>
  <c r="N34" i="1"/>
  <c r="L21" i="1"/>
  <c r="M21" i="1"/>
  <c r="N21" i="1"/>
  <c r="N37" i="1"/>
  <c r="L37" i="1"/>
  <c r="M37" i="1"/>
  <c r="N22" i="1"/>
  <c r="M22" i="1"/>
  <c r="L22" i="1"/>
  <c r="M8" i="1"/>
  <c r="N8" i="1"/>
  <c r="L8" i="1"/>
  <c r="N18" i="1"/>
  <c r="L18" i="1"/>
  <c r="M18" i="1"/>
  <c r="M54" i="1"/>
  <c r="N54" i="1"/>
  <c r="L54" i="1"/>
  <c r="M15" i="1"/>
  <c r="L15" i="1"/>
  <c r="N15" i="1"/>
  <c r="L35" i="1"/>
  <c r="N35" i="1"/>
  <c r="M35" i="1"/>
  <c r="N11" i="1"/>
  <c r="M11" i="1"/>
  <c r="L11" i="1"/>
  <c r="N23" i="1"/>
  <c r="M23" i="1"/>
  <c r="L23" i="1"/>
  <c r="M16" i="1"/>
  <c r="L16" i="1"/>
  <c r="N16" i="1"/>
  <c r="L51" i="1"/>
  <c r="N51" i="1"/>
  <c r="M51" i="1"/>
  <c r="N31" i="1"/>
  <c r="L31" i="1"/>
  <c r="M31" i="1"/>
  <c r="N55" i="1"/>
  <c r="M55" i="1"/>
  <c r="L55" i="1"/>
  <c r="N26" i="1"/>
  <c r="L26" i="1"/>
  <c r="M26" i="1"/>
  <c r="N19" i="1"/>
  <c r="L19" i="1"/>
  <c r="M19" i="1"/>
  <c r="M20" i="1"/>
  <c r="L20" i="1"/>
  <c r="N20" i="1"/>
  <c r="M30" i="1"/>
  <c r="L30" i="1"/>
  <c r="N30" i="1"/>
  <c r="M43" i="1"/>
  <c r="L43" i="1"/>
  <c r="N43" i="1"/>
  <c r="L47" i="1"/>
  <c r="M47" i="1"/>
  <c r="N47" i="1"/>
  <c r="M9" i="1"/>
  <c r="N9" i="1"/>
  <c r="L9" i="1"/>
  <c r="L48" i="1"/>
  <c r="N48" i="1"/>
  <c r="M48" i="1"/>
  <c r="M13" i="1"/>
  <c r="L13" i="1"/>
  <c r="N13" i="1"/>
  <c r="L42" i="1"/>
  <c r="N42" i="1"/>
  <c r="M42" i="1"/>
  <c r="M39" i="1"/>
  <c r="N39" i="1"/>
  <c r="L39" i="1"/>
  <c r="M14" i="1"/>
  <c r="N14" i="1"/>
  <c r="L14" i="1"/>
  <c r="N17" i="1"/>
  <c r="L17" i="1"/>
  <c r="M17" i="1"/>
  <c r="M25" i="1"/>
  <c r="N25" i="1"/>
  <c r="L25" i="1"/>
  <c r="N27" i="1"/>
  <c r="L27" i="1"/>
  <c r="M27" i="1"/>
  <c r="M10" i="1"/>
  <c r="N10" i="1"/>
  <c r="L10" i="1"/>
  <c r="M29" i="1"/>
  <c r="L29" i="1"/>
  <c r="N29" i="1"/>
  <c r="M24" i="1"/>
  <c r="L24" i="1"/>
  <c r="N24" i="1"/>
  <c r="L12" i="1"/>
  <c r="M12" i="1"/>
  <c r="N12" i="1"/>
  <c r="N36" i="1"/>
  <c r="L36" i="1"/>
  <c r="M36" i="1"/>
  <c r="N53" i="1"/>
  <c r="M53" i="1"/>
  <c r="L53" i="1"/>
  <c r="N40" i="1"/>
  <c r="M40" i="1"/>
  <c r="L40"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B509072-FD04-4E9E-A5FC-813DEF27F876}" keepAlive="1" name="クエリ - 全" description="ブック内の '全' クエリへの接続です。" type="5" refreshedVersion="8" saveData="1">
    <dbPr connection="Provider=Microsoft.Mashup.OleDb.1;Data Source=$Workbook$;Location=全;Extended Properties=&quot;&quot;" command="SELECT * FROM [全]"/>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<sst xmlns="http://schemas.openxmlformats.org/spreadsheetml/2006/main" count="16115" uniqueCount="1852">
  <si>
    <t>通番</t>
  </si>
  <si>
    <t>番号</t>
  </si>
  <si>
    <t>フリガナ</t>
  </si>
  <si>
    <t>利用者名</t>
  </si>
  <si>
    <t>性別</t>
  </si>
  <si>
    <t>生年月日</t>
  </si>
  <si>
    <t>生年月日(Date)</t>
  </si>
  <si>
    <t>郵便番号</t>
  </si>
  <si>
    <t>住所1</t>
  </si>
  <si>
    <t>住所2</t>
  </si>
  <si>
    <t>電話</t>
  </si>
  <si>
    <t>FAX</t>
  </si>
  <si>
    <t>利用者メモ</t>
  </si>
  <si>
    <t>緊急</t>
  </si>
  <si>
    <t>管理加算</t>
  </si>
  <si>
    <t>公費負担</t>
  </si>
  <si>
    <t>ケアプラン期限</t>
  </si>
  <si>
    <t>訪看分類5</t>
  </si>
  <si>
    <t>年齢</t>
  </si>
  <si>
    <t>誕生月</t>
  </si>
  <si>
    <t>利用中F</t>
  </si>
  <si>
    <t>介護開始日</t>
  </si>
  <si>
    <t>介護終了日</t>
  </si>
  <si>
    <t>医療開始日</t>
  </si>
  <si>
    <t>医療終了日</t>
  </si>
  <si>
    <t>要介護度</t>
  </si>
  <si>
    <t>要介護度NO</t>
  </si>
  <si>
    <t>有効開始</t>
  </si>
  <si>
    <t>有効終了</t>
  </si>
  <si>
    <t>申請中</t>
  </si>
  <si>
    <t>公費</t>
  </si>
  <si>
    <t>保険者</t>
  </si>
  <si>
    <t>被保険者番号</t>
  </si>
  <si>
    <t>届出日</t>
  </si>
  <si>
    <t>居宅事業所番号</t>
  </si>
  <si>
    <t>居宅包括事業所名</t>
  </si>
  <si>
    <t>医種</t>
  </si>
  <si>
    <t>医療保険者</t>
  </si>
  <si>
    <t>医区</t>
  </si>
  <si>
    <t>医記号</t>
  </si>
  <si>
    <t>医番号</t>
  </si>
  <si>
    <t>全公費</t>
  </si>
  <si>
    <t>指示日開始</t>
  </si>
  <si>
    <t>指示日終了</t>
  </si>
  <si>
    <t>主担当者ID</t>
  </si>
  <si>
    <t>主担当</t>
  </si>
  <si>
    <t>適用保険</t>
  </si>
  <si>
    <t>主治医ID</t>
  </si>
  <si>
    <t>主治医</t>
  </si>
  <si>
    <t>病院</t>
  </si>
  <si>
    <t>入金分類</t>
  </si>
  <si>
    <t>入金摘要</t>
  </si>
  <si>
    <t>請求先_名前</t>
  </si>
  <si>
    <t>請求先_郵便番号</t>
  </si>
  <si>
    <t>請求先_住所1</t>
  </si>
  <si>
    <t>請求先_住所2</t>
  </si>
  <si>
    <t>請求先_電話</t>
  </si>
  <si>
    <t>利用区分</t>
  </si>
  <si>
    <t>医有効開始</t>
  </si>
  <si>
    <t>医有効終了</t>
  </si>
  <si>
    <t>リハ担当者ID</t>
  </si>
  <si>
    <t>リハ担当</t>
  </si>
  <si>
    <t>介護開始理由</t>
  </si>
  <si>
    <t>介護終了理由</t>
  </si>
  <si>
    <t>医療開始理由</t>
  </si>
  <si>
    <t>医療終了理由</t>
  </si>
  <si>
    <t>死亡日</t>
  </si>
  <si>
    <t>ＩＤ</t>
  </si>
  <si>
    <t>委託先</t>
  </si>
  <si>
    <t>引落区分</t>
  </si>
  <si>
    <t>口座番号</t>
  </si>
  <si>
    <t>金融機関</t>
  </si>
  <si>
    <t>名義人</t>
  </si>
  <si>
    <t>名義人漢字</t>
  </si>
  <si>
    <t>委託先事業所ID</t>
  </si>
  <si>
    <t>給付率</t>
  </si>
  <si>
    <t>緊急時</t>
  </si>
  <si>
    <t>特別管理</t>
  </si>
  <si>
    <t>主治医フリガナ</t>
  </si>
  <si>
    <t>別表7F</t>
  </si>
  <si>
    <t>別表8F</t>
  </si>
  <si>
    <t>重症児F</t>
  </si>
  <si>
    <t>居宅担当者ID</t>
  </si>
  <si>
    <t>居宅担当者</t>
  </si>
  <si>
    <t>副担当1ID</t>
  </si>
  <si>
    <t>副担当1</t>
  </si>
  <si>
    <t>副担当2ID</t>
  </si>
  <si>
    <t>副担当2</t>
  </si>
  <si>
    <t>副担当3ID</t>
  </si>
  <si>
    <t>副担当3</t>
  </si>
  <si>
    <t>項目31</t>
  </si>
  <si>
    <t>男</t>
  </si>
  <si>
    <t>190-0033</t>
  </si>
  <si>
    <t/>
  </si>
  <si>
    <t>●</t>
  </si>
  <si>
    <t>要介護１</t>
  </si>
  <si>
    <t>国保</t>
  </si>
  <si>
    <t>本人</t>
  </si>
  <si>
    <t>山田　怜子</t>
  </si>
  <si>
    <t>介護</t>
  </si>
  <si>
    <t>メイプルクリニック</t>
  </si>
  <si>
    <t>代金回収</t>
  </si>
  <si>
    <t>介護2</t>
  </si>
  <si>
    <t>190-0022</t>
  </si>
  <si>
    <t>要介護２</t>
  </si>
  <si>
    <t>山之内　香織</t>
  </si>
  <si>
    <t>介護1</t>
  </si>
  <si>
    <t>207-0011</t>
  </si>
  <si>
    <t>要介護３</t>
  </si>
  <si>
    <t>医療法人財団大和会　東大和ホームケアクリニック</t>
  </si>
  <si>
    <t>ヒガシヤマトホームケアクリニック</t>
  </si>
  <si>
    <t>アベ　ススム</t>
  </si>
  <si>
    <t>阿部　進</t>
  </si>
  <si>
    <t>190-0004</t>
  </si>
  <si>
    <t>立川市柏町5-1-18　エルシオ玉川上水707</t>
  </si>
  <si>
    <t>042-536-7676</t>
  </si>
  <si>
    <t>難54</t>
  </si>
  <si>
    <t>54;</t>
  </si>
  <si>
    <t>立川北口ケアマネジメントセンター</t>
  </si>
  <si>
    <t>14379408</t>
  </si>
  <si>
    <t>宮崎　安祥</t>
  </si>
  <si>
    <t>独立行政法人国立病院機構　災害医療センター</t>
  </si>
  <si>
    <t>ゆうちょ　〇〇七</t>
  </si>
  <si>
    <t>ｱﾍﾞ ｽｽﾑ</t>
  </si>
  <si>
    <t>サイガイ</t>
  </si>
  <si>
    <t>女</t>
  </si>
  <si>
    <t>生保</t>
  </si>
  <si>
    <t>西砂指定居宅介護支援事業所</t>
  </si>
  <si>
    <t>やましたクリニック</t>
  </si>
  <si>
    <t>深沢　太一</t>
  </si>
  <si>
    <t>大原　郷治</t>
  </si>
  <si>
    <t>要支援１</t>
  </si>
  <si>
    <t>岡部医院</t>
  </si>
  <si>
    <t>集金</t>
  </si>
  <si>
    <t>アンドウ　シズコ</t>
  </si>
  <si>
    <t>安藤　志津子</t>
  </si>
  <si>
    <t>190-0002</t>
  </si>
  <si>
    <t>090-3400-0084</t>
  </si>
  <si>
    <t>既往歴：発作性上室性頻拍　Ｒ3.7.26～仮</t>
  </si>
  <si>
    <t>至誠柏介護相談センター</t>
  </si>
  <si>
    <t>社保</t>
  </si>
  <si>
    <t>家族</t>
  </si>
  <si>
    <t>医療</t>
  </si>
  <si>
    <t>大林　正人</t>
  </si>
  <si>
    <t>医療保険での利用のため</t>
  </si>
  <si>
    <t>多摩信用金庫　砂川</t>
  </si>
  <si>
    <t>ｱﾝﾄﾞｳ ｼｽﾞｺ</t>
  </si>
  <si>
    <t>イザワ　タケシ</t>
  </si>
  <si>
    <t>井澤　猛</t>
  </si>
  <si>
    <t>立川市一番町5-8-3　4-103</t>
  </si>
  <si>
    <t>042-569-3061</t>
  </si>
  <si>
    <t>2019.12.16より介護へ切替</t>
  </si>
  <si>
    <t>古岡　邦人</t>
  </si>
  <si>
    <t>古岡整形外科</t>
  </si>
  <si>
    <t>保険切り替え</t>
  </si>
  <si>
    <t>ｲｻﾞﾜ ﾀｹｼ</t>
  </si>
  <si>
    <t>190-0003</t>
  </si>
  <si>
    <t>12;</t>
  </si>
  <si>
    <t>西武信用金庫　幸町</t>
  </si>
  <si>
    <t>国立精神・神経医療研究センター</t>
  </si>
  <si>
    <t>多摩信用金庫　幸町</t>
  </si>
  <si>
    <t>イトウ　オサム</t>
  </si>
  <si>
    <t>伊藤　収</t>
  </si>
  <si>
    <t>190-0015</t>
  </si>
  <si>
    <t>立川市泉町1156-4-813</t>
  </si>
  <si>
    <t>042-849-4740</t>
  </si>
  <si>
    <t>要介護５</t>
  </si>
  <si>
    <t>田原　敬典</t>
  </si>
  <si>
    <t>たはらほほえみクリニック</t>
  </si>
  <si>
    <t>西武信用金庫　昭島</t>
  </si>
  <si>
    <t>ｲﾄｳ ｵｻﾑ</t>
  </si>
  <si>
    <t>タハラホホエミクリニック</t>
  </si>
  <si>
    <t>小林　春美</t>
  </si>
  <si>
    <t>イトウ　ジュウロウ</t>
  </si>
  <si>
    <t>伊藤　十郎</t>
  </si>
  <si>
    <t>190-0031</t>
  </si>
  <si>
    <t>立川市砂川町3-36-7</t>
  </si>
  <si>
    <t>042-535-0707</t>
  </si>
  <si>
    <t>090-1111-3642</t>
  </si>
  <si>
    <t>是枝　久常</t>
  </si>
  <si>
    <t>砂川医院</t>
  </si>
  <si>
    <t>塚本　美沙子</t>
  </si>
  <si>
    <t>みずほ　東京営業部</t>
  </si>
  <si>
    <t>ｲﾄｳ ｼﾞｭｳﾛｳ</t>
  </si>
  <si>
    <t>190-0032</t>
  </si>
  <si>
    <t>あきしま相互病院</t>
  </si>
  <si>
    <t>医特</t>
  </si>
  <si>
    <t>アキシマソウゴビョウイン</t>
  </si>
  <si>
    <t>ウチダ　ヤスユキ</t>
  </si>
  <si>
    <t>内田　康行</t>
  </si>
  <si>
    <t>立川市栄町2-5-16</t>
  </si>
  <si>
    <t>042-534-8657</t>
  </si>
  <si>
    <t>要介護４</t>
  </si>
  <si>
    <t>立川病院</t>
  </si>
  <si>
    <t>多摩信用金庫　栄町</t>
  </si>
  <si>
    <t>ｳﾁﾀﾞ ﾕｳｺ</t>
  </si>
  <si>
    <t>内田　裕子</t>
  </si>
  <si>
    <t>タチカワビョウイン</t>
  </si>
  <si>
    <t>井尾　和雄</t>
  </si>
  <si>
    <t>立川在宅ケアクリニック</t>
  </si>
  <si>
    <t>みずほ　立川</t>
  </si>
  <si>
    <t>老援団幸町居宅介護支援事業所</t>
  </si>
  <si>
    <t>東大和病院</t>
  </si>
  <si>
    <t>特指示開始</t>
  </si>
  <si>
    <t>武蔵村山病院</t>
  </si>
  <si>
    <t>立川ケアプランセンターわかば</t>
  </si>
  <si>
    <t>荘司　輝昭</t>
  </si>
  <si>
    <t>国分寺ひかり診療所</t>
  </si>
  <si>
    <t>コクブンジヒカリシンリョウジョ</t>
  </si>
  <si>
    <t>オオハタ　カズシ</t>
  </si>
  <si>
    <t>大畑　一志</t>
  </si>
  <si>
    <t>208-0022</t>
  </si>
  <si>
    <t>武蔵村山市榎２－８６－２</t>
  </si>
  <si>
    <t>042-561-4559</t>
  </si>
  <si>
    <t>障80：37～</t>
  </si>
  <si>
    <t>46-21</t>
  </si>
  <si>
    <t>2589</t>
  </si>
  <si>
    <t>80;</t>
  </si>
  <si>
    <t>木下　幹雄</t>
  </si>
  <si>
    <t>TOWN訪問診療所</t>
  </si>
  <si>
    <t>タウンホウモンシンリョウジョ</t>
  </si>
  <si>
    <t>オカノ　テツヤ</t>
  </si>
  <si>
    <t>岡野　哲也</t>
  </si>
  <si>
    <t>立川市砂川町3-8-4</t>
  </si>
  <si>
    <t>グリーンシティ砂川　205</t>
  </si>
  <si>
    <t>080-3541-1943</t>
  </si>
  <si>
    <t>杏林大学医学部附属病院</t>
  </si>
  <si>
    <t>オカモト　チアキ</t>
  </si>
  <si>
    <t>岡本　千明</t>
  </si>
  <si>
    <t>190-0001</t>
  </si>
  <si>
    <t>立川市若葉町1-21-74</t>
  </si>
  <si>
    <t>042-535-1270</t>
  </si>
  <si>
    <t>太田　貴裕</t>
  </si>
  <si>
    <t>東京都立多摩総合医療センター</t>
  </si>
  <si>
    <t>ｵｶﾓﾄ ﾁｱｷ</t>
  </si>
  <si>
    <t>トウキョウトリツタマソウゴウイリョウセン</t>
  </si>
  <si>
    <t>カツマタ　マサコ</t>
  </si>
  <si>
    <t>勝又　雅子</t>
  </si>
  <si>
    <t>185-0001</t>
  </si>
  <si>
    <t>国分寺市北町4-13-51</t>
  </si>
  <si>
    <t>042-324-6237</t>
  </si>
  <si>
    <t>18384305</t>
  </si>
  <si>
    <t>窪田　沙也花</t>
  </si>
  <si>
    <t>国分寺南口クリニック</t>
  </si>
  <si>
    <t>三井住友　東京営業部</t>
  </si>
  <si>
    <t>ｶﾂﾏﾀ ﾊﾙｵ</t>
  </si>
  <si>
    <t>勝又　春男</t>
  </si>
  <si>
    <t>コクブンジミナミクリニック</t>
  </si>
  <si>
    <t>若林　健太</t>
  </si>
  <si>
    <t>街のクリニック 立川・村山</t>
  </si>
  <si>
    <t>マチノクリニックタチカワムラヤマ</t>
  </si>
  <si>
    <t>185-0035</t>
  </si>
  <si>
    <t>大南ファミリークリニック</t>
  </si>
  <si>
    <t>キクモト　ミヤコ</t>
  </si>
  <si>
    <t>菊本　宮子</t>
  </si>
  <si>
    <t>立川市若葉町1-13-2　</t>
  </si>
  <si>
    <t>けやき台団地6-206</t>
  </si>
  <si>
    <t>042-536-7072</t>
  </si>
  <si>
    <t>府中恵仁会病院</t>
  </si>
  <si>
    <t>ゆうちょ　〇〇九</t>
  </si>
  <si>
    <t>ｷｸﾓﾄ ﾐﾔｺ</t>
  </si>
  <si>
    <t>185-0005</t>
  </si>
  <si>
    <t>国立内科クリニック</t>
  </si>
  <si>
    <t>立川相互ふれあいクリニック</t>
  </si>
  <si>
    <t>山下　誠</t>
  </si>
  <si>
    <t>立川市上砂町1-13-1</t>
  </si>
  <si>
    <t>東京女子医科大学病院</t>
  </si>
  <si>
    <t>ゆうちょ　〇一〇</t>
  </si>
  <si>
    <t>昭島病院</t>
  </si>
  <si>
    <t>関口　泰子</t>
  </si>
  <si>
    <t>190-0034</t>
  </si>
  <si>
    <t>207-0022</t>
  </si>
  <si>
    <t>青梅信用金庫　玉川上水</t>
  </si>
  <si>
    <t>あおぞらクリニック所沢</t>
  </si>
  <si>
    <t>おおたか脳神経外科・内科</t>
  </si>
  <si>
    <t>吉田　信恵</t>
  </si>
  <si>
    <t>村山医療センター</t>
  </si>
  <si>
    <t>西砂川病院</t>
  </si>
  <si>
    <t>シイナ　ヨシエ</t>
  </si>
  <si>
    <t>椎名　芳枝</t>
  </si>
  <si>
    <t>立川市幸町2-22-6</t>
  </si>
  <si>
    <t>042-537-3407</t>
  </si>
  <si>
    <t>090-2409-6019</t>
  </si>
  <si>
    <t>あおば内科クリニック</t>
  </si>
  <si>
    <t>ｼｲﾅ ﾖｼｴ</t>
  </si>
  <si>
    <t>小林　美佐子</t>
  </si>
  <si>
    <t>しざかい相談室</t>
  </si>
  <si>
    <t>紺谷　幸子</t>
  </si>
  <si>
    <t>クリニックみらい国立</t>
  </si>
  <si>
    <t>石山内科・ペインクリニック</t>
  </si>
  <si>
    <t>タチカワザイタクケアクリニック</t>
  </si>
  <si>
    <t>立川市砂川町2-71-1</t>
  </si>
  <si>
    <t>三井住友　国立</t>
  </si>
  <si>
    <t>居宅介護支援　あんねい</t>
  </si>
  <si>
    <t>井口　美奈子</t>
  </si>
  <si>
    <t>安藤整形外科医院</t>
  </si>
  <si>
    <t>立川新緑クリニック</t>
  </si>
  <si>
    <t>鈴木　慶</t>
  </si>
  <si>
    <t>鈴木慶やすらぎクリニック</t>
  </si>
  <si>
    <t>ナカノ　フミエ</t>
  </si>
  <si>
    <t>中野　文江</t>
  </si>
  <si>
    <t>国分寺市並木町3-18-39</t>
  </si>
  <si>
    <t>042-322-7721</t>
  </si>
  <si>
    <t>ゆうちょ　〇〇六</t>
  </si>
  <si>
    <t>ﾅｶﾉ ﾌﾐｴ</t>
  </si>
  <si>
    <t>介護老人保健施設アルカディア指定居宅介護</t>
  </si>
  <si>
    <t>角田　尚幸</t>
  </si>
  <si>
    <t>ゆうちょ　〇〇五</t>
  </si>
  <si>
    <t>友部　朋子</t>
  </si>
  <si>
    <t>ハラダ　ハルコ</t>
  </si>
  <si>
    <t>原田　春子</t>
  </si>
  <si>
    <t>立川市栄町2-55-10</t>
  </si>
  <si>
    <t>042-537-6433</t>
  </si>
  <si>
    <t>ﾊﾗﾀﾞ ﾊﾙｺ</t>
  </si>
  <si>
    <t>マツバラ　ヤスオ</t>
  </si>
  <si>
    <t>松原　保男</t>
  </si>
  <si>
    <t>立川市一番町5-8-6　2-304</t>
  </si>
  <si>
    <t>うしお病院</t>
  </si>
  <si>
    <t>ウシオビョウイン</t>
  </si>
  <si>
    <t>上田　貴明</t>
  </si>
  <si>
    <t>ミウラ　シンジ</t>
  </si>
  <si>
    <t>三浦　眞二</t>
  </si>
  <si>
    <t>立川市幸町4-55-1-207</t>
  </si>
  <si>
    <t>042-538-0786</t>
  </si>
  <si>
    <t>090-2318-5702</t>
  </si>
  <si>
    <t>公立東京</t>
  </si>
  <si>
    <t>みずほ　国分寺</t>
  </si>
  <si>
    <t>ﾐｳﾗ ｼﾝｼﾞ</t>
  </si>
  <si>
    <t>190-0012</t>
  </si>
  <si>
    <t>東京都立東大和療育センター</t>
  </si>
  <si>
    <t>国際医療福祉大学三田病院</t>
  </si>
  <si>
    <t>東大和病院附属セントラルクリニック</t>
  </si>
  <si>
    <t>ヒガシヤマトビョウインフゾクセントラルク</t>
  </si>
  <si>
    <t>ヤマギシ　テルユキ</t>
  </si>
  <si>
    <t>山岸　照幸</t>
  </si>
  <si>
    <t>東大和市桜が丘2-214-1　リーベスト玉川上水801</t>
  </si>
  <si>
    <t>042-563-9143</t>
  </si>
  <si>
    <t>風の樹居宅介護支援事業所</t>
  </si>
  <si>
    <t>20147666</t>
  </si>
  <si>
    <t>ﾔﾏｷﾞｼ ﾃﾙﾕｷ</t>
  </si>
  <si>
    <t>ヤマザキ　ショウサク</t>
  </si>
  <si>
    <t>山﨑　昭作</t>
  </si>
  <si>
    <t>立川市一番町2-6-25</t>
  </si>
  <si>
    <t>042-531-5485</t>
  </si>
  <si>
    <t>21072897</t>
  </si>
  <si>
    <t>青梅信用金庫　松中</t>
  </si>
  <si>
    <t>ﾔﾏｻﾞｷ ｼｮｳｻｸ</t>
  </si>
  <si>
    <t>山内　理恵子</t>
  </si>
  <si>
    <t>ヤマト　ヒロシ</t>
  </si>
  <si>
    <t>大和　博</t>
  </si>
  <si>
    <t>立川市砂川町8-51-13</t>
  </si>
  <si>
    <t>042-537-0734</t>
  </si>
  <si>
    <t>多摩信用金庫　本店</t>
  </si>
  <si>
    <t>すながわ相互診療所</t>
  </si>
  <si>
    <t>継続・新規</t>
    <rPh sb="0" eb="2">
      <t>ケイゾク</t>
    </rPh>
    <rPh sb="3" eb="5">
      <t>シンキ</t>
    </rPh>
    <phoneticPr fontId="2"/>
  </si>
  <si>
    <t>#</t>
    <phoneticPr fontId="2"/>
  </si>
  <si>
    <t>発送日</t>
    <rPh sb="0" eb="3">
      <t>ハッソウビ</t>
    </rPh>
    <phoneticPr fontId="2"/>
  </si>
  <si>
    <t>利用者名</t>
    <rPh sb="0" eb="4">
      <t>リヨウシャメイ</t>
    </rPh>
    <phoneticPr fontId="2"/>
  </si>
  <si>
    <t>利用区分</t>
    <rPh sb="0" eb="2">
      <t>リヨウ</t>
    </rPh>
    <rPh sb="2" eb="4">
      <t>クブン</t>
    </rPh>
    <phoneticPr fontId="1"/>
  </si>
  <si>
    <t>主治医</t>
    <rPh sb="0" eb="3">
      <t>シュジイ</t>
    </rPh>
    <phoneticPr fontId="1"/>
  </si>
  <si>
    <t>確認済み</t>
    <rPh sb="0" eb="3">
      <t>カクニンズ</t>
    </rPh>
    <phoneticPr fontId="1"/>
  </si>
  <si>
    <t>指示日終了</t>
    <phoneticPr fontId="2"/>
  </si>
  <si>
    <t>指示書期限切れリスト</t>
    <phoneticPr fontId="2"/>
  </si>
  <si>
    <t>病医院名</t>
  </si>
  <si>
    <t>住所</t>
  </si>
  <si>
    <t>平田循環器・内科</t>
  </si>
  <si>
    <t>立川市幸町2-45-9</t>
  </si>
  <si>
    <t>190-0014</t>
  </si>
  <si>
    <t>立川市緑町3256</t>
  </si>
  <si>
    <t>立川市錦町1-23-4</t>
  </si>
  <si>
    <t>207-0014</t>
  </si>
  <si>
    <t>東大和市南街2-49-3</t>
  </si>
  <si>
    <t>内田内科医院</t>
  </si>
  <si>
    <t>立川市幸町5-95-4</t>
  </si>
  <si>
    <t>立川市錦町4-2-22</t>
  </si>
  <si>
    <t>187-0031</t>
  </si>
  <si>
    <t>小平市小川東町4-1-1</t>
  </si>
  <si>
    <t>諏訪の森クリニック</t>
  </si>
  <si>
    <t>190-0023</t>
  </si>
  <si>
    <t>立川市柴崎町2-17-21-2Ｆ</t>
  </si>
  <si>
    <t>196-0022</t>
  </si>
  <si>
    <t>昭島市中神町1260</t>
  </si>
  <si>
    <t>立川市幸町5-9-2</t>
  </si>
  <si>
    <t>東大和市南街1-13-12</t>
  </si>
  <si>
    <t>松土胃腸科外科医院</t>
  </si>
  <si>
    <t>立川市幸町5-44-10</t>
  </si>
  <si>
    <t>玉川上水クリニック</t>
  </si>
  <si>
    <t>立川市柏町4-57-29</t>
  </si>
  <si>
    <t>安藤内科クリニック</t>
  </si>
  <si>
    <t>207-0004</t>
  </si>
  <si>
    <t>東大和市清水2-809-36</t>
  </si>
  <si>
    <t>野口医院</t>
  </si>
  <si>
    <t>207-0033</t>
  </si>
  <si>
    <t>東大和市芋窪3-1629</t>
  </si>
  <si>
    <t>立川ファインクリニック</t>
  </si>
  <si>
    <t>立川市曙町1-24-11　橋本ビル2F</t>
  </si>
  <si>
    <t>立川通胃腸クリニック</t>
  </si>
  <si>
    <t>190-0011</t>
  </si>
  <si>
    <t>立川市高松町2-1-27　立川メディカルビル3階</t>
  </si>
  <si>
    <t>唯善クリニック内科・呼吸器内科</t>
  </si>
  <si>
    <t>190-0013</t>
  </si>
  <si>
    <t>立川市富士見町1-34-9イーストンビル1Ｆ</t>
  </si>
  <si>
    <t>183-8542</t>
  </si>
  <si>
    <t>府中市武蔵台2-8-29</t>
  </si>
  <si>
    <t>公立昭和病院</t>
  </si>
  <si>
    <t>187-8510</t>
  </si>
  <si>
    <t>小金井市花小金井8-1-1</t>
  </si>
  <si>
    <t>東大和市南街1-39-9</t>
  </si>
  <si>
    <t>永生病院</t>
  </si>
  <si>
    <t>193-0942</t>
  </si>
  <si>
    <t>八王子市椚田町583-15</t>
  </si>
  <si>
    <t>武蔵村山市榎1-1-5</t>
  </si>
  <si>
    <t>川野病院</t>
  </si>
  <si>
    <t>立川市錦町1-7-5</t>
  </si>
  <si>
    <t>ホームケアクリニック多摩</t>
  </si>
  <si>
    <t>191-0062</t>
  </si>
  <si>
    <t>日野市多摩平7-16-30</t>
  </si>
  <si>
    <t>208-0011</t>
  </si>
  <si>
    <t>武蔵村山市学園2-37-1</t>
  </si>
  <si>
    <t>立川市若葉町3-3-3</t>
  </si>
  <si>
    <t>野村病院</t>
  </si>
  <si>
    <t>196-0015</t>
  </si>
  <si>
    <t>昭島市昭和町4-7-13</t>
  </si>
  <si>
    <t>185-0034</t>
  </si>
  <si>
    <t>国分寺市光町3-13-34</t>
  </si>
  <si>
    <t>竹口病院</t>
  </si>
  <si>
    <t>196-0034</t>
  </si>
  <si>
    <t>昭島市玉川町4-6-32</t>
  </si>
  <si>
    <t>立川市緑町4番１</t>
  </si>
  <si>
    <t>竹田医院</t>
  </si>
  <si>
    <t>立川市柏町3-26-2</t>
  </si>
  <si>
    <t>三多摩在宅クリニック</t>
  </si>
  <si>
    <t>立川市曙町1-19-3　薬袋ビル2Ｆ</t>
  </si>
  <si>
    <t>慶應義塾大学病院</t>
  </si>
  <si>
    <t>160-0016</t>
  </si>
  <si>
    <t>新宿区信濃町35番地</t>
  </si>
  <si>
    <t>西野整形外科</t>
  </si>
  <si>
    <t>187-0011</t>
  </si>
  <si>
    <t>小平市鈴木町1-177-1</t>
  </si>
  <si>
    <t>187-0035</t>
  </si>
  <si>
    <t>永生クリニック</t>
  </si>
  <si>
    <t>八王子市椚田町588-17</t>
  </si>
  <si>
    <t>162-0054</t>
  </si>
  <si>
    <t>新宿区河田町8-1</t>
  </si>
  <si>
    <t>小金井リハビリテーション病院</t>
  </si>
  <si>
    <t>184-0013</t>
  </si>
  <si>
    <t>小金井市前原町1-3-2</t>
  </si>
  <si>
    <t>208-0013</t>
  </si>
  <si>
    <t>武蔵村山市大南2-1-8</t>
  </si>
  <si>
    <t>立川市砂川町8-2-3</t>
  </si>
  <si>
    <t>菅家医院</t>
  </si>
  <si>
    <t>立川市柏町4-2-15</t>
  </si>
  <si>
    <t>東京西徳洲会病院</t>
  </si>
  <si>
    <t>196-0003</t>
  </si>
  <si>
    <t>昭島市松原町3-1-1</t>
  </si>
  <si>
    <t>多摩済生病院</t>
  </si>
  <si>
    <t>187-0041</t>
  </si>
  <si>
    <t>小平市美園町3-11-1</t>
  </si>
  <si>
    <t>ふじさわクリニック</t>
  </si>
  <si>
    <t>立川市栄町5-37-12　エルファパレス中山1F</t>
  </si>
  <si>
    <t>186-0002</t>
  </si>
  <si>
    <t>国立市東1-4-13　国立ビル７階A-1</t>
  </si>
  <si>
    <t>廻田クリニック</t>
  </si>
  <si>
    <t>189-0025</t>
  </si>
  <si>
    <t>東村山市廻田町1-31-54</t>
  </si>
  <si>
    <t>昭島内科クリニック</t>
  </si>
  <si>
    <t>196-0004</t>
  </si>
  <si>
    <t>昭島市緑町5-1-6</t>
  </si>
  <si>
    <t>坂上消化器内科クリニック</t>
  </si>
  <si>
    <t>立川市高松町3-13-16　奥田ビル1Ｆ・2Ｆ</t>
  </si>
  <si>
    <t>立川中央病院</t>
  </si>
  <si>
    <t>立川市柴崎町2-17-14</t>
  </si>
  <si>
    <t>都立神経病院</t>
  </si>
  <si>
    <t>183-0042</t>
  </si>
  <si>
    <t>府中市武蔵台2-6-1</t>
  </si>
  <si>
    <t>竹川内科医院</t>
  </si>
  <si>
    <t>立川市若葉町3-5-6</t>
  </si>
  <si>
    <t>のくぼ整形外科クリニック</t>
  </si>
  <si>
    <t>立川市柴崎町3-8-2ビルドはなさい4F</t>
  </si>
  <si>
    <t>新城医院</t>
  </si>
  <si>
    <t>207-0023</t>
  </si>
  <si>
    <t>東大和市上北台3-446-15</t>
  </si>
  <si>
    <t>アイコールメディカル在宅クリニック</t>
  </si>
  <si>
    <t>立川市曙町1-30-12　JPトラストビル2F</t>
  </si>
  <si>
    <t>柏町内科</t>
  </si>
  <si>
    <t>立川市柏町3-32-1ネオプレジオ1F</t>
  </si>
  <si>
    <t>208-0003</t>
  </si>
  <si>
    <t>武蔵村山市中央3-50-1</t>
  </si>
  <si>
    <t>立川市栄町2-59-16</t>
  </si>
  <si>
    <t>豊泉胃腸科外科</t>
  </si>
  <si>
    <t>立川市上砂町3-19-2</t>
  </si>
  <si>
    <t>国立駅前あき乃クリニック</t>
  </si>
  <si>
    <t>186-0001</t>
  </si>
  <si>
    <t>国立市北1-7-1クレッセント国立ディアナプレイス126</t>
  </si>
  <si>
    <t>いちいの杜</t>
  </si>
  <si>
    <t>196-0021</t>
  </si>
  <si>
    <t>昭島市武蔵野3-5-63</t>
  </si>
  <si>
    <t>東大和市南街2-3-1</t>
  </si>
  <si>
    <t>石山医院</t>
  </si>
  <si>
    <t>東大和市南街1-32-4</t>
  </si>
  <si>
    <t>立川市幸町3-1-3</t>
  </si>
  <si>
    <t>府中白糸台クリニック</t>
  </si>
  <si>
    <t>183-0011</t>
  </si>
  <si>
    <t>府中市白糸台1-63-1</t>
  </si>
  <si>
    <t>福井クリニック</t>
  </si>
  <si>
    <t>立川市錦町3-1-16　中野ＬＫビル1階</t>
  </si>
  <si>
    <t>所沢第一病院</t>
  </si>
  <si>
    <t>359-0024</t>
  </si>
  <si>
    <t>所沢市下安松1559-1</t>
  </si>
  <si>
    <t>川口市立医療センター</t>
  </si>
  <si>
    <t>333-0833</t>
  </si>
  <si>
    <t>埼玉県川口市西新井宿１８０番地</t>
  </si>
  <si>
    <t>196-0035</t>
  </si>
  <si>
    <t>昭島市もくせいの杜2-2-1</t>
  </si>
  <si>
    <t>東京医科大学病院</t>
  </si>
  <si>
    <t>160-0023</t>
  </si>
  <si>
    <t>新宿区西新宿6-7-1</t>
  </si>
  <si>
    <t>富永医院</t>
  </si>
  <si>
    <t>尾崎胃腸科・外科</t>
  </si>
  <si>
    <t>208-0034</t>
  </si>
  <si>
    <t>武蔵村山市残堀2-14-1</t>
  </si>
  <si>
    <t>181-8611</t>
  </si>
  <si>
    <t>東京都三鷹市新川6-20-2</t>
  </si>
  <si>
    <t>緑風荘病院</t>
  </si>
  <si>
    <t>189-0012</t>
  </si>
  <si>
    <t>東村山市萩山町3-31-1</t>
  </si>
  <si>
    <t>山手クリニック</t>
  </si>
  <si>
    <t>東大和市清原１－１－１　北６号店舗</t>
  </si>
  <si>
    <t>立川市錦町1-16-15</t>
  </si>
  <si>
    <t>今井医院</t>
  </si>
  <si>
    <t>東大和市南街5-36-8</t>
  </si>
  <si>
    <t>奥住循環器内科クリニック</t>
  </si>
  <si>
    <t>武蔵村山市榎2-85-1</t>
  </si>
  <si>
    <t>徳永医院</t>
  </si>
  <si>
    <t>東大和市桜が丘3-44-14　桜が丘団地7-104</t>
  </si>
  <si>
    <t>104-0061</t>
  </si>
  <si>
    <t>中央区銀座6-12-10　龍岡ビル2階</t>
  </si>
  <si>
    <t>立川市上砂町4-22-1</t>
  </si>
  <si>
    <t>国分台クリニック</t>
  </si>
  <si>
    <t>国分寺市並木町3-32-15</t>
  </si>
  <si>
    <t>武蔵国分寺公園クリニック</t>
  </si>
  <si>
    <t>185-0023</t>
  </si>
  <si>
    <t>国分寺市西元町2-16-34-127</t>
  </si>
  <si>
    <t>国分寺病院</t>
  </si>
  <si>
    <t>185-0014</t>
  </si>
  <si>
    <t>国分寺市東恋ケ窪4-2-2</t>
  </si>
  <si>
    <t>立川市上砂町3-55-10</t>
  </si>
  <si>
    <t>日本赤十字社医療センター</t>
  </si>
  <si>
    <t>150-0012</t>
  </si>
  <si>
    <t>渋谷区広尾４丁目１番２２号</t>
  </si>
  <si>
    <t>立川市若葉町3-54-16</t>
  </si>
  <si>
    <t>立川市富士見町1-31-18　西立川KIビル４階</t>
  </si>
  <si>
    <t>昭島市武蔵野2-7-12</t>
  </si>
  <si>
    <t>立川市柏町4-56-1　グローバルビル１FA</t>
  </si>
  <si>
    <t>豊泉医院</t>
  </si>
  <si>
    <t>立川市上砂町3-10-13</t>
  </si>
  <si>
    <t>東京共済病院</t>
  </si>
  <si>
    <t>153-8934</t>
  </si>
  <si>
    <t>東京都目黒区中目黒2-3-8</t>
  </si>
  <si>
    <t>浅見内科医院</t>
  </si>
  <si>
    <t>立川市若葉町1-11-20</t>
  </si>
  <si>
    <t>187-8507</t>
  </si>
  <si>
    <t>東京都府中市住吉町5-21-1</t>
  </si>
  <si>
    <t>東京都立川市曙町1-30-12JPトラストビル２階</t>
  </si>
  <si>
    <t>185-0021</t>
  </si>
  <si>
    <t>国分寺市南町3-15-6</t>
  </si>
  <si>
    <t>359-1114</t>
  </si>
  <si>
    <t>埼玉県所沢市北有楽町11-5　北有楽コーポ101</t>
  </si>
  <si>
    <t>田島内科クリニック</t>
  </si>
  <si>
    <t>国立さくら病院</t>
  </si>
  <si>
    <t>国立市東1-19-10</t>
  </si>
  <si>
    <t>東海大学医学部付属八王子病院</t>
  </si>
  <si>
    <t>192-0032</t>
  </si>
  <si>
    <t>八王子市石川町1838</t>
  </si>
  <si>
    <t>国立がん研究センター中央病院</t>
  </si>
  <si>
    <t>104-0045</t>
  </si>
  <si>
    <t>中央区築地5-1-1</t>
  </si>
  <si>
    <t>医療法人晴仁会　幸町腎クリニック</t>
  </si>
  <si>
    <t>立川市柏町4-1-1</t>
  </si>
  <si>
    <t>国立ハートクリニック</t>
  </si>
  <si>
    <t>186-0004</t>
  </si>
  <si>
    <t>国立市中1-17-58</t>
  </si>
  <si>
    <t>介護老人保健施設　国立あおやぎ苑立川</t>
  </si>
  <si>
    <t>立川市富士見町7-33-10</t>
  </si>
  <si>
    <t>公立阿伎留医療センター</t>
  </si>
  <si>
    <t>197-0834</t>
  </si>
  <si>
    <t>あきる野市引田78番地1</t>
  </si>
  <si>
    <t>国分寺市西町2-16-34-127</t>
  </si>
  <si>
    <t>359-1145</t>
  </si>
  <si>
    <t>埼玉県所沢市山口33-1　グランディール202</t>
  </si>
  <si>
    <t>緑成会病院</t>
  </si>
  <si>
    <t>小平市小川西町2-35-1</t>
  </si>
  <si>
    <t>東京大学医科学研究所付属病院</t>
  </si>
  <si>
    <t>108-0071</t>
  </si>
  <si>
    <t>港区白金台4-6-1</t>
  </si>
  <si>
    <t>108-0073</t>
  </si>
  <si>
    <t>港区三田1-4-3</t>
  </si>
  <si>
    <t>三ツ藤内科クリニック</t>
  </si>
  <si>
    <t>208-0021</t>
  </si>
  <si>
    <t>武蔵村山市三ツ藤2-9-1</t>
  </si>
  <si>
    <t>立川市柏町4-63-2ｳﾞｨｱｰﾚ玉川上水１階</t>
  </si>
  <si>
    <t>病院</t>
    <rPh sb="0" eb="2">
      <t>ビョウイン</t>
    </rPh>
    <phoneticPr fontId="2"/>
  </si>
  <si>
    <t>郵便番号</t>
    <rPh sb="0" eb="4">
      <t>ユウビンバンゴウ</t>
    </rPh>
    <phoneticPr fontId="2"/>
  </si>
  <si>
    <t>住所</t>
    <rPh sb="0" eb="2">
      <t>ジュウショ</t>
    </rPh>
    <phoneticPr fontId="2"/>
  </si>
  <si>
    <t>立川市一番町2-46-10</t>
  </si>
  <si>
    <t>大久野病院</t>
  </si>
  <si>
    <t>190-0181</t>
  </si>
  <si>
    <t>西多摩郡日の出町大久野6416</t>
  </si>
  <si>
    <t>立川市一番町2-36-5　3Ｆ</t>
  </si>
  <si>
    <t>東京大学医学部附属病院</t>
  </si>
  <si>
    <t>113-8655</t>
  </si>
  <si>
    <t>文京区本郷7-3-1</t>
  </si>
  <si>
    <t>立川市柴崎町2-1-8第2中村ビル2Ｆ</t>
  </si>
  <si>
    <t>社会福祉法人秀明会　南台病院</t>
  </si>
  <si>
    <t>187-0032</t>
  </si>
  <si>
    <t>小平市小川町1-485</t>
  </si>
  <si>
    <t>国立市東1-6-9　ナカタニビル地下1.2階</t>
  </si>
  <si>
    <t>FAX</t>
    <phoneticPr fontId="2"/>
  </si>
  <si>
    <t>東京都立川市柏町2-16-3</t>
    <phoneticPr fontId="2"/>
  </si>
  <si>
    <t>ユニティーノジマ202号</t>
    <phoneticPr fontId="2"/>
  </si>
  <si>
    <t>〒190-0004</t>
    <phoneticPr fontId="2"/>
  </si>
  <si>
    <t>ネクストイノベーション株式会社</t>
    <phoneticPr fontId="2"/>
  </si>
  <si>
    <t>TEL:042-538-2225 / FAX:42-534-1319</t>
    <phoneticPr fontId="2"/>
  </si>
  <si>
    <t>病院〒</t>
    <rPh sb="0" eb="2">
      <t>ビョウイン</t>
    </rPh>
    <phoneticPr fontId="2"/>
  </si>
  <si>
    <t>病院住所</t>
    <rPh sb="0" eb="4">
      <t>ビョウインジュウショ</t>
    </rPh>
    <phoneticPr fontId="2"/>
  </si>
  <si>
    <t>病院名</t>
    <rPh sb="0" eb="3">
      <t>ビョウインメイ</t>
    </rPh>
    <phoneticPr fontId="2"/>
  </si>
  <si>
    <t>記</t>
    <rPh sb="0" eb="1">
      <t>キ</t>
    </rPh>
    <phoneticPr fontId="2"/>
  </si>
  <si>
    <t>担当医師</t>
    <rPh sb="0" eb="4">
      <t>タントウイシ</t>
    </rPh>
    <phoneticPr fontId="2"/>
  </si>
  <si>
    <t>指示開始日</t>
    <rPh sb="0" eb="2">
      <t>シジ</t>
    </rPh>
    <rPh sb="2" eb="5">
      <t>カイシビ</t>
    </rPh>
    <phoneticPr fontId="2"/>
  </si>
  <si>
    <t>患者様ご氏名</t>
    <rPh sb="0" eb="3">
      <t>カンジャサマ</t>
    </rPh>
    <rPh sb="4" eb="6">
      <t>シメイ</t>
    </rPh>
    <phoneticPr fontId="2"/>
  </si>
  <si>
    <t>主治医</t>
    <rPh sb="0" eb="3">
      <t>シュジイ</t>
    </rPh>
    <phoneticPr fontId="2"/>
  </si>
  <si>
    <t>送付状 複数名</t>
    <rPh sb="0" eb="3">
      <t>ソウフジョウ</t>
    </rPh>
    <rPh sb="4" eb="7">
      <t>フクスウメイ</t>
    </rPh>
    <phoneticPr fontId="2"/>
  </si>
  <si>
    <t>送付状 単名</t>
    <rPh sb="0" eb="3">
      <t>ソウフジョウ</t>
    </rPh>
    <rPh sb="4" eb="6">
      <t>タンメイ</t>
    </rPh>
    <phoneticPr fontId="2"/>
  </si>
  <si>
    <t>指示開始日</t>
    <rPh sb="0" eb="5">
      <t>シジカイシビ</t>
    </rPh>
    <phoneticPr fontId="2"/>
  </si>
  <si>
    <t>単・複</t>
    <rPh sb="0" eb="1">
      <t>タン</t>
    </rPh>
    <rPh sb="2" eb="3">
      <t>フク</t>
    </rPh>
    <phoneticPr fontId="2"/>
  </si>
  <si>
    <r>
      <t>F202201</t>
    </r>
    <r>
      <rPr>
        <sz val="10"/>
        <color theme="1"/>
        <rFont val="Meiryo UI"/>
        <family val="1"/>
        <charset val="128"/>
      </rPr>
      <t>b</t>
    </r>
    <phoneticPr fontId="2"/>
  </si>
  <si>
    <r>
      <t>F202201</t>
    </r>
    <r>
      <rPr>
        <sz val="10"/>
        <color theme="1"/>
        <rFont val="Meiryo UI"/>
        <family val="1"/>
        <charset val="128"/>
      </rPr>
      <t>a</t>
    </r>
    <phoneticPr fontId="2"/>
  </si>
  <si>
    <t>立川市砂川町3-17-33</t>
  </si>
  <si>
    <t>有限会社シルバンズハウス</t>
  </si>
  <si>
    <t>居宅介護支援事業所はる</t>
  </si>
  <si>
    <t>芹口　大輔</t>
  </si>
  <si>
    <t>カワダ　スミコ</t>
  </si>
  <si>
    <t>川田　スミ子</t>
  </si>
  <si>
    <t>立川市若葉町2-8-104</t>
  </si>
  <si>
    <t>042-537-6054</t>
  </si>
  <si>
    <t>三井住友　八王子</t>
  </si>
  <si>
    <t>ｶﾜﾀﾞ ｻｶｴ</t>
  </si>
  <si>
    <t>川田　栄</t>
  </si>
  <si>
    <t>オートロックNo.0617、ガスメーターキーボックス1007</t>
  </si>
  <si>
    <t>居宅介護支援事業所　上砂地域福祉サービス</t>
  </si>
  <si>
    <t>28143485</t>
  </si>
  <si>
    <t>上野　正紀</t>
  </si>
  <si>
    <t>国家公務員共済組合連合会　虎の門病院</t>
  </si>
  <si>
    <t>みずほ　小金井</t>
  </si>
  <si>
    <t>ﾔﾏﾄ ﾋﾛｼ</t>
  </si>
  <si>
    <t>コッカコウムインキョウサイクミアイレンゴ</t>
  </si>
  <si>
    <t>小西　亜佐子</t>
  </si>
  <si>
    <t>昭島市松原町4-11-9</t>
    <phoneticPr fontId="2"/>
  </si>
  <si>
    <t>立川相互病院</t>
    <phoneticPr fontId="2"/>
  </si>
  <si>
    <t>港区虎ノ門2-2-2</t>
    <phoneticPr fontId="2"/>
  </si>
  <si>
    <t>105-8470</t>
    <phoneticPr fontId="2"/>
  </si>
  <si>
    <t>東大和市桜が丘3-44-10</t>
    <phoneticPr fontId="2"/>
  </si>
  <si>
    <t>207-0022</t>
    <phoneticPr fontId="2"/>
  </si>
  <si>
    <t>29956976</t>
  </si>
  <si>
    <t>オオサワ　クニオ</t>
  </si>
  <si>
    <t>大澤　國男</t>
  </si>
  <si>
    <t>立川市栄町5-44-7　サンライズ立川105</t>
  </si>
  <si>
    <t>090-3908-6921</t>
  </si>
  <si>
    <t>ケアプランセンターひだまり</t>
  </si>
  <si>
    <t>西野　よし江</t>
  </si>
  <si>
    <t>立川市高松町2-26-3　インディビレッジ１F</t>
    <phoneticPr fontId="2"/>
  </si>
  <si>
    <t>190-0011</t>
    <phoneticPr fontId="2"/>
  </si>
  <si>
    <t>くすのき内科クリニック</t>
    <phoneticPr fontId="2"/>
  </si>
  <si>
    <t>20145637</t>
  </si>
  <si>
    <t>三菱ＵＦＪ　国立</t>
  </si>
  <si>
    <t>コダマ　ユキエ</t>
  </si>
  <si>
    <t>小玉　由紀枝</t>
  </si>
  <si>
    <t>042-531-2872</t>
  </si>
  <si>
    <t>携帯番号　090-3803-1136  優先</t>
  </si>
  <si>
    <t>三井住友　高円寺</t>
  </si>
  <si>
    <t>ｺﾀﾞﾏ ﾐﾉﾙ</t>
  </si>
  <si>
    <t>小玉　実</t>
  </si>
  <si>
    <t>190-0001</t>
    <phoneticPr fontId="2"/>
  </si>
  <si>
    <t>立川市若葉町1-13-2　けやき団地9-1</t>
    <rPh sb="0" eb="3">
      <t>タチカワシ</t>
    </rPh>
    <rPh sb="3" eb="6">
      <t>ワカバチョウ</t>
    </rPh>
    <rPh sb="16" eb="18">
      <t>ダンチ</t>
    </rPh>
    <phoneticPr fontId="2"/>
  </si>
  <si>
    <t>富永　淑子</t>
  </si>
  <si>
    <t>トミナガイイン</t>
  </si>
  <si>
    <t>アベ　マチコ</t>
  </si>
  <si>
    <t>阿部　眞知子</t>
  </si>
  <si>
    <t>立川市一番町3-21-8ｾﾙﾌｨｰﾙ一番町102</t>
  </si>
  <si>
    <t>080-8058-0114</t>
  </si>
  <si>
    <t>立川市栄町5-18-16</t>
  </si>
  <si>
    <t>042-535-3557</t>
  </si>
  <si>
    <t>ｵﾅｲ ｱｷｵ</t>
  </si>
  <si>
    <t>尾内　昭夫</t>
  </si>
  <si>
    <t>多摩信用金庫　村山</t>
  </si>
  <si>
    <t>介護相談ケアサポートさかえ</t>
  </si>
  <si>
    <t>オッパタ　フミオ</t>
  </si>
  <si>
    <t>乙幡　文雄</t>
  </si>
  <si>
    <t>立川市砂川町8丁目19‐24</t>
  </si>
  <si>
    <t>ダスキンアナミさん07055597796</t>
  </si>
  <si>
    <t>岩川　俊輝</t>
  </si>
  <si>
    <t>国分寺在宅ケアクリニック</t>
  </si>
  <si>
    <t>ｵｯﾊﾟﾀ ﾀｹｼ</t>
  </si>
  <si>
    <t>乙幡　岳史</t>
  </si>
  <si>
    <t>まるめ対象</t>
  </si>
  <si>
    <t>25-60</t>
  </si>
  <si>
    <t>ナカムラ　マサノリ</t>
  </si>
  <si>
    <t>中村　正紀</t>
  </si>
  <si>
    <t>080-6251-4116</t>
  </si>
  <si>
    <t>国分寺在宅ケアクリニック</t>
    <rPh sb="0" eb="3">
      <t>コクブンジ</t>
    </rPh>
    <rPh sb="3" eb="5">
      <t>ザイタク</t>
    </rPh>
    <phoneticPr fontId="2"/>
  </si>
  <si>
    <t>185-0012</t>
    <phoneticPr fontId="2"/>
  </si>
  <si>
    <t>国分寺市本町4丁目13-12-310</t>
    <rPh sb="0" eb="4">
      <t>コクブンジシ</t>
    </rPh>
    <rPh sb="4" eb="6">
      <t>ホンチョウ</t>
    </rPh>
    <rPh sb="7" eb="9">
      <t>チョウメ</t>
    </rPh>
    <phoneticPr fontId="2"/>
  </si>
  <si>
    <t>田部井　優果</t>
  </si>
  <si>
    <t>042-537-3182</t>
  </si>
  <si>
    <t>30692818</t>
  </si>
  <si>
    <t>立川市柏町1‐29‐52デパール柏町403</t>
  </si>
  <si>
    <t>医療法人社団つな　絆在宅クリニック</t>
  </si>
  <si>
    <t>砂川　順子</t>
  </si>
  <si>
    <t>立川市柏町3-54-7</t>
  </si>
  <si>
    <t>090-5584-1015</t>
  </si>
  <si>
    <t>042-524-2668</t>
  </si>
  <si>
    <t>プライムクリニック三鷹</t>
  </si>
  <si>
    <t>府中けやきクリニック</t>
  </si>
  <si>
    <t>立川相互病院</t>
  </si>
  <si>
    <t>タチカワソウゴビョウイン</t>
  </si>
  <si>
    <t>ゆうちょ　〇〇三</t>
  </si>
  <si>
    <t>医療法人社団和風会　所沢中央病院</t>
  </si>
  <si>
    <t>189-0013</t>
  </si>
  <si>
    <t>東村山市栄町3-29-21ミレ栄町1</t>
  </si>
  <si>
    <t>359-0037</t>
  </si>
  <si>
    <t>所沢市くすのき台3-18-1</t>
  </si>
  <si>
    <t>アリタ　ジュンコ</t>
  </si>
  <si>
    <t>有田　淳子</t>
  </si>
  <si>
    <t>立川市栄町3-41-2</t>
  </si>
  <si>
    <t>ｱﾘﾀ ｼﾞｭﾝｺ</t>
  </si>
  <si>
    <t>オザワ　アイコ</t>
  </si>
  <si>
    <t>小澤　愛子</t>
  </si>
  <si>
    <t>立川市若葉町１－１３－２けやき台団地28棟１０７号</t>
  </si>
  <si>
    <t>042-537-1045</t>
  </si>
  <si>
    <t>小沢こころのクリニック</t>
  </si>
  <si>
    <t>ｵｻﾞﾜ ｱｲｺ</t>
  </si>
  <si>
    <t>笠原　青美</t>
  </si>
  <si>
    <t>工藤　怜子</t>
  </si>
  <si>
    <t>183-0023</t>
  </si>
  <si>
    <t>府中市宮町１丁目22－６ のぞみビル 6階</t>
  </si>
  <si>
    <t>181-0013</t>
  </si>
  <si>
    <t>三鷹市下連雀3-22-14岡田ビル201</t>
  </si>
  <si>
    <t>キーボックス；2156</t>
  </si>
  <si>
    <t>コシノ　ナヲエ</t>
  </si>
  <si>
    <t>越野　なを江</t>
  </si>
  <si>
    <t>西立川クリニック</t>
  </si>
  <si>
    <t>スナガワ　ヨリコ</t>
  </si>
  <si>
    <t>ゆうちょ　〇〇四</t>
  </si>
  <si>
    <t>ｽﾅｶﾞﾜ ﾖﾘｺ</t>
  </si>
  <si>
    <t>チバ　マサオ</t>
  </si>
  <si>
    <t>千葉　正雄</t>
  </si>
  <si>
    <t>立川市柏町4-75-3</t>
  </si>
  <si>
    <t>そんぽの家S玉川上水108号室</t>
  </si>
  <si>
    <t>042-536-5935</t>
  </si>
  <si>
    <t>ﾁﾊﾞ ﾏｻｵ</t>
  </si>
  <si>
    <t>立川市富士見町1-33-3 サンビナス立川内1F</t>
  </si>
  <si>
    <t>ツルマキ　ヒサコ</t>
  </si>
  <si>
    <t>鶴巻　久子</t>
  </si>
  <si>
    <t>立川市幸町4-17-10-211</t>
  </si>
  <si>
    <t>中村　淳</t>
  </si>
  <si>
    <t>ウチダ　ユタカ</t>
  </si>
  <si>
    <t>内田　裕</t>
  </si>
  <si>
    <t>立川市若葉町1-13-2けやき団地19-106</t>
  </si>
  <si>
    <t>濱之上　泰裕</t>
  </si>
  <si>
    <t>コガ　アラタ</t>
  </si>
  <si>
    <t>古賀　新</t>
  </si>
  <si>
    <t>立川市幸町3-33-4メゾンパルティールA102</t>
  </si>
  <si>
    <t>090-1209-9614</t>
  </si>
  <si>
    <t>25-64</t>
  </si>
  <si>
    <t>常陽銀行　研究学園都市</t>
  </si>
  <si>
    <t>ｺｶﾞ ｱﾗﾀ</t>
  </si>
  <si>
    <t>保科　和央</t>
  </si>
  <si>
    <t>都営上砂町1丁目アパート4棟405号</t>
  </si>
  <si>
    <t>042-849-6118</t>
  </si>
  <si>
    <t>2000097062</t>
  </si>
  <si>
    <t>りそな　ひばりケ丘</t>
  </si>
  <si>
    <t>ﾂﾙﾏｷ ﾋｻｺ</t>
  </si>
  <si>
    <t>ミヨシ　トシアキ</t>
  </si>
  <si>
    <t>三好　俊明</t>
  </si>
  <si>
    <t>立川市一番町1-11-16</t>
  </si>
  <si>
    <t>042-531-1510</t>
  </si>
  <si>
    <t>190-0012</t>
    <phoneticPr fontId="2"/>
  </si>
  <si>
    <t>立川市曙町2-8-28 TAMA MIRAI SQUARE 5階</t>
    <rPh sb="3" eb="5">
      <t>アケボノチョウ</t>
    </rPh>
    <rPh sb="31" eb="32">
      <t>カイ</t>
    </rPh>
    <phoneticPr fontId="2"/>
  </si>
  <si>
    <t>アクツ　ウメヨ</t>
  </si>
  <si>
    <t>阿久津　梅代</t>
  </si>
  <si>
    <t>立川市一番町5-8-5松中団地23-501</t>
  </si>
  <si>
    <t>080-5507-8823</t>
  </si>
  <si>
    <t>042-536-4156</t>
  </si>
  <si>
    <t>080-5258-4156</t>
  </si>
  <si>
    <t>ゆうちょ　〇一八</t>
  </si>
  <si>
    <t>ｳﾁﾀﾞ ﾕﾀｶ</t>
  </si>
  <si>
    <t>太田　信孝</t>
  </si>
  <si>
    <t>タカハシ　フサエ</t>
  </si>
  <si>
    <t>髙橋　房江</t>
  </si>
  <si>
    <t>立川市若葉町1-6-5</t>
  </si>
  <si>
    <t>医療法人社団永生会　みなみ野病院</t>
  </si>
  <si>
    <t>ﾐﾖｼ ﾄﾐﾖ</t>
  </si>
  <si>
    <t>三好　富代</t>
  </si>
  <si>
    <t>ヤグチ　カズエ</t>
  </si>
  <si>
    <t>矢口　一枝</t>
  </si>
  <si>
    <t>208-0012</t>
  </si>
  <si>
    <t>武蔵村山市緑が丘1460　1101-810</t>
  </si>
  <si>
    <t>042-565-5916</t>
  </si>
  <si>
    <t>青木　康子</t>
  </si>
  <si>
    <t>ヤグチ　ケンタロウ</t>
  </si>
  <si>
    <t>090-9158-9302</t>
  </si>
  <si>
    <t>山口　賢人</t>
  </si>
  <si>
    <t>キーボックス1026</t>
  </si>
  <si>
    <t>【情】どんぐり：042-531-4677</t>
  </si>
  <si>
    <t>042-537-1920</t>
  </si>
  <si>
    <t>042-536-4588</t>
  </si>
  <si>
    <t>外の倉庫内にキーボックス：4588</t>
  </si>
  <si>
    <t>ﾀｶﾊｼ ﾌｻｴ</t>
  </si>
  <si>
    <t>医療法人社団　健剛会　おぜきクリニック</t>
  </si>
  <si>
    <t>ﾔｸﾞﾁ ｹﾝﾀﾛｳ</t>
  </si>
  <si>
    <t>矢口　建太郎</t>
  </si>
  <si>
    <t>武蔵村山市大南2-39-1</t>
  </si>
  <si>
    <t>192-0916</t>
  </si>
  <si>
    <t>八王子市みなみ野5-30-3</t>
  </si>
  <si>
    <t>国立市東1-17-20　サンライズビル21ビル202</t>
  </si>
  <si>
    <t>ワハハケアプランセンター</t>
  </si>
  <si>
    <t>立川市西砂町2-49-2</t>
  </si>
  <si>
    <t>カザベーラ西武立川　203号</t>
  </si>
  <si>
    <t>090-3803-1136</t>
  </si>
  <si>
    <t>ワタナベ　モトコ</t>
  </si>
  <si>
    <t>渡邉　もと子</t>
  </si>
  <si>
    <t>立川市上砂町3-20-1　そんぽの家S武蔵砂川210</t>
  </si>
  <si>
    <t>080-4446-4402</t>
  </si>
  <si>
    <t>予防</t>
  </si>
  <si>
    <t>アユサワ　タカヨ</t>
  </si>
  <si>
    <t>鮎澤　髙代</t>
  </si>
  <si>
    <t>立川市砂川町2-16-24</t>
  </si>
  <si>
    <t>042-537-0164</t>
  </si>
  <si>
    <t>介5000：バルーン</t>
  </si>
  <si>
    <t>スズキ　サチコ</t>
  </si>
  <si>
    <t>鈴木　幸子</t>
  </si>
  <si>
    <t>豊泉　惣一郎</t>
  </si>
  <si>
    <t>ﾜﾀﾅﾍﾞ ﾓﾄｺ</t>
  </si>
  <si>
    <t>ｱﾕｻﾜ ﾄﾓﾉﾘ</t>
  </si>
  <si>
    <t>鮎澤　知徳</t>
  </si>
  <si>
    <t>ジビキ　ヨシコ</t>
  </si>
  <si>
    <t>サンシティ立川昭和記念公園C512</t>
  </si>
  <si>
    <t>090-2219-4784</t>
  </si>
  <si>
    <t>立川市一番町5-8-12 　9-211</t>
  </si>
  <si>
    <t>042-531-8308</t>
  </si>
  <si>
    <t>キーボックス0627</t>
  </si>
  <si>
    <t>峰岸　康一</t>
  </si>
  <si>
    <t xml:space="preserve"> 担当：久保</t>
    <rPh sb="4" eb="6">
      <t>クボ</t>
    </rPh>
    <phoneticPr fontId="2"/>
  </si>
  <si>
    <t>1</t>
  </si>
  <si>
    <t>22391098</t>
  </si>
  <si>
    <t>サカモト　ブンジ</t>
  </si>
  <si>
    <t>坂本　文次</t>
  </si>
  <si>
    <t>立川市栄町5-23-28</t>
  </si>
  <si>
    <t>042-537-0072</t>
  </si>
  <si>
    <t>ササガワ　カズユキ</t>
  </si>
  <si>
    <t>笹川　一幸</t>
  </si>
  <si>
    <t>090-2530-7399</t>
  </si>
  <si>
    <t>地曵　良子</t>
  </si>
  <si>
    <t>26074211</t>
  </si>
  <si>
    <t>矢萩　洋子</t>
  </si>
  <si>
    <t>松下　善一</t>
  </si>
  <si>
    <t>立川市砂川町6-37-7</t>
  </si>
  <si>
    <t>090-3683-8329</t>
  </si>
  <si>
    <t>住友　秀孝</t>
  </si>
  <si>
    <t>すみとも内分泌クリニック</t>
  </si>
  <si>
    <t>スミトモナイブンピクリニック</t>
  </si>
  <si>
    <t>080-3484-8288</t>
  </si>
  <si>
    <t>小金井市前原町3-16-14　玉野屋コーポラス102号</t>
    <phoneticPr fontId="2"/>
  </si>
  <si>
    <t>東京都駒込病院患者サポートセンター看護相談</t>
    <rPh sb="0" eb="3">
      <t>トウキョウト</t>
    </rPh>
    <rPh sb="3" eb="5">
      <t>コマゴメ</t>
    </rPh>
    <rPh sb="5" eb="7">
      <t>ビョウイン</t>
    </rPh>
    <rPh sb="7" eb="9">
      <t>カンジャ</t>
    </rPh>
    <rPh sb="17" eb="19">
      <t>カンゴ</t>
    </rPh>
    <rPh sb="19" eb="21">
      <t>ソウダン</t>
    </rPh>
    <phoneticPr fontId="2"/>
  </si>
  <si>
    <t>在宅２４クリニック小金井</t>
    <rPh sb="0" eb="2">
      <t>ザイタク</t>
    </rPh>
    <rPh sb="9" eb="12">
      <t>コガネイ</t>
    </rPh>
    <phoneticPr fontId="2"/>
  </si>
  <si>
    <t>リハビリ週1</t>
  </si>
  <si>
    <t>血糖管理</t>
  </si>
  <si>
    <t>保清・軟膏</t>
  </si>
  <si>
    <t>内服管理</t>
  </si>
  <si>
    <t>排便処置週2</t>
  </si>
  <si>
    <t>内服・血糖/血圧管理</t>
  </si>
  <si>
    <t>内服確認</t>
  </si>
  <si>
    <t>保清週2</t>
  </si>
  <si>
    <t>内服管理・足浴</t>
  </si>
  <si>
    <t>要支援２</t>
  </si>
  <si>
    <t>ｻｶﾓﾄ ﾌﾞﾝｼﾞ</t>
  </si>
  <si>
    <t>立川市幸町5-96-54</t>
  </si>
  <si>
    <t>75430632</t>
  </si>
  <si>
    <t>リルセーヌ国立居宅介護支援事業所</t>
  </si>
  <si>
    <t>ｼﾞﾋﾞｷ ﾖｼｺ</t>
  </si>
  <si>
    <t>ヒラノ　ヤスコ</t>
  </si>
  <si>
    <t>平野　康子</t>
  </si>
  <si>
    <t>立川市幸町2-2-1西けやき台団地8-106</t>
  </si>
  <si>
    <t>042-537-2746</t>
  </si>
  <si>
    <t>介2500：ストマ</t>
  </si>
  <si>
    <t>橋本　由喜代</t>
  </si>
  <si>
    <t>ﾋﾗﾉ ﾔｽｺ</t>
  </si>
  <si>
    <t>マツシタ　ゼンイチ</t>
  </si>
  <si>
    <t>保清週１/リハ週２</t>
  </si>
  <si>
    <t>キーボックス（8913) 玄関右側の下方の扉</t>
  </si>
  <si>
    <t>トリアージ</t>
  </si>
  <si>
    <t>サービス内容</t>
  </si>
  <si>
    <t>世帯</t>
  </si>
  <si>
    <t>家族支援</t>
  </si>
  <si>
    <t>トリアージ</t>
    <phoneticPr fontId="2"/>
  </si>
  <si>
    <t>サービス内容</t>
    <rPh sb="4" eb="6">
      <t>ナイヨウ</t>
    </rPh>
    <phoneticPr fontId="2"/>
  </si>
  <si>
    <t>世帯</t>
    <rPh sb="0" eb="2">
      <t>セタイ</t>
    </rPh>
    <phoneticPr fontId="2"/>
  </si>
  <si>
    <t>家族支援</t>
    <rPh sb="0" eb="4">
      <t>カゾクシエン</t>
    </rPh>
    <phoneticPr fontId="2"/>
  </si>
  <si>
    <t>リハのみ週2</t>
  </si>
  <si>
    <t>独居</t>
  </si>
  <si>
    <t>無</t>
  </si>
  <si>
    <t>リハのみ週1</t>
  </si>
  <si>
    <t>老老</t>
  </si>
  <si>
    <t>介護相談センターにんじん・立川</t>
  </si>
  <si>
    <t>桑田　基子</t>
  </si>
  <si>
    <t>内服・血糖/血圧</t>
  </si>
  <si>
    <t>足浴・リハ週1</t>
  </si>
  <si>
    <t>内服・排便週２</t>
  </si>
  <si>
    <t>老認</t>
  </si>
  <si>
    <t>NSリハ週1</t>
  </si>
  <si>
    <t>リハ週1NS隔</t>
  </si>
  <si>
    <t>シノダ　ヒサユキ</t>
  </si>
  <si>
    <t>篠田　久行</t>
  </si>
  <si>
    <t>立川市一番町1-17-12</t>
  </si>
  <si>
    <t>042-531-2753</t>
  </si>
  <si>
    <t>28169357</t>
  </si>
  <si>
    <t>保清.リハ週2</t>
  </si>
  <si>
    <t>内服/リハ週１</t>
  </si>
  <si>
    <t>榊原　礼仁</t>
  </si>
  <si>
    <t>血圧・内服</t>
  </si>
  <si>
    <t>さつきクリニック</t>
  </si>
  <si>
    <t>保清・内服週２/リハ週１</t>
  </si>
  <si>
    <t>185-0023</t>
    <phoneticPr fontId="2"/>
  </si>
  <si>
    <t>国分寺市西元町2-17-14</t>
    <phoneticPr fontId="2"/>
  </si>
  <si>
    <t>国分寺ひかり診療所</t>
    <phoneticPr fontId="2"/>
  </si>
  <si>
    <t>板橋中央総合病院</t>
    <phoneticPr fontId="2"/>
  </si>
  <si>
    <t>板橋区小豆沢2-12-7</t>
    <phoneticPr fontId="2"/>
  </si>
  <si>
    <t>174-0051</t>
    <phoneticPr fontId="2"/>
  </si>
  <si>
    <t>オオクマ　スミコ</t>
  </si>
  <si>
    <t>大熊　澄子</t>
  </si>
  <si>
    <t>立川市若葉町2-46-8</t>
  </si>
  <si>
    <t>042-537-6332</t>
  </si>
  <si>
    <t>矢島　賢</t>
  </si>
  <si>
    <t>森田　祐介</t>
  </si>
  <si>
    <t>スズキケイヤスラギクリニック</t>
  </si>
  <si>
    <t>岩井　千明</t>
  </si>
  <si>
    <t>ｼﾉﾀﾞ ﾋｻﾕｷ</t>
  </si>
  <si>
    <t>森田　まゆみ</t>
  </si>
  <si>
    <t>アユサワ　トモノリ</t>
  </si>
  <si>
    <t>中山　一</t>
  </si>
  <si>
    <t>癌未告知。前立腺肥大、ということで統一！</t>
  </si>
  <si>
    <t>山﨑　喜義</t>
  </si>
  <si>
    <t>山﨑内科</t>
  </si>
  <si>
    <t>ｵｵｸﾏ ｽﾐｺ</t>
  </si>
  <si>
    <t>ヤマザキナイカ</t>
  </si>
  <si>
    <t>宮本　悠平</t>
  </si>
  <si>
    <t>R7.4.30</t>
  </si>
  <si>
    <t>小泉　博史</t>
  </si>
  <si>
    <t>竹内　美佐子</t>
  </si>
  <si>
    <t>27806199</t>
  </si>
  <si>
    <t>マツオカ　ミノル</t>
  </si>
  <si>
    <t>松岡　實</t>
  </si>
  <si>
    <t>立川市若葉町3-70-8</t>
  </si>
  <si>
    <t>042-536-4761</t>
  </si>
  <si>
    <t>Nsは、さかえ訪看介入</t>
  </si>
  <si>
    <t>すみとも内分泌クリニック</t>
    <phoneticPr fontId="2"/>
  </si>
  <si>
    <t>立川市曙町2-34-6小杉ビル2階</t>
    <phoneticPr fontId="2"/>
  </si>
  <si>
    <t>ケアセブン訪問看護リハビリステーション</t>
    <phoneticPr fontId="2"/>
  </si>
  <si>
    <t>矢野　孝子</t>
  </si>
  <si>
    <t>ウチダ　アイコ</t>
  </si>
  <si>
    <t>内田　アイ子</t>
  </si>
  <si>
    <t>望月　華津子</t>
  </si>
  <si>
    <t>サナダ　ユキコ</t>
  </si>
  <si>
    <t>真田　由紀子</t>
  </si>
  <si>
    <t>立川市若葉町3-69-25</t>
  </si>
  <si>
    <t>090-2225-4625</t>
  </si>
  <si>
    <t>ｲｻﾞｷ ｹﾝｼﾞ</t>
  </si>
  <si>
    <t>井﨑　憲滋</t>
  </si>
  <si>
    <t>島也　辰美</t>
  </si>
  <si>
    <t>立川市柏町5-1-18エルシオ玉川上水603</t>
  </si>
  <si>
    <t>042-536-4020</t>
  </si>
  <si>
    <t>ﾏﾂｵｶ ﾐﾉﾙ</t>
  </si>
  <si>
    <t>医療1</t>
  </si>
  <si>
    <t>イワタ　アヤコ</t>
  </si>
  <si>
    <t>岩田　綾子</t>
  </si>
  <si>
    <t>立川市栄町1-31-8</t>
  </si>
  <si>
    <t>042-523-0024</t>
  </si>
  <si>
    <t>090-8430-6616</t>
  </si>
  <si>
    <t>16020851</t>
  </si>
  <si>
    <t>安川　礼子</t>
  </si>
  <si>
    <t>タチカワソウゴフレアイクリニック</t>
  </si>
  <si>
    <t>3485</t>
  </si>
  <si>
    <t>コバヤシ　チエコ</t>
  </si>
  <si>
    <t>小林　千惠子</t>
  </si>
  <si>
    <t>立川市一番町1-23-26</t>
  </si>
  <si>
    <t>042-531-0174</t>
  </si>
  <si>
    <t>090-4139-0923</t>
  </si>
  <si>
    <t>再度介入</t>
  </si>
  <si>
    <t>東京みどり農業協同組合　西砂</t>
  </si>
  <si>
    <t>ｺﾊﾞﾔｼ ﾁｴｺ</t>
  </si>
  <si>
    <t>シブサワ　キヌエ</t>
  </si>
  <si>
    <t>澁澤　絹江</t>
  </si>
  <si>
    <t>立川市幸町4-52-1幸町団地2-305</t>
  </si>
  <si>
    <t>042-535-8726</t>
  </si>
  <si>
    <t>090-4456-0938</t>
  </si>
  <si>
    <t>シマナリ　タツミ</t>
  </si>
  <si>
    <t>ゆうちょ　〇一一</t>
  </si>
  <si>
    <t>ｼﾏﾅﾘ ﾋﾄﾐ</t>
  </si>
  <si>
    <t>島也　ひとみ</t>
  </si>
  <si>
    <t>20465001</t>
  </si>
  <si>
    <t>￥0請求書不要</t>
  </si>
  <si>
    <t>キーボックス2457</t>
  </si>
  <si>
    <t>介5000：留置カテ</t>
  </si>
  <si>
    <t>ケアマネジメントセンター晴晴</t>
  </si>
  <si>
    <t>3154</t>
  </si>
  <si>
    <t>ｼﾌﾞｻﾜ ｷﾇｴ</t>
  </si>
  <si>
    <t>竹花　靖</t>
  </si>
  <si>
    <t>布施　大望</t>
  </si>
  <si>
    <t>￥0請求書不要／集金</t>
  </si>
  <si>
    <t>R7.11.30</t>
  </si>
  <si>
    <t>医2500：HOT</t>
  </si>
  <si>
    <t>17959487</t>
  </si>
  <si>
    <t>中川　正己</t>
  </si>
  <si>
    <t>シマダ　ムツコ</t>
  </si>
  <si>
    <t>嶋田　ムツ子</t>
  </si>
  <si>
    <t>立川市一番町2-19-5</t>
  </si>
  <si>
    <t>042-531-2034</t>
  </si>
  <si>
    <t>ｼﾏﾀﾞ ﾑﾂｺ</t>
  </si>
  <si>
    <t>安藤　明美</t>
  </si>
  <si>
    <t>イズミ　タマミ</t>
  </si>
  <si>
    <t>泉　玉美</t>
  </si>
  <si>
    <t>立川市上砂町1-13-1　24-212</t>
  </si>
  <si>
    <t>090-1502-1178</t>
  </si>
  <si>
    <t>なないろケアプランセンター</t>
  </si>
  <si>
    <t>ｲｽﾞﾐ ﾀﾏﾐ</t>
  </si>
  <si>
    <t>ケアプランセンターそら</t>
  </si>
  <si>
    <t>佐藤　陽子</t>
  </si>
  <si>
    <t>倉嶋　真章</t>
  </si>
  <si>
    <t>マル障（公費）あるが、医療で介入時のみ適用</t>
  </si>
  <si>
    <t>テヅカ　ヒデノリ</t>
  </si>
  <si>
    <t>手塚　英紀</t>
  </si>
  <si>
    <t>立川市柏町3-31-38</t>
  </si>
  <si>
    <t>042-537-7919</t>
  </si>
  <si>
    <t>23606460</t>
  </si>
  <si>
    <t>三菱ＵＦＪ　立川</t>
  </si>
  <si>
    <t>ｱﾘﾀ ﾋﾛｼ</t>
  </si>
  <si>
    <t>有田　博</t>
  </si>
  <si>
    <t>ニシカワ　マリ</t>
  </si>
  <si>
    <t>西川　真理</t>
  </si>
  <si>
    <t>立川市栄町5-15-5　コーポラスオオノ201</t>
  </si>
  <si>
    <t>090-9307-3653</t>
  </si>
  <si>
    <t>ハヤシ　ヤスコ</t>
  </si>
  <si>
    <t>林　康子</t>
  </si>
  <si>
    <t>立川市栄町4-39-32</t>
  </si>
  <si>
    <t>042-536-0743</t>
  </si>
  <si>
    <t>さかえ訪看　介入あり</t>
  </si>
  <si>
    <t>森　洋輔</t>
  </si>
  <si>
    <t>内藤　睦</t>
  </si>
  <si>
    <t>ヒハラ　ジュンコ</t>
  </si>
  <si>
    <t>日原　潤子</t>
  </si>
  <si>
    <t>207-0021</t>
  </si>
  <si>
    <t>東大和市立野3-1293-50</t>
  </si>
  <si>
    <t>アルカスマンション307</t>
  </si>
  <si>
    <t>042-565-3261</t>
  </si>
  <si>
    <t>ガスメーターキーボックス8162</t>
  </si>
  <si>
    <t>R9.1.31</t>
  </si>
  <si>
    <t>(有)イーライフ</t>
  </si>
  <si>
    <t>10342731</t>
  </si>
  <si>
    <t>ﾋﾊﾗ ｼﾞｭﾝｺ</t>
  </si>
  <si>
    <t>本間　顕子</t>
  </si>
  <si>
    <t>キーボックス玄関左ガスメーター扉No.1102</t>
  </si>
  <si>
    <t>R7.9.30</t>
  </si>
  <si>
    <t>医2500：酸素、人工呼吸器</t>
  </si>
  <si>
    <r>
      <t>＜訪問看護指示依頼</t>
    </r>
    <r>
      <rPr>
        <sz val="16"/>
        <color theme="1"/>
        <rFont val="游ゴシック"/>
        <family val="1"/>
        <charset val="128"/>
      </rPr>
      <t>&gt;</t>
    </r>
    <phoneticPr fontId="2"/>
  </si>
  <si>
    <t>現在ご交付頂いております下記利用者様の訪問看護指示期間の終了が近づいて参りましたのでお知らせ致します。</t>
    <rPh sb="0" eb="2">
      <t>ゲンザイ</t>
    </rPh>
    <rPh sb="3" eb="5">
      <t>コウフ</t>
    </rPh>
    <rPh sb="5" eb="6">
      <t>イタダ</t>
    </rPh>
    <rPh sb="12" eb="14">
      <t>カキ</t>
    </rPh>
    <rPh sb="14" eb="17">
      <t>リヨウシャ</t>
    </rPh>
    <rPh sb="17" eb="18">
      <t>サマ</t>
    </rPh>
    <rPh sb="19" eb="23">
      <t>ホウモンカンゴ</t>
    </rPh>
    <rPh sb="23" eb="25">
      <t>シジ</t>
    </rPh>
    <rPh sb="25" eb="27">
      <t>キカン</t>
    </rPh>
    <rPh sb="28" eb="30">
      <t>シュウリョウ</t>
    </rPh>
    <rPh sb="31" eb="32">
      <t>チカ</t>
    </rPh>
    <rPh sb="35" eb="36">
      <t>マイ</t>
    </rPh>
    <rPh sb="43" eb="44">
      <t>シ</t>
    </rPh>
    <rPh sb="46" eb="47">
      <t>イタ</t>
    </rPh>
    <phoneticPr fontId="2"/>
  </si>
  <si>
    <r>
      <t>お忙しい中お手数をお掛けいたしますが、</t>
    </r>
    <r>
      <rPr>
        <u/>
        <sz val="14"/>
        <color theme="1"/>
        <rFont val="小塚明朝 Pro M"/>
        <family val="1"/>
        <charset val="128"/>
      </rPr>
      <t>更新の指示書の作成をお願いいたします。</t>
    </r>
    <phoneticPr fontId="2"/>
  </si>
  <si>
    <t>（更新）指示書開始日</t>
    <rPh sb="1" eb="3">
      <t>コウシン</t>
    </rPh>
    <rPh sb="4" eb="6">
      <t>シジ</t>
    </rPh>
    <rPh sb="6" eb="7">
      <t>ショ</t>
    </rPh>
    <rPh sb="7" eb="10">
      <t>カイシビ</t>
    </rPh>
    <phoneticPr fontId="2"/>
  </si>
  <si>
    <t>＜訪問看護指示依頼＞</t>
    <phoneticPr fontId="2"/>
  </si>
  <si>
    <t>拝啓　平素は格別のご配慮を賜り、厚くお礼申し上げます。</t>
    <rPh sb="0" eb="2">
      <t>ハイケイ</t>
    </rPh>
    <phoneticPr fontId="2"/>
  </si>
  <si>
    <t>患者様ご生年月日</t>
    <rPh sb="0" eb="3">
      <t>カンジャサマ</t>
    </rPh>
    <rPh sb="4" eb="8">
      <t>セイネンガッピ</t>
    </rPh>
    <phoneticPr fontId="2"/>
  </si>
  <si>
    <t>拝啓　平素は格別のご配慮を賜り、厚くお礼申し上げます。</t>
    <rPh sb="0" eb="2">
      <t>ハイケイ</t>
    </rPh>
    <phoneticPr fontId="2"/>
  </si>
  <si>
    <t>敬具</t>
    <rPh sb="0" eb="2">
      <t>ケイグ</t>
    </rPh>
    <phoneticPr fontId="2"/>
  </si>
  <si>
    <t>ご不明な点がございましたらお問い合わせください。</t>
    <phoneticPr fontId="2"/>
  </si>
  <si>
    <t>以上</t>
    <rPh sb="0" eb="2">
      <t>イジョウ</t>
    </rPh>
    <phoneticPr fontId="2"/>
  </si>
  <si>
    <t>以上</t>
    <rPh sb="0" eb="2">
      <t>イジョウ</t>
    </rPh>
    <phoneticPr fontId="2"/>
  </si>
  <si>
    <t>生年月日</t>
    <rPh sb="0" eb="4">
      <t>セイネンガッピ</t>
    </rPh>
    <phoneticPr fontId="2"/>
  </si>
  <si>
    <t>生年月日</t>
    <rPh sb="0" eb="4">
      <t>セイネンガッピ</t>
    </rPh>
    <phoneticPr fontId="2"/>
  </si>
  <si>
    <t>指示日終了</t>
    <phoneticPr fontId="2"/>
  </si>
  <si>
    <t>指示日終了+1日</t>
    <rPh sb="6" eb="7">
      <t>ニチ</t>
    </rPh>
    <phoneticPr fontId="2"/>
  </si>
  <si>
    <t>R7.12.31</t>
  </si>
  <si>
    <t>ご不明な点がございましたらご連絡ください。</t>
    <rPh sb="1" eb="3">
      <t>フメイ</t>
    </rPh>
    <rPh sb="4" eb="5">
      <t>テン</t>
    </rPh>
    <rPh sb="14" eb="16">
      <t>レンラク</t>
    </rPh>
    <phoneticPr fontId="2"/>
  </si>
  <si>
    <t>榎戸　真由美</t>
  </si>
  <si>
    <t>リハのみ週1　月5回目キャンセル</t>
  </si>
  <si>
    <t>小平　葉子</t>
  </si>
  <si>
    <t>東京みどり農業協同組合　幸町</t>
  </si>
  <si>
    <t>090-6198-7529</t>
  </si>
  <si>
    <t>ゆうちょ　〇〇〇</t>
  </si>
  <si>
    <t>ｷﾑﾗ ｸﾐｺ</t>
  </si>
  <si>
    <t>木村　久美子</t>
  </si>
  <si>
    <t>日野市豊田2-32-1</t>
    <phoneticPr fontId="2"/>
  </si>
  <si>
    <t>康明会病院</t>
    <phoneticPr fontId="2"/>
  </si>
  <si>
    <t>191-0053</t>
    <phoneticPr fontId="2"/>
  </si>
  <si>
    <t>立川中央病院</t>
    <phoneticPr fontId="2"/>
  </si>
  <si>
    <t>190-0023</t>
    <phoneticPr fontId="2"/>
  </si>
  <si>
    <t>立川市柴崎町2-17-14</t>
    <phoneticPr fontId="2"/>
  </si>
  <si>
    <t>なないろ　倉嶋CM</t>
  </si>
  <si>
    <t>吉成　美香</t>
  </si>
  <si>
    <t>コビラ　ヨウコ</t>
  </si>
  <si>
    <t>立川市一番町5-8-12　</t>
  </si>
  <si>
    <t>ｺﾋﾞﾗ ﾖｳｺ</t>
  </si>
  <si>
    <t>中村　愛</t>
  </si>
  <si>
    <t>SOMPO　佐野CM</t>
  </si>
  <si>
    <t>キヅナ</t>
  </si>
  <si>
    <t>宮永　裕也</t>
  </si>
  <si>
    <t>東　尚子</t>
  </si>
  <si>
    <t>立川中央クリニック</t>
  </si>
  <si>
    <t>タチカワチュウオウクリニック</t>
  </si>
  <si>
    <t>佐々木　正之</t>
  </si>
  <si>
    <t>みたかホームケアクリニック</t>
  </si>
  <si>
    <t>ミタカ</t>
  </si>
  <si>
    <t>黒川　安晴</t>
  </si>
  <si>
    <t>奥さん 08068871300</t>
  </si>
  <si>
    <t>みたかホームケアクリニック</t>
    <phoneticPr fontId="2"/>
  </si>
  <si>
    <t>181-0013</t>
    <phoneticPr fontId="2"/>
  </si>
  <si>
    <t>三鷹市下連雀7-1-5</t>
    <phoneticPr fontId="2"/>
  </si>
  <si>
    <t>キーボックス（ガスメーター内）4649</t>
  </si>
  <si>
    <t>片平　幸子</t>
  </si>
  <si>
    <t>キーBOX窓枠8787</t>
  </si>
  <si>
    <t>佐野　百代</t>
  </si>
  <si>
    <t>齋藤　行弘</t>
  </si>
  <si>
    <t>さくらホームケアクリニック</t>
  </si>
  <si>
    <t>サクラホームケアクリニック</t>
  </si>
  <si>
    <t>本人 0704543096</t>
  </si>
  <si>
    <t>ヤマモト　クニエ</t>
  </si>
  <si>
    <t>山本　國江</t>
  </si>
  <si>
    <t>立川市泉町1156-4　トミンハイム立川泉町1113</t>
  </si>
  <si>
    <t>042-525-9979</t>
  </si>
  <si>
    <t>ﾔﾏﾓﾄ ｸﾆｴ</t>
  </si>
  <si>
    <t>施設内Pかローソン隣P1～4</t>
  </si>
  <si>
    <t>マツムラ　トヨマツ</t>
  </si>
  <si>
    <t>松村　豊松</t>
  </si>
  <si>
    <t>立川市上砂町5-36-1　MAC武蔵砂川コート515</t>
  </si>
  <si>
    <t>090-6079-8374</t>
  </si>
  <si>
    <t>11535630</t>
  </si>
  <si>
    <t>ﾏﾂﾑﾗ ﾄﾖﾏﾂ</t>
  </si>
  <si>
    <t>さくらホームケアクリニック</t>
    <phoneticPr fontId="2"/>
  </si>
  <si>
    <t>186-0002</t>
    <phoneticPr fontId="2"/>
  </si>
  <si>
    <t>国立市東1-17-20-301</t>
    <phoneticPr fontId="2"/>
  </si>
  <si>
    <t>つばさクリニック小平</t>
    <phoneticPr fontId="2"/>
  </si>
  <si>
    <t>187-0041</t>
    <phoneticPr fontId="2"/>
  </si>
  <si>
    <t>小平市美園町2-6-2</t>
    <phoneticPr fontId="2"/>
  </si>
  <si>
    <t>立川中央クリニック</t>
    <phoneticPr fontId="2"/>
  </si>
  <si>
    <t>立川市砂川町2丁目71番1号</t>
    <phoneticPr fontId="2"/>
  </si>
  <si>
    <t>190-0031</t>
    <phoneticPr fontId="2"/>
  </si>
  <si>
    <t>みずほ　五反田</t>
  </si>
  <si>
    <t>ｲﾜﾀ ｹｲｲﾁ</t>
  </si>
  <si>
    <t>岩田　圭市</t>
  </si>
  <si>
    <t>エノキド　フミ</t>
  </si>
  <si>
    <t>榎戸　フミ</t>
  </si>
  <si>
    <t>立川市高松町1-16-14</t>
  </si>
  <si>
    <t>042-525-3182</t>
  </si>
  <si>
    <t>玄関口キーボックスあり。2755。柴犬飼っており金曜はゲージ内に入れていてくださる</t>
  </si>
  <si>
    <t>ｴﾉｷﾄﾞ ﾌﾐ</t>
  </si>
  <si>
    <t>秋野　美穂</t>
  </si>
  <si>
    <t>永見　雄太</t>
  </si>
  <si>
    <t>オカベ　アキエ</t>
  </si>
  <si>
    <t>岡部　昭惠</t>
  </si>
  <si>
    <t>立川市高松町2-27-5グレーハイツ岡部201</t>
  </si>
  <si>
    <t>042-522-1608</t>
  </si>
  <si>
    <t>あり</t>
  </si>
  <si>
    <t>樫山　麻子</t>
  </si>
  <si>
    <t>オキ　ヒロコ</t>
  </si>
  <si>
    <t>沖　弘子</t>
  </si>
  <si>
    <t>クロダ　マコト</t>
  </si>
  <si>
    <t>黒田　誠</t>
  </si>
  <si>
    <t>立川市一番町6-18-11　エクセレントパル306</t>
  </si>
  <si>
    <t>H411264341</t>
  </si>
  <si>
    <t>上原　淳</t>
  </si>
  <si>
    <t>アキシマビョウイン</t>
  </si>
  <si>
    <t>R8.1.31</t>
  </si>
  <si>
    <t>ヤマダ　アツシ</t>
  </si>
  <si>
    <t>山田　敦</t>
  </si>
  <si>
    <t>立川市幸町4-55-1　コスモ立川幸町104</t>
  </si>
  <si>
    <t>080-1929-1448</t>
  </si>
  <si>
    <t>精神</t>
  </si>
  <si>
    <t>DX加算ありR7.1</t>
  </si>
  <si>
    <t>25-59</t>
  </si>
  <si>
    <t>2704</t>
  </si>
  <si>
    <t>根岸病院</t>
  </si>
  <si>
    <t>ゆうちょ　五四〇</t>
  </si>
  <si>
    <t>ﾔﾏﾀﾞ ｱﾂｼ</t>
  </si>
  <si>
    <t>ネギシビョウイン</t>
  </si>
  <si>
    <t>R9.2.28</t>
  </si>
  <si>
    <t>訪薬；さつき薬局立川店　0425128750</t>
  </si>
  <si>
    <t>ｵｶﾍﾞ ﾖｼﾉﾌﾞ</t>
  </si>
  <si>
    <t>岡部　義信</t>
  </si>
  <si>
    <t>090-3334-9230</t>
  </si>
  <si>
    <t>立川市栄町1-27-1</t>
  </si>
  <si>
    <t>042-595-9574</t>
  </si>
  <si>
    <t>ご本人携帯 09083187701</t>
  </si>
  <si>
    <t>立川相互錦町クリニック</t>
  </si>
  <si>
    <t>タチカワソウゴニシキチョウクリニック</t>
  </si>
  <si>
    <t>クボキ　ヤスコ</t>
  </si>
  <si>
    <t>久保木　ヤス子</t>
  </si>
  <si>
    <t>立川市栄町2-9-19</t>
  </si>
  <si>
    <t>042-523-4896</t>
  </si>
  <si>
    <t>立川市役所ケースワーカー武久様</t>
  </si>
  <si>
    <t>R8.2.28</t>
  </si>
  <si>
    <t>シマヌキ　マキコ</t>
  </si>
  <si>
    <t>島貫　雅貴子</t>
  </si>
  <si>
    <t>立川市幸町1-33-10　パルレ立川303</t>
  </si>
  <si>
    <t>090-1376-7581</t>
  </si>
  <si>
    <t>立川在宅の訪看介入</t>
  </si>
  <si>
    <t>25-65</t>
  </si>
  <si>
    <t>7438</t>
  </si>
  <si>
    <t>山形　米沢南</t>
  </si>
  <si>
    <t>ｼﾏﾇｷ ｼｹﾞﾉﾘ</t>
  </si>
  <si>
    <t>島貫　繁徳</t>
  </si>
  <si>
    <t>ホシ　マサシ</t>
  </si>
  <si>
    <t>星　昌志</t>
  </si>
  <si>
    <t>立川市栄町2-34-3　シティーハイムさかえ102</t>
  </si>
  <si>
    <t>042-536-3929</t>
  </si>
  <si>
    <t>34748442</t>
  </si>
  <si>
    <t>ゆうちょ　八一一</t>
  </si>
  <si>
    <t>ﾎｼ ﾏｻｼ</t>
  </si>
  <si>
    <t>ホシ　ミヨコ</t>
  </si>
  <si>
    <t>星　美代子</t>
  </si>
  <si>
    <t>タケグチビョウイン</t>
  </si>
  <si>
    <t>茂原　信</t>
  </si>
  <si>
    <t>東京都立川市高松町1－6－21</t>
  </si>
  <si>
    <t>立川相互錦町クリニック</t>
    <rPh sb="0" eb="2">
      <t>タチカワ</t>
    </rPh>
    <rPh sb="2" eb="4">
      <t>ソウゴ</t>
    </rPh>
    <rPh sb="4" eb="6">
      <t>ニシキチョウ</t>
    </rPh>
    <phoneticPr fontId="2"/>
  </si>
  <si>
    <t>アマサカ　カツユキ</t>
  </si>
  <si>
    <t>天坂　勝雪</t>
  </si>
  <si>
    <t>立川市栄町4-26-30</t>
  </si>
  <si>
    <t>042-536-4403</t>
  </si>
  <si>
    <t>090-3203-2769</t>
  </si>
  <si>
    <t>31891849</t>
  </si>
  <si>
    <t>服部　英典</t>
  </si>
  <si>
    <t>ｱﾏｻｶ ｶﾂﾕｷ</t>
  </si>
  <si>
    <t>安田　肇</t>
  </si>
  <si>
    <t>みずほ　目黒</t>
  </si>
  <si>
    <t>ｵｷ ﾋﾛｺ</t>
  </si>
  <si>
    <t>階段登って2階玄関右側の手すりにキーボックスあり：4165</t>
  </si>
  <si>
    <t>三菱ＵＦＪ　田無</t>
  </si>
  <si>
    <t>ｷｸﾁ ｶﾂｴ</t>
  </si>
  <si>
    <t>菊地　克枝</t>
  </si>
  <si>
    <t>コシミズ　ジュンコ</t>
  </si>
  <si>
    <t>輿水　順子</t>
  </si>
  <si>
    <t>立川市砂川町4-7-12</t>
  </si>
  <si>
    <t>042-535-3756</t>
  </si>
  <si>
    <t>看護は立川在宅</t>
  </si>
  <si>
    <t>20440756</t>
  </si>
  <si>
    <t>ｺｼﾐｽﾞ ｼﾞｭﾝｺ</t>
  </si>
  <si>
    <t>R8.3.31</t>
  </si>
  <si>
    <t>15440130</t>
  </si>
  <si>
    <t>2542</t>
  </si>
  <si>
    <t>ハギワラ　トリ</t>
  </si>
  <si>
    <t>萩原　登里</t>
  </si>
  <si>
    <t>立川市砂川町8-71-7　</t>
  </si>
  <si>
    <t>ライオンズマンション武蔵砂川2-209</t>
  </si>
  <si>
    <t>042-534-3482</t>
  </si>
  <si>
    <t>医5000：カテ</t>
  </si>
  <si>
    <t>ゆうちょ　〇一九</t>
  </si>
  <si>
    <t>ﾓﾘ ﾅｵﾐ</t>
  </si>
  <si>
    <t>森　直美</t>
  </si>
  <si>
    <t>清水　奈緒子</t>
  </si>
  <si>
    <t>ゆうちょ　八一四</t>
  </si>
  <si>
    <t>ﾎｼ ﾐﾖｺ</t>
  </si>
  <si>
    <t>モバラ　ノブ</t>
  </si>
  <si>
    <t>042-522-5409</t>
  </si>
  <si>
    <t>泉　孝之</t>
  </si>
  <si>
    <t>大平　武文</t>
  </si>
  <si>
    <t>立川市砂川町7-9-28</t>
  </si>
  <si>
    <t>042-537-2019</t>
  </si>
  <si>
    <t>カワカミ　ショウエイ</t>
  </si>
  <si>
    <t>川上　松衛</t>
  </si>
  <si>
    <t>立川市栄町6-15-26</t>
  </si>
  <si>
    <t>042-535-4666</t>
  </si>
  <si>
    <t>R8.4.30</t>
  </si>
  <si>
    <t>鬼久保　雄太</t>
  </si>
  <si>
    <t>祝日訪問⇒休日加算OK</t>
  </si>
  <si>
    <t>宇佐美　朋子</t>
  </si>
  <si>
    <t>テジマ　ヒデコ</t>
  </si>
  <si>
    <t>手嶋　秀子</t>
  </si>
  <si>
    <t>立川市一番町5-8-5　都営松中団地19-401</t>
  </si>
  <si>
    <t>042-531-8807</t>
  </si>
  <si>
    <t>固定電話　0428087696</t>
  </si>
  <si>
    <t>特指示終了</t>
  </si>
  <si>
    <t>21;</t>
  </si>
  <si>
    <t>居宅介護支援事業所　陽だまり</t>
  </si>
  <si>
    <t>イワサキ　ユカ</t>
  </si>
  <si>
    <t>岩崎　友香</t>
  </si>
  <si>
    <t>立川市幸町4-64-4</t>
  </si>
  <si>
    <t>042-536-1957</t>
  </si>
  <si>
    <t>R8.5.31</t>
  </si>
  <si>
    <t>オオダイラ　タケフミ</t>
  </si>
  <si>
    <t>DX加算ありR7.5</t>
  </si>
  <si>
    <t>14259162</t>
  </si>
  <si>
    <t>ｵｵﾀﾞｲﾗ ﾀｹﾌﾐ</t>
  </si>
  <si>
    <t>橋本　景輔</t>
  </si>
  <si>
    <t>ゆうちょ　一二四</t>
  </si>
  <si>
    <t>ｶﾜｶﾐ ｼｮｳｴｲ</t>
  </si>
  <si>
    <t>カワグチ　テルコ</t>
  </si>
  <si>
    <t>川口　輝子</t>
  </si>
  <si>
    <t>立川市若葉町4-25-1　若葉町団地8棟108号</t>
  </si>
  <si>
    <t>090-9394-8882</t>
  </si>
  <si>
    <t>キーBOX：1935　玄関左壁下（使用する時はCMへ連絡のこと）</t>
  </si>
  <si>
    <t>在宅２４クリニック東村山</t>
  </si>
  <si>
    <t>ｶﾜｸﾞﾁ ﾃﾙｺ</t>
  </si>
  <si>
    <t>ザイタクニイヨンクリニックヒガシムラヤマ</t>
  </si>
  <si>
    <t>立川一番５丁目アパート9号棟110</t>
  </si>
  <si>
    <t>リハは自費契約</t>
  </si>
  <si>
    <t>シライ　テツロウ</t>
  </si>
  <si>
    <t>白井　哲郎</t>
  </si>
  <si>
    <t>渡辺　淳志</t>
  </si>
  <si>
    <t>ケアプランみつばち</t>
  </si>
  <si>
    <t>中根　美和</t>
  </si>
  <si>
    <t>生保＋社保併用</t>
  </si>
  <si>
    <t>DX加算ありR7.3</t>
  </si>
  <si>
    <t>ケアプランセンターコースト</t>
  </si>
  <si>
    <t>矢野　秀樹</t>
  </si>
  <si>
    <t>佐々木　由紀</t>
  </si>
  <si>
    <t>自立支援</t>
  </si>
  <si>
    <t>DX加算ありR7.6</t>
  </si>
  <si>
    <t>080-1134-2792</t>
  </si>
  <si>
    <t>111</t>
  </si>
  <si>
    <t>2909415</t>
  </si>
  <si>
    <t>振込み希望</t>
  </si>
  <si>
    <t>キタニ　トミコ</t>
  </si>
  <si>
    <t>木谷　富美子</t>
  </si>
  <si>
    <t>立川市柏町4-51-1　柏町団地13-503</t>
  </si>
  <si>
    <t>042-537-0367</t>
  </si>
  <si>
    <t>080-5429-0367</t>
  </si>
  <si>
    <t>立川在宅Ns介入あり</t>
  </si>
  <si>
    <t>23340532</t>
  </si>
  <si>
    <t>キン　テイコ</t>
  </si>
  <si>
    <t>金　貞子</t>
  </si>
  <si>
    <t>070-8467-4184</t>
  </si>
  <si>
    <t>19570720</t>
  </si>
  <si>
    <t>ﾊﾝ ｿｯﾁｮﾝ</t>
  </si>
  <si>
    <t>韓　夕晶</t>
  </si>
  <si>
    <t>白川　圭子</t>
  </si>
  <si>
    <t>立川市柏町1-12 都営アパート11号棟304</t>
  </si>
  <si>
    <t>042-535-8865</t>
  </si>
  <si>
    <t>090-9808-0872</t>
  </si>
  <si>
    <t>ｼﾗｲ ﾃﾂﾛｳ</t>
  </si>
  <si>
    <t>片桐　淳</t>
  </si>
  <si>
    <t>ホンダ　タケカズ</t>
  </si>
  <si>
    <t>本田　武和</t>
  </si>
  <si>
    <t>187-0023</t>
  </si>
  <si>
    <t>小平市上水新町1-12-3</t>
  </si>
  <si>
    <t>042-343-3874</t>
  </si>
  <si>
    <t>R8.6.30</t>
  </si>
  <si>
    <t>ﾓﾊﾞﾗ ﾉﾌﾞ</t>
  </si>
  <si>
    <t>在宅２４クリニック東村山</t>
    <phoneticPr fontId="2"/>
  </si>
  <si>
    <t>東村山市栄町1-2-6　リシェス久米川2号館211</t>
    <phoneticPr fontId="2"/>
  </si>
  <si>
    <t>189-0013</t>
    <phoneticPr fontId="2"/>
  </si>
  <si>
    <t>府中市武蔵台2-12-2</t>
    <phoneticPr fontId="2"/>
  </si>
  <si>
    <t>根岸病院</t>
    <phoneticPr fontId="2"/>
  </si>
  <si>
    <t>183-0042</t>
    <phoneticPr fontId="2"/>
  </si>
  <si>
    <t>セキタ　ヒロオ</t>
  </si>
  <si>
    <t>関田　拓夫</t>
  </si>
  <si>
    <t>康　暁博</t>
  </si>
  <si>
    <t>DX加算ありR7.7</t>
  </si>
  <si>
    <t>R8.7.31</t>
  </si>
  <si>
    <t>14379176</t>
  </si>
  <si>
    <t>SOMPO玉川上水　橋本CM</t>
  </si>
  <si>
    <t>カネコ　ヨシオ</t>
  </si>
  <si>
    <t>金子　好夫</t>
  </si>
  <si>
    <t>090-2919-4254</t>
  </si>
  <si>
    <t>カワシマ　ミツオ</t>
  </si>
  <si>
    <t>河島　光雄</t>
  </si>
  <si>
    <t>立川市砂川町2-71-1　</t>
  </si>
  <si>
    <t>サンシティ立川昭和記念公園E307</t>
  </si>
  <si>
    <t>042-537-8240</t>
  </si>
  <si>
    <t>ｶﾜｼﾏ ﾐﾂｵ</t>
  </si>
  <si>
    <t>ｷﾀﾆ ﾄﾐｺ</t>
  </si>
  <si>
    <t>立川市柏町3-45-1　ストーク柏202</t>
  </si>
  <si>
    <t>再開</t>
  </si>
  <si>
    <t>佐々木　正史</t>
  </si>
  <si>
    <t>090-8310-5874</t>
  </si>
  <si>
    <t>近藤　栄恵</t>
  </si>
  <si>
    <t>立川市高松町2-17-18</t>
  </si>
  <si>
    <t>042-523-6761</t>
  </si>
  <si>
    <t>33460825</t>
  </si>
  <si>
    <t>ゆうちょ　〇〇二</t>
  </si>
  <si>
    <t>ｾｷﾀ ﾋﾛｵ</t>
  </si>
  <si>
    <t>ナカオカ　カツコ</t>
  </si>
  <si>
    <t>中岡　カツ子</t>
  </si>
  <si>
    <t>中岡　忠昭</t>
  </si>
  <si>
    <t>立川市幸町2-34　都営アパート1-207</t>
  </si>
  <si>
    <t>042-536-8600</t>
  </si>
  <si>
    <t>ﾅｶｵｶ ﾀﾀﾞｱｷ</t>
  </si>
  <si>
    <t>大野　由梨</t>
  </si>
  <si>
    <t>ウロコハラ　キヌコ</t>
  </si>
  <si>
    <t>鱗原　絹子</t>
  </si>
  <si>
    <t>立川市柏町4-51-1　柏町団地7-104</t>
  </si>
  <si>
    <t>042-535-1645</t>
  </si>
  <si>
    <t>28558278</t>
  </si>
  <si>
    <t>富永　健裕</t>
  </si>
  <si>
    <t>ｳﾛｺﾊﾗ ﾖｼﾉﾌﾞ</t>
  </si>
  <si>
    <t>鱗原　喜信</t>
  </si>
  <si>
    <t>R8.8.31</t>
  </si>
  <si>
    <t>田中　弥生</t>
  </si>
  <si>
    <t>サトウ　ヒサコ</t>
  </si>
  <si>
    <t>佐藤　久子</t>
  </si>
  <si>
    <t>立川市柏町1-36-37</t>
  </si>
  <si>
    <t>042-536-5178</t>
  </si>
  <si>
    <t>立川市北部東わかば地域包括支援センター</t>
  </si>
  <si>
    <t>軽石　一美</t>
  </si>
  <si>
    <t>ショウジ　ミツエ</t>
  </si>
  <si>
    <t>庄司　美津枝</t>
  </si>
  <si>
    <t>立川市若葉町4-25-1　若葉町団地35-206</t>
  </si>
  <si>
    <t>042-535-3886</t>
  </si>
  <si>
    <t>鍛冶場　寛</t>
  </si>
  <si>
    <t>シンドウ　アツコ</t>
  </si>
  <si>
    <t>進藤　敦子</t>
  </si>
  <si>
    <t>立川市栄町4-2-79　ウイスタリマンション208</t>
  </si>
  <si>
    <t>042-525-1285</t>
  </si>
  <si>
    <t>ｼﾝﾄﾞｳ ｱﾂｺ</t>
  </si>
  <si>
    <t>ツチヤ　シュウサク</t>
  </si>
  <si>
    <t>土屋　修作</t>
  </si>
  <si>
    <t>立川市上砂町1-13-1-20-1001</t>
  </si>
  <si>
    <t>042-535-6363</t>
  </si>
  <si>
    <t>工藤　ひまり</t>
  </si>
  <si>
    <t>長久保病院</t>
    <rPh sb="0" eb="3">
      <t>ナガクボ</t>
    </rPh>
    <rPh sb="3" eb="5">
      <t>ビョウイン</t>
    </rPh>
    <phoneticPr fontId="2"/>
  </si>
  <si>
    <t>186-0011</t>
    <phoneticPr fontId="2"/>
  </si>
  <si>
    <t>国立市谷保6907-1</t>
    <rPh sb="0" eb="3">
      <t>クニタチシ</t>
    </rPh>
    <rPh sb="3" eb="5">
      <t>ヤホ</t>
    </rPh>
    <phoneticPr fontId="2"/>
  </si>
  <si>
    <t>立川中央病院地域医療連携室</t>
    <rPh sb="6" eb="8">
      <t>チイキ</t>
    </rPh>
    <rPh sb="8" eb="10">
      <t>イリョウ</t>
    </rPh>
    <rPh sb="10" eb="13">
      <t>レンケイシツ</t>
    </rPh>
    <phoneticPr fontId="2"/>
  </si>
  <si>
    <t>R8.9.30</t>
  </si>
  <si>
    <t>１</t>
  </si>
  <si>
    <t>0000709338</t>
  </si>
  <si>
    <t>Ｒ08.3.31</t>
  </si>
  <si>
    <t>３</t>
  </si>
  <si>
    <t>0000455782</t>
  </si>
  <si>
    <t>Ｒ08.12.31</t>
  </si>
  <si>
    <t>２</t>
  </si>
  <si>
    <t>0000638932</t>
  </si>
  <si>
    <t>0000156704</t>
  </si>
  <si>
    <t>0000156690</t>
  </si>
  <si>
    <t>0000417252</t>
  </si>
  <si>
    <t>0000572666</t>
  </si>
  <si>
    <t>0000284981</t>
  </si>
  <si>
    <t>0000107219</t>
  </si>
  <si>
    <t>Ｒ7.12.31</t>
  </si>
  <si>
    <t>0000107207</t>
  </si>
  <si>
    <t>08155293</t>
  </si>
  <si>
    <t>0000253510</t>
  </si>
  <si>
    <t>R7.09.30</t>
  </si>
  <si>
    <t>0000049857</t>
  </si>
  <si>
    <t>0000207210</t>
  </si>
  <si>
    <t>DX加算ありR7.9</t>
  </si>
  <si>
    <t>0000702056</t>
  </si>
  <si>
    <t>0000542485</t>
  </si>
  <si>
    <t>Ｒ08.1.31</t>
  </si>
  <si>
    <t>0000672086</t>
  </si>
  <si>
    <t>0000935395</t>
  </si>
  <si>
    <t>0000137296</t>
  </si>
  <si>
    <t>R08.2.28</t>
  </si>
  <si>
    <t>0000022245</t>
  </si>
  <si>
    <t>立川市上砂町1-13-1　大山団地15-3-704</t>
  </si>
  <si>
    <t>キーボックス1063</t>
  </si>
  <si>
    <t>0000433686</t>
  </si>
  <si>
    <t>23110091</t>
  </si>
  <si>
    <t>巣鴨信用金庫　東新町</t>
  </si>
  <si>
    <t>ｶﾈｺ ﾖｼｵ</t>
  </si>
  <si>
    <t>0000464591</t>
  </si>
  <si>
    <t>0000139429</t>
  </si>
  <si>
    <t>夕部 由規謙</t>
  </si>
  <si>
    <t>0000860734</t>
  </si>
  <si>
    <t>0000200623</t>
  </si>
  <si>
    <t>08205544</t>
  </si>
  <si>
    <t>Ｒ08.2.28</t>
  </si>
  <si>
    <t>0000195910</t>
  </si>
  <si>
    <t>08203259</t>
  </si>
  <si>
    <t>0000437027</t>
  </si>
  <si>
    <t>0000381511</t>
  </si>
  <si>
    <t>090-1077-9384</t>
  </si>
  <si>
    <t>0000708615</t>
  </si>
  <si>
    <t>0000377875</t>
  </si>
  <si>
    <t>0000860429</t>
  </si>
  <si>
    <t>0000727247</t>
  </si>
  <si>
    <t>0000339648</t>
  </si>
  <si>
    <t>08201048</t>
  </si>
  <si>
    <t>R8.11.30</t>
  </si>
  <si>
    <t>0000118514</t>
  </si>
  <si>
    <t>0000855544</t>
  </si>
  <si>
    <t>0000603070</t>
  </si>
  <si>
    <t>ｻﾄｳ ﾋｻｺ</t>
  </si>
  <si>
    <t>0000619552</t>
  </si>
  <si>
    <t>R8.06.30</t>
  </si>
  <si>
    <t>0000528310</t>
  </si>
  <si>
    <t>0000787278</t>
  </si>
  <si>
    <t>0000651538</t>
  </si>
  <si>
    <t>0000171770</t>
  </si>
  <si>
    <t>0000732286</t>
  </si>
  <si>
    <t>0000934844</t>
  </si>
  <si>
    <t>シミズ　トシコ</t>
  </si>
  <si>
    <t>清水　敏子</t>
  </si>
  <si>
    <t>立川市高松町1-25-5</t>
  </si>
  <si>
    <t>042-525-1154</t>
  </si>
  <si>
    <t>0000057498</t>
  </si>
  <si>
    <t>馬場　康子</t>
  </si>
  <si>
    <t>0000584065</t>
  </si>
  <si>
    <t>ｼｮｳｼﾞ ﾐﾂｴ</t>
  </si>
  <si>
    <t>0000255134</t>
  </si>
  <si>
    <t>0000492642</t>
  </si>
  <si>
    <t>宮本　隆</t>
  </si>
  <si>
    <t>宮本整形外科医院</t>
  </si>
  <si>
    <t>ミヤモトセイケイ</t>
  </si>
  <si>
    <t>0000960096</t>
  </si>
  <si>
    <t>0000400462</t>
  </si>
  <si>
    <t>R08.03.31</t>
  </si>
  <si>
    <t>0000276316</t>
  </si>
  <si>
    <t>タケダ　トミエ</t>
  </si>
  <si>
    <t>武田　登美枝</t>
  </si>
  <si>
    <t>立川市若葉町1-13-2けやき台団地11-106</t>
  </si>
  <si>
    <t>042-536-7782</t>
  </si>
  <si>
    <t>0000609122</t>
  </si>
  <si>
    <t>飯島　広和</t>
  </si>
  <si>
    <t>多摩信用金庫　東大和</t>
  </si>
  <si>
    <t>ﾀｹﾀﾞ ﾏｻﾉﾌﾞ</t>
  </si>
  <si>
    <t>武田　正信</t>
  </si>
  <si>
    <t>R08.1.31</t>
  </si>
  <si>
    <t>0000144897</t>
  </si>
  <si>
    <t>08175804</t>
  </si>
  <si>
    <t>0000648832</t>
  </si>
  <si>
    <t>りそな　昭島</t>
  </si>
  <si>
    <t>ﾂﾁﾔ ｼｭｳｻｸ</t>
  </si>
  <si>
    <t>山田　みき子</t>
  </si>
  <si>
    <t>R07.11.30</t>
  </si>
  <si>
    <t>0000614881</t>
  </si>
  <si>
    <t>0000737604</t>
  </si>
  <si>
    <t>①家の鍵；ガスメーター内1234  ②薬の鍵；0000</t>
  </si>
  <si>
    <t>0000313265</t>
  </si>
  <si>
    <t>0000024345</t>
  </si>
  <si>
    <t>0000768610</t>
  </si>
  <si>
    <t>津田　哲郎</t>
  </si>
  <si>
    <t>R08.3.31</t>
  </si>
  <si>
    <t>0000159076</t>
  </si>
  <si>
    <t>08183626</t>
  </si>
  <si>
    <t>0000629720</t>
  </si>
  <si>
    <t>0000711411</t>
  </si>
  <si>
    <t>0000935379</t>
  </si>
  <si>
    <t>0000935387</t>
  </si>
  <si>
    <t>0000138720</t>
  </si>
  <si>
    <t>R8.01.31</t>
  </si>
  <si>
    <t>0000292334</t>
  </si>
  <si>
    <t>0000462007</t>
  </si>
  <si>
    <t>0000485583</t>
  </si>
  <si>
    <t>08559422</t>
  </si>
  <si>
    <t>0000325739</t>
  </si>
  <si>
    <t>0000470750</t>
  </si>
  <si>
    <t>0000149127</t>
  </si>
  <si>
    <t>0000144711</t>
  </si>
  <si>
    <t>0000173815</t>
  </si>
  <si>
    <t>0000390623</t>
  </si>
  <si>
    <t>皆川　俊一</t>
  </si>
  <si>
    <t>0000537232</t>
  </si>
  <si>
    <t>0000223632</t>
  </si>
  <si>
    <t>08215543</t>
  </si>
  <si>
    <t>0000244410</t>
  </si>
  <si>
    <t>0000161945</t>
  </si>
  <si>
    <t>08185316</t>
  </si>
  <si>
    <t>0000708122</t>
  </si>
  <si>
    <t>0000644682</t>
  </si>
  <si>
    <t>Ｒ08.01.31</t>
  </si>
  <si>
    <t>0000181001</t>
  </si>
  <si>
    <t>0000681909</t>
  </si>
  <si>
    <t>0000250879</t>
  </si>
  <si>
    <t>0000361901</t>
  </si>
  <si>
    <t>キーボックス：（ｶﾞｽﾒｰﾀｰ内部）7903　　9/16～番号変更</t>
  </si>
  <si>
    <t>R08.4.30</t>
  </si>
  <si>
    <t>0000297903</t>
  </si>
  <si>
    <t>0000280580</t>
  </si>
  <si>
    <t>0000641194</t>
  </si>
  <si>
    <t>杉原　有希</t>
  </si>
  <si>
    <t>在宅２４クリニック小金井</t>
  </si>
  <si>
    <t>ザイタクニイヨンコガネイ</t>
  </si>
  <si>
    <t>0000429840</t>
  </si>
  <si>
    <t>0000136291</t>
  </si>
  <si>
    <t>0000781228</t>
  </si>
  <si>
    <t>宮本整形外科医院</t>
    <phoneticPr fontId="2"/>
  </si>
  <si>
    <t>立川市高松町2-39-12</t>
    <phoneticPr fontId="2"/>
  </si>
  <si>
    <t>190-0011</t>
    <phoneticPr fontId="2"/>
  </si>
  <si>
    <t>林整形形成外科</t>
    <phoneticPr fontId="2"/>
  </si>
  <si>
    <t>イガラシ　エミコ</t>
  </si>
  <si>
    <t>五十嵐　惠美子</t>
  </si>
  <si>
    <t>立川市柏町1‐12‐11　202</t>
  </si>
  <si>
    <t>042-535-8945</t>
  </si>
  <si>
    <t>25-20</t>
  </si>
  <si>
    <t>1122</t>
  </si>
  <si>
    <t>矢作　雅史</t>
  </si>
  <si>
    <t>ｲｶﾞﾗｼ ｴﾐｺ</t>
  </si>
  <si>
    <t>0000545253</t>
  </si>
  <si>
    <t>エノモト　ヨシオ</t>
  </si>
  <si>
    <t>榎本　吉男</t>
  </si>
  <si>
    <t>立川市上砂町1-13-1　15-2-508</t>
  </si>
  <si>
    <t>090-9345-6113</t>
  </si>
  <si>
    <t>0000588721</t>
  </si>
  <si>
    <t>山名 高志</t>
  </si>
  <si>
    <t>ｴﾉﾓﾄ ﾖｼｵ</t>
  </si>
  <si>
    <t>井上　千花子</t>
  </si>
  <si>
    <t>オオサト　ミヨ</t>
  </si>
  <si>
    <t>大里　ミヨ</t>
  </si>
  <si>
    <t>立川市若葉町1-25-11</t>
  </si>
  <si>
    <t>042-535-9218</t>
  </si>
  <si>
    <t>0000585625</t>
  </si>
  <si>
    <t>ゆうちょ　〇二九</t>
  </si>
  <si>
    <t>ｵｵｻﾄ ﾐﾖ</t>
  </si>
  <si>
    <t>Ｒ08.10.31</t>
  </si>
  <si>
    <t>オギノ　ゲンジ</t>
  </si>
  <si>
    <t>荻野　源二</t>
  </si>
  <si>
    <t>立川市砂川町8-82-22</t>
  </si>
  <si>
    <t>042-537-4106</t>
  </si>
  <si>
    <t>0000605441</t>
  </si>
  <si>
    <t>吉岡　里紗</t>
  </si>
  <si>
    <t>ｵｷﾞﾉ ｹﾞﾝｼﾞ</t>
  </si>
  <si>
    <t>施設入所</t>
  </si>
  <si>
    <t>カトウ　トシオ</t>
  </si>
  <si>
    <t>加藤　敏雄</t>
  </si>
  <si>
    <t>立川市一番町4-62-3</t>
  </si>
  <si>
    <t>市営一番町北住宅2号棟112号</t>
  </si>
  <si>
    <t>090-1992-9267</t>
  </si>
  <si>
    <t>0000468676</t>
  </si>
  <si>
    <t>24925349</t>
  </si>
  <si>
    <t>ｶﾄｳ ﾄｼｵ</t>
  </si>
  <si>
    <t>カナフサ　イクト</t>
  </si>
  <si>
    <t>金房　征人</t>
  </si>
  <si>
    <t>国分寺市西町1-27-30</t>
  </si>
  <si>
    <t>042-575-4352</t>
  </si>
  <si>
    <t>0000026267</t>
  </si>
  <si>
    <t>国分寺地域包括支援センターひかり</t>
  </si>
  <si>
    <t>中村　陽</t>
  </si>
  <si>
    <t>ゆうちょ　〇六一</t>
  </si>
  <si>
    <t>ｶﾅﾌｻ ｲｸﾄ</t>
  </si>
  <si>
    <t>クニタチサクラビョウイン</t>
  </si>
  <si>
    <t>カナフサ　ヨシコ</t>
  </si>
  <si>
    <t>金房　淑子</t>
  </si>
  <si>
    <t>090-5344-7428</t>
  </si>
  <si>
    <t>0000032997</t>
  </si>
  <si>
    <t>28005056</t>
  </si>
  <si>
    <t>ｶﾅﾌｻ ﾖｼｺ</t>
  </si>
  <si>
    <t>朝香　隆明</t>
  </si>
  <si>
    <t>ミタマザイタククリニック</t>
  </si>
  <si>
    <t>キタザワ　マサタケ</t>
  </si>
  <si>
    <t>北澤　正武</t>
  </si>
  <si>
    <t>立川市砂川町5-35-16</t>
  </si>
  <si>
    <t>042-535-3199</t>
  </si>
  <si>
    <t>R8.10.31</t>
  </si>
  <si>
    <t>0000463818</t>
  </si>
  <si>
    <t>0361402</t>
  </si>
  <si>
    <t>上川　雄士</t>
  </si>
  <si>
    <t>クマクラ　フサエ</t>
  </si>
  <si>
    <t>熊倉　房枝</t>
  </si>
  <si>
    <t>立川市若葉町4-25-1　わかば町団地27-402</t>
  </si>
  <si>
    <t>080-4203-5027</t>
  </si>
  <si>
    <t>0000278535</t>
  </si>
  <si>
    <t>芦田　友絵</t>
  </si>
  <si>
    <t>ゆうちょ　〇〇一</t>
  </si>
  <si>
    <t>ｸﾏｸﾗ ﾌｻｴ</t>
  </si>
  <si>
    <t>連絡は娘様携帯へ</t>
  </si>
  <si>
    <t>コムロ　タミコ</t>
  </si>
  <si>
    <t>小室　タミ子</t>
  </si>
  <si>
    <t>立川市上砂町1-14-1　15号棟1-215</t>
  </si>
  <si>
    <t>042-848-0334</t>
  </si>
  <si>
    <t>外の窓枠キーボックス1206 退室時は1111</t>
  </si>
  <si>
    <t>0000304521</t>
  </si>
  <si>
    <t>影山　智己</t>
  </si>
  <si>
    <t>サクライ　サブロウ</t>
  </si>
  <si>
    <t>櫻井　三郎</t>
  </si>
  <si>
    <t>立川市幸町4-24-14</t>
  </si>
  <si>
    <t>042-535-0176</t>
  </si>
  <si>
    <t>0000270085</t>
  </si>
  <si>
    <t>黒澤　博身</t>
  </si>
  <si>
    <t>くろさわ子ども＆内科クリニック</t>
  </si>
  <si>
    <t>ｻｸﾗｲ ｻﾌﾞﾛｳ</t>
  </si>
  <si>
    <t>クロサワコドモアンドナイカクリニック</t>
  </si>
  <si>
    <t>岩崎　直樹</t>
  </si>
  <si>
    <t>ｼﾐｽﾞ ﾄｼｺ</t>
  </si>
  <si>
    <t>ショウジ　ミツコ</t>
  </si>
  <si>
    <t>庄司　ミツ子</t>
  </si>
  <si>
    <t>立川市柏町1-12　</t>
  </si>
  <si>
    <t>柏町1丁目アパート11棟203号</t>
  </si>
  <si>
    <t>070-7787-7786</t>
  </si>
  <si>
    <t>娘様より本人に携帯電話の番号変更した理由を聞かれたら、「娘さんに聞いてください」</t>
  </si>
  <si>
    <t>0000435213</t>
  </si>
  <si>
    <t>ｼｮｳｼﾞ ﾐﾂｺ</t>
  </si>
  <si>
    <t>田口　智子</t>
  </si>
  <si>
    <t>逝去</t>
  </si>
  <si>
    <t>キーBOX：3327（ガスメーターBOX内）</t>
  </si>
  <si>
    <t>R08.7.31</t>
  </si>
  <si>
    <t>前原　弘武</t>
  </si>
  <si>
    <t>ヒラツカ　シゲキ</t>
  </si>
  <si>
    <t>平塚　茂樹</t>
  </si>
  <si>
    <t>立川市柏町1-12-7-107</t>
  </si>
  <si>
    <t>042-519-4817</t>
  </si>
  <si>
    <t>0000938340</t>
  </si>
  <si>
    <t>7929</t>
  </si>
  <si>
    <t>マスダ　オトジ</t>
  </si>
  <si>
    <t>増田　音治</t>
  </si>
  <si>
    <t>立川市上砂町1-11-26-705</t>
  </si>
  <si>
    <t>042-534-3121</t>
  </si>
  <si>
    <t>アルコール禁</t>
  </si>
  <si>
    <t>0000415158</t>
  </si>
  <si>
    <t>五十嵐　博</t>
  </si>
  <si>
    <t>ﾏｽﾀﾞ ｵﾄｼﾞ</t>
  </si>
  <si>
    <t>中西　里永子</t>
  </si>
  <si>
    <t>Ｒ08.8.31</t>
  </si>
  <si>
    <t>ヤマダ　カズミ</t>
  </si>
  <si>
    <t>山田　和美</t>
  </si>
  <si>
    <t>0000723226</t>
  </si>
  <si>
    <t>至誠キートス介護相談センター</t>
  </si>
  <si>
    <t>井上　真由美</t>
  </si>
  <si>
    <t>医療：２５００円/月</t>
  </si>
  <si>
    <t>1300366323</t>
  </si>
  <si>
    <t>18607465</t>
  </si>
  <si>
    <t>ﾎﾝﾀﾞ ﾀｹｶｽﾞ</t>
  </si>
  <si>
    <t>185-0034</t>
    <phoneticPr fontId="2"/>
  </si>
  <si>
    <t>国分寺市光町3-13-34</t>
    <phoneticPr fontId="2"/>
  </si>
  <si>
    <t>ＳＯＭＰＯケア玉川上水</t>
  </si>
  <si>
    <t>Ｒ8.11.30</t>
  </si>
  <si>
    <t>イトウ　ヒデオ</t>
  </si>
  <si>
    <t>伊藤　英雄</t>
  </si>
  <si>
    <t>立川市柏町1-20-11</t>
  </si>
  <si>
    <t>042-536-9346</t>
  </si>
  <si>
    <t>090-3534-6897</t>
  </si>
  <si>
    <t>ウエノ　タケコ</t>
  </si>
  <si>
    <t>上野　竹子</t>
  </si>
  <si>
    <t>立川市栄町6-12-39</t>
  </si>
  <si>
    <t>042-535-2666</t>
  </si>
  <si>
    <t>0000238126</t>
  </si>
  <si>
    <t>ｳｴﾉ ﾀｹｺ</t>
  </si>
  <si>
    <t>ウサミ　キミコ</t>
  </si>
  <si>
    <t>宇佐美　きみ子</t>
  </si>
  <si>
    <t>小平市上水新町2-19-4</t>
  </si>
  <si>
    <t>042-341-1378</t>
  </si>
  <si>
    <t>ｳｻﾐ ｷﾐｺ</t>
  </si>
  <si>
    <t>DX加算ありR7.12</t>
  </si>
  <si>
    <t>中村　綺梨子</t>
  </si>
  <si>
    <t>入院先にて逝去</t>
  </si>
  <si>
    <t>澤田　楓</t>
  </si>
  <si>
    <t>オナイ　アキオ</t>
  </si>
  <si>
    <t>090-3105-9970</t>
  </si>
  <si>
    <t>0000890392</t>
  </si>
  <si>
    <t>25-09</t>
  </si>
  <si>
    <t>5370</t>
  </si>
  <si>
    <t>尾内 昭夫</t>
  </si>
  <si>
    <t>宮城　調司</t>
  </si>
  <si>
    <t>カブラギ　トシコ</t>
  </si>
  <si>
    <t>鏑木　とし子</t>
  </si>
  <si>
    <t>立川市砂川町2-71-1　ｻﾝｼﾃｨ立川昭和記念公園Ｂ603</t>
  </si>
  <si>
    <t>042-538-5531</t>
  </si>
  <si>
    <t>0000030437</t>
  </si>
  <si>
    <t>塚本　拓司</t>
  </si>
  <si>
    <t>長久保病院</t>
  </si>
  <si>
    <t>ナガクボビョウイン</t>
  </si>
  <si>
    <t>石田　仁男</t>
  </si>
  <si>
    <t>昭島透析クリニック</t>
  </si>
  <si>
    <t>アキシマトウセキクリニック</t>
  </si>
  <si>
    <t>キタ　イチロウ</t>
  </si>
  <si>
    <t>北　一郎</t>
  </si>
  <si>
    <t>立川市上砂町1-13-1　4号棟404</t>
  </si>
  <si>
    <t>090-3331-3878</t>
  </si>
  <si>
    <t>上砂地域福祉サービスセンター山田CM 042-537-7750</t>
  </si>
  <si>
    <t>0000454969</t>
  </si>
  <si>
    <t>24225492</t>
  </si>
  <si>
    <t>ゆうちょ　〇一七</t>
  </si>
  <si>
    <t>ｷﾀ ｲﾁﾛｳ</t>
  </si>
  <si>
    <t>伊藤　寿朗</t>
  </si>
  <si>
    <t>立川若葉団地クリニック</t>
  </si>
  <si>
    <t>タチカワワカバダンチクリニック</t>
  </si>
  <si>
    <t>中野　由梨</t>
  </si>
  <si>
    <t>中村　桃子</t>
  </si>
  <si>
    <t>小島　一男</t>
  </si>
  <si>
    <t>シミズ　マチコ</t>
  </si>
  <si>
    <t>清水　まち子</t>
  </si>
  <si>
    <t>立川市若葉町4-25-1　29-203</t>
  </si>
  <si>
    <t>042-535-4090</t>
  </si>
  <si>
    <t>0000353496</t>
  </si>
  <si>
    <t>荘司　英彦</t>
  </si>
  <si>
    <t>つばさクリニック立川</t>
  </si>
  <si>
    <t>三井住友　立川</t>
  </si>
  <si>
    <t>ｼﾐｽﾞ ﾏﾁｺ</t>
  </si>
  <si>
    <t>ツバサクリニックタチカワ</t>
  </si>
  <si>
    <t>橋本　卓哉</t>
  </si>
  <si>
    <t>多摩信用金庫　小平</t>
  </si>
  <si>
    <t>ﾋﾗﾂｶ ｷｮｳｺ</t>
  </si>
  <si>
    <t>平塚　京子</t>
  </si>
  <si>
    <t>白川　理永</t>
  </si>
  <si>
    <t>ホリ　ミカコ</t>
  </si>
  <si>
    <t>堀　美香子</t>
  </si>
  <si>
    <t>国分寺市西町5-21-46</t>
  </si>
  <si>
    <t>042-574-9516</t>
  </si>
  <si>
    <t>DX加算ありR7.11</t>
  </si>
  <si>
    <t>100</t>
  </si>
  <si>
    <t>1362342</t>
  </si>
  <si>
    <t>三井住友　府中</t>
  </si>
  <si>
    <t>ﾎﾘ ﾀｶｼ</t>
  </si>
  <si>
    <t>堀　隆</t>
  </si>
  <si>
    <t>モチヅキ　マスオ</t>
  </si>
  <si>
    <t>望月　眞壽夫</t>
  </si>
  <si>
    <t>国立市北3-29-3</t>
  </si>
  <si>
    <t>042-522-7604</t>
  </si>
  <si>
    <t>ワハハ　福田CM 042-537-8801</t>
  </si>
  <si>
    <t>医2500：ストマ</t>
  </si>
  <si>
    <t>38-89</t>
  </si>
  <si>
    <t>0041</t>
  </si>
  <si>
    <t>多摩信用金庫　東立川</t>
  </si>
  <si>
    <t>ﾓﾁﾂﾞｷ ﾏｽｵ</t>
  </si>
  <si>
    <t>久保　佳史</t>
  </si>
  <si>
    <t>R08.11.30</t>
  </si>
  <si>
    <t>190-0032</t>
    <phoneticPr fontId="2"/>
  </si>
  <si>
    <t>立川市上砂町3-55-10</t>
    <phoneticPr fontId="2"/>
  </si>
  <si>
    <t>古岡整形外科</t>
    <phoneticPr fontId="2"/>
  </si>
  <si>
    <t>古岡　邦人</t>
    <phoneticPr fontId="2"/>
  </si>
  <si>
    <t>井澤　猛</t>
    <phoneticPr fontId="2"/>
  </si>
  <si>
    <t>ヤマナカ　トキ</t>
  </si>
  <si>
    <t>山中　トキ</t>
  </si>
  <si>
    <t>立川市栄町5-25-19</t>
  </si>
  <si>
    <t>042-536-5323</t>
  </si>
  <si>
    <t>080－4328－5323</t>
  </si>
  <si>
    <t>R08.6.30</t>
  </si>
  <si>
    <t>血糖・インスリン</t>
  </si>
  <si>
    <t>0000333307</t>
  </si>
  <si>
    <t>18479568</t>
  </si>
  <si>
    <t>小泉　豪</t>
  </si>
  <si>
    <t>長期入院</t>
  </si>
  <si>
    <t>ﾔﾏﾅｶ ﾄｷ</t>
  </si>
  <si>
    <t>木下　啓太</t>
  </si>
  <si>
    <t>立川若葉団地クリニック</t>
    <phoneticPr fontId="2"/>
  </si>
  <si>
    <t>190-0001</t>
    <phoneticPr fontId="2"/>
  </si>
  <si>
    <t>立川市若葉町4-25-1　39号棟101</t>
    <phoneticPr fontId="2"/>
  </si>
  <si>
    <t>つばさクリニック立川</t>
    <phoneticPr fontId="2"/>
  </si>
  <si>
    <t>立川市柴崎町2-1-6　エルタワータチ3階</t>
    <phoneticPr fontId="2"/>
  </si>
  <si>
    <t>190-0023</t>
    <phoneticPr fontId="2"/>
  </si>
  <si>
    <t>Ｒ8.3.31</t>
  </si>
  <si>
    <t>介2500：酸素</t>
  </si>
  <si>
    <t>ナカオカ　タダアキ</t>
  </si>
  <si>
    <t>介5000：留置カテ、ストマ</t>
  </si>
  <si>
    <t>R8.8.30</t>
  </si>
  <si>
    <t>0000323380</t>
  </si>
  <si>
    <t>17867425</t>
  </si>
  <si>
    <t>吉本　泰治</t>
  </si>
  <si>
    <t>R08.5.31</t>
  </si>
  <si>
    <t>ヨシカワ　フミカ</t>
  </si>
  <si>
    <t>吉川　ふみ佳</t>
  </si>
  <si>
    <t>立川市上砂町1-13-1　上砂町1丁目ｱﾊﾟｰﾄ2-205</t>
  </si>
  <si>
    <t>042-535-0946</t>
  </si>
  <si>
    <t>080-5034-1995</t>
  </si>
  <si>
    <t>25-63</t>
  </si>
  <si>
    <t>6296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</si>
</sst>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yyyy/mm/dd"/>
    <numFmt numFmtId="177" formatCode="yyyy&quot;年&quot;mm&quot;月&quot;dd&quot;日&quot;"/>
    <numFmt numFmtId="178" formatCode="[$-F800]dddd\,\ mmmm\ dd\,\ yyyy"/>
  </numFmts>
  <fonts count="20">
    <font>
      <sz val="11"/>
      <color theme="1"/>
      <name val="Meiryo UI"/>
      <family val="2"/>
      <charset val="128"/>
    </font>
    <font>
      <sz val="18"/>
      <color theme="3"/>
      <name val="游ゴシック Light"/>
      <family val="2"/>
      <charset val="128"/>
      <scheme val="major"/>
    </font>
    <font>
      <sz val="6"/>
      <name val="Meiryo UI"/>
      <family val="2"/>
      <charset val="128"/>
    </font>
    <font>
      <sz val="12"/>
      <color theme="1"/>
      <name val="Meiryo UI"/>
      <family val="2"/>
      <charset val="128"/>
    </font>
    <font>
      <sz val="18"/>
      <color theme="1"/>
      <name val="Meiryo UI"/>
      <family val="2"/>
      <charset val="128"/>
    </font>
    <font>
      <b/>
      <sz val="12"/>
      <color theme="1"/>
      <name val="Meiryo UI"/>
      <family val="3"/>
      <charset val="128"/>
    </font>
    <font>
      <b/>
      <sz val="12"/>
      <color theme="0"/>
      <name val="Meiryo UI"/>
      <family val="3"/>
      <charset val="128"/>
    </font>
    <font>
      <b/>
      <sz val="16"/>
      <color theme="1"/>
      <name val="Meiryo UI"/>
      <family val="3"/>
      <charset val="128"/>
    </font>
    <font>
      <b/>
      <sz val="24"/>
      <color theme="1"/>
      <name val="Meiryo UI"/>
      <family val="3"/>
      <charset val="128"/>
    </font>
    <font>
      <sz val="10"/>
      <color theme="1"/>
      <name val="小塚明朝 Pro M"/>
      <family val="1"/>
      <charset val="128"/>
    </font>
    <font>
      <sz val="14"/>
      <color theme="1"/>
      <name val="小塚明朝 Pro M"/>
      <family val="1"/>
      <charset val="128"/>
    </font>
    <font>
      <sz val="16"/>
      <color theme="1"/>
      <name val="小塚明朝 Pro M"/>
      <family val="1"/>
      <charset val="128"/>
    </font>
    <font>
      <sz val="18"/>
      <color theme="1"/>
      <name val="小塚明朝 Pro M"/>
      <family val="1"/>
      <charset val="128"/>
    </font>
    <font>
      <sz val="12"/>
      <color theme="1"/>
      <name val="小塚明朝 Pro M"/>
      <family val="1"/>
      <charset val="128"/>
    </font>
    <font>
      <b/>
      <sz val="18"/>
      <color rgb="FF000000"/>
      <name val="Meiryo UI"/>
      <family val="3"/>
      <charset val="128"/>
    </font>
    <font>
      <sz val="10"/>
      <color theme="1"/>
      <name val="Meiryo UI"/>
      <family val="1"/>
      <charset val="128"/>
    </font>
    <font>
      <b/>
      <sz val="12"/>
      <name val="Meiryo UI"/>
      <family val="3"/>
      <charset val="128"/>
    </font>
    <font>
      <sz val="16"/>
      <color theme="1"/>
      <name val="游ゴシック"/>
      <family val="1"/>
      <charset val="128"/>
    </font>
    <font>
      <sz val="14"/>
      <color theme="1"/>
      <name val="ＭＳ Ｐゴシック"/>
      <family val="1"/>
      <charset val="128"/>
    </font>
    <font>
      <u/>
      <sz val="14"/>
      <color theme="1"/>
      <name val="小塚明朝 Pro M"/>
      <family val="1"/>
      <charset val="128"/>
    </font>
  </fonts>
  <fills count="4">
    <fill>
      <patternFill patternType="none"/>
    </fill>
    <fill>
      <patternFill patternType="gray125"/>
    </fill>
    <fill>
      <patternFill patternType="solid">
        <fgColor theme="1" tint="0.249977111117893"/>
        <bgColor indexed="64"/>
      </patternFill>
    </fill>
    <fill>
      <patternFill patternType="solid">
        <fgColor rgb="FFFFFF00"/>
        <bgColor indexed="64"/>
      </patternFill>
    </fill>
  </fills>
  <borders count="5">
    <border>
      <left/>
      <right/>
      <top/>
      <bottom/>
      <diagonal/>
    </border>
    <border>
      <left style="thin">
        <color auto="1"/>
      </left>
      <right style="thin">
        <color auto="1"/>
      </right>
      <top style="hair">
        <color auto="1"/>
      </top>
      <bottom style="hair">
        <color auto="1"/>
      </bottom>
      <diagonal/>
    </border>
    <border>
      <left/>
      <right/>
      <top/>
      <bottom style="hair">
        <color auto="1"/>
      </bottom>
      <diagonal/>
    </border>
    <border>
      <left style="thin">
        <color indexed="64"/>
      </left>
      <right style="thin">
        <color indexed="64"/>
      </right>
      <top style="thin">
        <color indexed="64"/>
      </top>
      <bottom/>
      <diagonal/>
    </border>
    <border>
      <left style="thin">
        <color auto="1"/>
      </left>
      <right style="thin">
        <color auto="1"/>
      </right>
      <top style="thin">
        <color auto="1"/>
      </top>
      <bottom style="hair">
        <color auto="1"/>
      </bottom>
      <diagonal/>
    </border>
  </borders>
  <cellStyleXfs count="1">
    <xf numFmtId="0" fontId="0" fillId="0" borderId="0">
      <alignment vertical="center"/>
    </xf>
  </cellStyleXfs>
  <cellXfs count="64">
    <xf numFmtId="0" fontId="0" fillId="0" borderId="0" xfId="0">
      <alignment vertical="center"/>
    </xf>
    <xf numFmtId="14" fontId="0" fillId="0" borderId="0" xfId="0" applyNumberFormat="1">
      <alignment vertical="center"/>
    </xf>
    <xf numFmtId="0" fontId="3" fillId="0" borderId="0" xfId="0" applyFont="1" applyAlignment="1">
      <alignment horizontal="left"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left" vertical="center" shrinkToFit="1"/>
    </xf>
    <xf numFmtId="0" fontId="3" fillId="0" borderId="1" xfId="0" applyFont="1" applyBorder="1" applyAlignment="1">
      <alignment horizontal="left" vertical="center"/>
    </xf>
    <xf numFmtId="0" fontId="3" fillId="0" borderId="1" xfId="0" applyFont="1" applyBorder="1">
      <alignment vertical="center"/>
    </xf>
    <xf numFmtId="0" fontId="3" fillId="0" borderId="1" xfId="0" applyFont="1" applyBorder="1" applyAlignment="1">
      <alignment horizontal="center" vertical="center"/>
    </xf>
    <xf numFmtId="0" fontId="3" fillId="0" borderId="1" xfId="0" applyFont="1" applyBorder="1" applyAlignment="1">
      <alignment horizontal="left" vertical="center" shrinkToFit="1"/>
    </xf>
    <xf numFmtId="176" fontId="5" fillId="0" borderId="0" xfId="0" applyNumberFormat="1" applyFont="1" applyAlignment="1">
      <alignment horizontal="center" vertical="center"/>
    </xf>
    <xf numFmtId="176" fontId="5" fillId="0" borderId="1" xfId="0" applyNumberFormat="1" applyFont="1" applyBorder="1" applyAlignment="1">
      <alignment horizontal="center" vertical="center"/>
    </xf>
    <xf numFmtId="0" fontId="3" fillId="0" borderId="0" xfId="0" applyFont="1" applyAlignment="1">
      <alignment horizontal="right" vertical="center" shrinkToFit="1"/>
    </xf>
    <xf numFmtId="0" fontId="7" fillId="0" borderId="0" xfId="0" applyFont="1" applyAlignment="1">
      <alignment horizontal="center" vertical="center"/>
    </xf>
    <xf numFmtId="14" fontId="7" fillId="0" borderId="0" xfId="0" applyNumberFormat="1" applyFont="1" applyAlignment="1">
      <alignment horizontal="center" vertical="center"/>
    </xf>
    <xf numFmtId="0" fontId="8" fillId="0" borderId="0" xfId="0" applyFont="1" applyAlignment="1">
      <alignment horizontal="left" vertical="center"/>
    </xf>
    <xf numFmtId="0" fontId="10" fillId="0" borderId="0" xfId="0" applyFont="1">
      <alignment vertical="center"/>
    </xf>
    <xf numFmtId="0" fontId="10" fillId="0" borderId="0" xfId="0" applyFont="1" applyAlignment="1">
      <alignment horizontal="right" vertical="center"/>
    </xf>
    <xf numFmtId="0" fontId="11" fillId="0" borderId="0" xfId="0" applyFont="1">
      <alignment vertical="center"/>
    </xf>
    <xf numFmtId="0" fontId="12" fillId="0" borderId="0" xfId="0" applyFont="1">
      <alignment vertical="center"/>
    </xf>
    <xf numFmtId="0" fontId="10" fillId="0" borderId="0" xfId="0" applyFont="1" applyAlignment="1">
      <alignment horizontal="left" vertical="center"/>
    </xf>
    <xf numFmtId="0" fontId="10" fillId="0" borderId="0" xfId="0" applyFont="1" applyAlignment="1">
      <alignment horizontal="left" vertical="center" indent="2"/>
    </xf>
    <xf numFmtId="0" fontId="9" fillId="0" borderId="0" xfId="0" applyFont="1" applyAlignment="1">
      <alignment horizontal="right"/>
    </xf>
    <xf numFmtId="14" fontId="10" fillId="0" borderId="0" xfId="0" applyNumberFormat="1" applyFont="1">
      <alignment vertical="center"/>
    </xf>
    <xf numFmtId="0" fontId="13" fillId="0" borderId="0" xfId="0" applyFont="1">
      <alignment vertical="center"/>
    </xf>
    <xf numFmtId="14" fontId="13" fillId="0" borderId="0" xfId="0" applyNumberFormat="1" applyFont="1">
      <alignment vertical="center"/>
    </xf>
    <xf numFmtId="0" fontId="10" fillId="0" borderId="0" xfId="0" applyFont="1" applyAlignment="1"/>
    <xf numFmtId="0" fontId="10" fillId="0" borderId="0" xfId="0" applyFont="1" applyAlignment="1">
      <alignment horizontal="right"/>
    </xf>
    <xf numFmtId="0" fontId="12" fillId="0" borderId="0" xfId="0" applyFont="1" applyAlignment="1"/>
    <xf numFmtId="0" fontId="10" fillId="0" borderId="0" xfId="0" applyFont="1" applyAlignment="1">
      <alignment vertical="top"/>
    </xf>
    <xf numFmtId="0" fontId="10" fillId="0" borderId="0" xfId="0" applyFont="1" applyAlignment="1">
      <alignment horizontal="left" vertical="top"/>
    </xf>
    <xf numFmtId="0" fontId="12" fillId="0" borderId="0" xfId="0" applyFont="1" applyAlignment="1">
      <alignment vertical="top"/>
    </xf>
    <xf numFmtId="0" fontId="3" fillId="3" borderId="0" xfId="0" applyFont="1" applyFill="1" applyAlignment="1">
      <alignment horizontal="center" vertical="center"/>
    </xf>
    <xf numFmtId="14" fontId="3" fillId="3" borderId="0" xfId="0" applyNumberFormat="1" applyFont="1" applyFill="1" applyAlignment="1">
      <alignment horizontal="center" vertical="center"/>
    </xf>
    <xf numFmtId="56" fontId="3" fillId="0" borderId="1" xfId="0" applyNumberFormat="1" applyFont="1" applyBorder="1" applyAlignment="1">
      <alignment horizontal="center" vertical="center"/>
    </xf>
    <xf numFmtId="14" fontId="10" fillId="0" borderId="0" xfId="0" applyNumberFormat="1" applyFont="1" applyAlignment="1">
      <alignment horizontal="right" vertical="center"/>
    </xf>
    <xf numFmtId="178" fontId="10" fillId="0" borderId="0" xfId="0" applyNumberFormat="1" applyFont="1" applyAlignment="1">
      <alignment horizontal="right" vertical="center"/>
    </xf>
    <xf numFmtId="0" fontId="18" fillId="0" borderId="0" xfId="0" applyFont="1">
      <alignment vertical="center"/>
    </xf>
    <xf numFmtId="0" fontId="18" fillId="0" borderId="0" xfId="0" applyFont="1" applyAlignment="1">
      <alignment horizontal="left" vertical="center"/>
    </xf>
    <xf numFmtId="0" fontId="18" fillId="0" borderId="0" xfId="0" applyFont="1" applyAlignment="1">
      <alignment horizontal="right" vertical="center"/>
    </xf>
    <xf numFmtId="0" fontId="4" fillId="0" borderId="0" xfId="0" applyFont="1" applyAlignment="1">
      <alignment horizontal="left" vertical="center"/>
    </xf>
    <xf numFmtId="0" fontId="7" fillId="3" borderId="0" xfId="0" applyFont="1" applyFill="1" applyAlignment="1">
      <alignment horizontal="center" vertical="center"/>
    </xf>
    <xf numFmtId="176" fontId="3" fillId="0" borderId="0" xfId="0" applyNumberFormat="1" applyFont="1" applyAlignment="1">
      <alignment horizontal="center" vertical="center"/>
    </xf>
    <xf numFmtId="0" fontId="3" fillId="0" borderId="0" xfId="0" quotePrefix="1" applyFont="1" applyAlignment="1">
      <alignment horizontal="center" vertical="center"/>
    </xf>
    <xf numFmtId="14" fontId="10" fillId="0" borderId="0" xfId="0" applyNumberFormat="1" applyFont="1" applyAlignment="1"/>
    <xf numFmtId="0" fontId="5" fillId="3" borderId="0" xfId="0" applyFont="1" applyFill="1" applyAlignment="1">
      <alignment horizontal="center" vertical="center"/>
    </xf>
    <xf numFmtId="0" fontId="6" fillId="2" borderId="3" xfId="0" applyFont="1" applyFill="1" applyBorder="1" applyAlignment="1">
      <alignment horizontal="left" vertical="center"/>
    </xf>
    <xf numFmtId="0" fontId="16" fillId="3" borderId="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3" xfId="0" applyFont="1" applyFill="1" applyBorder="1" applyAlignment="1">
      <alignment horizontal="center" vertical="center" shrinkToFit="1"/>
    </xf>
    <xf numFmtId="176" fontId="6" fillId="2" borderId="3" xfId="0" applyNumberFormat="1" applyFont="1" applyFill="1" applyBorder="1" applyAlignment="1">
      <alignment horizontal="center" vertical="center"/>
    </xf>
    <xf numFmtId="0" fontId="3" fillId="0" borderId="4" xfId="0" applyFont="1" applyBorder="1" applyAlignment="1">
      <alignment horizontal="left" vertical="center"/>
    </xf>
    <xf numFmtId="0" fontId="3" fillId="0" borderId="4" xfId="0" applyFont="1" applyBorder="1" applyAlignment="1">
      <alignment horizontal="center" vertical="center"/>
    </xf>
    <xf numFmtId="0" fontId="3" fillId="0" borderId="4" xfId="0" applyFont="1" applyBorder="1">
      <alignment vertical="center"/>
    </xf>
    <xf numFmtId="176" fontId="5" fillId="0" borderId="4" xfId="0" applyNumberFormat="1" applyFont="1" applyBorder="1" applyAlignment="1">
      <alignment horizontal="center" vertical="center"/>
    </xf>
    <xf numFmtId="0" fontId="3" fillId="0" borderId="4" xfId="0" applyFont="1" applyBorder="1" applyAlignment="1">
      <alignment horizontal="left" vertical="center" shrinkToFit="1"/>
    </xf>
    <xf numFmtId="178" fontId="10" fillId="0" borderId="0" xfId="0" applyNumberFormat="1" applyFont="1" applyAlignment="1">
      <alignment horizontal="right" vertical="center"/>
    </xf>
    <xf numFmtId="14" fontId="10" fillId="0" borderId="0" xfId="0" applyNumberFormat="1" applyFont="1" applyAlignment="1">
      <alignment horizontal="right" vertical="center"/>
    </xf>
    <xf numFmtId="0" fontId="10" fillId="0" borderId="0" xfId="0" applyFont="1" applyAlignment="1">
      <alignment horizontal="right" vertical="center"/>
    </xf>
    <xf numFmtId="0" fontId="10" fillId="0" borderId="2" xfId="0" applyFont="1" applyBorder="1" applyAlignment="1">
      <alignment horizontal="center" vertical="center"/>
    </xf>
    <xf numFmtId="0" fontId="10" fillId="0" borderId="0" xfId="0" applyFont="1" applyAlignment="1">
      <alignment horizontal="left" vertical="center"/>
    </xf>
    <xf numFmtId="0" fontId="10" fillId="0" borderId="0" xfId="0" applyFont="1" applyAlignment="1">
      <alignment horizontal="distributed" vertical="center"/>
    </xf>
    <xf numFmtId="49" fontId="10" fillId="0" borderId="0" xfId="0" applyNumberFormat="1" applyFont="1" applyAlignment="1">
      <alignment horizontal="left"/>
    </xf>
    <xf numFmtId="177" fontId="10" fillId="0" borderId="0" xfId="0" applyNumberFormat="1" applyFont="1" applyAlignment="1">
      <alignment horizontal="left" vertical="top"/>
    </xf>
  </cellXfs>
  <cellStyles count="1">
    <cellStyle name="標準" xfId="0" builtinId="0"/>
  </cellStyles>
  <dxfs count="164">
    <dxf>
      <fill>
        <patternFill>
          <bgColor theme="0" tint="-4.9989318521683403E-2"/>
        </patternFill>
      </fill>
    </dxf>
    <dxf>
      <border>
        <bottom style="thin">
          <color auto="1"/>
        </bottom>
        <vertical/>
        <horizontal/>
      </border>
    </dxf>
    <dxf>
      <fill>
        <patternFill>
          <bgColor theme="3" tint="0.39994506668294322"/>
        </patternFill>
      </fill>
    </dxf>
    <dxf>
      <fill>
        <patternFill>
          <bgColor theme="0" tint="-4.9989318521683403E-2"/>
        </patternFill>
      </fill>
    </dxf>
    <dxf>
      <border>
        <bottom style="thin">
          <color auto="1"/>
        </bottom>
        <vertical/>
        <horizontal/>
      </border>
    </dxf>
    <dxf>
      <fill>
        <patternFill>
          <bgColor theme="3" tint="0.39994506668294322"/>
        </patternFill>
      </fill>
    </dxf>
    <dxf>
      <fill>
        <patternFill>
          <bgColor rgb="FFFF99CC"/>
        </patternFill>
      </fill>
    </dxf>
    <dxf>
      <fill>
        <patternFill>
          <bgColor rgb="FF99CCFF"/>
        </patternFill>
      </fill>
    </dxf>
    <dxf>
      <fill>
        <patternFill>
          <bgColor theme="9" tint="0.39994506668294322"/>
        </patternFill>
      </fill>
    </dxf>
    <dxf>
      <fill>
        <patternFill>
          <bgColor theme="0" tint="-4.9989318521683403E-2"/>
        </patternFill>
      </fill>
    </dxf>
    <dxf>
      <border>
        <bottom style="thin">
          <color auto="1"/>
        </bottom>
        <vertical/>
        <horizontal/>
      </border>
    </dxf>
    <dxf>
      <fill>
        <patternFill>
          <bgColor theme="3" tint="0.39994506668294322"/>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yyyy/m/d"/>
    </dxf>
    <dxf>
      <numFmt numFmtId="0" formatCode="General"/>
    </dxf>
    <dxf>
      <numFmt numFmtId="0" formatCode="General"/>
    </dxf>
    <dxf>
      <numFmt numFmtId="0" formatCode="General"/>
    </dxf>
    <dxf>
      <numFmt numFmtId="0" formatCode="General"/>
    </dxf>
    <dxf>
      <numFmt numFmtId="0" formatCode="General"/>
    </dxf>
    <dxf>
      <numFmt numFmtId="19" formatCode="yyyy/m/d"/>
    </dxf>
    <dxf>
      <numFmt numFmtId="19" formatCode="yyyy/m/d"/>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yyyy/m/d"/>
    </dxf>
    <dxf>
      <numFmt numFmtId="19" formatCode="yyyy/m/d"/>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yyyy/m/d"/>
    </dxf>
    <dxf>
      <numFmt numFmtId="0" formatCode="General"/>
    </dxf>
    <dxf>
      <numFmt numFmtId="0" formatCode="General"/>
    </dxf>
    <dxf>
      <numFmt numFmtId="0" formatCode="General"/>
    </dxf>
    <dxf>
      <numFmt numFmtId="19" formatCode="yyyy/m/d"/>
    </dxf>
    <dxf>
      <numFmt numFmtId="19" formatCode="yyyy/m/d"/>
    </dxf>
    <dxf>
      <numFmt numFmtId="0" formatCode="General"/>
    </dxf>
    <dxf>
      <numFmt numFmtId="19" formatCode="yyyy/m/d"/>
    </dxf>
    <dxf>
      <numFmt numFmtId="19" formatCode="yyyy/m/d"/>
    </dxf>
    <dxf>
      <numFmt numFmtId="19" formatCode="yyyy/m/d"/>
    </dxf>
    <dxf>
      <numFmt numFmtId="19" formatCode="yyyy/m/d"/>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yyyy/m/d"/>
    </dxf>
    <dxf>
      <numFmt numFmtId="19" formatCode="yyyy/m/d"/>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yyyy/m/d"/>
    </dxf>
    <dxf>
      <numFmt numFmtId="0" formatCode="General"/>
    </dxf>
    <dxf>
      <numFmt numFmtId="0" formatCode="General"/>
    </dxf>
    <dxf>
      <numFmt numFmtId="0" formatCode="General"/>
    </dxf>
    <dxf>
      <numFmt numFmtId="0" formatCode="General"/>
    </dxf>
    <dxf>
      <numFmt numFmtId="0" formatCode="General"/>
    </dxf>
    <dxf>
      <numFmt numFmtId="19" formatCode="yyyy/m/d"/>
    </dxf>
    <dxf>
      <numFmt numFmtId="19" formatCode="yyyy/m/d"/>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yyyy/m/d"/>
    </dxf>
    <dxf>
      <numFmt numFmtId="19" formatCode="yyyy/m/d"/>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yyyy/m/d"/>
    </dxf>
    <dxf>
      <numFmt numFmtId="0" formatCode="General"/>
    </dxf>
    <dxf>
      <numFmt numFmtId="0" formatCode="General"/>
    </dxf>
    <dxf>
      <numFmt numFmtId="0" formatCode="General"/>
    </dxf>
    <dxf>
      <numFmt numFmtId="19" formatCode="yyyy/m/d"/>
    </dxf>
    <dxf>
      <numFmt numFmtId="19" formatCode="yyyy/m/d"/>
    </dxf>
    <dxf>
      <numFmt numFmtId="0" formatCode="General"/>
    </dxf>
    <dxf>
      <numFmt numFmtId="19" formatCode="yyyy/m/d"/>
    </dxf>
    <dxf>
      <numFmt numFmtId="19" formatCode="yyyy/m/d"/>
    </dxf>
    <dxf>
      <numFmt numFmtId="19" formatCode="yyyy/m/d"/>
    </dxf>
    <dxf>
      <numFmt numFmtId="19" formatCode="yyyy/m/d"/>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yyyy/m/d"/>
    </dxf>
    <dxf>
      <numFmt numFmtId="19" formatCode="yyyy/m/d"/>
    </dxf>
    <dxf>
      <numFmt numFmtId="0" formatCode="General"/>
    </dxf>
    <dxf>
      <numFmt numFmtId="0" formatCode="General"/>
    </dxf>
    <dxf>
      <numFmt numFmtId="0" formatCode="General"/>
    </dxf>
  </dxfs>
  <tableStyles count="0" defaultTableStyle="TableStyleMedium2" defaultPivotStyle="PivotStyleLight16"/>
  <colors>
    <mruColors>
      <color rgb="FF99CC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323850</xdr:colOff>
          <xdr:row>2</xdr:row>
          <xdr:rowOff>104775</xdr:rowOff>
        </xdr:from>
        <xdr:to>
          <xdr:col>15</xdr:col>
          <xdr:colOff>647700</xdr:colOff>
          <xdr:row>4</xdr:row>
          <xdr:rowOff>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ja-JP" altLang="en-US" sz="1800" b="1" i="0" u="none" strike="noStrike" baseline="0">
                  <a:solidFill>
                    <a:srgbClr val="000000"/>
                  </a:solidFill>
                  <a:latin typeface="Meiryo UI"/>
                  <a:ea typeface="Meiryo UI"/>
                </a:rPr>
                <a:t>送付状作成</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1</xdr:row>
          <xdr:rowOff>295275</xdr:rowOff>
        </xdr:from>
        <xdr:to>
          <xdr:col>9</xdr:col>
          <xdr:colOff>1981200</xdr:colOff>
          <xdr:row>3</xdr:row>
          <xdr:rowOff>85725</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ja-JP" altLang="en-US" sz="1800" b="1" i="0" u="none" strike="noStrike" baseline="0">
                  <a:solidFill>
                    <a:srgbClr val="000000"/>
                  </a:solidFill>
                  <a:latin typeface="Meiryo UI"/>
                  <a:ea typeface="Meiryo UI"/>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323850</xdr:colOff>
          <xdr:row>0</xdr:row>
          <xdr:rowOff>104775</xdr:rowOff>
        </xdr:from>
        <xdr:to>
          <xdr:col>15</xdr:col>
          <xdr:colOff>647700</xdr:colOff>
          <xdr:row>1</xdr:row>
          <xdr:rowOff>361950</xdr:rowOff>
        </xdr:to>
        <xdr:sp macro="" textlink="">
          <xdr:nvSpPr>
            <xdr:cNvPr id="3089" name="Button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ja-JP" altLang="en-US" sz="1800" b="1" i="0" u="none" strike="noStrike" baseline="0">
                  <a:solidFill>
                    <a:srgbClr val="000000"/>
                  </a:solidFill>
                  <a:latin typeface="Meiryo UI"/>
                  <a:ea typeface="Meiryo UI"/>
                </a:rPr>
                <a:t>クリア</a:t>
              </a:r>
            </a:p>
          </xdr:txBody>
        </xdr:sp>
        <xdr:clientData fPrintsWithSheet="0"/>
      </xdr:twoCellAnchor>
    </mc:Choice>
    <mc:Fallback/>
  </mc:AlternateContent>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backgroundRefresh="0" connectionId="1" xr16:uid="{E5EA0F34-846C-423C-BAD0-9C33AAA0C4E6}" autoFormatId="20" applyNumberFormats="0" applyBorderFormats="0" applyFontFormats="0" applyPatternFormats="0" applyAlignmentFormats="0" applyWidthHeightFormats="0">
  <queryTableRefresh nextId="106">
    <queryTableFields count="95">
      <queryTableField id="1" name="通番" tableColumnId="1"/>
      <queryTableField id="2" name="番号" tableColumnId="2"/>
      <queryTableField id="3" name="フリガナ" tableColumnId="3"/>
      <queryTableField id="4" name="利用者名" tableColumnId="4"/>
      <queryTableField id="5" name="性別" tableColumnId="5"/>
      <queryTableField id="6" name="生年月日" tableColumnId="6"/>
      <queryTableField id="7" name="生年月日(Date)" tableColumnId="7"/>
      <queryTableField id="8" name="郵便番号" tableColumnId="8"/>
      <queryTableField id="9" name="住所1" tableColumnId="9"/>
      <queryTableField id="10" name="住所2" tableColumnId="10"/>
      <queryTableField id="11" name="電話" tableColumnId="11"/>
      <queryTableField id="12" name="FAX" tableColumnId="12"/>
      <queryTableField id="13" name="利用者メモ" tableColumnId="13"/>
      <queryTableField id="14" name="緊急" tableColumnId="14"/>
      <queryTableField id="15" name="管理加算" tableColumnId="15"/>
      <queryTableField id="16" name="公費負担" tableColumnId="16"/>
      <queryTableField id="17" name="ケアプラン期限" tableColumnId="17"/>
      <queryTableField id="98" name="トリアージ" tableColumnId="18"/>
      <queryTableField id="99" name="サービス内容" tableColumnId="19"/>
      <queryTableField id="100" name="世帯" tableColumnId="20"/>
      <queryTableField id="101" name="家族支援" tableColumnId="21"/>
      <queryTableField id="22" name="訪看分類5" tableColumnId="22"/>
      <queryTableField id="23" name="年齢" tableColumnId="23"/>
      <queryTableField id="24" name="誕生月" tableColumnId="24"/>
      <queryTableField id="25" name="利用中F" tableColumnId="25"/>
      <queryTableField id="26" name="介護開始日" tableColumnId="26"/>
      <queryTableField id="27" name="介護終了日" tableColumnId="27"/>
      <queryTableField id="28" name="医療開始日" tableColumnId="28"/>
      <queryTableField id="29" name="医療終了日" tableColumnId="29"/>
      <queryTableField id="30" name="要介護度" tableColumnId="30"/>
      <queryTableField id="31" name="要介護度NO" tableColumnId="31"/>
      <queryTableField id="32" name="有効開始" tableColumnId="32"/>
      <queryTableField id="33" name="有効終了" tableColumnId="33"/>
      <queryTableField id="34" name="申請中" tableColumnId="34"/>
      <queryTableField id="35" name="公費" tableColumnId="35"/>
      <queryTableField id="36" name="保険者" tableColumnId="36"/>
      <queryTableField id="37" name="被保険者番号" tableColumnId="37"/>
      <queryTableField id="38" name="届出日" tableColumnId="38"/>
      <queryTableField id="39" name="居宅事業所番号" tableColumnId="39"/>
      <queryTableField id="40" name="居宅包括事業所名" tableColumnId="40"/>
      <queryTableField id="41" name="医種" tableColumnId="41"/>
      <queryTableField id="42" name="医療保険者" tableColumnId="42"/>
      <queryTableField id="43" name="医区" tableColumnId="43"/>
      <queryTableField id="44" name="医記号" tableColumnId="44"/>
      <queryTableField id="45" name="医番号" tableColumnId="45"/>
      <queryTableField id="46" name="全公費" tableColumnId="46"/>
      <queryTableField id="47" name="指示日開始" tableColumnId="47"/>
      <queryTableField id="48" name="指示日終了" tableColumnId="48"/>
      <queryTableField id="49" name="主担当者ID" tableColumnId="49"/>
      <queryTableField id="50" name="主担当" tableColumnId="50"/>
      <queryTableField id="51" name="適用保険" tableColumnId="51"/>
      <queryTableField id="52" name="主治医ID" tableColumnId="52"/>
      <queryTableField id="53" name="主治医" tableColumnId="53"/>
      <queryTableField id="54" name="病院" tableColumnId="54"/>
      <queryTableField id="55" name="入金分類" tableColumnId="55"/>
      <queryTableField id="56" name="入金摘要" tableColumnId="56"/>
      <queryTableField id="57" name="請求先_名前" tableColumnId="57"/>
      <queryTableField id="58" name="請求先_郵便番号" tableColumnId="58"/>
      <queryTableField id="59" name="請求先_住所1" tableColumnId="59"/>
      <queryTableField id="60" name="請求先_住所2" tableColumnId="60"/>
      <queryTableField id="61" name="請求先_電話" tableColumnId="61"/>
      <queryTableField id="62" name="利用区分" tableColumnId="62"/>
      <queryTableField id="63" name="医有効開始" tableColumnId="63"/>
      <queryTableField id="64" name="医有効終了" tableColumnId="64"/>
      <queryTableField id="65" name="リハ担当者ID" tableColumnId="65"/>
      <queryTableField id="66" name="リハ担当" tableColumnId="66"/>
      <queryTableField id="67" name="介護開始理由" tableColumnId="67"/>
      <queryTableField id="68" name="介護終了理由" tableColumnId="68"/>
      <queryTableField id="69" name="医療開始理由" tableColumnId="69"/>
      <queryTableField id="70" name="医療終了理由" tableColumnId="70"/>
      <queryTableField id="71" name="死亡日" tableColumnId="71"/>
      <queryTableField id="72" name="ＩＤ" tableColumnId="72"/>
      <queryTableField id="73" name="委託先" tableColumnId="73"/>
      <queryTableField id="74" name="引落区分" tableColumnId="74"/>
      <queryTableField id="75" name="口座番号" tableColumnId="75"/>
      <queryTableField id="76" name="金融機関" tableColumnId="76"/>
      <queryTableField id="77" name="名義人" tableColumnId="77"/>
      <queryTableField id="78" name="名義人漢字" tableColumnId="78"/>
      <queryTableField id="79" name="委託先事業所ID" tableColumnId="79"/>
      <queryTableField id="80" name="給付率" tableColumnId="80"/>
      <queryTableField id="81" name="緊急時" tableColumnId="81"/>
      <queryTableField id="82" name="特別管理" tableColumnId="82"/>
      <queryTableField id="83" name="主治医フリガナ" tableColumnId="83"/>
      <queryTableField id="84" name="別表7F" tableColumnId="84"/>
      <queryTableField id="85" name="別表8F" tableColumnId="85"/>
      <queryTableField id="86" name="重症児F" tableColumnId="86"/>
      <queryTableField id="87" name="居宅担当者ID" tableColumnId="87"/>
      <queryTableField id="88" name="居宅担当者" tableColumnId="88"/>
      <queryTableField id="89" name="副担当1ID" tableColumnId="89"/>
      <queryTableField id="90" name="副担当1" tableColumnId="90"/>
      <queryTableField id="91" name="副担当2ID" tableColumnId="91"/>
      <queryTableField id="92" name="副担当2" tableColumnId="92"/>
      <queryTableField id="93" name="副担当3ID" tableColumnId="93"/>
      <queryTableField id="94" name="副担当3" tableColumnId="94"/>
      <queryTableField id="95" name="項目31" tableColumnId="95"/>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F71A875-AA74-4219-AEDF-5D6FEF87284F}" name="全" displayName="全" ref="A1:CQ126" tableType="queryTable" totalsRowShown="0">
  <autoFilter ref="A1:CQ126" xr:uid="{CF71A875-AA74-4219-AEDF-5D6FEF87284F}"/>
  <tableColumns count="95">
    <tableColumn id="1" xr3:uid="{06284C2C-12EB-4A93-B4D8-9EEDA9C6CD89}" uniqueName="1" name="通番" queryTableFieldId="1"/>
    <tableColumn id="2" xr3:uid="{1A8D9DDF-D729-4910-9314-3286FA1CFCF4}" uniqueName="2" name="番号" queryTableFieldId="2"/>
    <tableColumn id="3" xr3:uid="{6A0EDB19-370B-440F-B658-33F924726DBE}" uniqueName="3" name="フリガナ" queryTableFieldId="3" dataDxfId="163"/>
    <tableColumn id="4" xr3:uid="{F5C4A5F4-FFCC-4C3E-A81E-458BA3E3CEF2}" uniqueName="4" name="利用者名" queryTableFieldId="4" dataDxfId="162"/>
    <tableColumn id="5" xr3:uid="{9018A67C-4161-422E-961E-DE18555158CB}" uniqueName="5" name="性別" queryTableFieldId="5" dataDxfId="161"/>
    <tableColumn id="6" xr3:uid="{97685DBB-A2EF-44B8-9302-9637877D344A}" uniqueName="6" name="生年月日" queryTableFieldId="6" dataDxfId="160"/>
    <tableColumn id="7" xr3:uid="{5B66926F-393C-4F66-83CA-038B4FE1DBE6}" uniqueName="7" name="生年月日(Date)" queryTableFieldId="7" dataDxfId="159"/>
    <tableColumn id="8" xr3:uid="{B28D1FEC-29A0-4073-9492-3EC254F2E813}" uniqueName="8" name="郵便番号" queryTableFieldId="8" dataDxfId="158"/>
    <tableColumn id="9" xr3:uid="{3F1683BB-5F09-441F-A172-24E1134B6B67}" uniqueName="9" name="住所1" queryTableFieldId="9" dataDxfId="157"/>
    <tableColumn id="10" xr3:uid="{0BACDB45-7CCD-47C6-91EC-D340CF7C2668}" uniqueName="10" name="住所2" queryTableFieldId="10" dataDxfId="156"/>
    <tableColumn id="11" xr3:uid="{356B8428-3548-4901-AE17-461EF687D172}" uniqueName="11" name="電話" queryTableFieldId="11" dataDxfId="155"/>
    <tableColumn id="12" xr3:uid="{F0E6255D-1222-4370-9282-519D3E40BC1A}" uniqueName="12" name="FAX" queryTableFieldId="12" dataDxfId="154"/>
    <tableColumn id="13" xr3:uid="{406E9D15-2154-4376-8990-999ECC939CFA}" uniqueName="13" name="利用者メモ" queryTableFieldId="13" dataDxfId="153"/>
    <tableColumn id="14" xr3:uid="{4FA48419-4AEE-4C72-96C5-58C45250BCA4}" uniqueName="14" name="緊急" queryTableFieldId="14" dataDxfId="152"/>
    <tableColumn id="15" xr3:uid="{00C0655F-C713-4CF0-A81B-C05B4FEA5453}" uniqueName="15" name="管理加算" queryTableFieldId="15" dataDxfId="151"/>
    <tableColumn id="16" xr3:uid="{7F8DCF0D-9D97-4287-85ED-F59D172EA325}" uniqueName="16" name="公費負担" queryTableFieldId="16" dataDxfId="150"/>
    <tableColumn id="17" xr3:uid="{21D9DA42-ED39-4C43-B44E-B0B4E462BB3C}" uniqueName="17" name="ケアプラン期限" queryTableFieldId="17" dataDxfId="149"/>
    <tableColumn id="18" xr3:uid="{4206AA71-AFB2-41A9-860B-0BCF5AB259EE}" uniqueName="18" name="トリアージ" queryTableFieldId="98" dataDxfId="148"/>
    <tableColumn id="19" xr3:uid="{E2210D88-B90A-4F94-9E2D-9306C9C3D41B}" uniqueName="19" name="サービス内容" queryTableFieldId="99" dataDxfId="147"/>
    <tableColumn id="20" xr3:uid="{F67A7A5C-CA05-4ABB-A9B3-1001610DBE66}" uniqueName="20" name="世帯" queryTableFieldId="100" dataDxfId="146"/>
    <tableColumn id="21" xr3:uid="{B426012E-14A5-4A35-9A6A-9CECD9E623BA}" uniqueName="21" name="家族支援" queryTableFieldId="101" dataDxfId="145"/>
    <tableColumn id="22" xr3:uid="{A14DF397-1E84-4CF4-8B25-542EEE800348}" uniqueName="22" name="訪看分類5" queryTableFieldId="22" dataDxfId="144"/>
    <tableColumn id="23" xr3:uid="{C2F8EA55-D483-49A3-9A12-70FA3BDF693A}" uniqueName="23" name="年齢" queryTableFieldId="23"/>
    <tableColumn id="24" xr3:uid="{DEC202D1-5A72-40F8-A11D-32699A3C8CB0}" uniqueName="24" name="誕生月" queryTableFieldId="24"/>
    <tableColumn id="25" xr3:uid="{BBCC90E1-6B0D-4B38-B920-A23D96EB4FBB}" uniqueName="25" name="利用中F" queryTableFieldId="25" dataDxfId="143"/>
    <tableColumn id="26" xr3:uid="{C5340F2E-ADAD-432E-81BB-DC5D5FD89EA6}" uniqueName="26" name="介護開始日" queryTableFieldId="26" dataDxfId="142"/>
    <tableColumn id="27" xr3:uid="{2B9C1B89-E5B6-40BF-863C-AC44744BD827}" uniqueName="27" name="介護終了日" queryTableFieldId="27" dataDxfId="141"/>
    <tableColumn id="28" xr3:uid="{F7BFC808-9059-4E9B-8EC1-0BE92C379512}" uniqueName="28" name="医療開始日" queryTableFieldId="28" dataDxfId="140"/>
    <tableColumn id="29" xr3:uid="{7DC6D5AA-3BD7-4BAD-AF3D-DF89AC9CF7A0}" uniqueName="29" name="医療終了日" queryTableFieldId="29" dataDxfId="139"/>
    <tableColumn id="30" xr3:uid="{8774584B-3AE0-40B9-A84B-732CFC201C10}" uniqueName="30" name="要介護度" queryTableFieldId="30" dataDxfId="138"/>
    <tableColumn id="31" xr3:uid="{54E98482-FE76-43CD-845D-95A67AC1E7DD}" uniqueName="31" name="要介護度NO" queryTableFieldId="31"/>
    <tableColumn id="32" xr3:uid="{62EACA9E-7165-4B20-A6B4-9815D69F2180}" uniqueName="32" name="有効開始" queryTableFieldId="32" dataDxfId="137"/>
    <tableColumn id="33" xr3:uid="{583F250C-48F4-459F-BEA1-1336C4FC767B}" uniqueName="33" name="有効終了" queryTableFieldId="33" dataDxfId="136"/>
    <tableColumn id="34" xr3:uid="{8F34F1BB-5AE1-4EF1-BBE7-34D4248BC3EE}" uniqueName="34" name="申請中" queryTableFieldId="34" dataDxfId="135"/>
    <tableColumn id="35" xr3:uid="{96D9E67C-CF2F-4FEC-9F79-CB803054ED84}" uniqueName="35" name="公費" queryTableFieldId="35" dataDxfId="134"/>
    <tableColumn id="36" xr3:uid="{5C7EBC2B-A644-4254-A395-87E3485F3CFB}" uniqueName="36" name="保険者" queryTableFieldId="36"/>
    <tableColumn id="37" xr3:uid="{62077B45-EA5B-4A61-BAB3-0448B5EEAF49}" uniqueName="37" name="被保険者番号" queryTableFieldId="37" dataDxfId="133"/>
    <tableColumn id="38" xr3:uid="{5051E6CB-4E8D-41F3-BE5D-8C0F87BC2995}" uniqueName="38" name="届出日" queryTableFieldId="38" dataDxfId="132"/>
    <tableColumn id="39" xr3:uid="{8D847D72-7C4E-4DD1-B896-C95510C59A37}" uniqueName="39" name="居宅事業所番号" queryTableFieldId="39"/>
    <tableColumn id="40" xr3:uid="{38C19339-7650-4FE6-B7D7-4F594D66E158}" uniqueName="40" name="居宅包括事業所名" queryTableFieldId="40" dataDxfId="131"/>
    <tableColumn id="41" xr3:uid="{ACC108F5-A883-4D06-B092-4B2BAF654EB8}" uniqueName="41" name="医種" queryTableFieldId="41" dataDxfId="130"/>
    <tableColumn id="42" xr3:uid="{B4325019-D792-4B6B-8F6A-36D0590F551A}" uniqueName="42" name="医療保険者" queryTableFieldId="42"/>
    <tableColumn id="43" xr3:uid="{0CA3090A-7561-4DB5-BE57-EB1AC2D496E6}" uniqueName="43" name="医区" queryTableFieldId="43" dataDxfId="129"/>
    <tableColumn id="44" xr3:uid="{92785516-9B5C-40F9-8569-BD7EBA33DF18}" uniqueName="44" name="医記号" queryTableFieldId="44" dataDxfId="128"/>
    <tableColumn id="45" xr3:uid="{09D30141-1590-48E3-9EF7-FBB15FF8EEE8}" uniqueName="45" name="医番号" queryTableFieldId="45" dataDxfId="127"/>
    <tableColumn id="46" xr3:uid="{FFAB500D-12FD-4730-A2CF-ECD666F33FA7}" uniqueName="46" name="全公費" queryTableFieldId="46" dataDxfId="126"/>
    <tableColumn id="47" xr3:uid="{88D2DA0B-27FD-4773-951D-BF3017639DB0}" uniqueName="47" name="指示日開始" queryTableFieldId="47" dataDxfId="125"/>
    <tableColumn id="48" xr3:uid="{874DDFE7-98B6-47C5-9468-5CA446F819ED}" uniqueName="48" name="指示日終了" queryTableFieldId="48" dataDxfId="124"/>
    <tableColumn id="49" xr3:uid="{C6A1171D-0850-48A0-83F7-AB451D858728}" uniqueName="49" name="主担当者ID" queryTableFieldId="49"/>
    <tableColumn id="50" xr3:uid="{8C420B5A-C6B9-4E03-8B9C-BEFB3A700897}" uniqueName="50" name="主担当" queryTableFieldId="50" dataDxfId="123"/>
    <tableColumn id="51" xr3:uid="{133C2DF6-7520-40F5-815D-7FD5E9B7B0FF}" uniqueName="51" name="適用保険" queryTableFieldId="51" dataDxfId="122"/>
    <tableColumn id="52" xr3:uid="{4799FE81-159C-472A-8886-254055E994A5}" uniqueName="52" name="主治医ID" queryTableFieldId="52"/>
    <tableColumn id="53" xr3:uid="{CDDAA432-7EE0-4573-8DFF-08974E2BFBBF}" uniqueName="53" name="主治医" queryTableFieldId="53" dataDxfId="121"/>
    <tableColumn id="54" xr3:uid="{5A21CDB5-F5C0-450C-A9A2-7357DB2A5391}" uniqueName="54" name="病院" queryTableFieldId="54" dataDxfId="120"/>
    <tableColumn id="55" xr3:uid="{028D517A-5590-4E50-AF36-4DFC1848AD63}" uniqueName="55" name="入金分類" queryTableFieldId="55" dataDxfId="119"/>
    <tableColumn id="56" xr3:uid="{8CBECD72-27E3-49F3-95EA-3066FF70516C}" uniqueName="56" name="入金摘要" queryTableFieldId="56" dataDxfId="118"/>
    <tableColumn id="57" xr3:uid="{B9574F56-1B72-4670-8EE4-D5A5FFE57C3E}" uniqueName="57" name="請求先_名前" queryTableFieldId="57" dataDxfId="117"/>
    <tableColumn id="58" xr3:uid="{1A181B18-6EEC-4531-AD61-8497D8CFDD0B}" uniqueName="58" name="請求先_郵便番号" queryTableFieldId="58" dataDxfId="116"/>
    <tableColumn id="59" xr3:uid="{1E7AC0BE-E177-4489-B729-74D9A0DC6582}" uniqueName="59" name="請求先_住所1" queryTableFieldId="59" dataDxfId="115"/>
    <tableColumn id="60" xr3:uid="{A569CA4A-3680-46F2-BBFD-6B633B7CC811}" uniqueName="60" name="請求先_住所2" queryTableFieldId="60" dataDxfId="114"/>
    <tableColumn id="61" xr3:uid="{CCAD974F-D0A8-4B43-A3BB-D29A0A45FFB2}" uniqueName="61" name="請求先_電話" queryTableFieldId="61" dataDxfId="113"/>
    <tableColumn id="62" xr3:uid="{1E055642-8E71-4595-8534-6D42409509BC}" uniqueName="62" name="利用区分" queryTableFieldId="62" dataDxfId="112"/>
    <tableColumn id="63" xr3:uid="{4965049D-A605-4AE9-9F6D-8511C7FBA526}" uniqueName="63" name="医有効開始" queryTableFieldId="63" dataDxfId="111"/>
    <tableColumn id="64" xr3:uid="{180E8428-81D5-4EE1-BAFD-1089DFBD09BE}" uniqueName="64" name="医有効終了" queryTableFieldId="64" dataDxfId="110"/>
    <tableColumn id="65" xr3:uid="{E5A96F8D-3BC5-444D-ACA3-36DF080947E4}" uniqueName="65" name="リハ担当者ID" queryTableFieldId="65"/>
    <tableColumn id="66" xr3:uid="{44E75C33-02D9-4417-9279-BCCE51E71872}" uniqueName="66" name="リハ担当" queryTableFieldId="66" dataDxfId="109"/>
    <tableColumn id="67" xr3:uid="{3830D657-635B-4DD1-9A23-30EF0EC5ACFF}" uniqueName="67" name="介護開始理由" queryTableFieldId="67" dataDxfId="108"/>
    <tableColumn id="68" xr3:uid="{3F02CC03-1E63-491F-92FF-E2D00B537EDB}" uniqueName="68" name="介護終了理由" queryTableFieldId="68" dataDxfId="107"/>
    <tableColumn id="69" xr3:uid="{5F281748-F509-4725-B7AD-088A0BECD911}" uniqueName="69" name="医療開始理由" queryTableFieldId="69" dataDxfId="106"/>
    <tableColumn id="70" xr3:uid="{04F61646-8E5F-4B69-8C8A-BEF4F04D95A5}" uniqueName="70" name="医療終了理由" queryTableFieldId="70" dataDxfId="105"/>
    <tableColumn id="71" xr3:uid="{F1A66A0C-5593-4022-948F-AA966C221374}" uniqueName="71" name="死亡日" queryTableFieldId="71" dataDxfId="104"/>
    <tableColumn id="72" xr3:uid="{DA2952E2-5631-4746-B333-238188028389}" uniqueName="72" name="ＩＤ" queryTableFieldId="72"/>
    <tableColumn id="73" xr3:uid="{CEDCE032-9C11-443A-83C7-69372D7AC584}" uniqueName="73" name="委託先" queryTableFieldId="73" dataDxfId="103"/>
    <tableColumn id="74" xr3:uid="{54CA20EF-DDA7-4F73-9C5A-C49D2F35CFF6}" uniqueName="74" name="引落区分" queryTableFieldId="74" dataDxfId="102"/>
    <tableColumn id="75" xr3:uid="{D3C401CD-6488-4F47-AC31-204805AACAC0}" uniqueName="75" name="口座番号" queryTableFieldId="75"/>
    <tableColumn id="76" xr3:uid="{A438E93A-18F9-4082-A44B-D40A014D1841}" uniqueName="76" name="金融機関" queryTableFieldId="76" dataDxfId="101"/>
    <tableColumn id="77" xr3:uid="{CC91A161-F7E1-43B4-A704-70C92D1EAD12}" uniqueName="77" name="名義人" queryTableFieldId="77" dataDxfId="100"/>
    <tableColumn id="78" xr3:uid="{8CD7261D-A288-4DFB-9FE8-34FF0FD47DA5}" uniqueName="78" name="名義人漢字" queryTableFieldId="78" dataDxfId="99"/>
    <tableColumn id="79" xr3:uid="{8CF29B17-5175-41B6-9559-F3E113897131}" uniqueName="79" name="委託先事業所ID" queryTableFieldId="79"/>
    <tableColumn id="80" xr3:uid="{F771443C-30E1-4C48-A828-BE87BA193009}" uniqueName="80" name="給付率" queryTableFieldId="80"/>
    <tableColumn id="81" xr3:uid="{FA7D20A2-3EEE-4AFD-827B-A78910DE5DB1}" uniqueName="81" name="緊急時" queryTableFieldId="81" dataDxfId="98"/>
    <tableColumn id="82" xr3:uid="{D8469CE0-A1B0-4D16-AC4D-5899C8B1CA30}" uniqueName="82" name="特別管理" queryTableFieldId="82" dataDxfId="97"/>
    <tableColumn id="83" xr3:uid="{A66C5C0C-2FD5-413E-9855-58FC02BF0D67}" uniqueName="83" name="主治医フリガナ" queryTableFieldId="83" dataDxfId="96"/>
    <tableColumn id="84" xr3:uid="{D9CC9B5A-3E8C-40AE-B1EF-48CB9CBCC8EC}" uniqueName="84" name="別表7F" queryTableFieldId="84" dataDxfId="95"/>
    <tableColumn id="85" xr3:uid="{EF544175-06E8-4020-BC06-E71ED821FE13}" uniqueName="85" name="別表8F" queryTableFieldId="85" dataDxfId="94"/>
    <tableColumn id="86" xr3:uid="{23759F21-7612-4572-BABE-3FC6245E4284}" uniqueName="86" name="重症児F" queryTableFieldId="86" dataDxfId="93"/>
    <tableColumn id="87" xr3:uid="{279D032F-52A5-48E9-A3D2-C2FABF9E9238}" uniqueName="87" name="居宅担当者ID" queryTableFieldId="87"/>
    <tableColumn id="88" xr3:uid="{B1FEEDD8-6D57-4D3D-92CA-50AEE40D2918}" uniqueName="88" name="居宅担当者" queryTableFieldId="88" dataDxfId="92"/>
    <tableColumn id="89" xr3:uid="{4A0D12E6-FF56-4831-A2B2-818766BC9BF2}" uniqueName="89" name="副担当1ID" queryTableFieldId="89"/>
    <tableColumn id="90" xr3:uid="{2EB1176E-861A-4A7E-85E3-C92122D349D5}" uniqueName="90" name="副担当1" queryTableFieldId="90" dataDxfId="91"/>
    <tableColumn id="91" xr3:uid="{4222C1AF-7914-4380-8865-33AEE3884C7A}" uniqueName="91" name="副担当2ID" queryTableFieldId="91"/>
    <tableColumn id="92" xr3:uid="{9AF7EB03-451C-40DA-9703-85C1E5823A5B}" uniqueName="92" name="副担当2" queryTableFieldId="92" dataDxfId="90"/>
    <tableColumn id="93" xr3:uid="{2DB57756-8339-4BFA-B9E2-0487E5F37B05}" uniqueName="93" name="副担当3ID" queryTableFieldId="93"/>
    <tableColumn id="94" xr3:uid="{6372A4C5-377C-4AC4-9ABB-36ACE5D2E721}" uniqueName="94" name="副担当3" queryTableFieldId="94" dataDxfId="89"/>
    <tableColumn id="95" xr3:uid="{1840F7F4-B970-42B0-914C-D0C760A4D23F}" uniqueName="95" name="項目31" queryTableFieldId="95" dataDxfId="8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8ED98F0-FF0D-4520-839D-4E0C99F56E95}" name="前" displayName="前" ref="A1:CQ124" totalsRowShown="0">
  <autoFilter ref="A1:CQ124" xr:uid="{CF71A875-AA74-4219-AEDF-5D6FEF87284F}"/>
  <tableColumns count="95">
    <tableColumn id="1" xr3:uid="{DADE6B6C-2956-4F99-80E6-0423B4660DD4}" name="通番"/>
    <tableColumn id="2" xr3:uid="{E83831AD-77FD-4389-8C3A-CE0CF603D275}" name="番号"/>
    <tableColumn id="3" xr3:uid="{575B51DF-81E4-4F38-AF57-E7B8F19BC194}" name="フリガナ" dataDxfId="87"/>
    <tableColumn id="4" xr3:uid="{67C30BB3-B8E2-45D4-A2E0-DF971755ECE1}" name="利用者名" dataDxfId="86"/>
    <tableColumn id="5" xr3:uid="{D4A88630-5FEB-46FD-BE06-4B0B2EA9A3F1}" name="性別" dataDxfId="85"/>
    <tableColumn id="6" xr3:uid="{98CE07C5-DDCD-4776-BB36-12D8A72CE0CA}" name="生年月日" dataDxfId="84"/>
    <tableColumn id="7" xr3:uid="{759BB1A2-9DF2-430D-AB5C-6EF3CAED0DE0}" name="生年月日(Date)" dataDxfId="83"/>
    <tableColumn id="8" xr3:uid="{D5901798-F4A3-4DDF-96A8-DEAC8225FF76}" name="郵便番号" dataDxfId="82"/>
    <tableColumn id="9" xr3:uid="{F3F6FAC2-BB09-4FD8-B29A-A5F296EA71B6}" name="住所1" dataDxfId="81"/>
    <tableColumn id="10" xr3:uid="{7FACBDBC-C94C-47AF-BAD9-CB8F6C9FCEC7}" name="住所2" dataDxfId="80"/>
    <tableColumn id="11" xr3:uid="{EE4B1056-7D57-45C4-B328-67B357641D66}" name="電話" dataDxfId="79"/>
    <tableColumn id="12" xr3:uid="{08119A56-2576-44DB-A290-F31509C1AAAB}" name="FAX" dataDxfId="78"/>
    <tableColumn id="13" xr3:uid="{2B6D1F18-0078-4840-AA96-C42535D92958}" name="利用者メモ" dataDxfId="77"/>
    <tableColumn id="14" xr3:uid="{1D5AC728-4E1E-48E1-8D31-08214FEAC596}" name="緊急" dataDxfId="76"/>
    <tableColumn id="15" xr3:uid="{D9401D18-14CB-4EF1-B45C-7082052E4F20}" name="管理加算" dataDxfId="75"/>
    <tableColumn id="16" xr3:uid="{FF3DA823-FF58-4FDF-8A83-A168DE02C4B9}" name="公費負担" dataDxfId="74"/>
    <tableColumn id="17" xr3:uid="{AC2B78FF-BD88-4483-A62F-958EC9390B92}" name="ケアプラン期限" dataDxfId="73"/>
    <tableColumn id="18" xr3:uid="{F87E6406-3C77-480E-A70E-11C065BC00A0}" name="トリアージ" dataDxfId="72"/>
    <tableColumn id="19" xr3:uid="{F507D8B4-7194-4897-8C57-4D72585864D1}" name="サービス内容" dataDxfId="71"/>
    <tableColumn id="20" xr3:uid="{2D1F3252-B9C5-4A69-B99F-078919AEAFA4}" name="世帯" dataDxfId="70"/>
    <tableColumn id="21" xr3:uid="{FE6C5794-3782-4F23-8DF0-A203373E62CD}" name="家族支援" dataDxfId="69"/>
    <tableColumn id="22" xr3:uid="{D0D0AF4F-D825-467D-84C1-CEDE3CA01F6E}" name="訪看分類5" dataDxfId="68"/>
    <tableColumn id="23" xr3:uid="{9B121C89-606C-4759-8E0A-8FAED3D4815A}" name="年齢"/>
    <tableColumn id="24" xr3:uid="{A728CC91-E01E-4A43-951C-29CDBF812276}" name="誕生月"/>
    <tableColumn id="25" xr3:uid="{2F0CD406-D51D-4230-A36F-C2D5F2E2A0A8}" name="利用中F" dataDxfId="67"/>
    <tableColumn id="26" xr3:uid="{806C3A29-09B9-4EA6-8FDD-C4F2572A94B0}" name="介護開始日" dataDxfId="66"/>
    <tableColumn id="27" xr3:uid="{7D1C1D9D-03FE-4DA9-A550-1E56AE2164D8}" name="介護終了日" dataDxfId="65"/>
    <tableColumn id="28" xr3:uid="{FEA8E3E1-0CC0-4481-BFF6-968CCB73F55D}" name="医療開始日" dataDxfId="64"/>
    <tableColumn id="29" xr3:uid="{C7E9628F-9E83-4335-B954-EB684C031A1E}" name="医療終了日" dataDxfId="63"/>
    <tableColumn id="30" xr3:uid="{6D1F5926-177C-4D1E-9CFA-37C98C5898F6}" name="要介護度" dataDxfId="62"/>
    <tableColumn id="31" xr3:uid="{4878BC47-3E0F-485F-86C0-D8B54F356769}" name="要介護度NO"/>
    <tableColumn id="32" xr3:uid="{DE9502D0-6321-4591-AC20-0346E4587830}" name="有効開始" dataDxfId="61"/>
    <tableColumn id="33" xr3:uid="{A571D8F7-E07A-422B-86B2-418449389C6C}" name="有効終了" dataDxfId="60"/>
    <tableColumn id="34" xr3:uid="{F5617126-1E47-49DA-A658-FFEA09DC3DDC}" name="申請中" dataDxfId="59"/>
    <tableColumn id="35" xr3:uid="{9C8F255B-59B4-4459-840D-292642F9EE04}" name="公費" dataDxfId="58"/>
    <tableColumn id="36" xr3:uid="{0412524F-7408-4044-B27F-0376D38CA19C}" name="保険者"/>
    <tableColumn id="37" xr3:uid="{8C61F383-7D83-470E-8A50-C0081CB6A805}" name="被保険者番号" dataDxfId="57"/>
    <tableColumn id="38" xr3:uid="{9E5A69C5-AD0D-43CD-A757-668CE3FFD546}" name="届出日" dataDxfId="56"/>
    <tableColumn id="39" xr3:uid="{B687F154-F9E0-407C-B68D-B1B3493AB4B6}" name="居宅事業所番号"/>
    <tableColumn id="40" xr3:uid="{E511AD61-D15E-4355-8B50-929E16697AE0}" name="居宅包括事業所名" dataDxfId="55"/>
    <tableColumn id="41" xr3:uid="{55A7288B-19D2-4227-B200-5B5AF2F81E24}" name="医種" dataDxfId="54"/>
    <tableColumn id="42" xr3:uid="{5C7250C4-78BA-47C1-AED9-1C4414F20C61}" name="医療保険者"/>
    <tableColumn id="43" xr3:uid="{50E751D3-3085-4439-AC8C-3DE18D00F0D3}" name="医区" dataDxfId="53"/>
    <tableColumn id="44" xr3:uid="{7131E234-0010-43CB-8472-DC39AAEAC646}" name="医記号" dataDxfId="52"/>
    <tableColumn id="45" xr3:uid="{18521727-D605-4C0B-A4F0-B93F22378EB1}" name="医番号" dataDxfId="51"/>
    <tableColumn id="46" xr3:uid="{0F50BB50-CAA8-491E-9077-86F832E2782C}" name="全公費" dataDxfId="50"/>
    <tableColumn id="47" xr3:uid="{0367CE4B-10FC-4B66-A43D-1B75E7FEE3A1}" name="指示日開始" dataDxfId="49"/>
    <tableColumn id="48" xr3:uid="{DF59BB9D-AAEB-4657-877D-5E1C8B87F452}" name="指示日終了" dataDxfId="48"/>
    <tableColumn id="49" xr3:uid="{0BC777EE-0AF7-4321-900F-64F7D8B86F18}" name="主担当者ID"/>
    <tableColumn id="50" xr3:uid="{658F5876-314C-4B6F-AC29-F97975EB887B}" name="主担当" dataDxfId="47"/>
    <tableColumn id="51" xr3:uid="{20B4D956-E356-4B5D-9F43-C4F75A883A41}" name="適用保険" dataDxfId="46"/>
    <tableColumn id="52" xr3:uid="{F4C32A2E-6CE6-4128-AA96-68989750A6E4}" name="主治医ID"/>
    <tableColumn id="53" xr3:uid="{5B1C207D-1516-4BA0-9754-BDBB563FEB73}" name="主治医" dataDxfId="45"/>
    <tableColumn id="54" xr3:uid="{B5EEDBF4-22EC-490C-B4CD-24C4793F295A}" name="病院" dataDxfId="44"/>
    <tableColumn id="55" xr3:uid="{DA19AF18-30DA-4A15-9573-8C534580D24F}" name="入金分類" dataDxfId="43"/>
    <tableColumn id="56" xr3:uid="{86CBE7BB-F70C-4BF0-8761-C703DF1DC1AB}" name="入金摘要" dataDxfId="42"/>
    <tableColumn id="57" xr3:uid="{797BED6C-8D6B-413C-A382-6CE24CF4D8CF}" name="請求先_名前" dataDxfId="41"/>
    <tableColumn id="58" xr3:uid="{0564BE97-D0EF-42B2-9F27-6E6BFCFC8F66}" name="請求先_郵便番号" dataDxfId="40"/>
    <tableColumn id="59" xr3:uid="{DD9BFF04-8E00-4B51-BC45-5322A6ADBD9E}" name="請求先_住所1" dataDxfId="39"/>
    <tableColumn id="60" xr3:uid="{92B47624-32BA-479B-905C-9D4215D50D71}" name="請求先_住所2" dataDxfId="38"/>
    <tableColumn id="61" xr3:uid="{054C4A5B-DB3D-4AE7-B019-68EBC4D4BC93}" name="請求先_電話" dataDxfId="37"/>
    <tableColumn id="62" xr3:uid="{F4CAB05D-A167-4A10-9DEC-84BCAC244881}" name="利用区分" dataDxfId="36"/>
    <tableColumn id="63" xr3:uid="{620C8865-6C5B-4B85-97C2-7E113164B9C6}" name="医有効開始" dataDxfId="35"/>
    <tableColumn id="64" xr3:uid="{6BB780D4-5F3A-419F-A9C4-FC69B57090E9}" name="医有効終了" dataDxfId="34"/>
    <tableColumn id="65" xr3:uid="{1F1D5788-DB8F-43EF-A361-C61633E2D1C3}" name="リハ担当者ID"/>
    <tableColumn id="66" xr3:uid="{0A843B9E-CC68-4028-9A01-862A2F8A1ECF}" name="リハ担当" dataDxfId="33"/>
    <tableColumn id="67" xr3:uid="{8B409359-3B6F-4254-B054-0AA8020051D3}" name="介護開始理由" dataDxfId="32"/>
    <tableColumn id="68" xr3:uid="{86550084-46FA-492E-9F28-EBEF014EFDB2}" name="介護終了理由" dataDxfId="31"/>
    <tableColumn id="69" xr3:uid="{C0F57AD4-C110-47B4-89EE-349B877A5CD6}" name="医療開始理由" dataDxfId="30"/>
    <tableColumn id="70" xr3:uid="{256890D7-9BE7-4926-888D-21BE81F05CE8}" name="医療終了理由" dataDxfId="29"/>
    <tableColumn id="71" xr3:uid="{648A531F-4C62-4186-B227-6C2EBB8832F9}" name="死亡日" dataDxfId="28"/>
    <tableColumn id="72" xr3:uid="{5955AEFB-6E8E-4D8F-81F1-81E3B3CB3DAA}" name="ＩＤ"/>
    <tableColumn id="73" xr3:uid="{661535BE-F1A5-4985-A270-D0D407A41690}" name="委託先" dataDxfId="27"/>
    <tableColumn id="74" xr3:uid="{65455D63-2AB3-4C74-99AC-C4AA7FABE595}" name="引落区分" dataDxfId="26"/>
    <tableColumn id="75" xr3:uid="{92292838-7BDA-4BB3-B8E5-49D258E2AFFA}" name="口座番号"/>
    <tableColumn id="76" xr3:uid="{D4820587-D489-4C2D-862E-CC9348A7EA3B}" name="金融機関" dataDxfId="25"/>
    <tableColumn id="77" xr3:uid="{8CC55DC0-5364-4F2D-9D6D-BBC4B86C2363}" name="名義人" dataDxfId="24"/>
    <tableColumn id="78" xr3:uid="{E4AFF7D0-6A79-4F03-829C-8141C73874FB}" name="名義人漢字" dataDxfId="23"/>
    <tableColumn id="79" xr3:uid="{A78BAD87-6C12-4379-A1B9-4B1FF3A447A7}" name="委託先事業所ID"/>
    <tableColumn id="80" xr3:uid="{E33C3C09-1906-4DBE-9E2E-F26AA64F3DEA}" name="給付率"/>
    <tableColumn id="81" xr3:uid="{49819EBB-0DDB-4D11-9D33-3517B6E87C01}" name="緊急時" dataDxfId="22"/>
    <tableColumn id="82" xr3:uid="{62D3B940-1CEC-4BC8-8D9A-89D3E6DD00F9}" name="特別管理" dataDxfId="21"/>
    <tableColumn id="83" xr3:uid="{CE25E9C4-0C85-4440-BA1A-293A01AF9061}" name="主治医フリガナ" dataDxfId="20"/>
    <tableColumn id="84" xr3:uid="{B0DEFA0A-B651-4408-9DF1-AE6358567CF4}" name="別表7F" dataDxfId="19"/>
    <tableColumn id="85" xr3:uid="{C2C8CDF2-54BC-4189-894B-D24537F23603}" name="別表8F" dataDxfId="18"/>
    <tableColumn id="86" xr3:uid="{F84BE562-288B-4D94-B53C-3A9C59396A65}" name="重症児F" dataDxfId="17"/>
    <tableColumn id="87" xr3:uid="{B0808EED-0E3F-4F82-A4B8-5B89C03FC683}" name="居宅担当者ID"/>
    <tableColumn id="88" xr3:uid="{BF7615D0-1856-441C-85E7-D1225CF5B96C}" name="居宅担当者" dataDxfId="16"/>
    <tableColumn id="89" xr3:uid="{59FE2E19-F8AD-43F1-96B9-5355B6DB5A38}" name="副担当1ID"/>
    <tableColumn id="90" xr3:uid="{D8150200-0019-42EE-B6B2-F3EEB3AF3D0A}" name="副担当1" dataDxfId="15"/>
    <tableColumn id="91" xr3:uid="{3A3D1DC6-EF9C-4950-A57B-3B5C932177CF}" name="副担当2ID"/>
    <tableColumn id="92" xr3:uid="{9F220FC9-9DD5-4E5C-B7D8-F6B61CBF35F1}" name="副担当2" dataDxfId="14"/>
    <tableColumn id="93" xr3:uid="{EDBF33A8-DAE7-45EE-815B-9E2B45E8CDA8}" name="副担当3ID"/>
    <tableColumn id="94" xr3:uid="{DEABEA10-EE51-4B9F-86FC-091B78BD75DA}" name="副担当3" dataDxfId="13"/>
    <tableColumn id="95" xr3:uid="{E9343341-8906-48EA-9794-4F9D4AA6040B}" name="項目31" dataDxfId="12"/>
  </tableColumns>
  <tableStyleInfo name="TableStyleMedium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5327DB2-984E-4BA0-86D4-AC6888503D97}" name="病院" displayName="病院" ref="B2:D153" totalsRowShown="0">
  <autoFilter ref="B2:D153" xr:uid="{F5327DB2-984E-4BA0-86D4-AC6888503D97}"/>
  <tableColumns count="3">
    <tableColumn id="1" xr3:uid="{D64FFC9E-598E-4B05-A82C-193A547056CD}" name="病医院名"/>
    <tableColumn id="2" xr3:uid="{D8A52EB5-F5AB-4346-8E10-079C9A817660}" name="郵便番号"/>
    <tableColumn id="3" xr3:uid="{D5D9443F-4B6E-45DF-9E4E-593B6DBF9311}" name="住所"/>
  </tableColumns>
  <tableStyleInfo name="TableStyleMedium19" showFirstColumn="0" showLastColumn="0" showRowStripes="1" showColumnStripes="0"/>
</table>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5DDF0-4DE1-4200-8350-381E4E24E526}">
  <sheetPr codeName="Sheet1"/>
  <dimension ref="A1:CX204"/>
  <sheetViews>
    <sheetView topLeftCell="BH55" zoomScale="85" zoomScaleNormal="85" workbookViewId="0">
      <selection activeCell="AV52" sqref="AV52"/>
    </sheetView>
  </sheetViews>
  <sheetFormatPr defaultRowHeight="15.75"/>
  <cols>
    <col min="1" max="2" width="6.77734375" bestFit="1" customWidth="1"/>
    <col min="3" max="3" width="14.109375" bestFit="1" customWidth="1"/>
    <col min="4" max="4" width="12.88671875" bestFit="1" customWidth="1"/>
    <col min="5" max="5" width="6.77734375" bestFit="1" customWidth="1"/>
    <col min="6" max="6" width="11.21875" bestFit="1" customWidth="1"/>
    <col min="7" max="7" width="15.88671875" bestFit="1" customWidth="1"/>
    <col min="8" max="8" width="10" bestFit="1" customWidth="1"/>
    <col min="9" max="9" width="43.88671875" bestFit="1" customWidth="1"/>
    <col min="10" max="10" width="28.44140625" bestFit="1" customWidth="1"/>
    <col min="11" max="11" width="14.44140625" bestFit="1" customWidth="1"/>
    <col min="12" max="12" width="16.44140625" bestFit="1" customWidth="1"/>
    <col min="13" max="13" width="62.44140625" bestFit="1" customWidth="1"/>
    <col min="14" max="14" width="6.77734375" bestFit="1" customWidth="1"/>
    <col min="15" max="15" width="22.77734375" bestFit="1" customWidth="1"/>
    <col min="16" max="16" width="10.5546875" bestFit="1" customWidth="1"/>
    <col min="17" max="17" width="13.5546875" bestFit="1" customWidth="1"/>
    <col min="18" max="18" width="10" bestFit="1" customWidth="1"/>
    <col min="19" max="19" width="24" bestFit="1" customWidth="1"/>
    <col min="20" max="20" width="6.77734375" bestFit="1" customWidth="1"/>
    <col min="21" max="21" width="10" bestFit="1" customWidth="1"/>
    <col min="22" max="22" width="14.6640625" bestFit="1" customWidth="1"/>
    <col min="23" max="23" width="6.77734375" bestFit="1" customWidth="1"/>
    <col min="24" max="24" width="8.33203125" bestFit="1" customWidth="1"/>
    <col min="25" max="25" width="9.33203125" bestFit="1" customWidth="1"/>
    <col min="26" max="29" width="11.6640625" bestFit="1" customWidth="1"/>
    <col min="30" max="30" width="10" bestFit="1" customWidth="1"/>
    <col min="31" max="31" width="12.77734375" bestFit="1" customWidth="1"/>
    <col min="32" max="33" width="11.21875" bestFit="1" customWidth="1"/>
    <col min="34" max="34" width="8.33203125" bestFit="1" customWidth="1"/>
    <col min="35" max="35" width="6.77734375" bestFit="1" customWidth="1"/>
    <col min="36" max="36" width="8.33203125" bestFit="1" customWidth="1"/>
    <col min="37" max="37" width="13.44140625" bestFit="1" customWidth="1"/>
    <col min="38" max="38" width="11.21875" bestFit="1" customWidth="1"/>
    <col min="39" max="39" width="15.33203125" bestFit="1" customWidth="1"/>
    <col min="40" max="40" width="35" bestFit="1" customWidth="1"/>
    <col min="41" max="41" width="6.77734375" bestFit="1" customWidth="1"/>
    <col min="42" max="42" width="11.6640625" bestFit="1" customWidth="1"/>
    <col min="43" max="43" width="6.77734375" bestFit="1" customWidth="1"/>
    <col min="44" max="45" width="9.5546875" bestFit="1" customWidth="1"/>
    <col min="46" max="46" width="8.33203125" bestFit="1" customWidth="1"/>
    <col min="47" max="48" width="11.6640625" bestFit="1" customWidth="1"/>
    <col min="49" max="49" width="12.21875" bestFit="1" customWidth="1"/>
    <col min="50" max="50" width="11.109375" bestFit="1" customWidth="1"/>
    <col min="51" max="51" width="10" bestFit="1" customWidth="1"/>
    <col min="52" max="52" width="10.5546875" bestFit="1" customWidth="1"/>
    <col min="53" max="53" width="11.109375" bestFit="1" customWidth="1"/>
    <col min="54" max="54" width="37" bestFit="1" customWidth="1"/>
    <col min="55" max="55" width="18.33203125" bestFit="1" customWidth="1"/>
    <col min="56" max="56" width="10" bestFit="1" customWidth="1"/>
    <col min="57" max="57" width="12.88671875" bestFit="1" customWidth="1"/>
    <col min="58" max="58" width="16.5546875" bestFit="1" customWidth="1"/>
    <col min="59" max="59" width="43.88671875" bestFit="1" customWidth="1"/>
    <col min="60" max="60" width="28.44140625" bestFit="1" customWidth="1"/>
    <col min="61" max="61" width="14.44140625" bestFit="1" customWidth="1"/>
    <col min="62" max="62" width="10" bestFit="1" customWidth="1"/>
    <col min="63" max="64" width="11.6640625" bestFit="1" customWidth="1"/>
    <col min="65" max="65" width="13.33203125" bestFit="1" customWidth="1"/>
    <col min="66" max="66" width="11.109375" bestFit="1" customWidth="1"/>
    <col min="67" max="67" width="13.44140625" bestFit="1" customWidth="1"/>
    <col min="68" max="68" width="19" bestFit="1" customWidth="1"/>
    <col min="69" max="70" width="13.44140625" bestFit="1" customWidth="1"/>
    <col min="71" max="71" width="8.33203125" bestFit="1" customWidth="1"/>
    <col min="72" max="72" width="6.77734375" bestFit="1" customWidth="1"/>
    <col min="73" max="73" width="35" bestFit="1" customWidth="1"/>
    <col min="74" max="75" width="10" bestFit="1" customWidth="1"/>
    <col min="76" max="76" width="24" bestFit="1" customWidth="1"/>
    <col min="77" max="77" width="11.109375" bestFit="1" customWidth="1"/>
    <col min="78" max="78" width="12.88671875" bestFit="1" customWidth="1"/>
    <col min="79" max="79" width="15.88671875" bestFit="1" customWidth="1"/>
    <col min="80" max="81" width="8.33203125" bestFit="1" customWidth="1"/>
    <col min="82" max="82" width="10" bestFit="1" customWidth="1"/>
    <col min="83" max="83" width="27.33203125" bestFit="1" customWidth="1"/>
    <col min="84" max="85" width="8.77734375" bestFit="1" customWidth="1"/>
    <col min="86" max="86" width="9.33203125" bestFit="1" customWidth="1"/>
    <col min="87" max="87" width="14.109375" bestFit="1" customWidth="1"/>
    <col min="88" max="89" width="11.6640625" bestFit="1" customWidth="1"/>
    <col min="90" max="90" width="11.109375" bestFit="1" customWidth="1"/>
    <col min="91" max="91" width="11.6640625" bestFit="1" customWidth="1"/>
    <col min="92" max="92" width="9.44140625" bestFit="1" customWidth="1"/>
    <col min="93" max="93" width="11.6640625" customWidth="1"/>
    <col min="94" max="94" width="9.44140625" bestFit="1" customWidth="1"/>
    <col min="95" max="95" width="8.88671875" bestFit="1" customWidth="1"/>
    <col min="96" max="96" width="9.44140625" bestFit="1" customWidth="1"/>
    <col min="97" max="97" width="11.6640625" bestFit="1" customWidth="1"/>
    <col min="98" max="98" width="9.44140625" bestFit="1" customWidth="1"/>
    <col min="99" max="99" width="8.88671875" bestFit="1" customWidth="1"/>
    <col min="102" max="102" width="13.33203125" customWidth="1"/>
  </cols>
  <sheetData>
    <row r="1" spans="1:97">
      <c r="A1" t="s">
        <v>0</v>
      </c>
      <c r="B1" t="s">
        <v>1</v>
      </c>
      <c r="C1" t="s">
        <v>2</v>
      </c>
      <c r="D1" t="s">
        <v>3</v>
      </c>
      <c r="E1" t="s">
        <v>4</v>
      </c>
      <c r="F1" t="s">
        <v>5</v>
      </c>
      <c r="G1" t="s">
        <v>6</v>
      </c>
      <c r="H1" t="s">
        <v>7</v>
      </c>
      <c r="I1" t="s">
        <v>8</v>
      </c>
      <c r="J1" t="s">
        <v>9</v>
      </c>
      <c r="K1" t="s">
        <v>10</v>
      </c>
      <c r="L1" t="s">
        <v>11</v>
      </c>
      <c r="M1" t="s">
        <v>12</v>
      </c>
      <c r="N1" t="s">
        <v>13</v>
      </c>
      <c r="O1" t="s">
        <v>14</v>
      </c>
      <c r="P1" t="s">
        <v>15</v>
      </c>
      <c r="Q1" t="s">
        <v>16</v>
      </c>
      <c r="R1" t="s">
        <v>900</v>
      </c>
      <c r="S1" t="s">
        <v>901</v>
      </c>
      <c r="T1" t="s">
        <v>902</v>
      </c>
      <c r="U1" t="s">
        <v>903</v>
      </c>
      <c r="V1" t="s">
        <v>17</v>
      </c>
      <c r="W1" t="s">
        <v>18</v>
      </c>
      <c r="X1" t="s">
        <v>19</v>
      </c>
      <c r="Y1" t="s">
        <v>20</v>
      </c>
      <c r="Z1" t="s">
        <v>21</v>
      </c>
      <c r="AA1" t="s">
        <v>22</v>
      </c>
      <c r="AB1" t="s">
        <v>23</v>
      </c>
      <c r="AC1" t="s">
        <v>24</v>
      </c>
      <c r="AD1" t="s">
        <v>25</v>
      </c>
      <c r="AE1" t="s">
        <v>26</v>
      </c>
      <c r="AF1" t="s">
        <v>27</v>
      </c>
      <c r="AG1" t="s">
        <v>28</v>
      </c>
      <c r="AH1" t="s">
        <v>29</v>
      </c>
      <c r="AI1" t="s">
        <v>30</v>
      </c>
      <c r="AJ1" t="s">
        <v>31</v>
      </c>
      <c r="AK1" t="s">
        <v>32</v>
      </c>
      <c r="AL1" t="s">
        <v>33</v>
      </c>
      <c r="AM1" t="s">
        <v>34</v>
      </c>
      <c r="AN1" t="s">
        <v>35</v>
      </c>
      <c r="AO1" t="s">
        <v>36</v>
      </c>
      <c r="AP1" t="s">
        <v>37</v>
      </c>
      <c r="AQ1" t="s">
        <v>38</v>
      </c>
      <c r="AR1" t="s">
        <v>39</v>
      </c>
      <c r="AS1" t="s">
        <v>40</v>
      </c>
      <c r="AT1" t="s">
        <v>41</v>
      </c>
      <c r="AU1" t="s">
        <v>42</v>
      </c>
      <c r="AV1" t="s">
        <v>43</v>
      </c>
      <c r="AW1" t="s">
        <v>44</v>
      </c>
      <c r="AX1" t="s">
        <v>45</v>
      </c>
      <c r="AY1" t="s">
        <v>46</v>
      </c>
      <c r="AZ1" t="s">
        <v>47</v>
      </c>
      <c r="BA1" t="s">
        <v>48</v>
      </c>
      <c r="BB1" t="s">
        <v>49</v>
      </c>
      <c r="BC1" t="s">
        <v>50</v>
      </c>
      <c r="BD1" t="s">
        <v>51</v>
      </c>
      <c r="BE1" t="s">
        <v>52</v>
      </c>
      <c r="BF1" t="s">
        <v>53</v>
      </c>
      <c r="BG1" t="s">
        <v>54</v>
      </c>
      <c r="BH1" t="s">
        <v>55</v>
      </c>
      <c r="BI1" t="s">
        <v>56</v>
      </c>
      <c r="BJ1" t="s">
        <v>57</v>
      </c>
      <c r="BK1" t="s">
        <v>58</v>
      </c>
      <c r="BL1" t="s">
        <v>59</v>
      </c>
      <c r="BM1" t="s">
        <v>60</v>
      </c>
      <c r="BN1" t="s">
        <v>61</v>
      </c>
      <c r="BO1" t="s">
        <v>62</v>
      </c>
      <c r="BP1" t="s">
        <v>63</v>
      </c>
      <c r="BQ1" t="s">
        <v>64</v>
      </c>
      <c r="BR1" t="s">
        <v>65</v>
      </c>
      <c r="BS1" t="s">
        <v>66</v>
      </c>
      <c r="BT1" t="s">
        <v>67</v>
      </c>
      <c r="BU1" t="s">
        <v>68</v>
      </c>
      <c r="BV1" t="s">
        <v>69</v>
      </c>
      <c r="BW1" t="s">
        <v>70</v>
      </c>
      <c r="BX1" t="s">
        <v>71</v>
      </c>
      <c r="BY1" t="s">
        <v>72</v>
      </c>
      <c r="BZ1" t="s">
        <v>73</v>
      </c>
      <c r="CA1" t="s">
        <v>74</v>
      </c>
      <c r="CB1" t="s">
        <v>75</v>
      </c>
      <c r="CC1" t="s">
        <v>76</v>
      </c>
      <c r="CD1" t="s">
        <v>77</v>
      </c>
      <c r="CE1" t="s">
        <v>78</v>
      </c>
      <c r="CF1" t="s">
        <v>79</v>
      </c>
      <c r="CG1" t="s">
        <v>80</v>
      </c>
      <c r="CH1" t="s">
        <v>81</v>
      </c>
      <c r="CI1" t="s">
        <v>82</v>
      </c>
      <c r="CJ1" t="s">
        <v>83</v>
      </c>
      <c r="CK1" t="s">
        <v>84</v>
      </c>
      <c r="CL1" t="s">
        <v>85</v>
      </c>
      <c r="CM1" t="s">
        <v>86</v>
      </c>
      <c r="CN1" t="s">
        <v>87</v>
      </c>
      <c r="CO1" t="s">
        <v>88</v>
      </c>
      <c r="CP1" t="s">
        <v>89</v>
      </c>
      <c r="CQ1" t="s">
        <v>90</v>
      </c>
      <c r="CS1" t="s">
        <v>354</v>
      </c>
    </row>
    <row r="2" spans="1:97">
      <c r="A2">
        <v>1</v>
      </c>
      <c r="B2">
        <v>851</v>
      </c>
      <c r="C2" t="s">
        <v>788</v>
      </c>
      <c r="D2" t="s">
        <v>789</v>
      </c>
      <c r="E2" t="s">
        <v>125</v>
      </c>
      <c r="F2" s="1">
        <v>18906</v>
      </c>
      <c r="G2" s="1">
        <v>18906</v>
      </c>
      <c r="H2" t="s">
        <v>92</v>
      </c>
      <c r="I2" t="s">
        <v>790</v>
      </c>
      <c r="J2" t="s">
        <v>93</v>
      </c>
      <c r="K2" t="s">
        <v>791</v>
      </c>
      <c r="L2" t="s">
        <v>93</v>
      </c>
      <c r="M2" t="s">
        <v>1125</v>
      </c>
      <c r="N2" t="s">
        <v>94</v>
      </c>
      <c r="O2" t="s">
        <v>93</v>
      </c>
      <c r="P2" t="s">
        <v>126</v>
      </c>
      <c r="Q2" t="s">
        <v>1429</v>
      </c>
      <c r="R2" t="s">
        <v>1430</v>
      </c>
      <c r="S2" t="s">
        <v>908</v>
      </c>
      <c r="T2" t="s">
        <v>909</v>
      </c>
      <c r="U2" t="s">
        <v>910</v>
      </c>
      <c r="V2" t="s">
        <v>93</v>
      </c>
      <c r="W2">
        <v>74</v>
      </c>
      <c r="X2">
        <v>10</v>
      </c>
      <c r="Y2" t="s">
        <v>94</v>
      </c>
      <c r="Z2" s="1">
        <v>45174</v>
      </c>
      <c r="AA2" s="1"/>
      <c r="AB2" s="1">
        <v>45567</v>
      </c>
      <c r="AC2" s="1"/>
      <c r="AD2" t="s">
        <v>104</v>
      </c>
      <c r="AE2">
        <v>22</v>
      </c>
      <c r="AF2" s="1">
        <v>45931</v>
      </c>
      <c r="AG2" s="1">
        <v>47026</v>
      </c>
      <c r="AH2" t="s">
        <v>93</v>
      </c>
      <c r="AI2" t="s">
        <v>157</v>
      </c>
      <c r="AJ2">
        <v>132027</v>
      </c>
      <c r="AK2" t="s">
        <v>1431</v>
      </c>
      <c r="AL2" s="1"/>
      <c r="AM2">
        <v>1373003720</v>
      </c>
      <c r="AN2" t="s">
        <v>1289</v>
      </c>
      <c r="AO2" t="s">
        <v>93</v>
      </c>
      <c r="AQ2" t="s">
        <v>93</v>
      </c>
      <c r="AR2" t="s">
        <v>93</v>
      </c>
      <c r="AS2" t="s">
        <v>93</v>
      </c>
      <c r="AT2" t="s">
        <v>157</v>
      </c>
      <c r="AU2" s="1">
        <v>45855</v>
      </c>
      <c r="AV2" s="1">
        <v>46022</v>
      </c>
      <c r="AW2">
        <v>49</v>
      </c>
      <c r="AX2" t="s">
        <v>98</v>
      </c>
      <c r="AY2" t="s">
        <v>99</v>
      </c>
      <c r="AZ2">
        <v>676</v>
      </c>
      <c r="BA2" t="s">
        <v>1362</v>
      </c>
      <c r="BB2" t="s">
        <v>425</v>
      </c>
      <c r="BC2" t="s">
        <v>93</v>
      </c>
      <c r="BD2" t="s">
        <v>93</v>
      </c>
      <c r="BE2" t="s">
        <v>789</v>
      </c>
      <c r="BF2" t="s">
        <v>92</v>
      </c>
      <c r="BG2" t="s">
        <v>790</v>
      </c>
      <c r="BH2" t="s">
        <v>93</v>
      </c>
      <c r="BI2" t="s">
        <v>791</v>
      </c>
      <c r="BJ2" t="s">
        <v>99</v>
      </c>
      <c r="BK2" s="1"/>
      <c r="BL2" s="1"/>
      <c r="BM2">
        <v>81</v>
      </c>
      <c r="BN2" t="s">
        <v>712</v>
      </c>
      <c r="BO2" t="s">
        <v>93</v>
      </c>
      <c r="BP2" t="s">
        <v>93</v>
      </c>
      <c r="BQ2" t="s">
        <v>203</v>
      </c>
      <c r="BR2" t="s">
        <v>93</v>
      </c>
      <c r="BS2" s="1"/>
      <c r="BT2">
        <v>895</v>
      </c>
      <c r="BU2" t="s">
        <v>93</v>
      </c>
      <c r="BV2" t="s">
        <v>93</v>
      </c>
      <c r="BX2" t="s">
        <v>93</v>
      </c>
      <c r="BY2" t="s">
        <v>93</v>
      </c>
      <c r="BZ2" t="s">
        <v>93</v>
      </c>
      <c r="CA2">
        <v>0</v>
      </c>
      <c r="CB2">
        <v>90</v>
      </c>
      <c r="CC2" t="s">
        <v>106</v>
      </c>
      <c r="CD2" t="s">
        <v>93</v>
      </c>
      <c r="CE2" t="s">
        <v>1227</v>
      </c>
      <c r="CF2" t="s">
        <v>93</v>
      </c>
      <c r="CG2" t="s">
        <v>93</v>
      </c>
      <c r="CH2" t="s">
        <v>93</v>
      </c>
      <c r="CI2">
        <v>341</v>
      </c>
      <c r="CJ2" t="s">
        <v>172</v>
      </c>
      <c r="CK2">
        <v>85</v>
      </c>
      <c r="CL2" t="s">
        <v>811</v>
      </c>
      <c r="CM2">
        <v>0</v>
      </c>
      <c r="CN2" t="s">
        <v>93</v>
      </c>
      <c r="CO2">
        <v>0</v>
      </c>
      <c r="CP2" t="s">
        <v>93</v>
      </c>
      <c r="CQ2" t="s">
        <v>93</v>
      </c>
      <c r="CS2" t="str">
        <f>_xlfn.IFNA(VLOOKUP(全[[#This Row],[利用者名]],前[利用者名],1,FALSE),"新規")</f>
        <v>阿久津　梅代</v>
      </c>
    </row>
    <row r="3" spans="1:97">
      <c r="A3">
        <v>2</v>
      </c>
      <c r="B3">
        <v>378</v>
      </c>
      <c r="C3" t="s">
        <v>111</v>
      </c>
      <c r="D3" t="s">
        <v>112</v>
      </c>
      <c r="E3" t="s">
        <v>91</v>
      </c>
      <c r="F3" s="1">
        <v>13113</v>
      </c>
      <c r="G3" s="1">
        <v>13113</v>
      </c>
      <c r="H3" t="s">
        <v>113</v>
      </c>
      <c r="I3" t="s">
        <v>114</v>
      </c>
      <c r="J3" t="s">
        <v>93</v>
      </c>
      <c r="K3" t="s">
        <v>115</v>
      </c>
      <c r="L3" t="s">
        <v>93</v>
      </c>
      <c r="M3" t="s">
        <v>93</v>
      </c>
      <c r="N3" t="s">
        <v>93</v>
      </c>
      <c r="O3" t="s">
        <v>93</v>
      </c>
      <c r="P3" t="s">
        <v>116</v>
      </c>
      <c r="Q3" t="s">
        <v>1432</v>
      </c>
      <c r="R3" t="s">
        <v>1433</v>
      </c>
      <c r="S3" t="s">
        <v>93</v>
      </c>
      <c r="T3" t="s">
        <v>93</v>
      </c>
      <c r="U3" t="s">
        <v>93</v>
      </c>
      <c r="V3" t="s">
        <v>93</v>
      </c>
      <c r="W3">
        <v>90</v>
      </c>
      <c r="X3">
        <v>11</v>
      </c>
      <c r="Y3" t="s">
        <v>94</v>
      </c>
      <c r="Z3" s="1">
        <v>43080</v>
      </c>
      <c r="AA3" s="1"/>
      <c r="AB3" s="1"/>
      <c r="AC3" s="1"/>
      <c r="AD3" t="s">
        <v>95</v>
      </c>
      <c r="AE3">
        <v>21</v>
      </c>
      <c r="AF3" s="1">
        <v>45017</v>
      </c>
      <c r="AG3" s="1">
        <v>46477</v>
      </c>
      <c r="AH3" t="s">
        <v>93</v>
      </c>
      <c r="AI3" t="s">
        <v>117</v>
      </c>
      <c r="AJ3">
        <v>132027</v>
      </c>
      <c r="AK3" t="s">
        <v>1434</v>
      </c>
      <c r="AL3" s="1"/>
      <c r="AM3">
        <v>1373002144</v>
      </c>
      <c r="AN3" t="s">
        <v>118</v>
      </c>
      <c r="AO3" t="s">
        <v>96</v>
      </c>
      <c r="AP3">
        <v>39132022</v>
      </c>
      <c r="AQ3" t="s">
        <v>97</v>
      </c>
      <c r="AR3" t="s">
        <v>93</v>
      </c>
      <c r="AS3" t="s">
        <v>119</v>
      </c>
      <c r="AT3" t="s">
        <v>117</v>
      </c>
      <c r="AU3" s="1">
        <v>45893</v>
      </c>
      <c r="AV3" s="1">
        <v>46076</v>
      </c>
      <c r="AW3">
        <v>64</v>
      </c>
      <c r="AX3" t="s">
        <v>105</v>
      </c>
      <c r="AY3" t="s">
        <v>99</v>
      </c>
      <c r="AZ3">
        <v>452</v>
      </c>
      <c r="BA3" t="s">
        <v>120</v>
      </c>
      <c r="BB3" t="s">
        <v>121</v>
      </c>
      <c r="BC3" t="s">
        <v>93</v>
      </c>
      <c r="BD3" t="s">
        <v>93</v>
      </c>
      <c r="BE3" t="s">
        <v>112</v>
      </c>
      <c r="BF3" t="s">
        <v>113</v>
      </c>
      <c r="BG3" t="s">
        <v>114</v>
      </c>
      <c r="BH3" t="s">
        <v>93</v>
      </c>
      <c r="BI3" t="s">
        <v>115</v>
      </c>
      <c r="BJ3" t="s">
        <v>99</v>
      </c>
      <c r="BK3" s="1">
        <v>44835</v>
      </c>
      <c r="BL3" s="1">
        <v>45504</v>
      </c>
      <c r="BM3">
        <v>0</v>
      </c>
      <c r="BN3" t="s">
        <v>93</v>
      </c>
      <c r="BO3" t="s">
        <v>93</v>
      </c>
      <c r="BP3" t="s">
        <v>93</v>
      </c>
      <c r="BQ3" t="s">
        <v>93</v>
      </c>
      <c r="BR3" t="s">
        <v>93</v>
      </c>
      <c r="BS3" s="1"/>
      <c r="BT3">
        <v>387</v>
      </c>
      <c r="BU3" t="s">
        <v>118</v>
      </c>
      <c r="BV3" t="s">
        <v>101</v>
      </c>
      <c r="BW3">
        <v>2825038</v>
      </c>
      <c r="BX3" t="s">
        <v>122</v>
      </c>
      <c r="BY3" t="s">
        <v>123</v>
      </c>
      <c r="BZ3" t="s">
        <v>112</v>
      </c>
      <c r="CA3">
        <v>208</v>
      </c>
      <c r="CB3">
        <v>90</v>
      </c>
      <c r="CC3" t="s">
        <v>93</v>
      </c>
      <c r="CD3" t="s">
        <v>93</v>
      </c>
      <c r="CE3" t="s">
        <v>124</v>
      </c>
      <c r="CF3" t="s">
        <v>93</v>
      </c>
      <c r="CG3" t="s">
        <v>93</v>
      </c>
      <c r="CH3" t="s">
        <v>93</v>
      </c>
      <c r="CI3">
        <v>333</v>
      </c>
      <c r="CJ3" t="s">
        <v>1126</v>
      </c>
      <c r="CK3">
        <v>0</v>
      </c>
      <c r="CL3" t="s">
        <v>93</v>
      </c>
      <c r="CM3">
        <v>0</v>
      </c>
      <c r="CN3" t="s">
        <v>93</v>
      </c>
      <c r="CO3">
        <v>0</v>
      </c>
      <c r="CP3" t="s">
        <v>93</v>
      </c>
      <c r="CQ3" t="s">
        <v>93</v>
      </c>
      <c r="CS3" t="str">
        <f>_xlfn.IFNA(VLOOKUP(全[[#This Row],[利用者名]],前[利用者名],1,FALSE),"新規")</f>
        <v>阿部　進</v>
      </c>
    </row>
    <row r="4" spans="1:97">
      <c r="A4">
        <v>3</v>
      </c>
      <c r="B4">
        <v>18</v>
      </c>
      <c r="C4" t="s">
        <v>686</v>
      </c>
      <c r="D4" t="s">
        <v>687</v>
      </c>
      <c r="E4" t="s">
        <v>125</v>
      </c>
      <c r="F4" s="1">
        <v>18074</v>
      </c>
      <c r="G4" s="1">
        <v>18074</v>
      </c>
      <c r="H4" t="s">
        <v>92</v>
      </c>
      <c r="I4" t="s">
        <v>688</v>
      </c>
      <c r="J4" t="s">
        <v>93</v>
      </c>
      <c r="K4" t="s">
        <v>689</v>
      </c>
      <c r="L4" t="s">
        <v>93</v>
      </c>
      <c r="M4" t="s">
        <v>93</v>
      </c>
      <c r="N4" t="s">
        <v>94</v>
      </c>
      <c r="O4" t="s">
        <v>93</v>
      </c>
      <c r="P4" t="s">
        <v>126</v>
      </c>
      <c r="Q4" t="s">
        <v>1435</v>
      </c>
      <c r="R4" t="s">
        <v>1436</v>
      </c>
      <c r="S4" t="s">
        <v>876</v>
      </c>
      <c r="T4" t="s">
        <v>909</v>
      </c>
      <c r="U4" t="s">
        <v>93</v>
      </c>
      <c r="V4" t="s">
        <v>93</v>
      </c>
      <c r="W4">
        <v>76</v>
      </c>
      <c r="X4">
        <v>6</v>
      </c>
      <c r="Y4" t="s">
        <v>94</v>
      </c>
      <c r="Z4" s="1">
        <v>42401</v>
      </c>
      <c r="AA4" s="1"/>
      <c r="AB4" s="1"/>
      <c r="AC4" s="1"/>
      <c r="AD4" t="s">
        <v>95</v>
      </c>
      <c r="AE4">
        <v>21</v>
      </c>
      <c r="AF4" s="1">
        <v>44927</v>
      </c>
      <c r="AG4" s="1">
        <v>46387</v>
      </c>
      <c r="AH4" t="s">
        <v>93</v>
      </c>
      <c r="AI4" t="s">
        <v>157</v>
      </c>
      <c r="AJ4">
        <v>132027</v>
      </c>
      <c r="AK4" t="s">
        <v>1437</v>
      </c>
      <c r="AL4" s="1"/>
      <c r="AM4">
        <v>1373003720</v>
      </c>
      <c r="AN4" t="s">
        <v>1289</v>
      </c>
      <c r="AO4" t="s">
        <v>93</v>
      </c>
      <c r="AQ4" t="s">
        <v>93</v>
      </c>
      <c r="AR4" t="s">
        <v>93</v>
      </c>
      <c r="AS4" t="s">
        <v>93</v>
      </c>
      <c r="AT4" t="s">
        <v>157</v>
      </c>
      <c r="AU4" s="1">
        <v>45992</v>
      </c>
      <c r="AV4" s="1">
        <v>46022</v>
      </c>
      <c r="AW4">
        <v>49</v>
      </c>
      <c r="AX4" t="s">
        <v>98</v>
      </c>
      <c r="AY4" t="s">
        <v>99</v>
      </c>
      <c r="AZ4">
        <v>671</v>
      </c>
      <c r="BA4" t="s">
        <v>1017</v>
      </c>
      <c r="BB4" t="s">
        <v>219</v>
      </c>
      <c r="BC4" t="s">
        <v>93</v>
      </c>
      <c r="BD4" t="s">
        <v>93</v>
      </c>
      <c r="BE4" t="s">
        <v>687</v>
      </c>
      <c r="BF4" t="s">
        <v>92</v>
      </c>
      <c r="BG4" t="s">
        <v>688</v>
      </c>
      <c r="BH4" t="s">
        <v>93</v>
      </c>
      <c r="BI4" t="s">
        <v>689</v>
      </c>
      <c r="BJ4" t="s">
        <v>99</v>
      </c>
      <c r="BK4" s="1"/>
      <c r="BL4" s="1"/>
      <c r="BM4">
        <v>8</v>
      </c>
      <c r="BN4" t="s">
        <v>129</v>
      </c>
      <c r="BO4" t="s">
        <v>93</v>
      </c>
      <c r="BP4" t="s">
        <v>93</v>
      </c>
      <c r="BQ4" t="s">
        <v>93</v>
      </c>
      <c r="BR4" t="s">
        <v>93</v>
      </c>
      <c r="BS4" s="1"/>
      <c r="BT4">
        <v>11</v>
      </c>
      <c r="BU4" t="s">
        <v>93</v>
      </c>
      <c r="BV4" t="s">
        <v>93</v>
      </c>
      <c r="BX4" t="s">
        <v>93</v>
      </c>
      <c r="BY4" t="s">
        <v>93</v>
      </c>
      <c r="BZ4" t="s">
        <v>93</v>
      </c>
      <c r="CA4">
        <v>0</v>
      </c>
      <c r="CB4">
        <v>90</v>
      </c>
      <c r="CC4" t="s">
        <v>106</v>
      </c>
      <c r="CD4" t="s">
        <v>93</v>
      </c>
      <c r="CE4" t="s">
        <v>220</v>
      </c>
      <c r="CF4" t="s">
        <v>93</v>
      </c>
      <c r="CG4" t="s">
        <v>93</v>
      </c>
      <c r="CH4" t="s">
        <v>93</v>
      </c>
      <c r="CI4">
        <v>341</v>
      </c>
      <c r="CJ4" t="s">
        <v>172</v>
      </c>
      <c r="CK4">
        <v>0</v>
      </c>
      <c r="CL4" t="s">
        <v>93</v>
      </c>
      <c r="CM4">
        <v>0</v>
      </c>
      <c r="CN4" t="s">
        <v>93</v>
      </c>
      <c r="CO4">
        <v>0</v>
      </c>
      <c r="CP4" t="s">
        <v>93</v>
      </c>
      <c r="CQ4" t="s">
        <v>93</v>
      </c>
      <c r="CS4" t="str">
        <f>_xlfn.IFNA(VLOOKUP(全[[#This Row],[利用者名]],前[利用者名],1,FALSE),"新規")</f>
        <v>阿部　眞知子</v>
      </c>
    </row>
    <row r="5" spans="1:97">
      <c r="A5">
        <v>4</v>
      </c>
      <c r="B5">
        <v>973</v>
      </c>
      <c r="C5" t="s">
        <v>1231</v>
      </c>
      <c r="D5" t="s">
        <v>1232</v>
      </c>
      <c r="E5" t="s">
        <v>91</v>
      </c>
      <c r="F5" s="1">
        <v>17760</v>
      </c>
      <c r="G5" s="1">
        <v>17760</v>
      </c>
      <c r="H5" t="s">
        <v>156</v>
      </c>
      <c r="I5" t="s">
        <v>1233</v>
      </c>
      <c r="J5" t="s">
        <v>93</v>
      </c>
      <c r="K5" t="s">
        <v>1234</v>
      </c>
      <c r="L5" t="s">
        <v>1235</v>
      </c>
      <c r="M5" t="s">
        <v>1105</v>
      </c>
      <c r="N5" t="s">
        <v>94</v>
      </c>
      <c r="O5" t="s">
        <v>93</v>
      </c>
      <c r="P5" t="s">
        <v>116</v>
      </c>
      <c r="Q5" t="s">
        <v>93</v>
      </c>
      <c r="R5" t="s">
        <v>93</v>
      </c>
      <c r="S5" t="s">
        <v>93</v>
      </c>
      <c r="T5" t="s">
        <v>93</v>
      </c>
      <c r="U5" t="s">
        <v>93</v>
      </c>
      <c r="V5" t="s">
        <v>1323</v>
      </c>
      <c r="W5">
        <v>77</v>
      </c>
      <c r="X5">
        <v>8</v>
      </c>
      <c r="Y5" t="s">
        <v>94</v>
      </c>
      <c r="Z5" s="1"/>
      <c r="AA5" s="1"/>
      <c r="AB5" s="1">
        <v>45737</v>
      </c>
      <c r="AC5" s="1"/>
      <c r="AD5" t="s">
        <v>93</v>
      </c>
      <c r="AF5" s="1"/>
      <c r="AG5" s="1"/>
      <c r="AH5" t="s">
        <v>93</v>
      </c>
      <c r="AI5" t="s">
        <v>117</v>
      </c>
      <c r="AK5" t="s">
        <v>93</v>
      </c>
      <c r="AL5" s="1"/>
      <c r="AN5" t="s">
        <v>93</v>
      </c>
      <c r="AO5" t="s">
        <v>96</v>
      </c>
      <c r="AP5">
        <v>39132022</v>
      </c>
      <c r="AQ5" t="s">
        <v>97</v>
      </c>
      <c r="AR5" t="s">
        <v>93</v>
      </c>
      <c r="AS5" t="s">
        <v>1236</v>
      </c>
      <c r="AT5" t="s">
        <v>117</v>
      </c>
      <c r="AU5" s="1">
        <v>45901</v>
      </c>
      <c r="AV5" s="1">
        <v>46081</v>
      </c>
      <c r="AW5">
        <v>49</v>
      </c>
      <c r="AX5" t="s">
        <v>98</v>
      </c>
      <c r="AY5" t="s">
        <v>142</v>
      </c>
      <c r="AZ5">
        <v>461</v>
      </c>
      <c r="BA5" t="s">
        <v>1237</v>
      </c>
      <c r="BB5" t="s">
        <v>193</v>
      </c>
      <c r="BC5" t="s">
        <v>93</v>
      </c>
      <c r="BD5" t="s">
        <v>93</v>
      </c>
      <c r="BE5" t="s">
        <v>1232</v>
      </c>
      <c r="BF5" t="s">
        <v>156</v>
      </c>
      <c r="BG5" t="s">
        <v>1233</v>
      </c>
      <c r="BH5" t="s">
        <v>93</v>
      </c>
      <c r="BI5" t="s">
        <v>1234</v>
      </c>
      <c r="BJ5" t="s">
        <v>142</v>
      </c>
      <c r="BK5" s="1">
        <v>45153</v>
      </c>
      <c r="BL5" s="1"/>
      <c r="BM5">
        <v>81</v>
      </c>
      <c r="BN5" t="s">
        <v>712</v>
      </c>
      <c r="BO5" t="s">
        <v>93</v>
      </c>
      <c r="BP5" t="s">
        <v>93</v>
      </c>
      <c r="BQ5" t="s">
        <v>93</v>
      </c>
      <c r="BR5" t="s">
        <v>93</v>
      </c>
      <c r="BS5" s="1"/>
      <c r="BT5">
        <v>999</v>
      </c>
      <c r="BU5" t="s">
        <v>93</v>
      </c>
      <c r="BV5" t="s">
        <v>101</v>
      </c>
      <c r="BW5">
        <v>162193</v>
      </c>
      <c r="BX5" t="s">
        <v>194</v>
      </c>
      <c r="BY5" t="s">
        <v>1238</v>
      </c>
      <c r="BZ5" t="s">
        <v>1232</v>
      </c>
      <c r="CA5">
        <v>0</v>
      </c>
      <c r="CB5">
        <v>0</v>
      </c>
      <c r="CC5" t="s">
        <v>982</v>
      </c>
      <c r="CD5" t="s">
        <v>93</v>
      </c>
      <c r="CE5" t="s">
        <v>197</v>
      </c>
      <c r="CF5" t="s">
        <v>94</v>
      </c>
      <c r="CG5" t="s">
        <v>93</v>
      </c>
      <c r="CH5" t="s">
        <v>93</v>
      </c>
      <c r="CI5">
        <v>0</v>
      </c>
      <c r="CJ5" t="s">
        <v>93</v>
      </c>
      <c r="CK5">
        <v>0</v>
      </c>
      <c r="CL5" t="s">
        <v>93</v>
      </c>
      <c r="CM5">
        <v>0</v>
      </c>
      <c r="CN5" t="s">
        <v>93</v>
      </c>
      <c r="CO5">
        <v>0</v>
      </c>
      <c r="CP5" t="s">
        <v>93</v>
      </c>
      <c r="CQ5" t="s">
        <v>93</v>
      </c>
      <c r="CS5" t="str">
        <f>_xlfn.IFNA(VLOOKUP(全[[#This Row],[利用者名]],前[利用者名],1,FALSE),"新規")</f>
        <v>天坂　勝雪</v>
      </c>
    </row>
    <row r="6" spans="1:97">
      <c r="A6">
        <v>5</v>
      </c>
      <c r="B6">
        <v>870</v>
      </c>
      <c r="C6" t="s">
        <v>834</v>
      </c>
      <c r="D6" t="s">
        <v>835</v>
      </c>
      <c r="E6" t="s">
        <v>125</v>
      </c>
      <c r="F6" s="1">
        <v>10733</v>
      </c>
      <c r="G6" s="1">
        <v>10733</v>
      </c>
      <c r="H6" t="s">
        <v>175</v>
      </c>
      <c r="I6" t="s">
        <v>836</v>
      </c>
      <c r="J6" t="s">
        <v>93</v>
      </c>
      <c r="K6" t="s">
        <v>837</v>
      </c>
      <c r="L6" t="s">
        <v>93</v>
      </c>
      <c r="M6" t="s">
        <v>93</v>
      </c>
      <c r="N6" t="s">
        <v>94</v>
      </c>
      <c r="O6" t="s">
        <v>93</v>
      </c>
      <c r="P6" t="s">
        <v>93</v>
      </c>
      <c r="Q6" t="s">
        <v>1071</v>
      </c>
      <c r="R6" t="s">
        <v>1433</v>
      </c>
      <c r="S6" t="s">
        <v>93</v>
      </c>
      <c r="T6" t="s">
        <v>93</v>
      </c>
      <c r="U6" t="s">
        <v>93</v>
      </c>
      <c r="V6" t="s">
        <v>93</v>
      </c>
      <c r="W6">
        <v>96</v>
      </c>
      <c r="X6">
        <v>5</v>
      </c>
      <c r="Y6" t="s">
        <v>94</v>
      </c>
      <c r="Z6" s="1">
        <v>45231</v>
      </c>
      <c r="AA6" s="1"/>
      <c r="AB6" s="1"/>
      <c r="AC6" s="1"/>
      <c r="AD6" t="s">
        <v>108</v>
      </c>
      <c r="AE6">
        <v>23</v>
      </c>
      <c r="AF6" s="1">
        <v>45566</v>
      </c>
      <c r="AG6" s="1">
        <v>47026</v>
      </c>
      <c r="AH6" t="s">
        <v>93</v>
      </c>
      <c r="AI6" t="s">
        <v>93</v>
      </c>
      <c r="AJ6">
        <v>132027</v>
      </c>
      <c r="AK6" t="s">
        <v>1438</v>
      </c>
      <c r="AL6" s="1"/>
      <c r="AM6">
        <v>1373400561</v>
      </c>
      <c r="AN6" t="s">
        <v>649</v>
      </c>
      <c r="AO6" t="s">
        <v>93</v>
      </c>
      <c r="AQ6" t="s">
        <v>93</v>
      </c>
      <c r="AR6" t="s">
        <v>93</v>
      </c>
      <c r="AS6" t="s">
        <v>93</v>
      </c>
      <c r="AT6" t="s">
        <v>93</v>
      </c>
      <c r="AU6" s="1">
        <v>45992</v>
      </c>
      <c r="AV6" s="1">
        <v>46022</v>
      </c>
      <c r="AW6">
        <v>49</v>
      </c>
      <c r="AX6" t="s">
        <v>98</v>
      </c>
      <c r="AY6" t="s">
        <v>99</v>
      </c>
      <c r="AZ6">
        <v>664</v>
      </c>
      <c r="BA6" t="s">
        <v>968</v>
      </c>
      <c r="BB6" t="s">
        <v>185</v>
      </c>
      <c r="BC6" t="s">
        <v>93</v>
      </c>
      <c r="BD6" t="s">
        <v>93</v>
      </c>
      <c r="BE6" t="s">
        <v>835</v>
      </c>
      <c r="BF6" t="s">
        <v>175</v>
      </c>
      <c r="BG6" t="s">
        <v>836</v>
      </c>
      <c r="BH6" t="s">
        <v>93</v>
      </c>
      <c r="BI6" t="s">
        <v>837</v>
      </c>
      <c r="BJ6" t="s">
        <v>99</v>
      </c>
      <c r="BK6" s="1"/>
      <c r="BL6" s="1"/>
      <c r="BM6">
        <v>0</v>
      </c>
      <c r="BN6" t="s">
        <v>93</v>
      </c>
      <c r="BO6" t="s">
        <v>93</v>
      </c>
      <c r="BP6" t="s">
        <v>93</v>
      </c>
      <c r="BQ6" t="s">
        <v>93</v>
      </c>
      <c r="BR6" t="s">
        <v>93</v>
      </c>
      <c r="BS6" s="1"/>
      <c r="BT6">
        <v>910</v>
      </c>
      <c r="BU6" t="s">
        <v>93</v>
      </c>
      <c r="BV6" t="s">
        <v>101</v>
      </c>
      <c r="BW6">
        <v>39691</v>
      </c>
      <c r="BX6" t="s">
        <v>145</v>
      </c>
      <c r="BY6" t="s">
        <v>843</v>
      </c>
      <c r="BZ6" t="s">
        <v>844</v>
      </c>
      <c r="CA6">
        <v>0</v>
      </c>
      <c r="CB6">
        <v>90</v>
      </c>
      <c r="CC6" t="s">
        <v>106</v>
      </c>
      <c r="CD6" t="s">
        <v>93</v>
      </c>
      <c r="CE6" t="s">
        <v>187</v>
      </c>
      <c r="CF6" t="s">
        <v>93</v>
      </c>
      <c r="CG6" t="s">
        <v>93</v>
      </c>
      <c r="CH6" t="s">
        <v>93</v>
      </c>
      <c r="CI6">
        <v>19</v>
      </c>
      <c r="CJ6" t="s">
        <v>347</v>
      </c>
      <c r="CK6">
        <v>0</v>
      </c>
      <c r="CL6" t="s">
        <v>93</v>
      </c>
      <c r="CM6">
        <v>0</v>
      </c>
      <c r="CN6" t="s">
        <v>93</v>
      </c>
      <c r="CO6">
        <v>0</v>
      </c>
      <c r="CP6" t="s">
        <v>93</v>
      </c>
      <c r="CQ6" t="s">
        <v>93</v>
      </c>
      <c r="CS6" t="str">
        <f>_xlfn.IFNA(VLOOKUP(全[[#This Row],[利用者名]],前[利用者名],1,FALSE),"新規")</f>
        <v>鮎澤　髙代</v>
      </c>
    </row>
    <row r="7" spans="1:97">
      <c r="A7">
        <v>6</v>
      </c>
      <c r="B7">
        <v>905</v>
      </c>
      <c r="C7" t="s">
        <v>948</v>
      </c>
      <c r="D7" t="s">
        <v>844</v>
      </c>
      <c r="E7" t="s">
        <v>91</v>
      </c>
      <c r="F7" s="1">
        <v>10123</v>
      </c>
      <c r="G7" s="1">
        <v>10123</v>
      </c>
      <c r="H7" t="s">
        <v>175</v>
      </c>
      <c r="I7" t="s">
        <v>836</v>
      </c>
      <c r="J7" t="s">
        <v>93</v>
      </c>
      <c r="K7" t="s">
        <v>837</v>
      </c>
      <c r="L7" t="s">
        <v>93</v>
      </c>
      <c r="M7" t="s">
        <v>93</v>
      </c>
      <c r="N7" t="s">
        <v>93</v>
      </c>
      <c r="O7" t="s">
        <v>93</v>
      </c>
      <c r="P7" t="s">
        <v>93</v>
      </c>
      <c r="Q7" t="s">
        <v>1192</v>
      </c>
      <c r="R7" t="s">
        <v>1436</v>
      </c>
      <c r="S7" t="s">
        <v>877</v>
      </c>
      <c r="T7" t="s">
        <v>93</v>
      </c>
      <c r="U7" t="s">
        <v>93</v>
      </c>
      <c r="V7" t="s">
        <v>93</v>
      </c>
      <c r="W7">
        <v>98</v>
      </c>
      <c r="X7">
        <v>9</v>
      </c>
      <c r="Y7" t="s">
        <v>94</v>
      </c>
      <c r="Z7" s="1">
        <v>45406</v>
      </c>
      <c r="AA7" s="1"/>
      <c r="AB7" s="1"/>
      <c r="AC7" s="1"/>
      <c r="AD7" t="s">
        <v>131</v>
      </c>
      <c r="AE7">
        <v>12</v>
      </c>
      <c r="AF7" s="1">
        <v>45717</v>
      </c>
      <c r="AG7" s="1">
        <v>46812</v>
      </c>
      <c r="AH7" t="s">
        <v>93</v>
      </c>
      <c r="AI7" t="s">
        <v>93</v>
      </c>
      <c r="AJ7">
        <v>132027</v>
      </c>
      <c r="AK7" t="s">
        <v>1439</v>
      </c>
      <c r="AL7" s="1"/>
      <c r="AM7">
        <v>1373400561</v>
      </c>
      <c r="AN7" t="s">
        <v>649</v>
      </c>
      <c r="AO7" t="s">
        <v>93</v>
      </c>
      <c r="AQ7" t="s">
        <v>93</v>
      </c>
      <c r="AR7" t="s">
        <v>93</v>
      </c>
      <c r="AS7" t="s">
        <v>93</v>
      </c>
      <c r="AT7" t="s">
        <v>93</v>
      </c>
      <c r="AU7" s="1">
        <v>45931</v>
      </c>
      <c r="AV7" s="1">
        <v>46112</v>
      </c>
      <c r="AW7">
        <v>64</v>
      </c>
      <c r="AX7" t="s">
        <v>105</v>
      </c>
      <c r="AY7" t="s">
        <v>99</v>
      </c>
      <c r="AZ7">
        <v>109</v>
      </c>
      <c r="BA7" t="s">
        <v>949</v>
      </c>
      <c r="BB7" t="s">
        <v>470</v>
      </c>
      <c r="BC7" t="s">
        <v>93</v>
      </c>
      <c r="BD7" t="s">
        <v>93</v>
      </c>
      <c r="BE7" t="s">
        <v>844</v>
      </c>
      <c r="BF7" t="s">
        <v>175</v>
      </c>
      <c r="BG7" t="s">
        <v>836</v>
      </c>
      <c r="BH7" t="s">
        <v>93</v>
      </c>
      <c r="BI7" t="s">
        <v>837</v>
      </c>
      <c r="BJ7" t="s">
        <v>833</v>
      </c>
      <c r="BK7" s="1"/>
      <c r="BL7" s="1"/>
      <c r="BM7">
        <v>0</v>
      </c>
      <c r="BN7" t="s">
        <v>93</v>
      </c>
      <c r="BO7" t="s">
        <v>93</v>
      </c>
      <c r="BP7" t="s">
        <v>93</v>
      </c>
      <c r="BQ7" t="s">
        <v>93</v>
      </c>
      <c r="BR7" t="s">
        <v>93</v>
      </c>
      <c r="BS7" s="1"/>
      <c r="BT7">
        <v>940</v>
      </c>
      <c r="BU7" t="s">
        <v>93</v>
      </c>
      <c r="BV7" t="s">
        <v>101</v>
      </c>
      <c r="BW7">
        <v>39691</v>
      </c>
      <c r="BX7" t="s">
        <v>145</v>
      </c>
      <c r="BY7" t="s">
        <v>843</v>
      </c>
      <c r="BZ7" t="s">
        <v>844</v>
      </c>
      <c r="CA7">
        <v>0</v>
      </c>
      <c r="CB7">
        <v>80</v>
      </c>
      <c r="CC7" t="s">
        <v>93</v>
      </c>
      <c r="CD7" t="s">
        <v>93</v>
      </c>
      <c r="CE7" t="s">
        <v>93</v>
      </c>
      <c r="CF7" t="s">
        <v>93</v>
      </c>
      <c r="CG7" t="s">
        <v>93</v>
      </c>
      <c r="CH7" t="s">
        <v>93</v>
      </c>
      <c r="CI7">
        <v>19</v>
      </c>
      <c r="CJ7" t="s">
        <v>347</v>
      </c>
      <c r="CK7">
        <v>0</v>
      </c>
      <c r="CL7" t="s">
        <v>93</v>
      </c>
      <c r="CM7">
        <v>0</v>
      </c>
      <c r="CN7" t="s">
        <v>93</v>
      </c>
      <c r="CO7">
        <v>0</v>
      </c>
      <c r="CP7" t="s">
        <v>93</v>
      </c>
      <c r="CQ7" t="s">
        <v>93</v>
      </c>
      <c r="CS7" t="str">
        <f>_xlfn.IFNA(VLOOKUP(全[[#This Row],[利用者名]],前[利用者名],1,FALSE),"新規")</f>
        <v>鮎澤　知徳</v>
      </c>
    </row>
    <row r="8" spans="1:97">
      <c r="A8">
        <v>7</v>
      </c>
      <c r="B8">
        <v>818</v>
      </c>
      <c r="C8" t="s">
        <v>731</v>
      </c>
      <c r="D8" t="s">
        <v>732</v>
      </c>
      <c r="E8" t="s">
        <v>125</v>
      </c>
      <c r="F8" s="1">
        <v>15364</v>
      </c>
      <c r="G8" s="1">
        <v>15364</v>
      </c>
      <c r="H8" t="s">
        <v>156</v>
      </c>
      <c r="I8" t="s">
        <v>733</v>
      </c>
      <c r="J8" t="s">
        <v>93</v>
      </c>
      <c r="K8" t="s">
        <v>720</v>
      </c>
      <c r="L8" t="s">
        <v>93</v>
      </c>
      <c r="M8" t="s">
        <v>1127</v>
      </c>
      <c r="N8" t="s">
        <v>94</v>
      </c>
      <c r="O8" t="s">
        <v>1020</v>
      </c>
      <c r="P8" t="s">
        <v>93</v>
      </c>
      <c r="Q8" t="s">
        <v>1649</v>
      </c>
      <c r="R8" t="s">
        <v>1436</v>
      </c>
      <c r="S8" t="s">
        <v>878</v>
      </c>
      <c r="T8" t="s">
        <v>912</v>
      </c>
      <c r="U8" t="s">
        <v>93</v>
      </c>
      <c r="V8" t="s">
        <v>1363</v>
      </c>
      <c r="W8">
        <v>83</v>
      </c>
      <c r="X8">
        <v>1</v>
      </c>
      <c r="Y8" t="s">
        <v>94</v>
      </c>
      <c r="Z8" s="1">
        <v>45021</v>
      </c>
      <c r="AA8" s="1">
        <v>45264</v>
      </c>
      <c r="AB8" s="1">
        <v>45265</v>
      </c>
      <c r="AC8" s="1"/>
      <c r="AD8" t="s">
        <v>104</v>
      </c>
      <c r="AE8">
        <v>22</v>
      </c>
      <c r="AF8" s="1">
        <v>45352</v>
      </c>
      <c r="AG8" s="1">
        <v>46446</v>
      </c>
      <c r="AH8" t="s">
        <v>93</v>
      </c>
      <c r="AI8" t="s">
        <v>93</v>
      </c>
      <c r="AJ8">
        <v>132027</v>
      </c>
      <c r="AK8" t="s">
        <v>1440</v>
      </c>
      <c r="AL8" s="1"/>
      <c r="AM8">
        <v>1373002193</v>
      </c>
      <c r="AN8" t="s">
        <v>1720</v>
      </c>
      <c r="AO8" t="s">
        <v>96</v>
      </c>
      <c r="AP8">
        <v>39132022</v>
      </c>
      <c r="AQ8" t="s">
        <v>97</v>
      </c>
      <c r="AR8" t="s">
        <v>93</v>
      </c>
      <c r="AS8" t="s">
        <v>854</v>
      </c>
      <c r="AT8" t="s">
        <v>93</v>
      </c>
      <c r="AU8" s="1">
        <v>45992</v>
      </c>
      <c r="AV8" s="1">
        <v>46081</v>
      </c>
      <c r="AW8">
        <v>49</v>
      </c>
      <c r="AX8" t="s">
        <v>98</v>
      </c>
      <c r="AY8" t="s">
        <v>142</v>
      </c>
      <c r="AZ8">
        <v>139</v>
      </c>
      <c r="BA8" t="s">
        <v>206</v>
      </c>
      <c r="BB8" t="s">
        <v>199</v>
      </c>
      <c r="BC8" t="s">
        <v>704</v>
      </c>
      <c r="BD8" t="s">
        <v>93</v>
      </c>
      <c r="BE8" t="s">
        <v>732</v>
      </c>
      <c r="BF8" t="s">
        <v>156</v>
      </c>
      <c r="BG8" t="s">
        <v>733</v>
      </c>
      <c r="BH8" t="s">
        <v>93</v>
      </c>
      <c r="BI8" t="s">
        <v>720</v>
      </c>
      <c r="BJ8" t="s">
        <v>142</v>
      </c>
      <c r="BK8" s="1">
        <v>45870</v>
      </c>
      <c r="BL8" s="1">
        <v>46234</v>
      </c>
      <c r="BM8">
        <v>81</v>
      </c>
      <c r="BN8" t="s">
        <v>712</v>
      </c>
      <c r="BO8" t="s">
        <v>93</v>
      </c>
      <c r="BP8" t="s">
        <v>154</v>
      </c>
      <c r="BQ8" t="s">
        <v>154</v>
      </c>
      <c r="BR8" t="s">
        <v>93</v>
      </c>
      <c r="BS8" s="1"/>
      <c r="BT8">
        <v>867</v>
      </c>
      <c r="BU8" t="s">
        <v>93</v>
      </c>
      <c r="BV8" t="s">
        <v>101</v>
      </c>
      <c r="BW8">
        <v>245936</v>
      </c>
      <c r="BX8" t="s">
        <v>292</v>
      </c>
      <c r="BY8" t="s">
        <v>734</v>
      </c>
      <c r="BZ8" t="s">
        <v>732</v>
      </c>
      <c r="CA8">
        <v>0</v>
      </c>
      <c r="CB8">
        <v>90</v>
      </c>
      <c r="CC8" t="s">
        <v>982</v>
      </c>
      <c r="CD8" t="s">
        <v>142</v>
      </c>
      <c r="CE8" t="s">
        <v>290</v>
      </c>
      <c r="CF8" t="s">
        <v>94</v>
      </c>
      <c r="CG8" t="s">
        <v>94</v>
      </c>
      <c r="CH8" t="s">
        <v>93</v>
      </c>
      <c r="CI8">
        <v>246</v>
      </c>
      <c r="CJ8" t="s">
        <v>275</v>
      </c>
      <c r="CK8">
        <v>0</v>
      </c>
      <c r="CL8" t="s">
        <v>93</v>
      </c>
      <c r="CM8">
        <v>0</v>
      </c>
      <c r="CN8" t="s">
        <v>93</v>
      </c>
      <c r="CO8">
        <v>0</v>
      </c>
      <c r="CP8" t="s">
        <v>93</v>
      </c>
      <c r="CQ8" t="s">
        <v>93</v>
      </c>
      <c r="CS8" t="str">
        <f>_xlfn.IFNA(VLOOKUP(全[[#This Row],[利用者名]],前[利用者名],1,FALSE),"新規")</f>
        <v>有田　淳子</v>
      </c>
    </row>
    <row r="9" spans="1:97">
      <c r="A9">
        <v>8</v>
      </c>
      <c r="B9">
        <v>448</v>
      </c>
      <c r="C9" t="s">
        <v>134</v>
      </c>
      <c r="D9" t="s">
        <v>135</v>
      </c>
      <c r="E9" t="s">
        <v>125</v>
      </c>
      <c r="F9" s="1">
        <v>17352</v>
      </c>
      <c r="G9" s="1">
        <v>17352</v>
      </c>
      <c r="H9" t="s">
        <v>175</v>
      </c>
      <c r="I9" t="s">
        <v>637</v>
      </c>
      <c r="J9" t="s">
        <v>93</v>
      </c>
      <c r="K9" t="s">
        <v>137</v>
      </c>
      <c r="L9" t="s">
        <v>93</v>
      </c>
      <c r="M9" t="s">
        <v>138</v>
      </c>
      <c r="N9" t="s">
        <v>94</v>
      </c>
      <c r="O9" t="s">
        <v>93</v>
      </c>
      <c r="P9" t="s">
        <v>116</v>
      </c>
      <c r="Q9" t="s">
        <v>1454</v>
      </c>
      <c r="R9" t="s">
        <v>1436</v>
      </c>
      <c r="S9" t="s">
        <v>879</v>
      </c>
      <c r="T9" t="s">
        <v>93</v>
      </c>
      <c r="U9" t="s">
        <v>93</v>
      </c>
      <c r="V9" t="s">
        <v>93</v>
      </c>
      <c r="W9">
        <v>78</v>
      </c>
      <c r="X9">
        <v>7</v>
      </c>
      <c r="Y9" t="s">
        <v>94</v>
      </c>
      <c r="Z9" s="1">
        <v>43405</v>
      </c>
      <c r="AA9" s="1">
        <v>44251</v>
      </c>
      <c r="AB9" s="1">
        <v>44252</v>
      </c>
      <c r="AC9" s="1">
        <v>45991</v>
      </c>
      <c r="AD9" t="s">
        <v>104</v>
      </c>
      <c r="AE9">
        <v>22</v>
      </c>
      <c r="AF9" s="1">
        <v>45352</v>
      </c>
      <c r="AG9" s="1">
        <v>45716</v>
      </c>
      <c r="AH9" t="s">
        <v>93</v>
      </c>
      <c r="AI9" t="s">
        <v>117</v>
      </c>
      <c r="AJ9">
        <v>132027</v>
      </c>
      <c r="AK9" t="s">
        <v>1441</v>
      </c>
      <c r="AL9" s="1"/>
      <c r="AM9">
        <v>1373000098</v>
      </c>
      <c r="AN9" t="s">
        <v>139</v>
      </c>
      <c r="AO9" t="s">
        <v>96</v>
      </c>
      <c r="AP9">
        <v>39132022</v>
      </c>
      <c r="AQ9" t="s">
        <v>97</v>
      </c>
      <c r="AR9" t="s">
        <v>93</v>
      </c>
      <c r="AS9" t="s">
        <v>663</v>
      </c>
      <c r="AT9" t="s">
        <v>117</v>
      </c>
      <c r="AU9" s="1">
        <v>45870</v>
      </c>
      <c r="AV9" s="1">
        <v>46053</v>
      </c>
      <c r="AW9">
        <v>64</v>
      </c>
      <c r="AX9" t="s">
        <v>105</v>
      </c>
      <c r="AY9" t="s">
        <v>142</v>
      </c>
      <c r="AZ9">
        <v>20</v>
      </c>
      <c r="BA9" t="s">
        <v>143</v>
      </c>
      <c r="BB9" t="s">
        <v>121</v>
      </c>
      <c r="BC9" t="s">
        <v>1010</v>
      </c>
      <c r="BD9" t="s">
        <v>93</v>
      </c>
      <c r="BE9" t="s">
        <v>135</v>
      </c>
      <c r="BF9" t="s">
        <v>175</v>
      </c>
      <c r="BG9" t="s">
        <v>637</v>
      </c>
      <c r="BH9" t="s">
        <v>93</v>
      </c>
      <c r="BI9" t="s">
        <v>137</v>
      </c>
      <c r="BJ9" t="s">
        <v>142</v>
      </c>
      <c r="BK9" s="1">
        <v>45870</v>
      </c>
      <c r="BL9" s="1">
        <v>46234</v>
      </c>
      <c r="BM9">
        <v>0</v>
      </c>
      <c r="BN9" t="s">
        <v>93</v>
      </c>
      <c r="BO9" t="s">
        <v>93</v>
      </c>
      <c r="BP9" t="s">
        <v>144</v>
      </c>
      <c r="BQ9" t="s">
        <v>93</v>
      </c>
      <c r="BR9" t="s">
        <v>1618</v>
      </c>
      <c r="BS9" s="1"/>
      <c r="BT9">
        <v>452</v>
      </c>
      <c r="BU9" t="s">
        <v>139</v>
      </c>
      <c r="BV9" t="s">
        <v>101</v>
      </c>
      <c r="BW9">
        <v>269964</v>
      </c>
      <c r="BX9" t="s">
        <v>145</v>
      </c>
      <c r="BY9" t="s">
        <v>146</v>
      </c>
      <c r="BZ9" t="s">
        <v>135</v>
      </c>
      <c r="CA9">
        <v>70</v>
      </c>
      <c r="CB9">
        <v>90</v>
      </c>
      <c r="CC9" t="s">
        <v>982</v>
      </c>
      <c r="CD9" t="s">
        <v>93</v>
      </c>
      <c r="CE9" t="s">
        <v>93</v>
      </c>
      <c r="CF9" t="s">
        <v>94</v>
      </c>
      <c r="CG9" t="s">
        <v>93</v>
      </c>
      <c r="CH9" t="s">
        <v>93</v>
      </c>
      <c r="CI9">
        <v>96</v>
      </c>
      <c r="CJ9" t="s">
        <v>308</v>
      </c>
      <c r="CK9">
        <v>0</v>
      </c>
      <c r="CL9" t="s">
        <v>93</v>
      </c>
      <c r="CM9">
        <v>0</v>
      </c>
      <c r="CN9" t="s">
        <v>93</v>
      </c>
      <c r="CO9">
        <v>0</v>
      </c>
      <c r="CP9" t="s">
        <v>93</v>
      </c>
      <c r="CQ9" t="s">
        <v>93</v>
      </c>
      <c r="CS9" t="str">
        <f>_xlfn.IFNA(VLOOKUP(全[[#This Row],[利用者名]],前[利用者名],1,FALSE),"新規")</f>
        <v>安藤　志津子</v>
      </c>
    </row>
    <row r="10" spans="1:97">
      <c r="A10">
        <v>9</v>
      </c>
      <c r="B10">
        <v>770</v>
      </c>
      <c r="C10" t="s">
        <v>1586</v>
      </c>
      <c r="D10" t="s">
        <v>1587</v>
      </c>
      <c r="E10" t="s">
        <v>125</v>
      </c>
      <c r="F10" s="1">
        <v>20590</v>
      </c>
      <c r="G10" s="1">
        <v>20590</v>
      </c>
      <c r="H10" t="s">
        <v>113</v>
      </c>
      <c r="I10" t="s">
        <v>1588</v>
      </c>
      <c r="J10" t="s">
        <v>93</v>
      </c>
      <c r="K10" t="s">
        <v>1589</v>
      </c>
      <c r="L10" t="s">
        <v>93</v>
      </c>
      <c r="M10" t="s">
        <v>93</v>
      </c>
      <c r="N10" t="s">
        <v>94</v>
      </c>
      <c r="O10" t="s">
        <v>93</v>
      </c>
      <c r="P10" t="s">
        <v>214</v>
      </c>
      <c r="Q10" t="s">
        <v>93</v>
      </c>
      <c r="R10" t="s">
        <v>1436</v>
      </c>
      <c r="S10" t="s">
        <v>93</v>
      </c>
      <c r="T10" t="s">
        <v>93</v>
      </c>
      <c r="U10" t="s">
        <v>93</v>
      </c>
      <c r="V10" t="s">
        <v>1451</v>
      </c>
      <c r="W10">
        <v>69</v>
      </c>
      <c r="X10">
        <v>5</v>
      </c>
      <c r="Y10" t="s">
        <v>94</v>
      </c>
      <c r="Z10" s="1"/>
      <c r="AA10" s="1"/>
      <c r="AB10" s="1">
        <v>44866</v>
      </c>
      <c r="AC10" s="1"/>
      <c r="AD10" t="s">
        <v>93</v>
      </c>
      <c r="AF10" s="1"/>
      <c r="AG10" s="1"/>
      <c r="AH10" t="s">
        <v>93</v>
      </c>
      <c r="AI10" t="s">
        <v>93</v>
      </c>
      <c r="AK10" t="s">
        <v>93</v>
      </c>
      <c r="AL10" s="1"/>
      <c r="AN10" t="s">
        <v>93</v>
      </c>
      <c r="AO10" t="s">
        <v>96</v>
      </c>
      <c r="AP10">
        <v>138255</v>
      </c>
      <c r="AQ10" t="s">
        <v>141</v>
      </c>
      <c r="AR10" t="s">
        <v>1590</v>
      </c>
      <c r="AS10" t="s">
        <v>1591</v>
      </c>
      <c r="AT10" t="s">
        <v>217</v>
      </c>
      <c r="AU10" s="1">
        <v>45874</v>
      </c>
      <c r="AV10" s="1">
        <v>46057</v>
      </c>
      <c r="AW10">
        <v>49</v>
      </c>
      <c r="AX10" t="s">
        <v>98</v>
      </c>
      <c r="AY10" t="s">
        <v>142</v>
      </c>
      <c r="AZ10">
        <v>565</v>
      </c>
      <c r="BA10" t="s">
        <v>1592</v>
      </c>
      <c r="BB10" t="s">
        <v>193</v>
      </c>
      <c r="BC10" t="s">
        <v>1010</v>
      </c>
      <c r="BD10" t="s">
        <v>93</v>
      </c>
      <c r="BE10" t="s">
        <v>1587</v>
      </c>
      <c r="BF10" t="s">
        <v>113</v>
      </c>
      <c r="BG10" t="s">
        <v>1588</v>
      </c>
      <c r="BH10" t="s">
        <v>93</v>
      </c>
      <c r="BI10" t="s">
        <v>1589</v>
      </c>
      <c r="BJ10" t="s">
        <v>142</v>
      </c>
      <c r="BK10" s="1">
        <v>45200</v>
      </c>
      <c r="BL10" s="1">
        <v>45930</v>
      </c>
      <c r="BM10">
        <v>81</v>
      </c>
      <c r="BN10" t="s">
        <v>712</v>
      </c>
      <c r="BO10" t="s">
        <v>93</v>
      </c>
      <c r="BP10" t="s">
        <v>93</v>
      </c>
      <c r="BQ10" t="s">
        <v>93</v>
      </c>
      <c r="BR10" t="s">
        <v>93</v>
      </c>
      <c r="BS10" s="1"/>
      <c r="BT10">
        <v>840</v>
      </c>
      <c r="BU10" t="s">
        <v>93</v>
      </c>
      <c r="BV10" t="s">
        <v>101</v>
      </c>
      <c r="BW10">
        <v>56808</v>
      </c>
      <c r="BX10" t="s">
        <v>160</v>
      </c>
      <c r="BY10" t="s">
        <v>1593</v>
      </c>
      <c r="BZ10" t="s">
        <v>1587</v>
      </c>
      <c r="CA10">
        <v>0</v>
      </c>
      <c r="CB10">
        <v>0</v>
      </c>
      <c r="CC10" t="s">
        <v>982</v>
      </c>
      <c r="CD10" t="s">
        <v>93</v>
      </c>
      <c r="CE10" t="s">
        <v>197</v>
      </c>
      <c r="CF10" t="s">
        <v>93</v>
      </c>
      <c r="CG10" t="s">
        <v>93</v>
      </c>
      <c r="CH10" t="s">
        <v>93</v>
      </c>
      <c r="CI10">
        <v>0</v>
      </c>
      <c r="CJ10" t="s">
        <v>93</v>
      </c>
      <c r="CK10">
        <v>0</v>
      </c>
      <c r="CL10" t="s">
        <v>93</v>
      </c>
      <c r="CM10">
        <v>0</v>
      </c>
      <c r="CN10" t="s">
        <v>93</v>
      </c>
      <c r="CO10">
        <v>0</v>
      </c>
      <c r="CP10" t="s">
        <v>93</v>
      </c>
      <c r="CQ10" t="s">
        <v>93</v>
      </c>
      <c r="CS10" t="str">
        <f>_xlfn.IFNA(VLOOKUP(全[[#This Row],[利用者名]],前[利用者名],1,FALSE),"新規")</f>
        <v>五十嵐　惠美子</v>
      </c>
    </row>
    <row r="11" spans="1:97">
      <c r="A11">
        <v>10</v>
      </c>
      <c r="B11">
        <v>518</v>
      </c>
      <c r="C11" t="s">
        <v>147</v>
      </c>
      <c r="D11" t="s">
        <v>148</v>
      </c>
      <c r="E11" t="s">
        <v>91</v>
      </c>
      <c r="F11" s="1">
        <v>11907</v>
      </c>
      <c r="G11" s="1">
        <v>11907</v>
      </c>
      <c r="H11" t="s">
        <v>92</v>
      </c>
      <c r="I11" t="s">
        <v>149</v>
      </c>
      <c r="J11" t="s">
        <v>93</v>
      </c>
      <c r="K11" t="s">
        <v>150</v>
      </c>
      <c r="L11" t="s">
        <v>93</v>
      </c>
      <c r="M11" t="s">
        <v>151</v>
      </c>
      <c r="N11" t="s">
        <v>94</v>
      </c>
      <c r="O11" t="s">
        <v>93</v>
      </c>
      <c r="P11" t="s">
        <v>93</v>
      </c>
      <c r="Q11" t="s">
        <v>1721</v>
      </c>
      <c r="R11" t="s">
        <v>1436</v>
      </c>
      <c r="S11" t="s">
        <v>878</v>
      </c>
      <c r="T11" t="s">
        <v>909</v>
      </c>
      <c r="U11" t="s">
        <v>93</v>
      </c>
      <c r="V11" t="s">
        <v>93</v>
      </c>
      <c r="W11">
        <v>93</v>
      </c>
      <c r="X11">
        <v>8</v>
      </c>
      <c r="Y11" t="s">
        <v>94</v>
      </c>
      <c r="Z11" s="1">
        <v>43815</v>
      </c>
      <c r="AA11" s="1"/>
      <c r="AB11" s="1">
        <v>43735</v>
      </c>
      <c r="AC11" s="1">
        <v>43814</v>
      </c>
      <c r="AD11" t="s">
        <v>95</v>
      </c>
      <c r="AE11">
        <v>21</v>
      </c>
      <c r="AF11" s="1">
        <v>45261</v>
      </c>
      <c r="AG11" s="1">
        <v>46721</v>
      </c>
      <c r="AH11" t="s">
        <v>93</v>
      </c>
      <c r="AI11" t="s">
        <v>93</v>
      </c>
      <c r="AJ11">
        <v>132027</v>
      </c>
      <c r="AK11" t="s">
        <v>1562</v>
      </c>
      <c r="AL11" s="1"/>
      <c r="AM11">
        <v>1373000163</v>
      </c>
      <c r="AN11" t="s">
        <v>127</v>
      </c>
      <c r="AO11" t="s">
        <v>96</v>
      </c>
      <c r="AP11">
        <v>39132022</v>
      </c>
      <c r="AQ11" t="s">
        <v>97</v>
      </c>
      <c r="AR11" t="s">
        <v>93</v>
      </c>
      <c r="AS11" t="s">
        <v>1563</v>
      </c>
      <c r="AT11" t="s">
        <v>93</v>
      </c>
      <c r="AU11" s="1">
        <v>45973</v>
      </c>
      <c r="AV11" s="1">
        <v>46002</v>
      </c>
      <c r="AW11">
        <v>49</v>
      </c>
      <c r="AX11" t="s">
        <v>98</v>
      </c>
      <c r="AY11" t="s">
        <v>99</v>
      </c>
      <c r="AZ11">
        <v>307</v>
      </c>
      <c r="BA11" t="s">
        <v>152</v>
      </c>
      <c r="BB11" t="s">
        <v>153</v>
      </c>
      <c r="BC11" t="s">
        <v>93</v>
      </c>
      <c r="BD11" t="s">
        <v>93</v>
      </c>
      <c r="BE11" t="s">
        <v>148</v>
      </c>
      <c r="BF11" t="s">
        <v>92</v>
      </c>
      <c r="BG11" t="s">
        <v>149</v>
      </c>
      <c r="BH11" t="s">
        <v>93</v>
      </c>
      <c r="BI11" t="s">
        <v>150</v>
      </c>
      <c r="BJ11" t="s">
        <v>99</v>
      </c>
      <c r="BK11" s="1">
        <v>43313</v>
      </c>
      <c r="BL11" s="1">
        <v>44043</v>
      </c>
      <c r="BM11">
        <v>0</v>
      </c>
      <c r="BN11" t="s">
        <v>93</v>
      </c>
      <c r="BO11" t="s">
        <v>93</v>
      </c>
      <c r="BP11" t="s">
        <v>93</v>
      </c>
      <c r="BQ11" t="s">
        <v>93</v>
      </c>
      <c r="BR11" t="s">
        <v>154</v>
      </c>
      <c r="BS11" s="1"/>
      <c r="BT11">
        <v>551</v>
      </c>
      <c r="BU11" t="s">
        <v>127</v>
      </c>
      <c r="BV11" t="s">
        <v>101</v>
      </c>
      <c r="BW11">
        <v>194565</v>
      </c>
      <c r="BX11" t="s">
        <v>145</v>
      </c>
      <c r="BY11" t="s">
        <v>155</v>
      </c>
      <c r="BZ11" t="s">
        <v>148</v>
      </c>
      <c r="CA11">
        <v>13</v>
      </c>
      <c r="CB11">
        <v>90</v>
      </c>
      <c r="CC11" t="s">
        <v>106</v>
      </c>
      <c r="CD11" t="s">
        <v>93</v>
      </c>
      <c r="CE11" t="s">
        <v>93</v>
      </c>
      <c r="CF11" t="s">
        <v>93</v>
      </c>
      <c r="CG11" t="s">
        <v>93</v>
      </c>
      <c r="CH11" t="s">
        <v>93</v>
      </c>
      <c r="CI11">
        <v>64</v>
      </c>
      <c r="CJ11" t="s">
        <v>130</v>
      </c>
      <c r="CK11">
        <v>0</v>
      </c>
      <c r="CL11" t="s">
        <v>93</v>
      </c>
      <c r="CM11">
        <v>0</v>
      </c>
      <c r="CN11" t="s">
        <v>93</v>
      </c>
      <c r="CO11">
        <v>0</v>
      </c>
      <c r="CP11" t="s">
        <v>93</v>
      </c>
      <c r="CQ11" t="s">
        <v>93</v>
      </c>
      <c r="CS11" t="str">
        <f>_xlfn.IFNA(VLOOKUP(全[[#This Row],[利用者名]],前[利用者名],1,FALSE),"新規")</f>
        <v>井澤　猛</v>
      </c>
    </row>
    <row r="12" spans="1:97">
      <c r="A12">
        <v>11</v>
      </c>
      <c r="B12">
        <v>927</v>
      </c>
      <c r="C12" t="s">
        <v>1029</v>
      </c>
      <c r="D12" t="s">
        <v>1030</v>
      </c>
      <c r="E12" t="s">
        <v>125</v>
      </c>
      <c r="F12" s="1">
        <v>13339</v>
      </c>
      <c r="G12" s="1">
        <v>13339</v>
      </c>
      <c r="H12" t="s">
        <v>184</v>
      </c>
      <c r="I12" t="s">
        <v>1031</v>
      </c>
      <c r="J12" t="s">
        <v>93</v>
      </c>
      <c r="K12" t="s">
        <v>1032</v>
      </c>
      <c r="L12" t="s">
        <v>93</v>
      </c>
      <c r="M12" t="s">
        <v>93</v>
      </c>
      <c r="N12" t="s">
        <v>94</v>
      </c>
      <c r="O12" t="s">
        <v>93</v>
      </c>
      <c r="P12" t="s">
        <v>93</v>
      </c>
      <c r="Q12" t="s">
        <v>1364</v>
      </c>
      <c r="R12" t="s">
        <v>93</v>
      </c>
      <c r="S12" t="s">
        <v>93</v>
      </c>
      <c r="T12" t="s">
        <v>93</v>
      </c>
      <c r="U12" t="s">
        <v>93</v>
      </c>
      <c r="V12" t="s">
        <v>93</v>
      </c>
      <c r="W12">
        <v>89</v>
      </c>
      <c r="X12">
        <v>7</v>
      </c>
      <c r="Y12" t="s">
        <v>94</v>
      </c>
      <c r="Z12" s="1">
        <v>45510</v>
      </c>
      <c r="AA12" s="1"/>
      <c r="AB12" s="1"/>
      <c r="AC12" s="1"/>
      <c r="AD12" t="s">
        <v>95</v>
      </c>
      <c r="AE12">
        <v>21</v>
      </c>
      <c r="AF12" s="1">
        <v>45870</v>
      </c>
      <c r="AG12" s="1">
        <v>47330</v>
      </c>
      <c r="AH12" t="s">
        <v>93</v>
      </c>
      <c r="AI12" t="s">
        <v>93</v>
      </c>
      <c r="AJ12">
        <v>132027</v>
      </c>
      <c r="AK12" t="s">
        <v>1564</v>
      </c>
      <c r="AL12" s="1"/>
      <c r="AM12">
        <v>1373003647</v>
      </c>
      <c r="AN12" t="s">
        <v>1033</v>
      </c>
      <c r="AO12" t="s">
        <v>93</v>
      </c>
      <c r="AQ12" t="s">
        <v>93</v>
      </c>
      <c r="AR12" t="s">
        <v>93</v>
      </c>
      <c r="AS12" t="s">
        <v>93</v>
      </c>
      <c r="AT12" t="s">
        <v>93</v>
      </c>
      <c r="AU12" s="1">
        <v>45962</v>
      </c>
      <c r="AV12" s="1">
        <v>46053</v>
      </c>
      <c r="AW12">
        <v>49</v>
      </c>
      <c r="AX12" t="s">
        <v>98</v>
      </c>
      <c r="AY12" t="s">
        <v>99</v>
      </c>
      <c r="AZ12">
        <v>143</v>
      </c>
      <c r="BA12" t="s">
        <v>841</v>
      </c>
      <c r="BB12" t="s">
        <v>489</v>
      </c>
      <c r="BC12" t="s">
        <v>93</v>
      </c>
      <c r="BD12" t="s">
        <v>93</v>
      </c>
      <c r="BE12" t="s">
        <v>1270</v>
      </c>
      <c r="BF12" t="s">
        <v>93</v>
      </c>
      <c r="BG12" t="s">
        <v>93</v>
      </c>
      <c r="BH12" t="s">
        <v>93</v>
      </c>
      <c r="BI12" t="s">
        <v>93</v>
      </c>
      <c r="BJ12" t="s">
        <v>99</v>
      </c>
      <c r="BK12" s="1"/>
      <c r="BL12" s="1"/>
      <c r="BM12">
        <v>0</v>
      </c>
      <c r="BN12" t="s">
        <v>93</v>
      </c>
      <c r="BO12" t="s">
        <v>93</v>
      </c>
      <c r="BP12" t="s">
        <v>93</v>
      </c>
      <c r="BQ12" t="s">
        <v>93</v>
      </c>
      <c r="BR12" t="s">
        <v>93</v>
      </c>
      <c r="BS12" s="1"/>
      <c r="BT12">
        <v>957</v>
      </c>
      <c r="BU12" t="s">
        <v>93</v>
      </c>
      <c r="BV12" t="s">
        <v>101</v>
      </c>
      <c r="BW12">
        <v>4881841</v>
      </c>
      <c r="BX12" t="s">
        <v>303</v>
      </c>
      <c r="BY12" t="s">
        <v>1034</v>
      </c>
      <c r="BZ12" t="s">
        <v>1030</v>
      </c>
      <c r="CA12">
        <v>0</v>
      </c>
      <c r="CB12">
        <v>90</v>
      </c>
      <c r="CC12" t="s">
        <v>106</v>
      </c>
      <c r="CD12" t="s">
        <v>93</v>
      </c>
      <c r="CE12" t="s">
        <v>93</v>
      </c>
      <c r="CF12" t="s">
        <v>93</v>
      </c>
      <c r="CG12" t="s">
        <v>93</v>
      </c>
      <c r="CH12" t="s">
        <v>93</v>
      </c>
      <c r="CI12">
        <v>308</v>
      </c>
      <c r="CJ12" t="s">
        <v>1091</v>
      </c>
      <c r="CK12">
        <v>0</v>
      </c>
      <c r="CL12" t="s">
        <v>93</v>
      </c>
      <c r="CM12">
        <v>0</v>
      </c>
      <c r="CN12" t="s">
        <v>93</v>
      </c>
      <c r="CO12">
        <v>0</v>
      </c>
      <c r="CP12" t="s">
        <v>93</v>
      </c>
      <c r="CQ12" t="s">
        <v>93</v>
      </c>
      <c r="CS12" t="str">
        <f>_xlfn.IFNA(VLOOKUP(全[[#This Row],[利用者名]],前[利用者名],1,FALSE),"新規")</f>
        <v>泉　玉美</v>
      </c>
    </row>
    <row r="13" spans="1:97">
      <c r="A13">
        <v>12</v>
      </c>
      <c r="B13">
        <v>689</v>
      </c>
      <c r="C13" t="s">
        <v>161</v>
      </c>
      <c r="D13" t="s">
        <v>162</v>
      </c>
      <c r="E13" t="s">
        <v>91</v>
      </c>
      <c r="F13" s="1">
        <v>18112</v>
      </c>
      <c r="G13" s="1">
        <v>18112</v>
      </c>
      <c r="H13" t="s">
        <v>163</v>
      </c>
      <c r="I13" t="s">
        <v>164</v>
      </c>
      <c r="J13" t="s">
        <v>93</v>
      </c>
      <c r="K13" t="s">
        <v>165</v>
      </c>
      <c r="L13" t="s">
        <v>93</v>
      </c>
      <c r="M13" t="s">
        <v>93</v>
      </c>
      <c r="N13" t="s">
        <v>93</v>
      </c>
      <c r="O13" t="s">
        <v>93</v>
      </c>
      <c r="P13" t="s">
        <v>93</v>
      </c>
      <c r="Q13" t="s">
        <v>1432</v>
      </c>
      <c r="R13" t="s">
        <v>1433</v>
      </c>
      <c r="S13" t="s">
        <v>911</v>
      </c>
      <c r="T13" t="s">
        <v>93</v>
      </c>
      <c r="U13" t="s">
        <v>93</v>
      </c>
      <c r="V13" t="s">
        <v>93</v>
      </c>
      <c r="W13">
        <v>76</v>
      </c>
      <c r="X13">
        <v>8</v>
      </c>
      <c r="Y13" t="s">
        <v>94</v>
      </c>
      <c r="Z13" s="1">
        <v>44476</v>
      </c>
      <c r="AA13" s="1"/>
      <c r="AB13" s="1"/>
      <c r="AC13" s="1"/>
      <c r="AD13" t="s">
        <v>95</v>
      </c>
      <c r="AE13">
        <v>21</v>
      </c>
      <c r="AF13" s="1">
        <v>45017</v>
      </c>
      <c r="AG13" s="1">
        <v>46112</v>
      </c>
      <c r="AH13" t="s">
        <v>93</v>
      </c>
      <c r="AI13" t="s">
        <v>93</v>
      </c>
      <c r="AJ13">
        <v>132027</v>
      </c>
      <c r="AK13" t="s">
        <v>1565</v>
      </c>
      <c r="AL13" s="1">
        <v>44481</v>
      </c>
      <c r="AM13">
        <v>1373003720</v>
      </c>
      <c r="AN13" t="s">
        <v>1289</v>
      </c>
      <c r="AO13" t="s">
        <v>93</v>
      </c>
      <c r="AQ13" t="s">
        <v>93</v>
      </c>
      <c r="AR13" t="s">
        <v>93</v>
      </c>
      <c r="AS13" t="s">
        <v>93</v>
      </c>
      <c r="AT13" t="s">
        <v>93</v>
      </c>
      <c r="AU13" s="1">
        <v>45992</v>
      </c>
      <c r="AV13" s="1">
        <v>46081</v>
      </c>
      <c r="AW13">
        <v>67</v>
      </c>
      <c r="AX13" t="s">
        <v>181</v>
      </c>
      <c r="AY13" t="s">
        <v>99</v>
      </c>
      <c r="AZ13">
        <v>524</v>
      </c>
      <c r="BA13" t="s">
        <v>167</v>
      </c>
      <c r="BB13" t="s">
        <v>168</v>
      </c>
      <c r="BC13" t="s">
        <v>93</v>
      </c>
      <c r="BD13" t="s">
        <v>93</v>
      </c>
      <c r="BE13" t="s">
        <v>162</v>
      </c>
      <c r="BF13" t="s">
        <v>163</v>
      </c>
      <c r="BG13" t="s">
        <v>164</v>
      </c>
      <c r="BH13" t="s">
        <v>93</v>
      </c>
      <c r="BI13" t="s">
        <v>165</v>
      </c>
      <c r="BJ13" t="s">
        <v>99</v>
      </c>
      <c r="BK13" s="1"/>
      <c r="BL13" s="1"/>
      <c r="BM13">
        <v>67</v>
      </c>
      <c r="BN13" t="s">
        <v>181</v>
      </c>
      <c r="BO13" t="s">
        <v>93</v>
      </c>
      <c r="BP13" t="s">
        <v>93</v>
      </c>
      <c r="BQ13" t="s">
        <v>93</v>
      </c>
      <c r="BR13" t="s">
        <v>93</v>
      </c>
      <c r="BS13" s="1"/>
      <c r="BT13">
        <v>758</v>
      </c>
      <c r="BU13" t="s">
        <v>93</v>
      </c>
      <c r="BV13" t="s">
        <v>101</v>
      </c>
      <c r="BW13">
        <v>1004855</v>
      </c>
      <c r="BX13" t="s">
        <v>169</v>
      </c>
      <c r="BY13" t="s">
        <v>170</v>
      </c>
      <c r="BZ13" t="s">
        <v>162</v>
      </c>
      <c r="CA13">
        <v>0</v>
      </c>
      <c r="CB13">
        <v>90</v>
      </c>
      <c r="CC13" t="s">
        <v>93</v>
      </c>
      <c r="CD13" t="s">
        <v>93</v>
      </c>
      <c r="CE13" t="s">
        <v>171</v>
      </c>
      <c r="CF13" t="s">
        <v>93</v>
      </c>
      <c r="CG13" t="s">
        <v>93</v>
      </c>
      <c r="CH13" t="s">
        <v>93</v>
      </c>
      <c r="CI13">
        <v>341</v>
      </c>
      <c r="CJ13" t="s">
        <v>172</v>
      </c>
      <c r="CK13">
        <v>49</v>
      </c>
      <c r="CL13" t="s">
        <v>98</v>
      </c>
      <c r="CM13">
        <v>0</v>
      </c>
      <c r="CN13" t="s">
        <v>93</v>
      </c>
      <c r="CO13">
        <v>0</v>
      </c>
      <c r="CP13" t="s">
        <v>93</v>
      </c>
      <c r="CQ13" t="s">
        <v>93</v>
      </c>
      <c r="CS13" t="str">
        <f>_xlfn.IFNA(VLOOKUP(全[[#This Row],[利用者名]],前[利用者名],1,FALSE),"新規")</f>
        <v>伊藤　収</v>
      </c>
    </row>
    <row r="14" spans="1:97">
      <c r="A14">
        <v>13</v>
      </c>
      <c r="B14">
        <v>625</v>
      </c>
      <c r="C14" t="s">
        <v>173</v>
      </c>
      <c r="D14" t="s">
        <v>174</v>
      </c>
      <c r="E14" t="s">
        <v>91</v>
      </c>
      <c r="F14" s="1">
        <v>10558</v>
      </c>
      <c r="G14" s="1">
        <v>10558</v>
      </c>
      <c r="H14" t="s">
        <v>175</v>
      </c>
      <c r="I14" t="s">
        <v>176</v>
      </c>
      <c r="J14" t="s">
        <v>93</v>
      </c>
      <c r="K14" t="s">
        <v>177</v>
      </c>
      <c r="L14" t="s">
        <v>178</v>
      </c>
      <c r="M14" t="s">
        <v>93</v>
      </c>
      <c r="N14" t="s">
        <v>93</v>
      </c>
      <c r="O14" t="s">
        <v>93</v>
      </c>
      <c r="P14" t="s">
        <v>93</v>
      </c>
      <c r="Q14" t="s">
        <v>1566</v>
      </c>
      <c r="R14" t="s">
        <v>1433</v>
      </c>
      <c r="S14" t="s">
        <v>911</v>
      </c>
      <c r="T14" t="s">
        <v>93</v>
      </c>
      <c r="U14" t="s">
        <v>93</v>
      </c>
      <c r="V14" t="s">
        <v>93</v>
      </c>
      <c r="W14">
        <v>97</v>
      </c>
      <c r="X14">
        <v>11</v>
      </c>
      <c r="Y14" t="s">
        <v>94</v>
      </c>
      <c r="Z14" s="1">
        <v>44208</v>
      </c>
      <c r="AA14" s="1"/>
      <c r="AB14" s="1"/>
      <c r="AC14" s="1"/>
      <c r="AD14" t="s">
        <v>95</v>
      </c>
      <c r="AE14">
        <v>21</v>
      </c>
      <c r="AF14" s="1">
        <v>44958</v>
      </c>
      <c r="AG14" s="1">
        <v>46418</v>
      </c>
      <c r="AH14" t="s">
        <v>93</v>
      </c>
      <c r="AI14" t="s">
        <v>93</v>
      </c>
      <c r="AJ14">
        <v>132027</v>
      </c>
      <c r="AK14" t="s">
        <v>1567</v>
      </c>
      <c r="AL14" s="1">
        <v>44042</v>
      </c>
      <c r="AM14">
        <v>1373003720</v>
      </c>
      <c r="AN14" t="s">
        <v>1289</v>
      </c>
      <c r="AO14" t="s">
        <v>93</v>
      </c>
      <c r="AQ14" t="s">
        <v>93</v>
      </c>
      <c r="AR14" t="s">
        <v>93</v>
      </c>
      <c r="AS14" t="s">
        <v>93</v>
      </c>
      <c r="AT14" t="s">
        <v>93</v>
      </c>
      <c r="AU14" s="1">
        <v>45995</v>
      </c>
      <c r="AV14" s="1">
        <v>46176</v>
      </c>
      <c r="AW14">
        <v>49</v>
      </c>
      <c r="AX14" t="s">
        <v>98</v>
      </c>
      <c r="AY14" t="s">
        <v>99</v>
      </c>
      <c r="AZ14">
        <v>275</v>
      </c>
      <c r="BA14" t="s">
        <v>179</v>
      </c>
      <c r="BB14" t="s">
        <v>180</v>
      </c>
      <c r="BC14" t="s">
        <v>93</v>
      </c>
      <c r="BD14" t="s">
        <v>93</v>
      </c>
      <c r="BE14" t="s">
        <v>174</v>
      </c>
      <c r="BF14" t="s">
        <v>175</v>
      </c>
      <c r="BG14" t="s">
        <v>176</v>
      </c>
      <c r="BH14" t="s">
        <v>93</v>
      </c>
      <c r="BI14" t="s">
        <v>177</v>
      </c>
      <c r="BJ14" t="s">
        <v>99</v>
      </c>
      <c r="BK14" s="1"/>
      <c r="BL14" s="1"/>
      <c r="BM14">
        <v>67</v>
      </c>
      <c r="BN14" t="s">
        <v>181</v>
      </c>
      <c r="BO14" t="s">
        <v>93</v>
      </c>
      <c r="BP14" t="s">
        <v>93</v>
      </c>
      <c r="BQ14" t="s">
        <v>93</v>
      </c>
      <c r="BR14" t="s">
        <v>93</v>
      </c>
      <c r="BS14" s="1"/>
      <c r="BT14">
        <v>630</v>
      </c>
      <c r="BU14" t="s">
        <v>93</v>
      </c>
      <c r="BV14" t="s">
        <v>101</v>
      </c>
      <c r="BW14">
        <v>1136613</v>
      </c>
      <c r="BX14" t="s">
        <v>182</v>
      </c>
      <c r="BY14" t="s">
        <v>183</v>
      </c>
      <c r="BZ14" t="s">
        <v>174</v>
      </c>
      <c r="CA14">
        <v>0</v>
      </c>
      <c r="CB14">
        <v>80</v>
      </c>
      <c r="CC14" t="s">
        <v>93</v>
      </c>
      <c r="CD14" t="s">
        <v>93</v>
      </c>
      <c r="CE14" t="s">
        <v>93</v>
      </c>
      <c r="CF14" t="s">
        <v>93</v>
      </c>
      <c r="CG14" t="s">
        <v>93</v>
      </c>
      <c r="CH14" t="s">
        <v>93</v>
      </c>
      <c r="CI14">
        <v>341</v>
      </c>
      <c r="CJ14" t="s">
        <v>172</v>
      </c>
      <c r="CK14">
        <v>67</v>
      </c>
      <c r="CL14" t="s">
        <v>181</v>
      </c>
      <c r="CM14">
        <v>0</v>
      </c>
      <c r="CN14" t="s">
        <v>93</v>
      </c>
      <c r="CO14">
        <v>0</v>
      </c>
      <c r="CP14" t="s">
        <v>93</v>
      </c>
      <c r="CQ14" t="s">
        <v>93</v>
      </c>
      <c r="CS14" t="str">
        <f>_xlfn.IFNA(VLOOKUP(全[[#This Row],[利用者名]],前[利用者名],1,FALSE),"新規")</f>
        <v>伊藤　十郎</v>
      </c>
    </row>
    <row r="15" spans="1:97">
      <c r="A15">
        <v>14</v>
      </c>
      <c r="B15">
        <v>1030</v>
      </c>
      <c r="C15" t="s">
        <v>1722</v>
      </c>
      <c r="D15" t="s">
        <v>1723</v>
      </c>
      <c r="E15" t="s">
        <v>91</v>
      </c>
      <c r="F15" s="1">
        <v>16527</v>
      </c>
      <c r="G15" s="1">
        <v>16527</v>
      </c>
      <c r="H15" t="s">
        <v>113</v>
      </c>
      <c r="I15" t="s">
        <v>1724</v>
      </c>
      <c r="J15" t="s">
        <v>93</v>
      </c>
      <c r="K15" t="s">
        <v>1725</v>
      </c>
      <c r="L15" t="s">
        <v>1726</v>
      </c>
      <c r="M15" t="s">
        <v>93</v>
      </c>
      <c r="N15" t="s">
        <v>94</v>
      </c>
      <c r="O15" t="s">
        <v>93</v>
      </c>
      <c r="P15" t="s">
        <v>93</v>
      </c>
      <c r="Q15" t="s">
        <v>1294</v>
      </c>
      <c r="R15" t="s">
        <v>93</v>
      </c>
      <c r="S15" t="s">
        <v>93</v>
      </c>
      <c r="T15" t="s">
        <v>93</v>
      </c>
      <c r="U15" t="s">
        <v>93</v>
      </c>
      <c r="V15" t="s">
        <v>93</v>
      </c>
      <c r="W15">
        <v>80</v>
      </c>
      <c r="X15">
        <v>3</v>
      </c>
      <c r="Y15" t="s">
        <v>94</v>
      </c>
      <c r="Z15" s="1"/>
      <c r="AA15" s="1"/>
      <c r="AB15" s="1">
        <v>45999</v>
      </c>
      <c r="AC15" s="1"/>
      <c r="AD15" t="s">
        <v>93</v>
      </c>
      <c r="AF15" s="1"/>
      <c r="AG15" s="1"/>
      <c r="AH15" t="s">
        <v>93</v>
      </c>
      <c r="AI15" t="s">
        <v>93</v>
      </c>
      <c r="AK15" t="s">
        <v>93</v>
      </c>
      <c r="AL15" s="1"/>
      <c r="AN15" t="s">
        <v>93</v>
      </c>
      <c r="AO15" t="s">
        <v>93</v>
      </c>
      <c r="AQ15" t="s">
        <v>93</v>
      </c>
      <c r="AR15" t="s">
        <v>93</v>
      </c>
      <c r="AS15" t="s">
        <v>93</v>
      </c>
      <c r="AT15" t="s">
        <v>93</v>
      </c>
      <c r="AU15" s="1">
        <v>45999</v>
      </c>
      <c r="AV15" s="1">
        <v>46081</v>
      </c>
      <c r="AW15">
        <v>49</v>
      </c>
      <c r="AX15" t="s">
        <v>98</v>
      </c>
      <c r="AY15" t="s">
        <v>142</v>
      </c>
      <c r="AZ15">
        <v>139</v>
      </c>
      <c r="BA15" t="s">
        <v>206</v>
      </c>
      <c r="BB15" t="s">
        <v>199</v>
      </c>
      <c r="BC15" t="s">
        <v>93</v>
      </c>
      <c r="BD15" t="s">
        <v>93</v>
      </c>
      <c r="BE15" t="s">
        <v>1723</v>
      </c>
      <c r="BF15" t="s">
        <v>113</v>
      </c>
      <c r="BG15" t="s">
        <v>1724</v>
      </c>
      <c r="BH15" t="s">
        <v>93</v>
      </c>
      <c r="BI15" t="s">
        <v>1725</v>
      </c>
      <c r="BJ15" t="s">
        <v>142</v>
      </c>
      <c r="BK15" s="1"/>
      <c r="BL15" s="1"/>
      <c r="BM15">
        <v>0</v>
      </c>
      <c r="BN15" t="s">
        <v>93</v>
      </c>
      <c r="BO15" t="s">
        <v>93</v>
      </c>
      <c r="BP15" t="s">
        <v>93</v>
      </c>
      <c r="BQ15" t="s">
        <v>93</v>
      </c>
      <c r="BR15" t="s">
        <v>93</v>
      </c>
      <c r="BS15" s="1"/>
      <c r="BT15">
        <v>1046</v>
      </c>
      <c r="BU15" t="s">
        <v>93</v>
      </c>
      <c r="BV15" t="s">
        <v>93</v>
      </c>
      <c r="BX15" t="s">
        <v>93</v>
      </c>
      <c r="BY15" t="s">
        <v>93</v>
      </c>
      <c r="BZ15" t="s">
        <v>93</v>
      </c>
      <c r="CA15">
        <v>0</v>
      </c>
      <c r="CB15">
        <v>0</v>
      </c>
      <c r="CC15" t="s">
        <v>982</v>
      </c>
      <c r="CD15" t="s">
        <v>93</v>
      </c>
      <c r="CE15" t="s">
        <v>290</v>
      </c>
      <c r="CF15" t="s">
        <v>94</v>
      </c>
      <c r="CG15" t="s">
        <v>93</v>
      </c>
      <c r="CH15" t="s">
        <v>93</v>
      </c>
      <c r="CI15">
        <v>0</v>
      </c>
      <c r="CJ15" t="s">
        <v>93</v>
      </c>
      <c r="CK15">
        <v>0</v>
      </c>
      <c r="CL15" t="s">
        <v>93</v>
      </c>
      <c r="CM15">
        <v>0</v>
      </c>
      <c r="CN15" t="s">
        <v>93</v>
      </c>
      <c r="CO15">
        <v>0</v>
      </c>
      <c r="CP15" t="s">
        <v>93</v>
      </c>
      <c r="CQ15" t="s">
        <v>93</v>
      </c>
      <c r="CS15" t="str">
        <f>_xlfn.IFNA(VLOOKUP(全[[#This Row],[利用者名]],前[利用者名],1,FALSE),"新規")</f>
        <v>伊藤　英雄</v>
      </c>
    </row>
    <row r="16" spans="1:97">
      <c r="A16">
        <v>15</v>
      </c>
      <c r="B16">
        <v>986</v>
      </c>
      <c r="C16" t="s">
        <v>1290</v>
      </c>
      <c r="D16" t="s">
        <v>1291</v>
      </c>
      <c r="E16" t="s">
        <v>125</v>
      </c>
      <c r="F16" s="1">
        <v>31816</v>
      </c>
      <c r="G16" s="1">
        <v>31816</v>
      </c>
      <c r="H16" t="s">
        <v>136</v>
      </c>
      <c r="I16" t="s">
        <v>1292</v>
      </c>
      <c r="J16" t="s">
        <v>93</v>
      </c>
      <c r="K16" t="s">
        <v>1293</v>
      </c>
      <c r="L16" t="s">
        <v>1324</v>
      </c>
      <c r="M16" t="s">
        <v>93</v>
      </c>
      <c r="N16" t="s">
        <v>94</v>
      </c>
      <c r="O16" t="s">
        <v>93</v>
      </c>
      <c r="P16" t="s">
        <v>93</v>
      </c>
      <c r="Q16" t="s">
        <v>93</v>
      </c>
      <c r="R16" t="s">
        <v>93</v>
      </c>
      <c r="S16" t="s">
        <v>93</v>
      </c>
      <c r="T16" t="s">
        <v>93</v>
      </c>
      <c r="U16" t="s">
        <v>93</v>
      </c>
      <c r="V16" t="s">
        <v>93</v>
      </c>
      <c r="W16">
        <v>38</v>
      </c>
      <c r="X16">
        <v>2</v>
      </c>
      <c r="Y16" t="s">
        <v>94</v>
      </c>
      <c r="Z16" s="1"/>
      <c r="AA16" s="1"/>
      <c r="AB16" s="1">
        <v>45817</v>
      </c>
      <c r="AC16" s="1"/>
      <c r="AD16" t="s">
        <v>93</v>
      </c>
      <c r="AF16" s="1"/>
      <c r="AG16" s="1"/>
      <c r="AH16" t="s">
        <v>93</v>
      </c>
      <c r="AI16" t="s">
        <v>93</v>
      </c>
      <c r="AK16" t="s">
        <v>93</v>
      </c>
      <c r="AL16" s="1"/>
      <c r="AN16" t="s">
        <v>93</v>
      </c>
      <c r="AO16" t="s">
        <v>140</v>
      </c>
      <c r="AP16">
        <v>6131064</v>
      </c>
      <c r="AQ16" t="s">
        <v>97</v>
      </c>
      <c r="AR16" t="s">
        <v>1325</v>
      </c>
      <c r="AS16" t="s">
        <v>1326</v>
      </c>
      <c r="AT16" t="s">
        <v>93</v>
      </c>
      <c r="AU16" s="1">
        <v>45962</v>
      </c>
      <c r="AV16" s="1">
        <v>46142</v>
      </c>
      <c r="AW16">
        <v>49</v>
      </c>
      <c r="AX16" t="s">
        <v>98</v>
      </c>
      <c r="AY16" t="s">
        <v>142</v>
      </c>
      <c r="AZ16">
        <v>20</v>
      </c>
      <c r="BA16" t="s">
        <v>143</v>
      </c>
      <c r="BB16" t="s">
        <v>121</v>
      </c>
      <c r="BC16" t="s">
        <v>1327</v>
      </c>
      <c r="BD16" t="s">
        <v>93</v>
      </c>
      <c r="BE16" t="s">
        <v>1291</v>
      </c>
      <c r="BF16" t="s">
        <v>136</v>
      </c>
      <c r="BG16" t="s">
        <v>1292</v>
      </c>
      <c r="BH16" t="s">
        <v>93</v>
      </c>
      <c r="BI16" t="s">
        <v>1293</v>
      </c>
      <c r="BJ16" t="s">
        <v>142</v>
      </c>
      <c r="BK16" s="1">
        <v>39904</v>
      </c>
      <c r="BL16" s="1"/>
      <c r="BM16">
        <v>81</v>
      </c>
      <c r="BN16" t="s">
        <v>712</v>
      </c>
      <c r="BO16" t="s">
        <v>93</v>
      </c>
      <c r="BP16" t="s">
        <v>93</v>
      </c>
      <c r="BQ16" t="s">
        <v>93</v>
      </c>
      <c r="BR16" t="s">
        <v>93</v>
      </c>
      <c r="BS16" s="1"/>
      <c r="BT16">
        <v>1009</v>
      </c>
      <c r="BU16" t="s">
        <v>93</v>
      </c>
      <c r="BV16" t="s">
        <v>93</v>
      </c>
      <c r="BX16" t="s">
        <v>93</v>
      </c>
      <c r="BY16" t="s">
        <v>93</v>
      </c>
      <c r="BZ16" t="s">
        <v>93</v>
      </c>
      <c r="CA16">
        <v>0</v>
      </c>
      <c r="CB16">
        <v>0</v>
      </c>
      <c r="CC16" t="s">
        <v>982</v>
      </c>
      <c r="CD16" t="s">
        <v>93</v>
      </c>
      <c r="CE16" t="s">
        <v>93</v>
      </c>
      <c r="CF16" t="s">
        <v>93</v>
      </c>
      <c r="CG16" t="s">
        <v>93</v>
      </c>
      <c r="CH16" t="s">
        <v>93</v>
      </c>
      <c r="CI16">
        <v>0</v>
      </c>
      <c r="CJ16" t="s">
        <v>93</v>
      </c>
      <c r="CK16">
        <v>0</v>
      </c>
      <c r="CL16" t="s">
        <v>93</v>
      </c>
      <c r="CM16">
        <v>0</v>
      </c>
      <c r="CN16" t="s">
        <v>93</v>
      </c>
      <c r="CO16">
        <v>0</v>
      </c>
      <c r="CP16" t="s">
        <v>93</v>
      </c>
      <c r="CQ16" t="s">
        <v>93</v>
      </c>
      <c r="CS16" t="str">
        <f>_xlfn.IFNA(VLOOKUP(全[[#This Row],[利用者名]],前[利用者名],1,FALSE),"新規")</f>
        <v>岩崎　友香</v>
      </c>
    </row>
    <row r="17" spans="1:97">
      <c r="A17">
        <v>16</v>
      </c>
      <c r="B17">
        <v>920</v>
      </c>
      <c r="C17" t="s">
        <v>983</v>
      </c>
      <c r="D17" t="s">
        <v>984</v>
      </c>
      <c r="E17" t="s">
        <v>125</v>
      </c>
      <c r="F17" s="1">
        <v>13559</v>
      </c>
      <c r="G17" s="1">
        <v>13559</v>
      </c>
      <c r="H17" t="s">
        <v>156</v>
      </c>
      <c r="I17" t="s">
        <v>985</v>
      </c>
      <c r="J17" t="s">
        <v>93</v>
      </c>
      <c r="K17" t="s">
        <v>986</v>
      </c>
      <c r="L17" t="s">
        <v>987</v>
      </c>
      <c r="M17" t="s">
        <v>93</v>
      </c>
      <c r="N17" t="s">
        <v>94</v>
      </c>
      <c r="O17" t="s">
        <v>93</v>
      </c>
      <c r="P17" t="s">
        <v>93</v>
      </c>
      <c r="Q17" t="s">
        <v>1294</v>
      </c>
      <c r="R17" t="s">
        <v>93</v>
      </c>
      <c r="S17" t="s">
        <v>93</v>
      </c>
      <c r="T17" t="s">
        <v>93</v>
      </c>
      <c r="U17" t="s">
        <v>93</v>
      </c>
      <c r="V17" t="s">
        <v>93</v>
      </c>
      <c r="W17">
        <v>88</v>
      </c>
      <c r="X17">
        <v>2</v>
      </c>
      <c r="Y17" t="s">
        <v>94</v>
      </c>
      <c r="Z17" s="1">
        <v>45468</v>
      </c>
      <c r="AA17" s="1"/>
      <c r="AB17" s="1">
        <v>45468</v>
      </c>
      <c r="AC17" s="1"/>
      <c r="AD17" t="s">
        <v>108</v>
      </c>
      <c r="AE17">
        <v>23</v>
      </c>
      <c r="AF17" s="1">
        <v>45809</v>
      </c>
      <c r="AG17" s="1">
        <v>46173</v>
      </c>
      <c r="AH17" t="s">
        <v>93</v>
      </c>
      <c r="AI17" t="s">
        <v>93</v>
      </c>
      <c r="AJ17">
        <v>132027</v>
      </c>
      <c r="AK17" t="s">
        <v>1442</v>
      </c>
      <c r="AL17" s="1"/>
      <c r="AM17">
        <v>1373101961</v>
      </c>
      <c r="AN17" t="s">
        <v>1035</v>
      </c>
      <c r="AO17" t="s">
        <v>96</v>
      </c>
      <c r="AP17">
        <v>39132022</v>
      </c>
      <c r="AQ17" t="s">
        <v>97</v>
      </c>
      <c r="AR17" t="s">
        <v>988</v>
      </c>
      <c r="AS17" t="s">
        <v>93</v>
      </c>
      <c r="AT17" t="s">
        <v>93</v>
      </c>
      <c r="AU17" s="1">
        <v>45960</v>
      </c>
      <c r="AV17" s="1">
        <v>46141</v>
      </c>
      <c r="AW17">
        <v>49</v>
      </c>
      <c r="AX17" t="s">
        <v>98</v>
      </c>
      <c r="AY17" t="s">
        <v>99</v>
      </c>
      <c r="AZ17">
        <v>52</v>
      </c>
      <c r="BA17" t="s">
        <v>297</v>
      </c>
      <c r="BB17" t="s">
        <v>298</v>
      </c>
      <c r="BC17" t="s">
        <v>93</v>
      </c>
      <c r="BD17" t="s">
        <v>93</v>
      </c>
      <c r="BE17" t="s">
        <v>984</v>
      </c>
      <c r="BF17" t="s">
        <v>156</v>
      </c>
      <c r="BG17" t="s">
        <v>985</v>
      </c>
      <c r="BH17" t="s">
        <v>93</v>
      </c>
      <c r="BI17" t="s">
        <v>986</v>
      </c>
      <c r="BJ17" t="s">
        <v>99</v>
      </c>
      <c r="BK17" s="1">
        <v>44986</v>
      </c>
      <c r="BL17" s="1">
        <v>45504</v>
      </c>
      <c r="BM17">
        <v>0</v>
      </c>
      <c r="BN17" t="s">
        <v>93</v>
      </c>
      <c r="BO17" t="s">
        <v>93</v>
      </c>
      <c r="BP17" t="s">
        <v>93</v>
      </c>
      <c r="BQ17" t="s">
        <v>203</v>
      </c>
      <c r="BR17" t="s">
        <v>93</v>
      </c>
      <c r="BS17" s="1"/>
      <c r="BT17">
        <v>950</v>
      </c>
      <c r="BU17" t="s">
        <v>93</v>
      </c>
      <c r="BV17" t="s">
        <v>101</v>
      </c>
      <c r="BW17">
        <v>2528795</v>
      </c>
      <c r="BX17" t="s">
        <v>1154</v>
      </c>
      <c r="BY17" t="s">
        <v>1155</v>
      </c>
      <c r="BZ17" t="s">
        <v>1156</v>
      </c>
      <c r="CA17">
        <v>0</v>
      </c>
      <c r="CB17">
        <v>90</v>
      </c>
      <c r="CC17" t="s">
        <v>106</v>
      </c>
      <c r="CD17" t="s">
        <v>93</v>
      </c>
      <c r="CE17" t="s">
        <v>944</v>
      </c>
      <c r="CF17" t="s">
        <v>93</v>
      </c>
      <c r="CG17" t="s">
        <v>93</v>
      </c>
      <c r="CH17" t="s">
        <v>93</v>
      </c>
      <c r="CI17">
        <v>325</v>
      </c>
      <c r="CJ17" t="s">
        <v>808</v>
      </c>
      <c r="CK17">
        <v>0</v>
      </c>
      <c r="CL17" t="s">
        <v>93</v>
      </c>
      <c r="CM17">
        <v>0</v>
      </c>
      <c r="CN17" t="s">
        <v>93</v>
      </c>
      <c r="CO17">
        <v>0</v>
      </c>
      <c r="CP17" t="s">
        <v>93</v>
      </c>
      <c r="CQ17" t="s">
        <v>93</v>
      </c>
      <c r="CS17" t="str">
        <f>_xlfn.IFNA(VLOOKUP(全[[#This Row],[利用者名]],前[利用者名],1,FALSE),"新規")</f>
        <v>岩田　綾子</v>
      </c>
    </row>
    <row r="18" spans="1:97">
      <c r="A18">
        <v>17</v>
      </c>
      <c r="B18">
        <v>1025</v>
      </c>
      <c r="C18" t="s">
        <v>1727</v>
      </c>
      <c r="D18" t="s">
        <v>1728</v>
      </c>
      <c r="E18" t="s">
        <v>125</v>
      </c>
      <c r="F18" s="1">
        <v>12889</v>
      </c>
      <c r="G18" s="1">
        <v>12889</v>
      </c>
      <c r="H18" t="s">
        <v>156</v>
      </c>
      <c r="I18" t="s">
        <v>1729</v>
      </c>
      <c r="J18" t="s">
        <v>93</v>
      </c>
      <c r="K18" t="s">
        <v>1730</v>
      </c>
      <c r="L18" t="s">
        <v>93</v>
      </c>
      <c r="M18" t="s">
        <v>93</v>
      </c>
      <c r="N18" t="s">
        <v>94</v>
      </c>
      <c r="O18" t="s">
        <v>93</v>
      </c>
      <c r="P18" t="s">
        <v>93</v>
      </c>
      <c r="Q18" t="s">
        <v>1294</v>
      </c>
      <c r="R18" t="s">
        <v>93</v>
      </c>
      <c r="S18" t="s">
        <v>93</v>
      </c>
      <c r="T18" t="s">
        <v>93</v>
      </c>
      <c r="U18" t="s">
        <v>93</v>
      </c>
      <c r="V18" t="s">
        <v>93</v>
      </c>
      <c r="W18">
        <v>90</v>
      </c>
      <c r="X18">
        <v>4</v>
      </c>
      <c r="Y18" t="s">
        <v>94</v>
      </c>
      <c r="Z18" s="1">
        <v>45981</v>
      </c>
      <c r="AA18" s="1"/>
      <c r="AB18" s="1"/>
      <c r="AC18" s="1"/>
      <c r="AD18" t="s">
        <v>104</v>
      </c>
      <c r="AE18">
        <v>22</v>
      </c>
      <c r="AF18" s="1">
        <v>45940</v>
      </c>
      <c r="AG18" s="1">
        <v>46326</v>
      </c>
      <c r="AH18" t="s">
        <v>93</v>
      </c>
      <c r="AI18" t="s">
        <v>93</v>
      </c>
      <c r="AJ18">
        <v>132027</v>
      </c>
      <c r="AK18" t="s">
        <v>1731</v>
      </c>
      <c r="AL18" s="1"/>
      <c r="AM18">
        <v>1373000569</v>
      </c>
      <c r="AN18" t="s">
        <v>205</v>
      </c>
      <c r="AO18" t="s">
        <v>93</v>
      </c>
      <c r="AQ18" t="s">
        <v>93</v>
      </c>
      <c r="AR18" t="s">
        <v>93</v>
      </c>
      <c r="AS18" t="s">
        <v>93</v>
      </c>
      <c r="AT18" t="s">
        <v>93</v>
      </c>
      <c r="AU18" s="1">
        <v>45981</v>
      </c>
      <c r="AV18" s="1">
        <v>46053</v>
      </c>
      <c r="AW18">
        <v>75</v>
      </c>
      <c r="AX18" t="s">
        <v>1658</v>
      </c>
      <c r="AY18" t="s">
        <v>99</v>
      </c>
      <c r="AZ18">
        <v>37</v>
      </c>
      <c r="BA18" t="s">
        <v>198</v>
      </c>
      <c r="BB18" t="s">
        <v>199</v>
      </c>
      <c r="BC18" t="s">
        <v>93</v>
      </c>
      <c r="BD18" t="s">
        <v>93</v>
      </c>
      <c r="BE18" t="s">
        <v>1728</v>
      </c>
      <c r="BF18" t="s">
        <v>156</v>
      </c>
      <c r="BG18" t="s">
        <v>1729</v>
      </c>
      <c r="BH18" t="s">
        <v>93</v>
      </c>
      <c r="BI18" t="s">
        <v>1730</v>
      </c>
      <c r="BJ18" t="s">
        <v>99</v>
      </c>
      <c r="BK18" s="1"/>
      <c r="BL18" s="1"/>
      <c r="BM18">
        <v>0</v>
      </c>
      <c r="BN18" t="s">
        <v>93</v>
      </c>
      <c r="BO18" t="s">
        <v>93</v>
      </c>
      <c r="BP18" t="s">
        <v>93</v>
      </c>
      <c r="BQ18" t="s">
        <v>93</v>
      </c>
      <c r="BR18" t="s">
        <v>93</v>
      </c>
      <c r="BS18" s="1"/>
      <c r="BT18">
        <v>1041</v>
      </c>
      <c r="BU18" t="s">
        <v>93</v>
      </c>
      <c r="BV18" t="s">
        <v>101</v>
      </c>
      <c r="BW18">
        <v>387560</v>
      </c>
      <c r="BX18" t="s">
        <v>194</v>
      </c>
      <c r="BY18" t="s">
        <v>1732</v>
      </c>
      <c r="BZ18" t="s">
        <v>1728</v>
      </c>
      <c r="CA18">
        <v>0</v>
      </c>
      <c r="CB18">
        <v>90</v>
      </c>
      <c r="CC18" t="s">
        <v>106</v>
      </c>
      <c r="CD18" t="s">
        <v>93</v>
      </c>
      <c r="CE18" t="s">
        <v>290</v>
      </c>
      <c r="CF18" t="s">
        <v>93</v>
      </c>
      <c r="CG18" t="s">
        <v>93</v>
      </c>
      <c r="CH18" t="s">
        <v>93</v>
      </c>
      <c r="CI18">
        <v>138</v>
      </c>
      <c r="CJ18" t="s">
        <v>269</v>
      </c>
      <c r="CK18">
        <v>0</v>
      </c>
      <c r="CL18" t="s">
        <v>93</v>
      </c>
      <c r="CM18">
        <v>0</v>
      </c>
      <c r="CN18" t="s">
        <v>93</v>
      </c>
      <c r="CO18">
        <v>0</v>
      </c>
      <c r="CP18" t="s">
        <v>93</v>
      </c>
      <c r="CQ18" t="s">
        <v>93</v>
      </c>
      <c r="CS18" t="str">
        <f>_xlfn.IFNA(VLOOKUP(全[[#This Row],[利用者名]],前[利用者名],1,FALSE),"新規")</f>
        <v>上野　竹子</v>
      </c>
    </row>
    <row r="19" spans="1:97">
      <c r="A19">
        <v>18</v>
      </c>
      <c r="B19">
        <v>1028</v>
      </c>
      <c r="C19" t="s">
        <v>1733</v>
      </c>
      <c r="D19" t="s">
        <v>1734</v>
      </c>
      <c r="E19" t="s">
        <v>125</v>
      </c>
      <c r="F19" s="1">
        <v>9494</v>
      </c>
      <c r="G19" s="1">
        <v>9494</v>
      </c>
      <c r="H19" t="s">
        <v>1349</v>
      </c>
      <c r="I19" t="s">
        <v>1735</v>
      </c>
      <c r="J19" t="s">
        <v>93</v>
      </c>
      <c r="K19" t="s">
        <v>1736</v>
      </c>
      <c r="L19" t="s">
        <v>93</v>
      </c>
      <c r="M19" t="s">
        <v>93</v>
      </c>
      <c r="N19" t="s">
        <v>94</v>
      </c>
      <c r="O19" t="s">
        <v>93</v>
      </c>
      <c r="P19" t="s">
        <v>93</v>
      </c>
      <c r="Q19" t="s">
        <v>93</v>
      </c>
      <c r="R19" t="s">
        <v>93</v>
      </c>
      <c r="S19" t="s">
        <v>93</v>
      </c>
      <c r="T19" t="s">
        <v>93</v>
      </c>
      <c r="U19" t="s">
        <v>93</v>
      </c>
      <c r="V19" t="s">
        <v>93</v>
      </c>
      <c r="W19">
        <v>99</v>
      </c>
      <c r="X19">
        <v>12</v>
      </c>
      <c r="Y19" t="s">
        <v>94</v>
      </c>
      <c r="Z19" s="1">
        <v>45988</v>
      </c>
      <c r="AA19" s="1"/>
      <c r="AB19" s="1"/>
      <c r="AC19" s="1"/>
      <c r="AD19" t="s">
        <v>93</v>
      </c>
      <c r="AF19" s="1"/>
      <c r="AG19" s="1"/>
      <c r="AH19" t="s">
        <v>93</v>
      </c>
      <c r="AI19" t="s">
        <v>93</v>
      </c>
      <c r="AK19" t="s">
        <v>93</v>
      </c>
      <c r="AL19" s="1"/>
      <c r="AN19" t="s">
        <v>93</v>
      </c>
      <c r="AO19" t="s">
        <v>93</v>
      </c>
      <c r="AQ19" t="s">
        <v>93</v>
      </c>
      <c r="AR19" t="s">
        <v>93</v>
      </c>
      <c r="AS19" t="s">
        <v>93</v>
      </c>
      <c r="AT19" t="s">
        <v>93</v>
      </c>
      <c r="AU19" s="1">
        <v>45988</v>
      </c>
      <c r="AV19" s="1">
        <v>46053</v>
      </c>
      <c r="AW19">
        <v>49</v>
      </c>
      <c r="AX19" t="s">
        <v>98</v>
      </c>
      <c r="AY19" t="s">
        <v>99</v>
      </c>
      <c r="AZ19">
        <v>37</v>
      </c>
      <c r="BA19" t="s">
        <v>198</v>
      </c>
      <c r="BB19" t="s">
        <v>199</v>
      </c>
      <c r="BC19" t="s">
        <v>93</v>
      </c>
      <c r="BD19" t="s">
        <v>93</v>
      </c>
      <c r="BE19" t="s">
        <v>1734</v>
      </c>
      <c r="BF19" t="s">
        <v>1349</v>
      </c>
      <c r="BG19" t="s">
        <v>1735</v>
      </c>
      <c r="BH19" t="s">
        <v>93</v>
      </c>
      <c r="BI19" t="s">
        <v>1736</v>
      </c>
      <c r="BJ19" t="s">
        <v>99</v>
      </c>
      <c r="BK19" s="1"/>
      <c r="BL19" s="1"/>
      <c r="BM19">
        <v>0</v>
      </c>
      <c r="BN19" t="s">
        <v>93</v>
      </c>
      <c r="BO19" t="s">
        <v>93</v>
      </c>
      <c r="BP19" t="s">
        <v>93</v>
      </c>
      <c r="BQ19" t="s">
        <v>93</v>
      </c>
      <c r="BR19" t="s">
        <v>93</v>
      </c>
      <c r="BS19" s="1"/>
      <c r="BT19">
        <v>1044</v>
      </c>
      <c r="BU19" t="s">
        <v>93</v>
      </c>
      <c r="BV19" t="s">
        <v>101</v>
      </c>
      <c r="BW19">
        <v>5708530</v>
      </c>
      <c r="BX19" t="s">
        <v>292</v>
      </c>
      <c r="BY19" t="s">
        <v>1737</v>
      </c>
      <c r="BZ19" t="s">
        <v>1734</v>
      </c>
      <c r="CA19">
        <v>0</v>
      </c>
      <c r="CB19">
        <v>0</v>
      </c>
      <c r="CC19" t="s">
        <v>106</v>
      </c>
      <c r="CD19" t="s">
        <v>93</v>
      </c>
      <c r="CE19" t="s">
        <v>290</v>
      </c>
      <c r="CF19" t="s">
        <v>93</v>
      </c>
      <c r="CG19" t="s">
        <v>93</v>
      </c>
      <c r="CH19" t="s">
        <v>93</v>
      </c>
      <c r="CI19">
        <v>0</v>
      </c>
      <c r="CJ19" t="s">
        <v>93</v>
      </c>
      <c r="CK19">
        <v>0</v>
      </c>
      <c r="CL19" t="s">
        <v>93</v>
      </c>
      <c r="CM19">
        <v>0</v>
      </c>
      <c r="CN19" t="s">
        <v>93</v>
      </c>
      <c r="CO19">
        <v>0</v>
      </c>
      <c r="CP19" t="s">
        <v>93</v>
      </c>
      <c r="CQ19" t="s">
        <v>93</v>
      </c>
      <c r="CS19" t="str">
        <f>_xlfn.IFNA(VLOOKUP(全[[#This Row],[利用者名]],前[利用者名],1,FALSE),"新規")</f>
        <v>宇佐美　きみ子</v>
      </c>
    </row>
    <row r="20" spans="1:97">
      <c r="A20">
        <v>19</v>
      </c>
      <c r="B20">
        <v>918</v>
      </c>
      <c r="C20" t="s">
        <v>969</v>
      </c>
      <c r="D20" t="s">
        <v>970</v>
      </c>
      <c r="E20" t="s">
        <v>125</v>
      </c>
      <c r="F20" s="1">
        <v>12356</v>
      </c>
      <c r="G20" s="1">
        <v>12356</v>
      </c>
      <c r="H20" t="s">
        <v>156</v>
      </c>
      <c r="I20" t="s">
        <v>190</v>
      </c>
      <c r="J20" t="s">
        <v>93</v>
      </c>
      <c r="K20" t="s">
        <v>191</v>
      </c>
      <c r="L20" t="s">
        <v>93</v>
      </c>
      <c r="M20" t="s">
        <v>93</v>
      </c>
      <c r="N20" t="s">
        <v>93</v>
      </c>
      <c r="O20" t="s">
        <v>93</v>
      </c>
      <c r="P20" t="s">
        <v>93</v>
      </c>
      <c r="Q20" t="s">
        <v>1538</v>
      </c>
      <c r="R20" t="s">
        <v>93</v>
      </c>
      <c r="S20" t="s">
        <v>93</v>
      </c>
      <c r="T20" t="s">
        <v>93</v>
      </c>
      <c r="U20" t="s">
        <v>93</v>
      </c>
      <c r="V20" t="s">
        <v>93</v>
      </c>
      <c r="W20">
        <v>92</v>
      </c>
      <c r="X20">
        <v>10</v>
      </c>
      <c r="Y20" t="s">
        <v>94</v>
      </c>
      <c r="Z20" s="1">
        <v>45474</v>
      </c>
      <c r="AA20" s="1"/>
      <c r="AB20" s="1"/>
      <c r="AC20" s="1"/>
      <c r="AD20" t="s">
        <v>95</v>
      </c>
      <c r="AE20">
        <v>21</v>
      </c>
      <c r="AF20" s="1">
        <v>45748</v>
      </c>
      <c r="AG20" s="1">
        <v>47208</v>
      </c>
      <c r="AH20" t="s">
        <v>93</v>
      </c>
      <c r="AI20" t="s">
        <v>93</v>
      </c>
      <c r="AJ20">
        <v>132027</v>
      </c>
      <c r="AK20" t="s">
        <v>1443</v>
      </c>
      <c r="AL20" s="1"/>
      <c r="AM20">
        <v>1373000346</v>
      </c>
      <c r="AN20" t="s">
        <v>913</v>
      </c>
      <c r="AO20" t="s">
        <v>93</v>
      </c>
      <c r="AQ20" t="s">
        <v>93</v>
      </c>
      <c r="AR20" t="s">
        <v>93</v>
      </c>
      <c r="AS20" t="s">
        <v>93</v>
      </c>
      <c r="AT20" t="s">
        <v>93</v>
      </c>
      <c r="AU20" s="1">
        <v>45839</v>
      </c>
      <c r="AV20" s="1">
        <v>46022</v>
      </c>
      <c r="AW20">
        <v>49</v>
      </c>
      <c r="AX20" t="s">
        <v>98</v>
      </c>
      <c r="AY20" t="s">
        <v>99</v>
      </c>
      <c r="AZ20">
        <v>667</v>
      </c>
      <c r="BA20" t="s">
        <v>989</v>
      </c>
      <c r="BB20" t="s">
        <v>263</v>
      </c>
      <c r="BC20" t="s">
        <v>93</v>
      </c>
      <c r="BD20" t="s">
        <v>93</v>
      </c>
      <c r="BE20" t="s">
        <v>970</v>
      </c>
      <c r="BF20" t="s">
        <v>156</v>
      </c>
      <c r="BG20" t="s">
        <v>190</v>
      </c>
      <c r="BH20" t="s">
        <v>93</v>
      </c>
      <c r="BI20" t="s">
        <v>191</v>
      </c>
      <c r="BJ20" t="s">
        <v>99</v>
      </c>
      <c r="BK20" s="1"/>
      <c r="BL20" s="1"/>
      <c r="BM20">
        <v>85</v>
      </c>
      <c r="BN20" t="s">
        <v>811</v>
      </c>
      <c r="BO20" t="s">
        <v>93</v>
      </c>
      <c r="BP20" t="s">
        <v>93</v>
      </c>
      <c r="BQ20" t="s">
        <v>93</v>
      </c>
      <c r="BR20" t="s">
        <v>93</v>
      </c>
      <c r="BS20" s="1"/>
      <c r="BT20">
        <v>949</v>
      </c>
      <c r="BU20" t="s">
        <v>93</v>
      </c>
      <c r="BV20" t="s">
        <v>101</v>
      </c>
      <c r="BW20">
        <v>161545</v>
      </c>
      <c r="BX20" t="s">
        <v>194</v>
      </c>
      <c r="BY20" t="s">
        <v>195</v>
      </c>
      <c r="BZ20" t="s">
        <v>196</v>
      </c>
      <c r="CA20">
        <v>0</v>
      </c>
      <c r="CB20">
        <v>90</v>
      </c>
      <c r="CC20" t="s">
        <v>93</v>
      </c>
      <c r="CD20" t="s">
        <v>93</v>
      </c>
      <c r="CE20" t="s">
        <v>990</v>
      </c>
      <c r="CF20" t="s">
        <v>93</v>
      </c>
      <c r="CG20" t="s">
        <v>93</v>
      </c>
      <c r="CH20" t="s">
        <v>93</v>
      </c>
      <c r="CI20">
        <v>326</v>
      </c>
      <c r="CJ20" t="s">
        <v>1036</v>
      </c>
      <c r="CK20">
        <v>85</v>
      </c>
      <c r="CL20" t="s">
        <v>811</v>
      </c>
      <c r="CM20">
        <v>0</v>
      </c>
      <c r="CN20" t="s">
        <v>93</v>
      </c>
      <c r="CO20">
        <v>0</v>
      </c>
      <c r="CP20" t="s">
        <v>93</v>
      </c>
      <c r="CQ20" t="s">
        <v>93</v>
      </c>
      <c r="CS20" t="str">
        <f>_xlfn.IFNA(VLOOKUP(全[[#This Row],[利用者名]],前[利用者名],1,FALSE),"新規")</f>
        <v>内田　アイ子</v>
      </c>
    </row>
    <row r="21" spans="1:97">
      <c r="A21">
        <v>20</v>
      </c>
      <c r="B21">
        <v>676</v>
      </c>
      <c r="C21" t="s">
        <v>188</v>
      </c>
      <c r="D21" t="s">
        <v>189</v>
      </c>
      <c r="E21" t="s">
        <v>91</v>
      </c>
      <c r="F21" s="1">
        <v>11374</v>
      </c>
      <c r="G21" s="1">
        <v>11374</v>
      </c>
      <c r="H21" t="s">
        <v>156</v>
      </c>
      <c r="I21" t="s">
        <v>190</v>
      </c>
      <c r="J21" t="s">
        <v>93</v>
      </c>
      <c r="K21" t="s">
        <v>191</v>
      </c>
      <c r="L21" t="s">
        <v>93</v>
      </c>
      <c r="M21" t="s">
        <v>950</v>
      </c>
      <c r="N21" t="s">
        <v>94</v>
      </c>
      <c r="O21" t="s">
        <v>1012</v>
      </c>
      <c r="P21" t="s">
        <v>93</v>
      </c>
      <c r="Q21" t="s">
        <v>1836</v>
      </c>
      <c r="R21" t="s">
        <v>1433</v>
      </c>
      <c r="S21" t="s">
        <v>93</v>
      </c>
      <c r="T21" t="s">
        <v>93</v>
      </c>
      <c r="U21" t="s">
        <v>93</v>
      </c>
      <c r="V21" t="s">
        <v>1738</v>
      </c>
      <c r="W21">
        <v>94</v>
      </c>
      <c r="X21">
        <v>2</v>
      </c>
      <c r="Y21" t="s">
        <v>94</v>
      </c>
      <c r="Z21" s="1">
        <v>44351</v>
      </c>
      <c r="AA21" s="1"/>
      <c r="AB21" s="1"/>
      <c r="AC21" s="1"/>
      <c r="AD21" t="s">
        <v>104</v>
      </c>
      <c r="AE21">
        <v>22</v>
      </c>
      <c r="AF21" s="1">
        <v>45108</v>
      </c>
      <c r="AG21" s="1">
        <v>46203</v>
      </c>
      <c r="AH21" t="s">
        <v>93</v>
      </c>
      <c r="AI21" t="s">
        <v>93</v>
      </c>
      <c r="AJ21">
        <v>132027</v>
      </c>
      <c r="AK21" t="s">
        <v>1445</v>
      </c>
      <c r="AL21" s="1">
        <v>44371</v>
      </c>
      <c r="AM21">
        <v>1373000346</v>
      </c>
      <c r="AN21" t="s">
        <v>913</v>
      </c>
      <c r="AO21" t="s">
        <v>96</v>
      </c>
      <c r="AP21">
        <v>39132022</v>
      </c>
      <c r="AQ21" t="s">
        <v>97</v>
      </c>
      <c r="AR21" t="s">
        <v>93</v>
      </c>
      <c r="AS21" t="s">
        <v>1446</v>
      </c>
      <c r="AT21" t="s">
        <v>93</v>
      </c>
      <c r="AU21" s="1">
        <v>45995</v>
      </c>
      <c r="AV21" s="1">
        <v>46053</v>
      </c>
      <c r="AW21">
        <v>49</v>
      </c>
      <c r="AX21" t="s">
        <v>98</v>
      </c>
      <c r="AY21" t="s">
        <v>99</v>
      </c>
      <c r="AZ21">
        <v>760</v>
      </c>
      <c r="BA21" t="s">
        <v>1739</v>
      </c>
      <c r="BB21" t="s">
        <v>1200</v>
      </c>
      <c r="BC21" t="s">
        <v>93</v>
      </c>
      <c r="BD21" t="s">
        <v>93</v>
      </c>
      <c r="BE21" t="s">
        <v>189</v>
      </c>
      <c r="BF21" t="s">
        <v>156</v>
      </c>
      <c r="BG21" t="s">
        <v>190</v>
      </c>
      <c r="BH21" t="s">
        <v>93</v>
      </c>
      <c r="BI21" t="s">
        <v>191</v>
      </c>
      <c r="BJ21" t="s">
        <v>99</v>
      </c>
      <c r="BK21" s="1">
        <v>44774</v>
      </c>
      <c r="BL21" s="1">
        <v>44834</v>
      </c>
      <c r="BM21">
        <v>85</v>
      </c>
      <c r="BN21" t="s">
        <v>811</v>
      </c>
      <c r="BO21" t="s">
        <v>93</v>
      </c>
      <c r="BP21" t="s">
        <v>93</v>
      </c>
      <c r="BQ21" t="s">
        <v>93</v>
      </c>
      <c r="BR21" t="s">
        <v>93</v>
      </c>
      <c r="BS21" s="1"/>
      <c r="BT21">
        <v>747</v>
      </c>
      <c r="BU21" t="s">
        <v>93</v>
      </c>
      <c r="BV21" t="s">
        <v>101</v>
      </c>
      <c r="BW21">
        <v>161545</v>
      </c>
      <c r="BX21" t="s">
        <v>194</v>
      </c>
      <c r="BY21" t="s">
        <v>195</v>
      </c>
      <c r="BZ21" t="s">
        <v>196</v>
      </c>
      <c r="CA21">
        <v>0</v>
      </c>
      <c r="CB21">
        <v>90</v>
      </c>
      <c r="CC21" t="s">
        <v>106</v>
      </c>
      <c r="CD21" t="s">
        <v>106</v>
      </c>
      <c r="CE21" t="s">
        <v>1201</v>
      </c>
      <c r="CF21" t="s">
        <v>93</v>
      </c>
      <c r="CG21" t="s">
        <v>94</v>
      </c>
      <c r="CH21" t="s">
        <v>93</v>
      </c>
      <c r="CI21">
        <v>326</v>
      </c>
      <c r="CJ21" t="s">
        <v>1036</v>
      </c>
      <c r="CK21">
        <v>0</v>
      </c>
      <c r="CL21" t="s">
        <v>93</v>
      </c>
      <c r="CM21">
        <v>0</v>
      </c>
      <c r="CN21" t="s">
        <v>93</v>
      </c>
      <c r="CO21">
        <v>0</v>
      </c>
      <c r="CP21" t="s">
        <v>93</v>
      </c>
      <c r="CQ21" t="s">
        <v>93</v>
      </c>
      <c r="CS21" t="str">
        <f>_xlfn.IFNA(VLOOKUP(全[[#This Row],[利用者名]],前[利用者名],1,FALSE),"新規")</f>
        <v>内田　康行</v>
      </c>
    </row>
    <row r="22" spans="1:97">
      <c r="A22">
        <v>21</v>
      </c>
      <c r="B22">
        <v>844</v>
      </c>
      <c r="C22" t="s">
        <v>765</v>
      </c>
      <c r="D22" t="s">
        <v>766</v>
      </c>
      <c r="E22" t="s">
        <v>91</v>
      </c>
      <c r="F22" s="1">
        <v>13108</v>
      </c>
      <c r="G22" s="1">
        <v>13108</v>
      </c>
      <c r="H22" t="s">
        <v>229</v>
      </c>
      <c r="I22" t="s">
        <v>767</v>
      </c>
      <c r="J22" t="s">
        <v>93</v>
      </c>
      <c r="K22" t="s">
        <v>792</v>
      </c>
      <c r="L22" t="s">
        <v>793</v>
      </c>
      <c r="M22" t="s">
        <v>812</v>
      </c>
      <c r="N22" t="s">
        <v>94</v>
      </c>
      <c r="O22" t="s">
        <v>93</v>
      </c>
      <c r="P22" t="s">
        <v>93</v>
      </c>
      <c r="Q22" t="s">
        <v>1089</v>
      </c>
      <c r="R22" t="s">
        <v>1436</v>
      </c>
      <c r="S22" t="s">
        <v>878</v>
      </c>
      <c r="T22" t="s">
        <v>909</v>
      </c>
      <c r="U22" t="s">
        <v>93</v>
      </c>
      <c r="V22" t="s">
        <v>93</v>
      </c>
      <c r="W22">
        <v>90</v>
      </c>
      <c r="X22">
        <v>11</v>
      </c>
      <c r="Y22" t="s">
        <v>94</v>
      </c>
      <c r="Z22" s="1">
        <v>45120</v>
      </c>
      <c r="AA22" s="1"/>
      <c r="AB22" s="1"/>
      <c r="AC22" s="1"/>
      <c r="AD22" t="s">
        <v>95</v>
      </c>
      <c r="AE22">
        <v>21</v>
      </c>
      <c r="AF22" s="1">
        <v>45413</v>
      </c>
      <c r="AG22" s="1">
        <v>46507</v>
      </c>
      <c r="AH22" t="s">
        <v>93</v>
      </c>
      <c r="AI22" t="s">
        <v>93</v>
      </c>
      <c r="AJ22">
        <v>132027</v>
      </c>
      <c r="AK22" t="s">
        <v>1447</v>
      </c>
      <c r="AL22" s="1"/>
      <c r="AM22">
        <v>1373002615</v>
      </c>
      <c r="AN22" t="s">
        <v>293</v>
      </c>
      <c r="AO22" t="s">
        <v>96</v>
      </c>
      <c r="AP22">
        <v>39132022</v>
      </c>
      <c r="AQ22" t="s">
        <v>97</v>
      </c>
      <c r="AR22" t="s">
        <v>93</v>
      </c>
      <c r="AS22" t="s">
        <v>1365</v>
      </c>
      <c r="AT22" t="s">
        <v>93</v>
      </c>
      <c r="AU22" s="1">
        <v>45971</v>
      </c>
      <c r="AV22" s="1">
        <v>46022</v>
      </c>
      <c r="AW22">
        <v>49</v>
      </c>
      <c r="AX22" t="s">
        <v>98</v>
      </c>
      <c r="AY22" t="s">
        <v>99</v>
      </c>
      <c r="AZ22">
        <v>427</v>
      </c>
      <c r="BA22" t="s">
        <v>1381</v>
      </c>
      <c r="BB22" t="s">
        <v>109</v>
      </c>
      <c r="BC22" t="s">
        <v>93</v>
      </c>
      <c r="BD22" t="s">
        <v>93</v>
      </c>
      <c r="BE22" t="s">
        <v>766</v>
      </c>
      <c r="BF22" t="s">
        <v>229</v>
      </c>
      <c r="BG22" t="s">
        <v>767</v>
      </c>
      <c r="BH22" t="s">
        <v>93</v>
      </c>
      <c r="BI22" t="s">
        <v>792</v>
      </c>
      <c r="BJ22" t="s">
        <v>99</v>
      </c>
      <c r="BK22" s="1">
        <v>45870</v>
      </c>
      <c r="BL22" s="1">
        <v>46234</v>
      </c>
      <c r="BM22">
        <v>81</v>
      </c>
      <c r="BN22" t="s">
        <v>712</v>
      </c>
      <c r="BO22" t="s">
        <v>93</v>
      </c>
      <c r="BP22" t="s">
        <v>93</v>
      </c>
      <c r="BQ22" t="s">
        <v>93</v>
      </c>
      <c r="BR22" t="s">
        <v>93</v>
      </c>
      <c r="BS22" s="1"/>
      <c r="BT22">
        <v>888</v>
      </c>
      <c r="BU22" t="s">
        <v>93</v>
      </c>
      <c r="BV22" t="s">
        <v>101</v>
      </c>
      <c r="BW22">
        <v>9413279</v>
      </c>
      <c r="BX22" t="s">
        <v>794</v>
      </c>
      <c r="BY22" t="s">
        <v>795</v>
      </c>
      <c r="BZ22" t="s">
        <v>766</v>
      </c>
      <c r="CA22">
        <v>0</v>
      </c>
      <c r="CB22">
        <v>90</v>
      </c>
      <c r="CC22" t="s">
        <v>106</v>
      </c>
      <c r="CD22" t="s">
        <v>93</v>
      </c>
      <c r="CE22" t="s">
        <v>110</v>
      </c>
      <c r="CF22" t="s">
        <v>93</v>
      </c>
      <c r="CG22" t="s">
        <v>93</v>
      </c>
      <c r="CH22" t="s">
        <v>93</v>
      </c>
      <c r="CI22">
        <v>191</v>
      </c>
      <c r="CJ22" t="s">
        <v>294</v>
      </c>
      <c r="CK22">
        <v>0</v>
      </c>
      <c r="CL22" t="s">
        <v>93</v>
      </c>
      <c r="CM22">
        <v>0</v>
      </c>
      <c r="CN22" t="s">
        <v>93</v>
      </c>
      <c r="CO22">
        <v>0</v>
      </c>
      <c r="CP22" t="s">
        <v>93</v>
      </c>
      <c r="CQ22" t="s">
        <v>93</v>
      </c>
      <c r="CS22" t="str">
        <f>_xlfn.IFNA(VLOOKUP(全[[#This Row],[利用者名]],前[利用者名],1,FALSE),"新規")</f>
        <v>内田　裕</v>
      </c>
    </row>
    <row r="23" spans="1:97">
      <c r="A23">
        <v>22</v>
      </c>
      <c r="B23">
        <v>1003</v>
      </c>
      <c r="C23" t="s">
        <v>1394</v>
      </c>
      <c r="D23" t="s">
        <v>1395</v>
      </c>
      <c r="E23" t="s">
        <v>125</v>
      </c>
      <c r="F23" s="1">
        <v>17069</v>
      </c>
      <c r="G23" s="1">
        <v>17069</v>
      </c>
      <c r="H23" t="s">
        <v>113</v>
      </c>
      <c r="I23" t="s">
        <v>1396</v>
      </c>
      <c r="J23" t="s">
        <v>93</v>
      </c>
      <c r="K23" t="s">
        <v>1397</v>
      </c>
      <c r="L23" t="s">
        <v>93</v>
      </c>
      <c r="M23" t="s">
        <v>93</v>
      </c>
      <c r="N23" t="s">
        <v>93</v>
      </c>
      <c r="O23" t="s">
        <v>93</v>
      </c>
      <c r="P23" t="s">
        <v>93</v>
      </c>
      <c r="Q23" t="s">
        <v>1402</v>
      </c>
      <c r="R23" t="s">
        <v>93</v>
      </c>
      <c r="S23" t="s">
        <v>93</v>
      </c>
      <c r="T23" t="s">
        <v>93</v>
      </c>
      <c r="U23" t="s">
        <v>93</v>
      </c>
      <c r="V23" t="s">
        <v>93</v>
      </c>
      <c r="W23">
        <v>79</v>
      </c>
      <c r="X23">
        <v>9</v>
      </c>
      <c r="Y23" t="s">
        <v>94</v>
      </c>
      <c r="Z23" s="1">
        <v>45889</v>
      </c>
      <c r="AA23" s="1"/>
      <c r="AB23" s="1">
        <v>45889</v>
      </c>
      <c r="AC23" s="1"/>
      <c r="AD23" t="s">
        <v>104</v>
      </c>
      <c r="AE23">
        <v>22</v>
      </c>
      <c r="AF23" s="1">
        <v>45882</v>
      </c>
      <c r="AG23" s="1">
        <v>46265</v>
      </c>
      <c r="AH23" t="s">
        <v>93</v>
      </c>
      <c r="AI23" t="s">
        <v>93</v>
      </c>
      <c r="AJ23">
        <v>132027</v>
      </c>
      <c r="AK23" t="s">
        <v>1594</v>
      </c>
      <c r="AL23" s="1"/>
      <c r="AM23">
        <v>1373101896</v>
      </c>
      <c r="AN23" t="s">
        <v>888</v>
      </c>
      <c r="AO23" t="s">
        <v>96</v>
      </c>
      <c r="AP23">
        <v>39132022</v>
      </c>
      <c r="AQ23" t="s">
        <v>97</v>
      </c>
      <c r="AR23" t="s">
        <v>93</v>
      </c>
      <c r="AS23" t="s">
        <v>1398</v>
      </c>
      <c r="AT23" t="s">
        <v>93</v>
      </c>
      <c r="AU23" s="1">
        <v>45920</v>
      </c>
      <c r="AV23" s="1">
        <v>46100</v>
      </c>
      <c r="AW23">
        <v>49</v>
      </c>
      <c r="AX23" t="s">
        <v>98</v>
      </c>
      <c r="AY23" t="s">
        <v>99</v>
      </c>
      <c r="AZ23">
        <v>733</v>
      </c>
      <c r="BA23" t="s">
        <v>1399</v>
      </c>
      <c r="BB23" t="s">
        <v>193</v>
      </c>
      <c r="BC23" t="s">
        <v>93</v>
      </c>
      <c r="BD23" t="s">
        <v>93</v>
      </c>
      <c r="BE23" t="s">
        <v>1395</v>
      </c>
      <c r="BF23" t="s">
        <v>113</v>
      </c>
      <c r="BG23" t="s">
        <v>1396</v>
      </c>
      <c r="BH23" t="s">
        <v>93</v>
      </c>
      <c r="BI23" t="s">
        <v>1397</v>
      </c>
      <c r="BJ23" t="s">
        <v>99</v>
      </c>
      <c r="BK23" s="1">
        <v>45870</v>
      </c>
      <c r="BL23" s="1">
        <v>46234</v>
      </c>
      <c r="BM23">
        <v>0</v>
      </c>
      <c r="BN23" t="s">
        <v>93</v>
      </c>
      <c r="BO23" t="s">
        <v>93</v>
      </c>
      <c r="BP23" t="s">
        <v>93</v>
      </c>
      <c r="BQ23" t="s">
        <v>203</v>
      </c>
      <c r="BR23" t="s">
        <v>93</v>
      </c>
      <c r="BS23" s="1"/>
      <c r="BT23">
        <v>1023</v>
      </c>
      <c r="BU23" t="s">
        <v>93</v>
      </c>
      <c r="BV23" t="s">
        <v>101</v>
      </c>
      <c r="BW23">
        <v>319844</v>
      </c>
      <c r="BX23" t="s">
        <v>272</v>
      </c>
      <c r="BY23" t="s">
        <v>1400</v>
      </c>
      <c r="BZ23" t="s">
        <v>1401</v>
      </c>
      <c r="CA23">
        <v>0</v>
      </c>
      <c r="CB23">
        <v>90</v>
      </c>
      <c r="CC23" t="s">
        <v>93</v>
      </c>
      <c r="CD23" t="s">
        <v>93</v>
      </c>
      <c r="CE23" t="s">
        <v>197</v>
      </c>
      <c r="CF23" t="s">
        <v>93</v>
      </c>
      <c r="CG23" t="s">
        <v>93</v>
      </c>
      <c r="CH23" t="s">
        <v>93</v>
      </c>
      <c r="CI23">
        <v>316</v>
      </c>
      <c r="CJ23" t="s">
        <v>285</v>
      </c>
      <c r="CK23">
        <v>0</v>
      </c>
      <c r="CL23" t="s">
        <v>93</v>
      </c>
      <c r="CM23">
        <v>0</v>
      </c>
      <c r="CN23" t="s">
        <v>93</v>
      </c>
      <c r="CO23">
        <v>0</v>
      </c>
      <c r="CP23" t="s">
        <v>93</v>
      </c>
      <c r="CQ23" t="s">
        <v>93</v>
      </c>
      <c r="CS23" t="str">
        <f>_xlfn.IFNA(VLOOKUP(全[[#This Row],[利用者名]],前[利用者名],1,FALSE),"新規")</f>
        <v>鱗原　絹子</v>
      </c>
    </row>
    <row r="24" spans="1:97">
      <c r="A24">
        <v>23</v>
      </c>
      <c r="B24">
        <v>955</v>
      </c>
      <c r="C24" t="s">
        <v>1157</v>
      </c>
      <c r="D24" t="s">
        <v>1158</v>
      </c>
      <c r="E24" t="s">
        <v>125</v>
      </c>
      <c r="F24" s="1">
        <v>10418</v>
      </c>
      <c r="G24" s="1">
        <v>10418</v>
      </c>
      <c r="H24" t="s">
        <v>397</v>
      </c>
      <c r="I24" t="s">
        <v>1159</v>
      </c>
      <c r="J24" t="s">
        <v>93</v>
      </c>
      <c r="K24" t="s">
        <v>1160</v>
      </c>
      <c r="L24" t="s">
        <v>93</v>
      </c>
      <c r="M24" t="s">
        <v>1161</v>
      </c>
      <c r="N24" t="s">
        <v>94</v>
      </c>
      <c r="O24" t="s">
        <v>93</v>
      </c>
      <c r="P24" t="s">
        <v>93</v>
      </c>
      <c r="Q24" t="s">
        <v>1448</v>
      </c>
      <c r="R24" t="s">
        <v>93</v>
      </c>
      <c r="S24" t="s">
        <v>93</v>
      </c>
      <c r="T24" t="s">
        <v>93</v>
      </c>
      <c r="U24" t="s">
        <v>93</v>
      </c>
      <c r="V24" t="s">
        <v>93</v>
      </c>
      <c r="W24">
        <v>97</v>
      </c>
      <c r="X24">
        <v>7</v>
      </c>
      <c r="Y24" t="s">
        <v>94</v>
      </c>
      <c r="Z24" s="1">
        <v>45680</v>
      </c>
      <c r="AA24" s="1"/>
      <c r="AB24" s="1"/>
      <c r="AC24" s="1"/>
      <c r="AD24" t="s">
        <v>104</v>
      </c>
      <c r="AE24">
        <v>22</v>
      </c>
      <c r="AF24" s="1">
        <v>45931</v>
      </c>
      <c r="AG24" s="1">
        <v>47391</v>
      </c>
      <c r="AH24" t="s">
        <v>93</v>
      </c>
      <c r="AI24" t="s">
        <v>93</v>
      </c>
      <c r="AJ24">
        <v>132027</v>
      </c>
      <c r="AK24" t="s">
        <v>1449</v>
      </c>
      <c r="AL24" s="1"/>
      <c r="AM24">
        <v>1373000346</v>
      </c>
      <c r="AN24" t="s">
        <v>913</v>
      </c>
      <c r="AO24" t="s">
        <v>93</v>
      </c>
      <c r="AQ24" t="s">
        <v>93</v>
      </c>
      <c r="AR24" t="s">
        <v>93</v>
      </c>
      <c r="AS24" t="s">
        <v>93</v>
      </c>
      <c r="AT24" t="s">
        <v>93</v>
      </c>
      <c r="AU24" s="1">
        <v>45931</v>
      </c>
      <c r="AV24" s="1">
        <v>46022</v>
      </c>
      <c r="AW24">
        <v>49</v>
      </c>
      <c r="AX24" t="s">
        <v>98</v>
      </c>
      <c r="AY24" t="s">
        <v>99</v>
      </c>
      <c r="AZ24">
        <v>549</v>
      </c>
      <c r="BA24" t="s">
        <v>656</v>
      </c>
      <c r="BB24" t="s">
        <v>199</v>
      </c>
      <c r="BC24" t="s">
        <v>93</v>
      </c>
      <c r="BD24" t="s">
        <v>93</v>
      </c>
      <c r="BE24" t="s">
        <v>1158</v>
      </c>
      <c r="BF24" t="s">
        <v>397</v>
      </c>
      <c r="BG24" t="s">
        <v>1159</v>
      </c>
      <c r="BH24" t="s">
        <v>93</v>
      </c>
      <c r="BI24" t="s">
        <v>1160</v>
      </c>
      <c r="BJ24" t="s">
        <v>99</v>
      </c>
      <c r="BK24" s="1"/>
      <c r="BL24" s="1"/>
      <c r="BM24">
        <v>0</v>
      </c>
      <c r="BN24" t="s">
        <v>93</v>
      </c>
      <c r="BO24" t="s">
        <v>93</v>
      </c>
      <c r="BP24" t="s">
        <v>93</v>
      </c>
      <c r="BQ24" t="s">
        <v>93</v>
      </c>
      <c r="BR24" t="s">
        <v>93</v>
      </c>
      <c r="BS24" s="1"/>
      <c r="BT24">
        <v>983</v>
      </c>
      <c r="BU24" t="s">
        <v>93</v>
      </c>
      <c r="BV24" t="s">
        <v>101</v>
      </c>
      <c r="BW24">
        <v>4109611</v>
      </c>
      <c r="BX24" t="s">
        <v>352</v>
      </c>
      <c r="BY24" t="s">
        <v>1162</v>
      </c>
      <c r="BZ24" t="s">
        <v>1158</v>
      </c>
      <c r="CA24">
        <v>0</v>
      </c>
      <c r="CB24">
        <v>90</v>
      </c>
      <c r="CC24" t="s">
        <v>106</v>
      </c>
      <c r="CD24" t="s">
        <v>93</v>
      </c>
      <c r="CE24" t="s">
        <v>290</v>
      </c>
      <c r="CF24" t="s">
        <v>93</v>
      </c>
      <c r="CG24" t="s">
        <v>93</v>
      </c>
      <c r="CH24" t="s">
        <v>93</v>
      </c>
      <c r="CI24">
        <v>336</v>
      </c>
      <c r="CJ24" t="s">
        <v>1163</v>
      </c>
      <c r="CK24">
        <v>0</v>
      </c>
      <c r="CL24" t="s">
        <v>93</v>
      </c>
      <c r="CM24">
        <v>0</v>
      </c>
      <c r="CN24" t="s">
        <v>93</v>
      </c>
      <c r="CO24">
        <v>0</v>
      </c>
      <c r="CP24" t="s">
        <v>93</v>
      </c>
      <c r="CQ24" t="s">
        <v>93</v>
      </c>
      <c r="CS24" t="str">
        <f>_xlfn.IFNA(VLOOKUP(全[[#This Row],[利用者名]],前[利用者名],1,FALSE),"新規")</f>
        <v>榎戸　フミ</v>
      </c>
    </row>
    <row r="25" spans="1:97">
      <c r="A25">
        <v>24</v>
      </c>
      <c r="B25">
        <v>1013</v>
      </c>
      <c r="C25" t="s">
        <v>1595</v>
      </c>
      <c r="D25" t="s">
        <v>1596</v>
      </c>
      <c r="E25" t="s">
        <v>91</v>
      </c>
      <c r="F25" s="1">
        <v>17310</v>
      </c>
      <c r="G25" s="1">
        <v>17310</v>
      </c>
      <c r="H25" t="s">
        <v>184</v>
      </c>
      <c r="I25" t="s">
        <v>1597</v>
      </c>
      <c r="J25" t="s">
        <v>93</v>
      </c>
      <c r="K25" t="s">
        <v>1598</v>
      </c>
      <c r="L25" t="s">
        <v>93</v>
      </c>
      <c r="M25" t="s">
        <v>93</v>
      </c>
      <c r="N25" t="s">
        <v>94</v>
      </c>
      <c r="O25" t="s">
        <v>93</v>
      </c>
      <c r="P25" t="s">
        <v>93</v>
      </c>
      <c r="Q25" t="s">
        <v>1253</v>
      </c>
      <c r="R25" t="s">
        <v>93</v>
      </c>
      <c r="S25" t="s">
        <v>93</v>
      </c>
      <c r="T25" t="s">
        <v>93</v>
      </c>
      <c r="U25" t="s">
        <v>93</v>
      </c>
      <c r="V25" t="s">
        <v>93</v>
      </c>
      <c r="W25">
        <v>78</v>
      </c>
      <c r="X25">
        <v>5</v>
      </c>
      <c r="Y25" t="s">
        <v>94</v>
      </c>
      <c r="Z25" s="1">
        <v>45922</v>
      </c>
      <c r="AA25" s="1"/>
      <c r="AB25" s="1"/>
      <c r="AC25" s="1"/>
      <c r="AD25" t="s">
        <v>95</v>
      </c>
      <c r="AE25">
        <v>21</v>
      </c>
      <c r="AF25" s="1">
        <v>45846</v>
      </c>
      <c r="AG25" s="1">
        <v>46234</v>
      </c>
      <c r="AH25" t="s">
        <v>93</v>
      </c>
      <c r="AI25" t="s">
        <v>93</v>
      </c>
      <c r="AJ25">
        <v>132027</v>
      </c>
      <c r="AK25" t="s">
        <v>1599</v>
      </c>
      <c r="AL25" s="1"/>
      <c r="AM25">
        <v>1373400561</v>
      </c>
      <c r="AN25" t="s">
        <v>649</v>
      </c>
      <c r="AO25" t="s">
        <v>93</v>
      </c>
      <c r="AQ25" t="s">
        <v>93</v>
      </c>
      <c r="AR25" t="s">
        <v>93</v>
      </c>
      <c r="AS25" t="s">
        <v>93</v>
      </c>
      <c r="AT25" t="s">
        <v>93</v>
      </c>
      <c r="AU25" s="1">
        <v>45922</v>
      </c>
      <c r="AV25" s="1">
        <v>46053</v>
      </c>
      <c r="AW25">
        <v>49</v>
      </c>
      <c r="AX25" t="s">
        <v>98</v>
      </c>
      <c r="AY25" t="s">
        <v>99</v>
      </c>
      <c r="AZ25">
        <v>740</v>
      </c>
      <c r="BA25" t="s">
        <v>1600</v>
      </c>
      <c r="BB25" t="s">
        <v>121</v>
      </c>
      <c r="BC25" t="s">
        <v>93</v>
      </c>
      <c r="BD25" t="s">
        <v>93</v>
      </c>
      <c r="BE25" t="s">
        <v>1596</v>
      </c>
      <c r="BF25" t="s">
        <v>184</v>
      </c>
      <c r="BG25" t="s">
        <v>1597</v>
      </c>
      <c r="BH25" t="s">
        <v>93</v>
      </c>
      <c r="BI25" t="s">
        <v>1598</v>
      </c>
      <c r="BJ25" t="s">
        <v>99</v>
      </c>
      <c r="BK25" s="1"/>
      <c r="BL25" s="1"/>
      <c r="BM25">
        <v>0</v>
      </c>
      <c r="BN25" t="s">
        <v>93</v>
      </c>
      <c r="BO25" t="s">
        <v>93</v>
      </c>
      <c r="BP25" t="s">
        <v>93</v>
      </c>
      <c r="BQ25" t="s">
        <v>93</v>
      </c>
      <c r="BR25" t="s">
        <v>93</v>
      </c>
      <c r="BS25" s="1"/>
      <c r="BT25">
        <v>1031</v>
      </c>
      <c r="BU25" t="s">
        <v>93</v>
      </c>
      <c r="BV25" t="s">
        <v>101</v>
      </c>
      <c r="BW25">
        <v>289006</v>
      </c>
      <c r="BX25" t="s">
        <v>1520</v>
      </c>
      <c r="BY25" t="s">
        <v>1601</v>
      </c>
      <c r="BZ25" t="s">
        <v>1596</v>
      </c>
      <c r="CA25">
        <v>0</v>
      </c>
      <c r="CB25">
        <v>90</v>
      </c>
      <c r="CC25" t="s">
        <v>106</v>
      </c>
      <c r="CD25" t="s">
        <v>93</v>
      </c>
      <c r="CE25" t="s">
        <v>124</v>
      </c>
      <c r="CF25" t="s">
        <v>93</v>
      </c>
      <c r="CG25" t="s">
        <v>93</v>
      </c>
      <c r="CH25" t="s">
        <v>93</v>
      </c>
      <c r="CI25">
        <v>290</v>
      </c>
      <c r="CJ25" t="s">
        <v>1602</v>
      </c>
      <c r="CK25">
        <v>0</v>
      </c>
      <c r="CL25" t="s">
        <v>93</v>
      </c>
      <c r="CM25">
        <v>0</v>
      </c>
      <c r="CN25" t="s">
        <v>93</v>
      </c>
      <c r="CO25">
        <v>0</v>
      </c>
      <c r="CP25" t="s">
        <v>93</v>
      </c>
      <c r="CQ25" t="s">
        <v>93</v>
      </c>
      <c r="CS25" t="str">
        <f>_xlfn.IFNA(VLOOKUP(全[[#This Row],[利用者名]],前[利用者名],1,FALSE),"新規")</f>
        <v>榎本　吉男</v>
      </c>
    </row>
    <row r="26" spans="1:97">
      <c r="A26">
        <v>25</v>
      </c>
      <c r="B26">
        <v>901</v>
      </c>
      <c r="C26" t="s">
        <v>938</v>
      </c>
      <c r="D26" t="s">
        <v>939</v>
      </c>
      <c r="E26" t="s">
        <v>125</v>
      </c>
      <c r="F26" s="1">
        <v>10918</v>
      </c>
      <c r="G26" s="1">
        <v>10918</v>
      </c>
      <c r="H26" t="s">
        <v>229</v>
      </c>
      <c r="I26" t="s">
        <v>940</v>
      </c>
      <c r="J26" t="s">
        <v>93</v>
      </c>
      <c r="K26" t="s">
        <v>941</v>
      </c>
      <c r="L26" t="s">
        <v>93</v>
      </c>
      <c r="M26" t="s">
        <v>93</v>
      </c>
      <c r="N26" t="s">
        <v>93</v>
      </c>
      <c r="O26" t="s">
        <v>93</v>
      </c>
      <c r="P26" t="s">
        <v>93</v>
      </c>
      <c r="Q26" t="s">
        <v>1364</v>
      </c>
      <c r="R26" t="s">
        <v>93</v>
      </c>
      <c r="S26" t="s">
        <v>93</v>
      </c>
      <c r="T26" t="s">
        <v>93</v>
      </c>
      <c r="U26" t="s">
        <v>93</v>
      </c>
      <c r="V26" t="s">
        <v>93</v>
      </c>
      <c r="W26">
        <v>96</v>
      </c>
      <c r="X26">
        <v>11</v>
      </c>
      <c r="Y26" t="s">
        <v>94</v>
      </c>
      <c r="Z26" s="1">
        <v>45397</v>
      </c>
      <c r="AA26" s="1"/>
      <c r="AB26" s="1"/>
      <c r="AC26" s="1"/>
      <c r="AD26" t="s">
        <v>104</v>
      </c>
      <c r="AE26">
        <v>22</v>
      </c>
      <c r="AF26" s="1">
        <v>45139</v>
      </c>
      <c r="AG26" s="1">
        <v>46234</v>
      </c>
      <c r="AH26" t="s">
        <v>93</v>
      </c>
      <c r="AI26" t="s">
        <v>93</v>
      </c>
      <c r="AJ26">
        <v>132027</v>
      </c>
      <c r="AK26" t="s">
        <v>1450</v>
      </c>
      <c r="AL26" s="1"/>
      <c r="AM26">
        <v>1373003613</v>
      </c>
      <c r="AN26" t="s">
        <v>825</v>
      </c>
      <c r="AO26" t="s">
        <v>93</v>
      </c>
      <c r="AQ26" t="s">
        <v>93</v>
      </c>
      <c r="AR26" t="s">
        <v>93</v>
      </c>
      <c r="AS26" t="s">
        <v>93</v>
      </c>
      <c r="AT26" t="s">
        <v>93</v>
      </c>
      <c r="AU26" s="1">
        <v>45978</v>
      </c>
      <c r="AV26" s="1">
        <v>46007</v>
      </c>
      <c r="AW26">
        <v>49</v>
      </c>
      <c r="AX26" t="s">
        <v>98</v>
      </c>
      <c r="AY26" t="s">
        <v>99</v>
      </c>
      <c r="AZ26">
        <v>655</v>
      </c>
      <c r="BA26" t="s">
        <v>951</v>
      </c>
      <c r="BB26" t="s">
        <v>952</v>
      </c>
      <c r="BC26" t="s">
        <v>93</v>
      </c>
      <c r="BD26" t="s">
        <v>93</v>
      </c>
      <c r="BE26" t="s">
        <v>939</v>
      </c>
      <c r="BF26" t="s">
        <v>229</v>
      </c>
      <c r="BG26" t="s">
        <v>940</v>
      </c>
      <c r="BH26" t="s">
        <v>93</v>
      </c>
      <c r="BI26" t="s">
        <v>941</v>
      </c>
      <c r="BJ26" t="s">
        <v>99</v>
      </c>
      <c r="BK26" s="1"/>
      <c r="BL26" s="1"/>
      <c r="BM26">
        <v>85</v>
      </c>
      <c r="BN26" t="s">
        <v>811</v>
      </c>
      <c r="BO26" t="s">
        <v>93</v>
      </c>
      <c r="BP26" t="s">
        <v>93</v>
      </c>
      <c r="BQ26" t="s">
        <v>93</v>
      </c>
      <c r="BR26" t="s">
        <v>93</v>
      </c>
      <c r="BS26" s="1"/>
      <c r="BT26">
        <v>936</v>
      </c>
      <c r="BU26" t="s">
        <v>93</v>
      </c>
      <c r="BV26" t="s">
        <v>101</v>
      </c>
      <c r="BW26">
        <v>7101236</v>
      </c>
      <c r="BX26" t="s">
        <v>752</v>
      </c>
      <c r="BY26" t="s">
        <v>953</v>
      </c>
      <c r="BZ26" t="s">
        <v>939</v>
      </c>
      <c r="CA26">
        <v>0</v>
      </c>
      <c r="CB26">
        <v>90</v>
      </c>
      <c r="CC26" t="s">
        <v>93</v>
      </c>
      <c r="CD26" t="s">
        <v>93</v>
      </c>
      <c r="CE26" t="s">
        <v>954</v>
      </c>
      <c r="CF26" t="s">
        <v>93</v>
      </c>
      <c r="CG26" t="s">
        <v>93</v>
      </c>
      <c r="CH26" t="s">
        <v>93</v>
      </c>
      <c r="CI26">
        <v>322</v>
      </c>
      <c r="CJ26" t="s">
        <v>1022</v>
      </c>
      <c r="CK26">
        <v>85</v>
      </c>
      <c r="CL26" t="s">
        <v>811</v>
      </c>
      <c r="CM26">
        <v>0</v>
      </c>
      <c r="CN26" t="s">
        <v>93</v>
      </c>
      <c r="CO26">
        <v>0</v>
      </c>
      <c r="CP26" t="s">
        <v>93</v>
      </c>
      <c r="CQ26" t="s">
        <v>93</v>
      </c>
      <c r="CS26" t="str">
        <f>_xlfn.IFNA(VLOOKUP(全[[#This Row],[利用者名]],前[利用者名],1,FALSE),"新規")</f>
        <v>大熊　澄子</v>
      </c>
    </row>
    <row r="27" spans="1:97">
      <c r="A27">
        <v>26</v>
      </c>
      <c r="B27">
        <v>953</v>
      </c>
      <c r="C27" t="s">
        <v>1603</v>
      </c>
      <c r="D27" t="s">
        <v>1604</v>
      </c>
      <c r="E27" t="s">
        <v>125</v>
      </c>
      <c r="F27" s="1">
        <v>9332</v>
      </c>
      <c r="G27" s="1">
        <v>9332</v>
      </c>
      <c r="H27" t="s">
        <v>229</v>
      </c>
      <c r="I27" t="s">
        <v>1605</v>
      </c>
      <c r="J27" t="s">
        <v>93</v>
      </c>
      <c r="K27" t="s">
        <v>1606</v>
      </c>
      <c r="L27" t="s">
        <v>93</v>
      </c>
      <c r="M27" t="s">
        <v>93</v>
      </c>
      <c r="N27" t="s">
        <v>94</v>
      </c>
      <c r="O27" t="s">
        <v>93</v>
      </c>
      <c r="P27" t="s">
        <v>93</v>
      </c>
      <c r="Q27" t="s">
        <v>1546</v>
      </c>
      <c r="R27" t="s">
        <v>93</v>
      </c>
      <c r="S27" t="s">
        <v>93</v>
      </c>
      <c r="T27" t="s">
        <v>93</v>
      </c>
      <c r="U27" t="s">
        <v>93</v>
      </c>
      <c r="V27" t="s">
        <v>93</v>
      </c>
      <c r="W27">
        <v>100</v>
      </c>
      <c r="X27">
        <v>7</v>
      </c>
      <c r="Y27" t="s">
        <v>94</v>
      </c>
      <c r="Z27" s="1">
        <v>45687</v>
      </c>
      <c r="AA27" s="1"/>
      <c r="AB27" s="1"/>
      <c r="AC27" s="1"/>
      <c r="AD27" t="s">
        <v>108</v>
      </c>
      <c r="AE27">
        <v>23</v>
      </c>
      <c r="AF27" s="1">
        <v>45689</v>
      </c>
      <c r="AG27" s="1">
        <v>46783</v>
      </c>
      <c r="AH27" t="s">
        <v>93</v>
      </c>
      <c r="AI27" t="s">
        <v>93</v>
      </c>
      <c r="AJ27">
        <v>132027</v>
      </c>
      <c r="AK27" t="s">
        <v>1607</v>
      </c>
      <c r="AL27" s="1"/>
      <c r="AM27">
        <v>1373003423</v>
      </c>
      <c r="AN27" t="s">
        <v>695</v>
      </c>
      <c r="AO27" t="s">
        <v>93</v>
      </c>
      <c r="AQ27" t="s">
        <v>93</v>
      </c>
      <c r="AR27" t="s">
        <v>93</v>
      </c>
      <c r="AS27" t="s">
        <v>93</v>
      </c>
      <c r="AT27" t="s">
        <v>93</v>
      </c>
      <c r="AU27" s="1">
        <v>45992</v>
      </c>
      <c r="AV27" s="1">
        <v>46022</v>
      </c>
      <c r="AW27">
        <v>49</v>
      </c>
      <c r="AX27" t="s">
        <v>98</v>
      </c>
      <c r="AY27" t="s">
        <v>99</v>
      </c>
      <c r="AZ27">
        <v>701</v>
      </c>
      <c r="BA27" t="s">
        <v>1164</v>
      </c>
      <c r="BB27" t="s">
        <v>207</v>
      </c>
      <c r="BC27" t="s">
        <v>93</v>
      </c>
      <c r="BD27" t="s">
        <v>93</v>
      </c>
      <c r="BE27" t="s">
        <v>1604</v>
      </c>
      <c r="BF27" t="s">
        <v>229</v>
      </c>
      <c r="BG27" t="s">
        <v>1605</v>
      </c>
      <c r="BH27" t="s">
        <v>93</v>
      </c>
      <c r="BI27" t="s">
        <v>1606</v>
      </c>
      <c r="BJ27" t="s">
        <v>99</v>
      </c>
      <c r="BK27" s="1"/>
      <c r="BL27" s="1"/>
      <c r="BM27">
        <v>0</v>
      </c>
      <c r="BN27" t="s">
        <v>93</v>
      </c>
      <c r="BO27" t="s">
        <v>93</v>
      </c>
      <c r="BP27" t="s">
        <v>93</v>
      </c>
      <c r="BQ27" t="s">
        <v>93</v>
      </c>
      <c r="BR27" t="s">
        <v>93</v>
      </c>
      <c r="BS27" s="1"/>
      <c r="BT27">
        <v>981</v>
      </c>
      <c r="BU27" t="s">
        <v>93</v>
      </c>
      <c r="BV27" t="s">
        <v>101</v>
      </c>
      <c r="BW27">
        <v>4649203</v>
      </c>
      <c r="BX27" t="s">
        <v>1608</v>
      </c>
      <c r="BY27" t="s">
        <v>1609</v>
      </c>
      <c r="BZ27" t="s">
        <v>1604</v>
      </c>
      <c r="CA27">
        <v>0</v>
      </c>
      <c r="CB27">
        <v>90</v>
      </c>
      <c r="CC27" t="s">
        <v>106</v>
      </c>
      <c r="CD27" t="s">
        <v>93</v>
      </c>
      <c r="CE27" t="s">
        <v>208</v>
      </c>
      <c r="CF27" t="s">
        <v>93</v>
      </c>
      <c r="CG27" t="s">
        <v>93</v>
      </c>
      <c r="CH27" t="s">
        <v>93</v>
      </c>
      <c r="CI27">
        <v>300</v>
      </c>
      <c r="CJ27" t="s">
        <v>776</v>
      </c>
      <c r="CK27">
        <v>0</v>
      </c>
      <c r="CL27" t="s">
        <v>93</v>
      </c>
      <c r="CM27">
        <v>0</v>
      </c>
      <c r="CN27" t="s">
        <v>93</v>
      </c>
      <c r="CO27">
        <v>0</v>
      </c>
      <c r="CP27" t="s">
        <v>93</v>
      </c>
      <c r="CQ27" t="s">
        <v>93</v>
      </c>
      <c r="CS27" t="str">
        <f>_xlfn.IFNA(VLOOKUP(全[[#This Row],[利用者名]],前[利用者名],1,FALSE),"新規")</f>
        <v>大里　ミヨ</v>
      </c>
    </row>
    <row r="28" spans="1:97">
      <c r="A28">
        <v>27</v>
      </c>
      <c r="B28">
        <v>747</v>
      </c>
      <c r="C28" t="s">
        <v>664</v>
      </c>
      <c r="D28" t="s">
        <v>665</v>
      </c>
      <c r="E28" t="s">
        <v>91</v>
      </c>
      <c r="F28" s="1">
        <v>18580</v>
      </c>
      <c r="G28" s="1">
        <v>18580</v>
      </c>
      <c r="H28" t="s">
        <v>156</v>
      </c>
      <c r="I28" t="s">
        <v>666</v>
      </c>
      <c r="J28" t="s">
        <v>93</v>
      </c>
      <c r="K28" t="s">
        <v>667</v>
      </c>
      <c r="L28" t="s">
        <v>93</v>
      </c>
      <c r="M28" t="s">
        <v>93</v>
      </c>
      <c r="N28" t="s">
        <v>94</v>
      </c>
      <c r="O28" t="s">
        <v>93</v>
      </c>
      <c r="P28" t="s">
        <v>93</v>
      </c>
      <c r="Q28" t="s">
        <v>1294</v>
      </c>
      <c r="R28" t="s">
        <v>1436</v>
      </c>
      <c r="S28" t="s">
        <v>915</v>
      </c>
      <c r="T28" t="s">
        <v>909</v>
      </c>
      <c r="U28" t="s">
        <v>910</v>
      </c>
      <c r="V28" t="s">
        <v>93</v>
      </c>
      <c r="W28">
        <v>75</v>
      </c>
      <c r="X28">
        <v>11</v>
      </c>
      <c r="Y28" t="s">
        <v>94</v>
      </c>
      <c r="Z28" s="1">
        <v>44771</v>
      </c>
      <c r="AA28" s="1"/>
      <c r="AB28" s="1"/>
      <c r="AC28" s="1"/>
      <c r="AD28" t="s">
        <v>95</v>
      </c>
      <c r="AE28">
        <v>21</v>
      </c>
      <c r="AF28" s="1">
        <v>44866</v>
      </c>
      <c r="AG28" s="1">
        <v>46326</v>
      </c>
      <c r="AH28" t="s">
        <v>93</v>
      </c>
      <c r="AI28" t="s">
        <v>157</v>
      </c>
      <c r="AJ28">
        <v>132027</v>
      </c>
      <c r="AK28" t="s">
        <v>1568</v>
      </c>
      <c r="AL28" s="1"/>
      <c r="AM28">
        <v>1373003613</v>
      </c>
      <c r="AN28" t="s">
        <v>825</v>
      </c>
      <c r="AO28" t="s">
        <v>93</v>
      </c>
      <c r="AQ28" t="s">
        <v>93</v>
      </c>
      <c r="AR28" t="s">
        <v>93</v>
      </c>
      <c r="AS28" t="s">
        <v>93</v>
      </c>
      <c r="AT28" t="s">
        <v>157</v>
      </c>
      <c r="AU28" s="1">
        <v>45904</v>
      </c>
      <c r="AV28" s="1">
        <v>46084</v>
      </c>
      <c r="AW28">
        <v>49</v>
      </c>
      <c r="AX28" t="s">
        <v>98</v>
      </c>
      <c r="AY28" t="s">
        <v>99</v>
      </c>
      <c r="AZ28">
        <v>360</v>
      </c>
      <c r="BA28" t="s">
        <v>942</v>
      </c>
      <c r="BB28" t="s">
        <v>193</v>
      </c>
      <c r="BC28" t="s">
        <v>93</v>
      </c>
      <c r="BD28" t="s">
        <v>93</v>
      </c>
      <c r="BE28" t="s">
        <v>665</v>
      </c>
      <c r="BF28" t="s">
        <v>156</v>
      </c>
      <c r="BG28" t="s">
        <v>666</v>
      </c>
      <c r="BH28" t="s">
        <v>93</v>
      </c>
      <c r="BI28" t="s">
        <v>667</v>
      </c>
      <c r="BJ28" t="s">
        <v>99</v>
      </c>
      <c r="BK28" s="1"/>
      <c r="BL28" s="1"/>
      <c r="BM28">
        <v>0</v>
      </c>
      <c r="BN28" t="s">
        <v>93</v>
      </c>
      <c r="BO28" t="s">
        <v>93</v>
      </c>
      <c r="BP28" t="s">
        <v>93</v>
      </c>
      <c r="BQ28" t="s">
        <v>93</v>
      </c>
      <c r="BR28" t="s">
        <v>93</v>
      </c>
      <c r="BS28" s="1"/>
      <c r="BT28">
        <v>826</v>
      </c>
      <c r="BU28" t="s">
        <v>93</v>
      </c>
      <c r="BV28" t="s">
        <v>93</v>
      </c>
      <c r="BX28" t="s">
        <v>93</v>
      </c>
      <c r="BY28" t="s">
        <v>93</v>
      </c>
      <c r="BZ28" t="s">
        <v>93</v>
      </c>
      <c r="CA28">
        <v>276</v>
      </c>
      <c r="CB28">
        <v>90</v>
      </c>
      <c r="CC28" t="s">
        <v>106</v>
      </c>
      <c r="CD28" t="s">
        <v>93</v>
      </c>
      <c r="CE28" t="s">
        <v>197</v>
      </c>
      <c r="CF28" t="s">
        <v>93</v>
      </c>
      <c r="CG28" t="s">
        <v>93</v>
      </c>
      <c r="CH28" t="s">
        <v>93</v>
      </c>
      <c r="CI28">
        <v>263</v>
      </c>
      <c r="CJ28" t="s">
        <v>319</v>
      </c>
      <c r="CK28">
        <v>0</v>
      </c>
      <c r="CL28" t="s">
        <v>93</v>
      </c>
      <c r="CM28">
        <v>0</v>
      </c>
      <c r="CN28" t="s">
        <v>93</v>
      </c>
      <c r="CO28">
        <v>0</v>
      </c>
      <c r="CP28" t="s">
        <v>93</v>
      </c>
      <c r="CQ28" t="s">
        <v>93</v>
      </c>
      <c r="CS28" t="str">
        <f>_xlfn.IFNA(VLOOKUP(全[[#This Row],[利用者名]],前[利用者名],1,FALSE),"新規")</f>
        <v>大澤　國男</v>
      </c>
    </row>
    <row r="29" spans="1:97">
      <c r="A29">
        <v>28</v>
      </c>
      <c r="B29">
        <v>982</v>
      </c>
      <c r="C29" t="s">
        <v>1295</v>
      </c>
      <c r="D29" t="s">
        <v>1271</v>
      </c>
      <c r="E29" t="s">
        <v>91</v>
      </c>
      <c r="F29" s="1">
        <v>13077</v>
      </c>
      <c r="G29" s="1">
        <v>13077</v>
      </c>
      <c r="H29" t="s">
        <v>175</v>
      </c>
      <c r="I29" t="s">
        <v>1272</v>
      </c>
      <c r="J29" t="s">
        <v>93</v>
      </c>
      <c r="K29" t="s">
        <v>1273</v>
      </c>
      <c r="L29" t="s">
        <v>93</v>
      </c>
      <c r="M29" t="s">
        <v>1366</v>
      </c>
      <c r="N29" t="s">
        <v>94</v>
      </c>
      <c r="O29" t="s">
        <v>93</v>
      </c>
      <c r="P29" t="s">
        <v>116</v>
      </c>
      <c r="Q29" t="s">
        <v>1352</v>
      </c>
      <c r="R29" t="s">
        <v>93</v>
      </c>
      <c r="S29" t="s">
        <v>93</v>
      </c>
      <c r="T29" t="s">
        <v>93</v>
      </c>
      <c r="U29" t="s">
        <v>93</v>
      </c>
      <c r="V29" t="s">
        <v>1296</v>
      </c>
      <c r="W29">
        <v>90</v>
      </c>
      <c r="X29">
        <v>10</v>
      </c>
      <c r="Y29" t="s">
        <v>94</v>
      </c>
      <c r="Z29" s="1"/>
      <c r="AA29" s="1"/>
      <c r="AB29" s="1">
        <v>45790</v>
      </c>
      <c r="AC29" s="1"/>
      <c r="AD29" t="s">
        <v>192</v>
      </c>
      <c r="AE29">
        <v>24</v>
      </c>
      <c r="AF29" s="1">
        <v>45456</v>
      </c>
      <c r="AG29" s="1">
        <v>45838</v>
      </c>
      <c r="AH29" t="s">
        <v>93</v>
      </c>
      <c r="AI29" t="s">
        <v>117</v>
      </c>
      <c r="AJ29">
        <v>132027</v>
      </c>
      <c r="AK29" t="s">
        <v>1569</v>
      </c>
      <c r="AL29" s="1"/>
      <c r="AM29">
        <v>1373002193</v>
      </c>
      <c r="AN29" t="s">
        <v>1720</v>
      </c>
      <c r="AO29" t="s">
        <v>96</v>
      </c>
      <c r="AP29">
        <v>39132022</v>
      </c>
      <c r="AQ29" t="s">
        <v>97</v>
      </c>
      <c r="AR29" t="s">
        <v>93</v>
      </c>
      <c r="AS29" t="s">
        <v>1297</v>
      </c>
      <c r="AT29" t="s">
        <v>117</v>
      </c>
      <c r="AU29" s="1">
        <v>45962</v>
      </c>
      <c r="AV29" s="1">
        <v>46053</v>
      </c>
      <c r="AW29">
        <v>49</v>
      </c>
      <c r="AX29" t="s">
        <v>98</v>
      </c>
      <c r="AY29" t="s">
        <v>142</v>
      </c>
      <c r="AZ29">
        <v>37</v>
      </c>
      <c r="BA29" t="s">
        <v>198</v>
      </c>
      <c r="BB29" t="s">
        <v>199</v>
      </c>
      <c r="BC29" t="s">
        <v>93</v>
      </c>
      <c r="BD29" t="s">
        <v>93</v>
      </c>
      <c r="BE29" t="s">
        <v>1271</v>
      </c>
      <c r="BF29" t="s">
        <v>175</v>
      </c>
      <c r="BG29" t="s">
        <v>1272</v>
      </c>
      <c r="BH29" t="s">
        <v>93</v>
      </c>
      <c r="BI29" t="s">
        <v>1273</v>
      </c>
      <c r="BJ29" t="s">
        <v>142</v>
      </c>
      <c r="BK29" s="1">
        <v>44835</v>
      </c>
      <c r="BL29" s="1">
        <v>46234</v>
      </c>
      <c r="BM29">
        <v>0</v>
      </c>
      <c r="BN29" t="s">
        <v>93</v>
      </c>
      <c r="BO29" t="s">
        <v>93</v>
      </c>
      <c r="BP29" t="s">
        <v>93</v>
      </c>
      <c r="BQ29" t="s">
        <v>93</v>
      </c>
      <c r="BR29" t="s">
        <v>93</v>
      </c>
      <c r="BS29" s="1"/>
      <c r="BT29">
        <v>1006</v>
      </c>
      <c r="BU29" t="s">
        <v>93</v>
      </c>
      <c r="BV29" t="s">
        <v>101</v>
      </c>
      <c r="BW29">
        <v>3810997</v>
      </c>
      <c r="BX29" t="s">
        <v>1096</v>
      </c>
      <c r="BY29" t="s">
        <v>1298</v>
      </c>
      <c r="BZ29" t="s">
        <v>1271</v>
      </c>
      <c r="CA29">
        <v>0</v>
      </c>
      <c r="CB29">
        <v>90</v>
      </c>
      <c r="CC29" t="s">
        <v>982</v>
      </c>
      <c r="CD29" t="s">
        <v>93</v>
      </c>
      <c r="CE29" t="s">
        <v>290</v>
      </c>
      <c r="CF29" t="s">
        <v>94</v>
      </c>
      <c r="CG29" t="s">
        <v>93</v>
      </c>
      <c r="CH29" t="s">
        <v>93</v>
      </c>
      <c r="CI29">
        <v>270</v>
      </c>
      <c r="CJ29" t="s">
        <v>1299</v>
      </c>
      <c r="CK29">
        <v>0</v>
      </c>
      <c r="CL29" t="s">
        <v>93</v>
      </c>
      <c r="CM29">
        <v>0</v>
      </c>
      <c r="CN29" t="s">
        <v>93</v>
      </c>
      <c r="CO29">
        <v>0</v>
      </c>
      <c r="CP29" t="s">
        <v>93</v>
      </c>
      <c r="CQ29" t="s">
        <v>93</v>
      </c>
      <c r="CS29" t="str">
        <f>_xlfn.IFNA(VLOOKUP(全[[#This Row],[利用者名]],前[利用者名],1,FALSE),"新規")</f>
        <v>大平　武文</v>
      </c>
    </row>
    <row r="30" spans="1:97">
      <c r="A30">
        <v>29</v>
      </c>
      <c r="B30">
        <v>302</v>
      </c>
      <c r="C30" t="s">
        <v>209</v>
      </c>
      <c r="D30" t="s">
        <v>210</v>
      </c>
      <c r="E30" t="s">
        <v>91</v>
      </c>
      <c r="F30" s="1">
        <v>22539</v>
      </c>
      <c r="G30" s="1">
        <v>22539</v>
      </c>
      <c r="H30" t="s">
        <v>211</v>
      </c>
      <c r="I30" t="s">
        <v>212</v>
      </c>
      <c r="J30" t="s">
        <v>93</v>
      </c>
      <c r="K30" t="s">
        <v>213</v>
      </c>
      <c r="L30" t="s">
        <v>93</v>
      </c>
      <c r="M30" t="s">
        <v>813</v>
      </c>
      <c r="N30" t="s">
        <v>93</v>
      </c>
      <c r="O30" t="s">
        <v>93</v>
      </c>
      <c r="P30" t="s">
        <v>214</v>
      </c>
      <c r="Q30" t="s">
        <v>93</v>
      </c>
      <c r="R30" t="s">
        <v>1433</v>
      </c>
      <c r="S30" t="s">
        <v>875</v>
      </c>
      <c r="T30" t="s">
        <v>909</v>
      </c>
      <c r="U30" t="s">
        <v>93</v>
      </c>
      <c r="V30" t="s">
        <v>1451</v>
      </c>
      <c r="W30">
        <v>64</v>
      </c>
      <c r="X30">
        <v>9</v>
      </c>
      <c r="Y30" t="s">
        <v>94</v>
      </c>
      <c r="Z30" s="1"/>
      <c r="AA30" s="1"/>
      <c r="AB30" s="1">
        <v>42867</v>
      </c>
      <c r="AC30" s="1"/>
      <c r="AD30" t="s">
        <v>93</v>
      </c>
      <c r="AF30" s="1"/>
      <c r="AG30" s="1"/>
      <c r="AH30" t="s">
        <v>93</v>
      </c>
      <c r="AI30" t="s">
        <v>93</v>
      </c>
      <c r="AK30" t="s">
        <v>93</v>
      </c>
      <c r="AL30" s="1"/>
      <c r="AN30" t="s">
        <v>93</v>
      </c>
      <c r="AO30" t="s">
        <v>96</v>
      </c>
      <c r="AP30">
        <v>138461</v>
      </c>
      <c r="AQ30" t="s">
        <v>97</v>
      </c>
      <c r="AR30" t="s">
        <v>215</v>
      </c>
      <c r="AS30" t="s">
        <v>216</v>
      </c>
      <c r="AT30" t="s">
        <v>217</v>
      </c>
      <c r="AU30" s="1">
        <v>45992</v>
      </c>
      <c r="AV30" s="1">
        <v>46022</v>
      </c>
      <c r="AW30">
        <v>49</v>
      </c>
      <c r="AX30" t="s">
        <v>98</v>
      </c>
      <c r="AY30" t="s">
        <v>142</v>
      </c>
      <c r="AZ30">
        <v>458</v>
      </c>
      <c r="BA30" t="s">
        <v>218</v>
      </c>
      <c r="BB30" t="s">
        <v>219</v>
      </c>
      <c r="BC30" t="s">
        <v>1018</v>
      </c>
      <c r="BD30" t="s">
        <v>93</v>
      </c>
      <c r="BE30" t="s">
        <v>210</v>
      </c>
      <c r="BF30" t="s">
        <v>211</v>
      </c>
      <c r="BG30" t="s">
        <v>212</v>
      </c>
      <c r="BH30" t="s">
        <v>93</v>
      </c>
      <c r="BI30" t="s">
        <v>213</v>
      </c>
      <c r="BJ30" t="s">
        <v>142</v>
      </c>
      <c r="BK30" s="1">
        <v>45200</v>
      </c>
      <c r="BL30" s="1">
        <v>45930</v>
      </c>
      <c r="BM30">
        <v>85</v>
      </c>
      <c r="BN30" t="s">
        <v>811</v>
      </c>
      <c r="BO30" t="s">
        <v>93</v>
      </c>
      <c r="BP30" t="s">
        <v>93</v>
      </c>
      <c r="BQ30" t="s">
        <v>93</v>
      </c>
      <c r="BR30" t="s">
        <v>93</v>
      </c>
      <c r="BS30" s="1"/>
      <c r="BT30">
        <v>293</v>
      </c>
      <c r="BU30" t="s">
        <v>93</v>
      </c>
      <c r="BV30" t="s">
        <v>93</v>
      </c>
      <c r="BX30" t="s">
        <v>93</v>
      </c>
      <c r="BY30" t="s">
        <v>93</v>
      </c>
      <c r="BZ30" t="s">
        <v>93</v>
      </c>
      <c r="CA30">
        <v>0</v>
      </c>
      <c r="CB30">
        <v>0</v>
      </c>
      <c r="CC30" t="s">
        <v>93</v>
      </c>
      <c r="CD30" t="s">
        <v>93</v>
      </c>
      <c r="CE30" t="s">
        <v>220</v>
      </c>
      <c r="CF30" t="s">
        <v>94</v>
      </c>
      <c r="CG30" t="s">
        <v>93</v>
      </c>
      <c r="CH30" t="s">
        <v>93</v>
      </c>
      <c r="CI30">
        <v>0</v>
      </c>
      <c r="CJ30" t="s">
        <v>93</v>
      </c>
      <c r="CK30">
        <v>85</v>
      </c>
      <c r="CL30" t="s">
        <v>811</v>
      </c>
      <c r="CM30">
        <v>0</v>
      </c>
      <c r="CN30" t="s">
        <v>93</v>
      </c>
      <c r="CO30">
        <v>0</v>
      </c>
      <c r="CP30" t="s">
        <v>93</v>
      </c>
      <c r="CQ30" t="s">
        <v>93</v>
      </c>
      <c r="CS30" t="str">
        <f>_xlfn.IFNA(VLOOKUP(全[[#This Row],[利用者名]],前[利用者名],1,FALSE),"新規")</f>
        <v>大畑　一志</v>
      </c>
    </row>
    <row r="31" spans="1:97">
      <c r="A31">
        <v>30</v>
      </c>
      <c r="B31">
        <v>616</v>
      </c>
      <c r="C31" t="s">
        <v>221</v>
      </c>
      <c r="D31" t="s">
        <v>222</v>
      </c>
      <c r="E31" t="s">
        <v>91</v>
      </c>
      <c r="F31" s="1">
        <v>18823</v>
      </c>
      <c r="G31" s="1">
        <v>18823</v>
      </c>
      <c r="H31" t="s">
        <v>175</v>
      </c>
      <c r="I31" t="s">
        <v>223</v>
      </c>
      <c r="J31" t="s">
        <v>224</v>
      </c>
      <c r="K31" t="s">
        <v>225</v>
      </c>
      <c r="L31" t="s">
        <v>93</v>
      </c>
      <c r="M31" t="s">
        <v>93</v>
      </c>
      <c r="N31" t="s">
        <v>94</v>
      </c>
      <c r="O31" t="s">
        <v>93</v>
      </c>
      <c r="P31" t="s">
        <v>126</v>
      </c>
      <c r="Q31" t="s">
        <v>1610</v>
      </c>
      <c r="R31" t="s">
        <v>1436</v>
      </c>
      <c r="S31" t="s">
        <v>93</v>
      </c>
      <c r="T31" t="s">
        <v>909</v>
      </c>
      <c r="U31" t="s">
        <v>93</v>
      </c>
      <c r="V31" t="s">
        <v>93</v>
      </c>
      <c r="W31">
        <v>74</v>
      </c>
      <c r="X31">
        <v>7</v>
      </c>
      <c r="Y31" t="s">
        <v>94</v>
      </c>
      <c r="Z31" s="1">
        <v>44186</v>
      </c>
      <c r="AA31" s="1"/>
      <c r="AB31" s="1"/>
      <c r="AC31" s="1"/>
      <c r="AD31" t="s">
        <v>95</v>
      </c>
      <c r="AE31">
        <v>21</v>
      </c>
      <c r="AF31" s="1">
        <v>45962</v>
      </c>
      <c r="AG31" s="1">
        <v>47422</v>
      </c>
      <c r="AH31" t="s">
        <v>93</v>
      </c>
      <c r="AI31" t="s">
        <v>157</v>
      </c>
      <c r="AJ31">
        <v>132027</v>
      </c>
      <c r="AK31" t="s">
        <v>1452</v>
      </c>
      <c r="AL31" s="1">
        <v>44183</v>
      </c>
      <c r="AM31">
        <v>1373003480</v>
      </c>
      <c r="AN31" t="s">
        <v>639</v>
      </c>
      <c r="AO31" t="s">
        <v>93</v>
      </c>
      <c r="AQ31" t="s">
        <v>93</v>
      </c>
      <c r="AR31" t="s">
        <v>93</v>
      </c>
      <c r="AS31" t="s">
        <v>93</v>
      </c>
      <c r="AT31" t="s">
        <v>157</v>
      </c>
      <c r="AU31" s="1">
        <v>45822</v>
      </c>
      <c r="AV31" s="1">
        <v>46004</v>
      </c>
      <c r="AW31">
        <v>64</v>
      </c>
      <c r="AX31" t="s">
        <v>105</v>
      </c>
      <c r="AY31" t="s">
        <v>99</v>
      </c>
      <c r="AZ31">
        <v>224</v>
      </c>
      <c r="BA31" t="s">
        <v>768</v>
      </c>
      <c r="BB31" t="s">
        <v>226</v>
      </c>
      <c r="BC31" t="s">
        <v>93</v>
      </c>
      <c r="BD31" t="s">
        <v>93</v>
      </c>
      <c r="BE31" t="s">
        <v>222</v>
      </c>
      <c r="BF31" t="s">
        <v>175</v>
      </c>
      <c r="BG31" t="s">
        <v>223</v>
      </c>
      <c r="BH31" t="s">
        <v>224</v>
      </c>
      <c r="BI31" t="s">
        <v>225</v>
      </c>
      <c r="BJ31" t="s">
        <v>99</v>
      </c>
      <c r="BK31" s="1"/>
      <c r="BL31" s="1"/>
      <c r="BM31">
        <v>0</v>
      </c>
      <c r="BN31" t="s">
        <v>93</v>
      </c>
      <c r="BO31" t="s">
        <v>93</v>
      </c>
      <c r="BP31" t="s">
        <v>93</v>
      </c>
      <c r="BQ31" t="s">
        <v>93</v>
      </c>
      <c r="BR31" t="s">
        <v>93</v>
      </c>
      <c r="BS31" s="1"/>
      <c r="BT31">
        <v>676</v>
      </c>
      <c r="BU31" t="s">
        <v>93</v>
      </c>
      <c r="BV31" t="s">
        <v>93</v>
      </c>
      <c r="BX31" t="s">
        <v>93</v>
      </c>
      <c r="BY31" t="s">
        <v>93</v>
      </c>
      <c r="BZ31" t="s">
        <v>93</v>
      </c>
      <c r="CA31">
        <v>0</v>
      </c>
      <c r="CB31">
        <v>90</v>
      </c>
      <c r="CC31" t="s">
        <v>106</v>
      </c>
      <c r="CD31" t="s">
        <v>93</v>
      </c>
      <c r="CE31" t="s">
        <v>93</v>
      </c>
      <c r="CF31" t="s">
        <v>93</v>
      </c>
      <c r="CG31" t="s">
        <v>93</v>
      </c>
      <c r="CH31" t="s">
        <v>93</v>
      </c>
      <c r="CI31">
        <v>272</v>
      </c>
      <c r="CJ31" t="s">
        <v>640</v>
      </c>
      <c r="CK31">
        <v>0</v>
      </c>
      <c r="CL31" t="s">
        <v>93</v>
      </c>
      <c r="CM31">
        <v>0</v>
      </c>
      <c r="CN31" t="s">
        <v>93</v>
      </c>
      <c r="CO31">
        <v>0</v>
      </c>
      <c r="CP31" t="s">
        <v>93</v>
      </c>
      <c r="CQ31" t="s">
        <v>93</v>
      </c>
      <c r="CS31" t="str">
        <f>_xlfn.IFNA(VLOOKUP(全[[#This Row],[利用者名]],前[利用者名],1,FALSE),"新規")</f>
        <v>岡野　哲也</v>
      </c>
    </row>
    <row r="32" spans="1:97">
      <c r="A32">
        <v>31</v>
      </c>
      <c r="B32">
        <v>957</v>
      </c>
      <c r="C32" t="s">
        <v>1165</v>
      </c>
      <c r="D32" t="s">
        <v>1166</v>
      </c>
      <c r="E32" t="s">
        <v>125</v>
      </c>
      <c r="F32" s="1">
        <v>17031</v>
      </c>
      <c r="G32" s="1">
        <v>17031</v>
      </c>
      <c r="H32" t="s">
        <v>397</v>
      </c>
      <c r="I32" t="s">
        <v>1167</v>
      </c>
      <c r="J32" t="s">
        <v>93</v>
      </c>
      <c r="K32" t="s">
        <v>1168</v>
      </c>
      <c r="L32" t="s">
        <v>93</v>
      </c>
      <c r="M32" t="s">
        <v>1193</v>
      </c>
      <c r="N32" t="s">
        <v>94</v>
      </c>
      <c r="O32" t="s">
        <v>93</v>
      </c>
      <c r="P32" t="s">
        <v>93</v>
      </c>
      <c r="Q32" t="s">
        <v>1278</v>
      </c>
      <c r="R32" t="s">
        <v>93</v>
      </c>
      <c r="S32" t="s">
        <v>93</v>
      </c>
      <c r="T32" t="s">
        <v>93</v>
      </c>
      <c r="U32" t="s">
        <v>1169</v>
      </c>
      <c r="V32" t="s">
        <v>93</v>
      </c>
      <c r="W32">
        <v>79</v>
      </c>
      <c r="X32">
        <v>8</v>
      </c>
      <c r="Y32" t="s">
        <v>94</v>
      </c>
      <c r="Z32" s="1">
        <v>45687</v>
      </c>
      <c r="AA32" s="1"/>
      <c r="AB32" s="1"/>
      <c r="AC32" s="1"/>
      <c r="AD32" t="s">
        <v>95</v>
      </c>
      <c r="AE32">
        <v>21</v>
      </c>
      <c r="AF32" s="1">
        <v>45778</v>
      </c>
      <c r="AG32" s="1">
        <v>47238</v>
      </c>
      <c r="AH32" t="s">
        <v>93</v>
      </c>
      <c r="AI32" t="s">
        <v>93</v>
      </c>
      <c r="AJ32">
        <v>132027</v>
      </c>
      <c r="AK32" t="s">
        <v>1453</v>
      </c>
      <c r="AL32" s="1"/>
      <c r="AM32">
        <v>1373003647</v>
      </c>
      <c r="AN32" t="s">
        <v>1033</v>
      </c>
      <c r="AO32" t="s">
        <v>93</v>
      </c>
      <c r="AQ32" t="s">
        <v>93</v>
      </c>
      <c r="AR32" t="s">
        <v>93</v>
      </c>
      <c r="AS32" t="s">
        <v>93</v>
      </c>
      <c r="AT32" t="s">
        <v>93</v>
      </c>
      <c r="AU32" s="1">
        <v>45839</v>
      </c>
      <c r="AV32" s="1">
        <v>46022</v>
      </c>
      <c r="AW32">
        <v>49</v>
      </c>
      <c r="AX32" t="s">
        <v>98</v>
      </c>
      <c r="AY32" t="s">
        <v>99</v>
      </c>
      <c r="AZ32">
        <v>244</v>
      </c>
      <c r="BA32" t="s">
        <v>1170</v>
      </c>
      <c r="BB32" t="s">
        <v>263</v>
      </c>
      <c r="BC32" t="s">
        <v>93</v>
      </c>
      <c r="BD32" t="s">
        <v>93</v>
      </c>
      <c r="BE32" t="s">
        <v>1166</v>
      </c>
      <c r="BF32" t="s">
        <v>397</v>
      </c>
      <c r="BG32" t="s">
        <v>1167</v>
      </c>
      <c r="BH32" t="s">
        <v>93</v>
      </c>
      <c r="BI32" t="s">
        <v>1168</v>
      </c>
      <c r="BJ32" t="s">
        <v>99</v>
      </c>
      <c r="BK32" s="1"/>
      <c r="BL32" s="1"/>
      <c r="BM32">
        <v>0</v>
      </c>
      <c r="BN32" t="s">
        <v>93</v>
      </c>
      <c r="BO32" t="s">
        <v>93</v>
      </c>
      <c r="BP32" t="s">
        <v>93</v>
      </c>
      <c r="BQ32" t="s">
        <v>93</v>
      </c>
      <c r="BR32" t="s">
        <v>93</v>
      </c>
      <c r="BS32" s="1"/>
      <c r="BT32">
        <v>985</v>
      </c>
      <c r="BU32" t="s">
        <v>93</v>
      </c>
      <c r="BV32" t="s">
        <v>101</v>
      </c>
      <c r="BW32">
        <v>4251914</v>
      </c>
      <c r="BX32" t="s">
        <v>352</v>
      </c>
      <c r="BY32" t="s">
        <v>1194</v>
      </c>
      <c r="BZ32" t="s">
        <v>1195</v>
      </c>
      <c r="CA32">
        <v>0</v>
      </c>
      <c r="CB32">
        <v>90</v>
      </c>
      <c r="CC32" t="s">
        <v>106</v>
      </c>
      <c r="CD32" t="s">
        <v>93</v>
      </c>
      <c r="CE32" t="s">
        <v>990</v>
      </c>
      <c r="CF32" t="s">
        <v>93</v>
      </c>
      <c r="CG32" t="s">
        <v>93</v>
      </c>
      <c r="CH32" t="s">
        <v>93</v>
      </c>
      <c r="CI32">
        <v>330</v>
      </c>
      <c r="CJ32" t="s">
        <v>1110</v>
      </c>
      <c r="CK32">
        <v>0</v>
      </c>
      <c r="CL32" t="s">
        <v>93</v>
      </c>
      <c r="CM32">
        <v>0</v>
      </c>
      <c r="CN32" t="s">
        <v>93</v>
      </c>
      <c r="CO32">
        <v>0</v>
      </c>
      <c r="CP32" t="s">
        <v>93</v>
      </c>
      <c r="CQ32" t="s">
        <v>93</v>
      </c>
      <c r="CS32" t="str">
        <f>_xlfn.IFNA(VLOOKUP(全[[#This Row],[利用者名]],前[利用者名],1,FALSE),"新規")</f>
        <v>岡部　昭惠</v>
      </c>
    </row>
    <row r="33" spans="1:97">
      <c r="A33">
        <v>32</v>
      </c>
      <c r="B33">
        <v>316</v>
      </c>
      <c r="C33" t="s">
        <v>227</v>
      </c>
      <c r="D33" t="s">
        <v>228</v>
      </c>
      <c r="E33" t="s">
        <v>125</v>
      </c>
      <c r="F33" s="1">
        <v>18475</v>
      </c>
      <c r="G33" s="1">
        <v>18475</v>
      </c>
      <c r="H33" t="s">
        <v>229</v>
      </c>
      <c r="I33" t="s">
        <v>230</v>
      </c>
      <c r="J33" t="s">
        <v>93</v>
      </c>
      <c r="K33" t="s">
        <v>231</v>
      </c>
      <c r="L33" t="s">
        <v>1196</v>
      </c>
      <c r="M33" t="s">
        <v>93</v>
      </c>
      <c r="N33" t="s">
        <v>94</v>
      </c>
      <c r="O33" t="s">
        <v>93</v>
      </c>
      <c r="P33" t="s">
        <v>93</v>
      </c>
      <c r="Q33" t="s">
        <v>1454</v>
      </c>
      <c r="R33" t="s">
        <v>1433</v>
      </c>
      <c r="S33" t="s">
        <v>916</v>
      </c>
      <c r="T33" t="s">
        <v>93</v>
      </c>
      <c r="U33" t="s">
        <v>93</v>
      </c>
      <c r="V33" t="s">
        <v>93</v>
      </c>
      <c r="W33">
        <v>75</v>
      </c>
      <c r="X33">
        <v>7</v>
      </c>
      <c r="Y33" t="s">
        <v>94</v>
      </c>
      <c r="Z33" s="1">
        <v>42877</v>
      </c>
      <c r="AA33" s="1"/>
      <c r="AB33" s="1"/>
      <c r="AC33" s="1"/>
      <c r="AD33" t="s">
        <v>104</v>
      </c>
      <c r="AE33">
        <v>22</v>
      </c>
      <c r="AF33" s="1">
        <v>45323</v>
      </c>
      <c r="AG33" s="1">
        <v>46783</v>
      </c>
      <c r="AH33" t="s">
        <v>93</v>
      </c>
      <c r="AI33" t="s">
        <v>93</v>
      </c>
      <c r="AJ33">
        <v>132027</v>
      </c>
      <c r="AK33" t="s">
        <v>1455</v>
      </c>
      <c r="AL33" s="1">
        <v>42874</v>
      </c>
      <c r="AM33">
        <v>1373002615</v>
      </c>
      <c r="AN33" t="s">
        <v>293</v>
      </c>
      <c r="AO33" t="s">
        <v>93</v>
      </c>
      <c r="AQ33" t="s">
        <v>93</v>
      </c>
      <c r="AR33" t="s">
        <v>93</v>
      </c>
      <c r="AS33" t="s">
        <v>93</v>
      </c>
      <c r="AT33" t="s">
        <v>93</v>
      </c>
      <c r="AU33" s="1">
        <v>45992</v>
      </c>
      <c r="AV33" s="1">
        <v>46173</v>
      </c>
      <c r="AW33">
        <v>49</v>
      </c>
      <c r="AX33" t="s">
        <v>98</v>
      </c>
      <c r="AY33" t="s">
        <v>99</v>
      </c>
      <c r="AZ33">
        <v>262</v>
      </c>
      <c r="BA33" t="s">
        <v>232</v>
      </c>
      <c r="BB33" t="s">
        <v>233</v>
      </c>
      <c r="BC33" t="s">
        <v>93</v>
      </c>
      <c r="BD33" t="s">
        <v>93</v>
      </c>
      <c r="BE33" t="s">
        <v>228</v>
      </c>
      <c r="BF33" t="s">
        <v>229</v>
      </c>
      <c r="BG33" t="s">
        <v>230</v>
      </c>
      <c r="BH33" t="s">
        <v>93</v>
      </c>
      <c r="BI33" t="s">
        <v>231</v>
      </c>
      <c r="BJ33" t="s">
        <v>99</v>
      </c>
      <c r="BK33" s="1"/>
      <c r="BL33" s="1"/>
      <c r="BM33">
        <v>81</v>
      </c>
      <c r="BN33" t="s">
        <v>712</v>
      </c>
      <c r="BO33" t="s">
        <v>93</v>
      </c>
      <c r="BP33" t="s">
        <v>93</v>
      </c>
      <c r="BQ33" t="s">
        <v>93</v>
      </c>
      <c r="BR33" t="s">
        <v>93</v>
      </c>
      <c r="BS33" s="1"/>
      <c r="BT33">
        <v>290</v>
      </c>
      <c r="BU33" t="s">
        <v>93</v>
      </c>
      <c r="BV33" t="s">
        <v>101</v>
      </c>
      <c r="BW33">
        <v>2136331</v>
      </c>
      <c r="BX33" t="s">
        <v>200</v>
      </c>
      <c r="BY33" t="s">
        <v>234</v>
      </c>
      <c r="BZ33" t="s">
        <v>228</v>
      </c>
      <c r="CA33">
        <v>0</v>
      </c>
      <c r="CB33">
        <v>90</v>
      </c>
      <c r="CC33" t="s">
        <v>106</v>
      </c>
      <c r="CD33" t="s">
        <v>93</v>
      </c>
      <c r="CE33" t="s">
        <v>235</v>
      </c>
      <c r="CF33" t="s">
        <v>93</v>
      </c>
      <c r="CG33" t="s">
        <v>93</v>
      </c>
      <c r="CH33" t="s">
        <v>93</v>
      </c>
      <c r="CI33">
        <v>191</v>
      </c>
      <c r="CJ33" t="s">
        <v>294</v>
      </c>
      <c r="CK33">
        <v>0</v>
      </c>
      <c r="CL33" t="s">
        <v>93</v>
      </c>
      <c r="CM33">
        <v>0</v>
      </c>
      <c r="CN33" t="s">
        <v>93</v>
      </c>
      <c r="CO33">
        <v>0</v>
      </c>
      <c r="CP33" t="s">
        <v>93</v>
      </c>
      <c r="CQ33" t="s">
        <v>93</v>
      </c>
      <c r="CS33" t="str">
        <f>_xlfn.IFNA(VLOOKUP(全[[#This Row],[利用者名]],前[利用者名],1,FALSE),"新規")</f>
        <v>岡本　千明</v>
      </c>
    </row>
    <row r="34" spans="1:97">
      <c r="A34">
        <v>33</v>
      </c>
      <c r="B34">
        <v>956</v>
      </c>
      <c r="C34" t="s">
        <v>1171</v>
      </c>
      <c r="D34" t="s">
        <v>1172</v>
      </c>
      <c r="E34" t="s">
        <v>125</v>
      </c>
      <c r="F34" s="1">
        <v>12348</v>
      </c>
      <c r="G34" s="1">
        <v>12348</v>
      </c>
      <c r="H34" t="s">
        <v>156</v>
      </c>
      <c r="I34" t="s">
        <v>1197</v>
      </c>
      <c r="J34" t="s">
        <v>93</v>
      </c>
      <c r="K34" t="s">
        <v>1198</v>
      </c>
      <c r="L34" t="s">
        <v>93</v>
      </c>
      <c r="M34" t="s">
        <v>93</v>
      </c>
      <c r="N34" t="s">
        <v>94</v>
      </c>
      <c r="O34" t="s">
        <v>93</v>
      </c>
      <c r="P34" t="s">
        <v>93</v>
      </c>
      <c r="Q34" t="s">
        <v>1402</v>
      </c>
      <c r="R34" t="s">
        <v>93</v>
      </c>
      <c r="S34" t="s">
        <v>93</v>
      </c>
      <c r="T34" t="s">
        <v>93</v>
      </c>
      <c r="U34" t="s">
        <v>93</v>
      </c>
      <c r="V34" t="s">
        <v>93</v>
      </c>
      <c r="W34">
        <v>92</v>
      </c>
      <c r="X34">
        <v>10</v>
      </c>
      <c r="Y34" t="s">
        <v>94</v>
      </c>
      <c r="Z34" s="1">
        <v>45728</v>
      </c>
      <c r="AA34" s="1"/>
      <c r="AB34" s="1"/>
      <c r="AC34" s="1"/>
      <c r="AD34" t="s">
        <v>104</v>
      </c>
      <c r="AE34">
        <v>22</v>
      </c>
      <c r="AF34" s="1">
        <v>45901</v>
      </c>
      <c r="AG34" s="1">
        <v>46996</v>
      </c>
      <c r="AH34" t="s">
        <v>93</v>
      </c>
      <c r="AI34" t="s">
        <v>93</v>
      </c>
      <c r="AJ34">
        <v>132027</v>
      </c>
      <c r="AK34" t="s">
        <v>1456</v>
      </c>
      <c r="AL34" s="1"/>
      <c r="AM34">
        <v>1373003423</v>
      </c>
      <c r="AN34" t="s">
        <v>695</v>
      </c>
      <c r="AO34" t="s">
        <v>93</v>
      </c>
      <c r="AQ34" t="s">
        <v>93</v>
      </c>
      <c r="AR34" t="s">
        <v>93</v>
      </c>
      <c r="AS34" t="s">
        <v>93</v>
      </c>
      <c r="AT34" t="s">
        <v>93</v>
      </c>
      <c r="AU34" s="1">
        <v>45992</v>
      </c>
      <c r="AV34" s="1">
        <v>46022</v>
      </c>
      <c r="AW34">
        <v>49</v>
      </c>
      <c r="AX34" t="s">
        <v>98</v>
      </c>
      <c r="AY34" t="s">
        <v>99</v>
      </c>
      <c r="AZ34">
        <v>557</v>
      </c>
      <c r="BA34" t="s">
        <v>1239</v>
      </c>
      <c r="BB34" t="s">
        <v>1200</v>
      </c>
      <c r="BC34" t="s">
        <v>93</v>
      </c>
      <c r="BD34" t="s">
        <v>93</v>
      </c>
      <c r="BE34" t="s">
        <v>1172</v>
      </c>
      <c r="BF34" t="s">
        <v>156</v>
      </c>
      <c r="BG34" t="s">
        <v>1197</v>
      </c>
      <c r="BH34" t="s">
        <v>93</v>
      </c>
      <c r="BI34" t="s">
        <v>1198</v>
      </c>
      <c r="BJ34" t="s">
        <v>99</v>
      </c>
      <c r="BK34" s="1"/>
      <c r="BL34" s="1"/>
      <c r="BM34">
        <v>81</v>
      </c>
      <c r="BN34" t="s">
        <v>712</v>
      </c>
      <c r="BO34" t="s">
        <v>93</v>
      </c>
      <c r="BP34" t="s">
        <v>93</v>
      </c>
      <c r="BQ34" t="s">
        <v>93</v>
      </c>
      <c r="BR34" t="s">
        <v>93</v>
      </c>
      <c r="BS34" s="1"/>
      <c r="BT34">
        <v>984</v>
      </c>
      <c r="BU34" t="s">
        <v>93</v>
      </c>
      <c r="BV34" t="s">
        <v>101</v>
      </c>
      <c r="BW34">
        <v>1320208</v>
      </c>
      <c r="BX34" t="s">
        <v>1240</v>
      </c>
      <c r="BY34" t="s">
        <v>1241</v>
      </c>
      <c r="BZ34" t="s">
        <v>1172</v>
      </c>
      <c r="CA34">
        <v>0</v>
      </c>
      <c r="CB34">
        <v>90</v>
      </c>
      <c r="CC34" t="s">
        <v>106</v>
      </c>
      <c r="CD34" t="s">
        <v>93</v>
      </c>
      <c r="CE34" t="s">
        <v>1201</v>
      </c>
      <c r="CF34" t="s">
        <v>93</v>
      </c>
      <c r="CG34" t="s">
        <v>93</v>
      </c>
      <c r="CH34" t="s">
        <v>93</v>
      </c>
      <c r="CI34">
        <v>337</v>
      </c>
      <c r="CJ34" t="s">
        <v>1281</v>
      </c>
      <c r="CK34">
        <v>0</v>
      </c>
      <c r="CL34" t="s">
        <v>93</v>
      </c>
      <c r="CM34">
        <v>0</v>
      </c>
      <c r="CN34" t="s">
        <v>93</v>
      </c>
      <c r="CO34">
        <v>0</v>
      </c>
      <c r="CP34" t="s">
        <v>93</v>
      </c>
      <c r="CQ34" t="s">
        <v>93</v>
      </c>
      <c r="CS34" t="str">
        <f>_xlfn.IFNA(VLOOKUP(全[[#This Row],[利用者名]],前[利用者名],1,FALSE),"新規")</f>
        <v>沖　弘子</v>
      </c>
    </row>
    <row r="35" spans="1:97">
      <c r="A35">
        <v>34</v>
      </c>
      <c r="B35">
        <v>997</v>
      </c>
      <c r="C35" t="s">
        <v>1611</v>
      </c>
      <c r="D35" t="s">
        <v>1612</v>
      </c>
      <c r="E35" t="s">
        <v>91</v>
      </c>
      <c r="F35" s="1">
        <v>17686</v>
      </c>
      <c r="G35" s="1">
        <v>17686</v>
      </c>
      <c r="H35" t="s">
        <v>175</v>
      </c>
      <c r="I35" t="s">
        <v>1613</v>
      </c>
      <c r="J35" t="s">
        <v>93</v>
      </c>
      <c r="K35" t="s">
        <v>1614</v>
      </c>
      <c r="L35" t="s">
        <v>93</v>
      </c>
      <c r="M35" t="s">
        <v>93</v>
      </c>
      <c r="N35" t="s">
        <v>94</v>
      </c>
      <c r="O35" t="s">
        <v>93</v>
      </c>
      <c r="P35" t="s">
        <v>93</v>
      </c>
      <c r="Q35" t="s">
        <v>1207</v>
      </c>
      <c r="R35" t="s">
        <v>93</v>
      </c>
      <c r="S35" t="s">
        <v>93</v>
      </c>
      <c r="T35" t="s">
        <v>93</v>
      </c>
      <c r="U35" t="s">
        <v>93</v>
      </c>
      <c r="V35" t="s">
        <v>93</v>
      </c>
      <c r="W35">
        <v>77</v>
      </c>
      <c r="X35">
        <v>6</v>
      </c>
      <c r="Y35" t="s">
        <v>94</v>
      </c>
      <c r="Z35" s="1">
        <v>45863</v>
      </c>
      <c r="AA35" s="1">
        <v>45994</v>
      </c>
      <c r="AB35" s="1"/>
      <c r="AC35" s="1"/>
      <c r="AD35" t="s">
        <v>166</v>
      </c>
      <c r="AE35">
        <v>25</v>
      </c>
      <c r="AF35" s="1">
        <v>45922</v>
      </c>
      <c r="AG35" s="1">
        <v>46295</v>
      </c>
      <c r="AH35" t="s">
        <v>93</v>
      </c>
      <c r="AI35" t="s">
        <v>93</v>
      </c>
      <c r="AJ35">
        <v>132027</v>
      </c>
      <c r="AK35" t="s">
        <v>1615</v>
      </c>
      <c r="AL35" s="1"/>
      <c r="AM35">
        <v>1373002136</v>
      </c>
      <c r="AN35" t="s">
        <v>201</v>
      </c>
      <c r="AO35" t="s">
        <v>93</v>
      </c>
      <c r="AQ35" t="s">
        <v>93</v>
      </c>
      <c r="AR35" t="s">
        <v>93</v>
      </c>
      <c r="AS35" t="s">
        <v>93</v>
      </c>
      <c r="AT35" t="s">
        <v>93</v>
      </c>
      <c r="AU35" s="1">
        <v>45863</v>
      </c>
      <c r="AV35" s="1">
        <v>46022</v>
      </c>
      <c r="AW35">
        <v>49</v>
      </c>
      <c r="AX35" t="s">
        <v>98</v>
      </c>
      <c r="AY35" t="s">
        <v>99</v>
      </c>
      <c r="AZ35">
        <v>728</v>
      </c>
      <c r="BA35" t="s">
        <v>1616</v>
      </c>
      <c r="BB35" t="s">
        <v>121</v>
      </c>
      <c r="BC35" t="s">
        <v>93</v>
      </c>
      <c r="BD35" t="s">
        <v>93</v>
      </c>
      <c r="BE35" t="s">
        <v>1612</v>
      </c>
      <c r="BF35" t="s">
        <v>175</v>
      </c>
      <c r="BG35" t="s">
        <v>1613</v>
      </c>
      <c r="BH35" t="s">
        <v>93</v>
      </c>
      <c r="BI35" t="s">
        <v>1614</v>
      </c>
      <c r="BJ35" t="s">
        <v>99</v>
      </c>
      <c r="BK35" s="1"/>
      <c r="BL35" s="1"/>
      <c r="BM35">
        <v>0</v>
      </c>
      <c r="BN35" t="s">
        <v>93</v>
      </c>
      <c r="BO35" t="s">
        <v>93</v>
      </c>
      <c r="BP35" t="s">
        <v>1740</v>
      </c>
      <c r="BQ35" t="s">
        <v>93</v>
      </c>
      <c r="BR35" t="s">
        <v>93</v>
      </c>
      <c r="BS35" s="1"/>
      <c r="BT35">
        <v>1018</v>
      </c>
      <c r="BU35" t="s">
        <v>93</v>
      </c>
      <c r="BV35" t="s">
        <v>101</v>
      </c>
      <c r="BW35">
        <v>163864</v>
      </c>
      <c r="BX35" t="s">
        <v>145</v>
      </c>
      <c r="BY35" t="s">
        <v>1617</v>
      </c>
      <c r="BZ35" t="s">
        <v>1612</v>
      </c>
      <c r="CA35">
        <v>0</v>
      </c>
      <c r="CB35">
        <v>90</v>
      </c>
      <c r="CC35" t="s">
        <v>106</v>
      </c>
      <c r="CD35" t="s">
        <v>93</v>
      </c>
      <c r="CE35" t="s">
        <v>124</v>
      </c>
      <c r="CF35" t="s">
        <v>93</v>
      </c>
      <c r="CG35" t="s">
        <v>93</v>
      </c>
      <c r="CH35" t="s">
        <v>93</v>
      </c>
      <c r="CI35">
        <v>3</v>
      </c>
      <c r="CJ35" t="s">
        <v>851</v>
      </c>
      <c r="CK35">
        <v>0</v>
      </c>
      <c r="CL35" t="s">
        <v>93</v>
      </c>
      <c r="CM35">
        <v>0</v>
      </c>
      <c r="CN35" t="s">
        <v>93</v>
      </c>
      <c r="CO35">
        <v>0</v>
      </c>
      <c r="CP35" t="s">
        <v>93</v>
      </c>
      <c r="CQ35" t="s">
        <v>93</v>
      </c>
      <c r="CS35" t="str">
        <f>_xlfn.IFNA(VLOOKUP(全[[#This Row],[利用者名]],前[利用者名],1,FALSE),"新規")</f>
        <v>荻野　源二</v>
      </c>
    </row>
    <row r="36" spans="1:97">
      <c r="A36">
        <v>35</v>
      </c>
      <c r="B36">
        <v>815</v>
      </c>
      <c r="C36" t="s">
        <v>735</v>
      </c>
      <c r="D36" t="s">
        <v>736</v>
      </c>
      <c r="E36" t="s">
        <v>125</v>
      </c>
      <c r="F36" s="1">
        <v>10187</v>
      </c>
      <c r="G36" s="1">
        <v>10187</v>
      </c>
      <c r="H36" t="s">
        <v>229</v>
      </c>
      <c r="I36" t="s">
        <v>737</v>
      </c>
      <c r="J36" t="s">
        <v>93</v>
      </c>
      <c r="K36" t="s">
        <v>738</v>
      </c>
      <c r="L36" t="s">
        <v>93</v>
      </c>
      <c r="M36" t="s">
        <v>747</v>
      </c>
      <c r="N36" t="s">
        <v>94</v>
      </c>
      <c r="O36" t="s">
        <v>93</v>
      </c>
      <c r="P36" t="s">
        <v>93</v>
      </c>
      <c r="Q36" t="s">
        <v>1572</v>
      </c>
      <c r="R36" t="s">
        <v>1436</v>
      </c>
      <c r="S36" t="s">
        <v>93</v>
      </c>
      <c r="T36" t="s">
        <v>909</v>
      </c>
      <c r="U36" t="s">
        <v>93</v>
      </c>
      <c r="V36" t="s">
        <v>93</v>
      </c>
      <c r="W36">
        <v>98</v>
      </c>
      <c r="X36">
        <v>11</v>
      </c>
      <c r="Y36" t="s">
        <v>94</v>
      </c>
      <c r="Z36" s="1">
        <v>45015</v>
      </c>
      <c r="AA36" s="1"/>
      <c r="AB36" s="1"/>
      <c r="AC36" s="1"/>
      <c r="AD36" t="s">
        <v>104</v>
      </c>
      <c r="AE36">
        <v>22</v>
      </c>
      <c r="AF36" s="1">
        <v>45962</v>
      </c>
      <c r="AG36" s="1">
        <v>47422</v>
      </c>
      <c r="AH36" t="s">
        <v>93</v>
      </c>
      <c r="AI36" t="s">
        <v>93</v>
      </c>
      <c r="AJ36">
        <v>132027</v>
      </c>
      <c r="AK36" t="s">
        <v>1457</v>
      </c>
      <c r="AL36" s="1">
        <v>43709</v>
      </c>
      <c r="AM36">
        <v>1373003514</v>
      </c>
      <c r="AN36" t="s">
        <v>286</v>
      </c>
      <c r="AO36" t="s">
        <v>93</v>
      </c>
      <c r="AQ36" t="s">
        <v>93</v>
      </c>
      <c r="AR36" t="s">
        <v>93</v>
      </c>
      <c r="AS36" t="s">
        <v>93</v>
      </c>
      <c r="AT36" t="s">
        <v>93</v>
      </c>
      <c r="AU36" s="1">
        <v>45923</v>
      </c>
      <c r="AV36" s="1">
        <v>46103</v>
      </c>
      <c r="AW36">
        <v>49</v>
      </c>
      <c r="AX36" t="s">
        <v>98</v>
      </c>
      <c r="AY36" t="s">
        <v>99</v>
      </c>
      <c r="AZ36">
        <v>221</v>
      </c>
      <c r="BA36" t="s">
        <v>684</v>
      </c>
      <c r="BB36" t="s">
        <v>517</v>
      </c>
      <c r="BC36" t="s">
        <v>93</v>
      </c>
      <c r="BD36" t="s">
        <v>93</v>
      </c>
      <c r="BE36" t="s">
        <v>736</v>
      </c>
      <c r="BF36" t="s">
        <v>229</v>
      </c>
      <c r="BG36" t="s">
        <v>737</v>
      </c>
      <c r="BH36" t="s">
        <v>93</v>
      </c>
      <c r="BI36" t="s">
        <v>738</v>
      </c>
      <c r="BJ36" t="s">
        <v>99</v>
      </c>
      <c r="BK36" s="1"/>
      <c r="BL36" s="1"/>
      <c r="BM36">
        <v>0</v>
      </c>
      <c r="BN36" t="s">
        <v>93</v>
      </c>
      <c r="BO36" t="s">
        <v>93</v>
      </c>
      <c r="BP36" t="s">
        <v>93</v>
      </c>
      <c r="BQ36" t="s">
        <v>93</v>
      </c>
      <c r="BR36" t="s">
        <v>93</v>
      </c>
      <c r="BS36" s="1"/>
      <c r="BT36">
        <v>520</v>
      </c>
      <c r="BU36" t="s">
        <v>93</v>
      </c>
      <c r="BV36" t="s">
        <v>101</v>
      </c>
      <c r="BW36">
        <v>6010579</v>
      </c>
      <c r="BX36" t="s">
        <v>725</v>
      </c>
      <c r="BY36" t="s">
        <v>740</v>
      </c>
      <c r="BZ36" t="s">
        <v>736</v>
      </c>
      <c r="CA36">
        <v>0</v>
      </c>
      <c r="CB36">
        <v>90</v>
      </c>
      <c r="CC36" t="s">
        <v>106</v>
      </c>
      <c r="CD36" t="s">
        <v>93</v>
      </c>
      <c r="CE36" t="s">
        <v>685</v>
      </c>
      <c r="CF36" t="s">
        <v>93</v>
      </c>
      <c r="CG36" t="s">
        <v>93</v>
      </c>
      <c r="CH36" t="s">
        <v>93</v>
      </c>
      <c r="CI36">
        <v>265</v>
      </c>
      <c r="CJ36" t="s">
        <v>287</v>
      </c>
      <c r="CK36">
        <v>0</v>
      </c>
      <c r="CL36" t="s">
        <v>93</v>
      </c>
      <c r="CM36">
        <v>0</v>
      </c>
      <c r="CN36" t="s">
        <v>93</v>
      </c>
      <c r="CO36">
        <v>0</v>
      </c>
      <c r="CP36" t="s">
        <v>93</v>
      </c>
      <c r="CQ36" t="s">
        <v>93</v>
      </c>
      <c r="CS36" t="str">
        <f>_xlfn.IFNA(VLOOKUP(全[[#This Row],[利用者名]],前[利用者名],1,FALSE),"新規")</f>
        <v>小澤　愛子</v>
      </c>
    </row>
    <row r="37" spans="1:97">
      <c r="A37">
        <v>36</v>
      </c>
      <c r="B37">
        <v>781</v>
      </c>
      <c r="C37" t="s">
        <v>696</v>
      </c>
      <c r="D37" t="s">
        <v>697</v>
      </c>
      <c r="E37" t="s">
        <v>91</v>
      </c>
      <c r="F37" s="1">
        <v>17513</v>
      </c>
      <c r="G37" s="1">
        <v>17513</v>
      </c>
      <c r="H37" t="s">
        <v>175</v>
      </c>
      <c r="I37" t="s">
        <v>698</v>
      </c>
      <c r="J37" t="s">
        <v>93</v>
      </c>
      <c r="K37" t="s">
        <v>713</v>
      </c>
      <c r="L37" t="s">
        <v>93</v>
      </c>
      <c r="M37" t="s">
        <v>93</v>
      </c>
      <c r="N37" t="s">
        <v>94</v>
      </c>
      <c r="O37" t="s">
        <v>93</v>
      </c>
      <c r="P37" t="s">
        <v>116</v>
      </c>
      <c r="Q37" t="s">
        <v>1253</v>
      </c>
      <c r="R37" t="s">
        <v>1436</v>
      </c>
      <c r="S37" t="s">
        <v>878</v>
      </c>
      <c r="T37" t="s">
        <v>93</v>
      </c>
      <c r="U37" t="s">
        <v>93</v>
      </c>
      <c r="V37" t="s">
        <v>93</v>
      </c>
      <c r="W37">
        <v>77</v>
      </c>
      <c r="X37">
        <v>12</v>
      </c>
      <c r="Y37" t="s">
        <v>94</v>
      </c>
      <c r="Z37" s="1"/>
      <c r="AA37" s="1"/>
      <c r="AB37" s="1">
        <v>44943</v>
      </c>
      <c r="AC37" s="1"/>
      <c r="AD37" t="s">
        <v>93</v>
      </c>
      <c r="AF37" s="1"/>
      <c r="AG37" s="1"/>
      <c r="AH37" t="s">
        <v>93</v>
      </c>
      <c r="AI37" t="s">
        <v>117</v>
      </c>
      <c r="AK37" t="s">
        <v>93</v>
      </c>
      <c r="AL37" s="1"/>
      <c r="AN37" t="s">
        <v>93</v>
      </c>
      <c r="AO37" t="s">
        <v>96</v>
      </c>
      <c r="AP37">
        <v>39132022</v>
      </c>
      <c r="AQ37" t="s">
        <v>97</v>
      </c>
      <c r="AR37" t="s">
        <v>93</v>
      </c>
      <c r="AS37" t="s">
        <v>714</v>
      </c>
      <c r="AT37" t="s">
        <v>117</v>
      </c>
      <c r="AU37" s="1">
        <v>46001</v>
      </c>
      <c r="AV37" s="1">
        <v>46182</v>
      </c>
      <c r="AW37">
        <v>49</v>
      </c>
      <c r="AX37" t="s">
        <v>98</v>
      </c>
      <c r="AY37" t="s">
        <v>142</v>
      </c>
      <c r="AZ37">
        <v>754</v>
      </c>
      <c r="BA37" t="s">
        <v>1741</v>
      </c>
      <c r="BB37" t="s">
        <v>193</v>
      </c>
      <c r="BC37" t="s">
        <v>1010</v>
      </c>
      <c r="BD37" t="s">
        <v>93</v>
      </c>
      <c r="BE37" t="s">
        <v>697</v>
      </c>
      <c r="BF37" t="s">
        <v>175</v>
      </c>
      <c r="BG37" t="s">
        <v>698</v>
      </c>
      <c r="BH37" t="s">
        <v>93</v>
      </c>
      <c r="BI37" t="s">
        <v>713</v>
      </c>
      <c r="BJ37" t="s">
        <v>142</v>
      </c>
      <c r="BK37" s="1">
        <v>45870</v>
      </c>
      <c r="BL37" s="1">
        <v>46234</v>
      </c>
      <c r="BM37">
        <v>0</v>
      </c>
      <c r="BN37" t="s">
        <v>93</v>
      </c>
      <c r="BO37" t="s">
        <v>93</v>
      </c>
      <c r="BP37" t="s">
        <v>93</v>
      </c>
      <c r="BQ37" t="s">
        <v>93</v>
      </c>
      <c r="BR37" t="s">
        <v>93</v>
      </c>
      <c r="BS37" s="1"/>
      <c r="BT37">
        <v>847</v>
      </c>
      <c r="BU37" t="s">
        <v>93</v>
      </c>
      <c r="BV37" t="s">
        <v>101</v>
      </c>
      <c r="BW37">
        <v>4294463</v>
      </c>
      <c r="BX37" t="s">
        <v>307</v>
      </c>
      <c r="BY37" t="s">
        <v>702</v>
      </c>
      <c r="BZ37" t="s">
        <v>703</v>
      </c>
      <c r="CA37">
        <v>0</v>
      </c>
      <c r="CB37">
        <v>0</v>
      </c>
      <c r="CC37" t="s">
        <v>982</v>
      </c>
      <c r="CD37" t="s">
        <v>93</v>
      </c>
      <c r="CE37" t="s">
        <v>197</v>
      </c>
      <c r="CF37" t="s">
        <v>93</v>
      </c>
      <c r="CG37" t="s">
        <v>93</v>
      </c>
      <c r="CH37" t="s">
        <v>93</v>
      </c>
      <c r="CI37">
        <v>0</v>
      </c>
      <c r="CJ37" t="s">
        <v>93</v>
      </c>
      <c r="CK37">
        <v>0</v>
      </c>
      <c r="CL37" t="s">
        <v>93</v>
      </c>
      <c r="CM37">
        <v>0</v>
      </c>
      <c r="CN37" t="s">
        <v>93</v>
      </c>
      <c r="CO37">
        <v>0</v>
      </c>
      <c r="CP37" t="s">
        <v>93</v>
      </c>
      <c r="CQ37" t="s">
        <v>93</v>
      </c>
      <c r="CS37" t="str">
        <f>_xlfn.IFNA(VLOOKUP(全[[#This Row],[利用者名]],前[利用者名],1,FALSE),"新規")</f>
        <v>乙幡　文雄</v>
      </c>
    </row>
    <row r="38" spans="1:97">
      <c r="A38">
        <v>37</v>
      </c>
      <c r="B38">
        <v>1027</v>
      </c>
      <c r="C38" t="s">
        <v>1742</v>
      </c>
      <c r="D38" t="s">
        <v>693</v>
      </c>
      <c r="E38" t="s">
        <v>91</v>
      </c>
      <c r="F38" s="1">
        <v>21363</v>
      </c>
      <c r="G38" s="1">
        <v>21363</v>
      </c>
      <c r="H38" t="s">
        <v>156</v>
      </c>
      <c r="I38" t="s">
        <v>690</v>
      </c>
      <c r="J38" t="s">
        <v>93</v>
      </c>
      <c r="K38" t="s">
        <v>691</v>
      </c>
      <c r="L38" t="s">
        <v>1743</v>
      </c>
      <c r="M38" t="s">
        <v>93</v>
      </c>
      <c r="N38" t="s">
        <v>94</v>
      </c>
      <c r="O38" t="s">
        <v>93</v>
      </c>
      <c r="P38" t="s">
        <v>93</v>
      </c>
      <c r="Q38" t="s">
        <v>1402</v>
      </c>
      <c r="R38" t="s">
        <v>93</v>
      </c>
      <c r="S38" t="s">
        <v>93</v>
      </c>
      <c r="T38" t="s">
        <v>93</v>
      </c>
      <c r="U38" t="s">
        <v>93</v>
      </c>
      <c r="V38" t="s">
        <v>93</v>
      </c>
      <c r="W38">
        <v>67</v>
      </c>
      <c r="X38">
        <v>6</v>
      </c>
      <c r="Y38" t="s">
        <v>94</v>
      </c>
      <c r="Z38" s="1">
        <v>45986</v>
      </c>
      <c r="AA38" s="1"/>
      <c r="AB38" s="1">
        <v>45986</v>
      </c>
      <c r="AC38" s="1"/>
      <c r="AD38" t="s">
        <v>95</v>
      </c>
      <c r="AE38">
        <v>21</v>
      </c>
      <c r="AF38" s="1">
        <v>45874</v>
      </c>
      <c r="AG38" s="1">
        <v>46265</v>
      </c>
      <c r="AH38" t="s">
        <v>93</v>
      </c>
      <c r="AI38" t="s">
        <v>93</v>
      </c>
      <c r="AJ38">
        <v>132027</v>
      </c>
      <c r="AK38" t="s">
        <v>1744</v>
      </c>
      <c r="AL38" s="1"/>
      <c r="AM38">
        <v>1373002136</v>
      </c>
      <c r="AN38" t="s">
        <v>201</v>
      </c>
      <c r="AO38" t="s">
        <v>96</v>
      </c>
      <c r="AP38">
        <v>138255</v>
      </c>
      <c r="AQ38" t="s">
        <v>97</v>
      </c>
      <c r="AR38" t="s">
        <v>1745</v>
      </c>
      <c r="AS38" t="s">
        <v>1746</v>
      </c>
      <c r="AT38" t="s">
        <v>93</v>
      </c>
      <c r="AU38" s="1">
        <v>45986</v>
      </c>
      <c r="AV38" s="1">
        <v>46053</v>
      </c>
      <c r="AW38">
        <v>49</v>
      </c>
      <c r="AX38" t="s">
        <v>98</v>
      </c>
      <c r="AY38" t="s">
        <v>99</v>
      </c>
      <c r="AZ38">
        <v>549</v>
      </c>
      <c r="BA38" t="s">
        <v>656</v>
      </c>
      <c r="BB38" t="s">
        <v>199</v>
      </c>
      <c r="BC38" t="s">
        <v>93</v>
      </c>
      <c r="BD38" t="s">
        <v>93</v>
      </c>
      <c r="BE38" t="s">
        <v>693</v>
      </c>
      <c r="BF38" t="s">
        <v>156</v>
      </c>
      <c r="BG38" t="s">
        <v>690</v>
      </c>
      <c r="BH38" t="s">
        <v>93</v>
      </c>
      <c r="BI38" t="s">
        <v>691</v>
      </c>
      <c r="BJ38" t="s">
        <v>99</v>
      </c>
      <c r="BK38" s="1">
        <v>45931</v>
      </c>
      <c r="BL38" s="1">
        <v>46660</v>
      </c>
      <c r="BM38">
        <v>85</v>
      </c>
      <c r="BN38" t="s">
        <v>811</v>
      </c>
      <c r="BO38" t="s">
        <v>93</v>
      </c>
      <c r="BP38" t="s">
        <v>93</v>
      </c>
      <c r="BQ38" t="s">
        <v>203</v>
      </c>
      <c r="BR38" t="s">
        <v>93</v>
      </c>
      <c r="BS38" s="1"/>
      <c r="BT38">
        <v>1043</v>
      </c>
      <c r="BU38" t="s">
        <v>93</v>
      </c>
      <c r="BV38" t="s">
        <v>101</v>
      </c>
      <c r="BW38">
        <v>235425</v>
      </c>
      <c r="BX38" t="s">
        <v>194</v>
      </c>
      <c r="BY38" t="s">
        <v>692</v>
      </c>
      <c r="BZ38" t="s">
        <v>1747</v>
      </c>
      <c r="CA38">
        <v>0</v>
      </c>
      <c r="CB38">
        <v>70</v>
      </c>
      <c r="CC38" t="s">
        <v>106</v>
      </c>
      <c r="CD38" t="s">
        <v>93</v>
      </c>
      <c r="CE38" t="s">
        <v>290</v>
      </c>
      <c r="CF38" t="s">
        <v>93</v>
      </c>
      <c r="CG38" t="s">
        <v>93</v>
      </c>
      <c r="CH38" t="s">
        <v>93</v>
      </c>
      <c r="CI38">
        <v>292</v>
      </c>
      <c r="CJ38" t="s">
        <v>742</v>
      </c>
      <c r="CK38">
        <v>0</v>
      </c>
      <c r="CL38" t="s">
        <v>93</v>
      </c>
      <c r="CM38">
        <v>0</v>
      </c>
      <c r="CN38" t="s">
        <v>93</v>
      </c>
      <c r="CO38">
        <v>0</v>
      </c>
      <c r="CP38" t="s">
        <v>93</v>
      </c>
      <c r="CQ38" t="s">
        <v>93</v>
      </c>
      <c r="CS38" t="str">
        <f>_xlfn.IFNA(VLOOKUP(全[[#This Row],[利用者名]],前[利用者名],1,FALSE),"新規")</f>
        <v>尾内　昭夫</v>
      </c>
    </row>
    <row r="39" spans="1:97">
      <c r="A39">
        <v>38</v>
      </c>
      <c r="B39">
        <v>495</v>
      </c>
      <c r="C39" t="s">
        <v>236</v>
      </c>
      <c r="D39" t="s">
        <v>237</v>
      </c>
      <c r="E39" t="s">
        <v>125</v>
      </c>
      <c r="F39" s="1">
        <v>14248</v>
      </c>
      <c r="G39" s="1">
        <v>14248</v>
      </c>
      <c r="H39" t="s">
        <v>238</v>
      </c>
      <c r="I39" t="s">
        <v>239</v>
      </c>
      <c r="J39" t="s">
        <v>93</v>
      </c>
      <c r="K39" t="s">
        <v>240</v>
      </c>
      <c r="L39" t="s">
        <v>93</v>
      </c>
      <c r="M39" t="s">
        <v>1199</v>
      </c>
      <c r="N39" t="s">
        <v>93</v>
      </c>
      <c r="O39" t="s">
        <v>93</v>
      </c>
      <c r="P39" t="s">
        <v>93</v>
      </c>
      <c r="Q39" t="s">
        <v>1458</v>
      </c>
      <c r="R39" t="s">
        <v>1433</v>
      </c>
      <c r="S39" t="s">
        <v>1092</v>
      </c>
      <c r="T39" t="s">
        <v>93</v>
      </c>
      <c r="U39" t="s">
        <v>93</v>
      </c>
      <c r="V39" t="s">
        <v>93</v>
      </c>
      <c r="W39">
        <v>86</v>
      </c>
      <c r="X39">
        <v>1</v>
      </c>
      <c r="Y39" t="s">
        <v>94</v>
      </c>
      <c r="Z39" s="1">
        <v>43649</v>
      </c>
      <c r="AA39" s="1"/>
      <c r="AB39" s="1"/>
      <c r="AC39" s="1"/>
      <c r="AD39" t="s">
        <v>104</v>
      </c>
      <c r="AE39">
        <v>22</v>
      </c>
      <c r="AF39" s="1">
        <v>44986</v>
      </c>
      <c r="AG39" s="1">
        <v>46446</v>
      </c>
      <c r="AH39" t="s">
        <v>93</v>
      </c>
      <c r="AI39" t="s">
        <v>93</v>
      </c>
      <c r="AJ39">
        <v>132142</v>
      </c>
      <c r="AK39" t="s">
        <v>1459</v>
      </c>
      <c r="AL39" s="1">
        <v>43558</v>
      </c>
      <c r="AM39">
        <v>1374303053</v>
      </c>
      <c r="AN39" t="s">
        <v>668</v>
      </c>
      <c r="AO39" t="s">
        <v>96</v>
      </c>
      <c r="AP39">
        <v>39132147</v>
      </c>
      <c r="AQ39" t="s">
        <v>97</v>
      </c>
      <c r="AR39" t="s">
        <v>93</v>
      </c>
      <c r="AS39" t="s">
        <v>241</v>
      </c>
      <c r="AT39" t="s">
        <v>93</v>
      </c>
      <c r="AU39" s="1">
        <v>45839</v>
      </c>
      <c r="AV39" s="1">
        <v>46022</v>
      </c>
      <c r="AW39">
        <v>49</v>
      </c>
      <c r="AX39" t="s">
        <v>98</v>
      </c>
      <c r="AY39" t="s">
        <v>99</v>
      </c>
      <c r="AZ39">
        <v>368</v>
      </c>
      <c r="BA39" t="s">
        <v>242</v>
      </c>
      <c r="BB39" t="s">
        <v>243</v>
      </c>
      <c r="BC39" t="s">
        <v>93</v>
      </c>
      <c r="BD39" t="s">
        <v>93</v>
      </c>
      <c r="BE39" t="s">
        <v>237</v>
      </c>
      <c r="BF39" t="s">
        <v>238</v>
      </c>
      <c r="BG39" t="s">
        <v>239</v>
      </c>
      <c r="BH39" t="s">
        <v>93</v>
      </c>
      <c r="BI39" t="s">
        <v>240</v>
      </c>
      <c r="BJ39" t="s">
        <v>99</v>
      </c>
      <c r="BK39" s="1">
        <v>44774</v>
      </c>
      <c r="BL39" s="1">
        <v>44834</v>
      </c>
      <c r="BM39">
        <v>81</v>
      </c>
      <c r="BN39" t="s">
        <v>712</v>
      </c>
      <c r="BO39" t="s">
        <v>93</v>
      </c>
      <c r="BP39" t="s">
        <v>93</v>
      </c>
      <c r="BQ39" t="s">
        <v>93</v>
      </c>
      <c r="BR39" t="s">
        <v>93</v>
      </c>
      <c r="BS39" s="1"/>
      <c r="BT39">
        <v>495</v>
      </c>
      <c r="BU39" t="s">
        <v>93</v>
      </c>
      <c r="BV39" t="s">
        <v>101</v>
      </c>
      <c r="BW39">
        <v>631450</v>
      </c>
      <c r="BX39" t="s">
        <v>244</v>
      </c>
      <c r="BY39" t="s">
        <v>245</v>
      </c>
      <c r="BZ39" t="s">
        <v>246</v>
      </c>
      <c r="CA39">
        <v>0</v>
      </c>
      <c r="CB39">
        <v>90</v>
      </c>
      <c r="CC39" t="s">
        <v>93</v>
      </c>
      <c r="CD39" t="s">
        <v>93</v>
      </c>
      <c r="CE39" t="s">
        <v>247</v>
      </c>
      <c r="CF39" t="s">
        <v>93</v>
      </c>
      <c r="CG39" t="s">
        <v>93</v>
      </c>
      <c r="CH39" t="s">
        <v>93</v>
      </c>
      <c r="CI39">
        <v>282</v>
      </c>
      <c r="CJ39" t="s">
        <v>669</v>
      </c>
      <c r="CK39">
        <v>0</v>
      </c>
      <c r="CL39" t="s">
        <v>93</v>
      </c>
      <c r="CM39">
        <v>0</v>
      </c>
      <c r="CN39" t="s">
        <v>93</v>
      </c>
      <c r="CO39">
        <v>0</v>
      </c>
      <c r="CP39" t="s">
        <v>93</v>
      </c>
      <c r="CQ39" t="s">
        <v>93</v>
      </c>
      <c r="CS39" t="str">
        <f>_xlfn.IFNA(VLOOKUP(全[[#This Row],[利用者名]],前[利用者名],1,FALSE),"新規")</f>
        <v>勝又　雅子</v>
      </c>
    </row>
    <row r="40" spans="1:97">
      <c r="A40">
        <v>39</v>
      </c>
      <c r="B40">
        <v>1017</v>
      </c>
      <c r="C40" t="s">
        <v>1619</v>
      </c>
      <c r="D40" t="s">
        <v>1620</v>
      </c>
      <c r="E40" t="s">
        <v>91</v>
      </c>
      <c r="F40" s="1">
        <v>16003</v>
      </c>
      <c r="G40" s="1">
        <v>16003</v>
      </c>
      <c r="H40" t="s">
        <v>92</v>
      </c>
      <c r="I40" t="s">
        <v>1621</v>
      </c>
      <c r="J40" t="s">
        <v>1622</v>
      </c>
      <c r="K40" t="s">
        <v>1623</v>
      </c>
      <c r="L40" t="s">
        <v>93</v>
      </c>
      <c r="M40" t="s">
        <v>93</v>
      </c>
      <c r="N40" t="s">
        <v>94</v>
      </c>
      <c r="O40" t="s">
        <v>93</v>
      </c>
      <c r="P40" t="s">
        <v>93</v>
      </c>
      <c r="Q40" t="s">
        <v>1089</v>
      </c>
      <c r="R40" t="s">
        <v>93</v>
      </c>
      <c r="S40" t="s">
        <v>93</v>
      </c>
      <c r="T40" t="s">
        <v>93</v>
      </c>
      <c r="U40" t="s">
        <v>93</v>
      </c>
      <c r="V40" t="s">
        <v>93</v>
      </c>
      <c r="W40">
        <v>82</v>
      </c>
      <c r="X40">
        <v>10</v>
      </c>
      <c r="Y40" t="s">
        <v>94</v>
      </c>
      <c r="Z40" s="1">
        <v>45945</v>
      </c>
      <c r="AA40" s="1"/>
      <c r="AB40" s="1"/>
      <c r="AC40" s="1"/>
      <c r="AD40" t="s">
        <v>95</v>
      </c>
      <c r="AE40">
        <v>21</v>
      </c>
      <c r="AF40" s="1">
        <v>45646</v>
      </c>
      <c r="AG40" s="1">
        <v>46022</v>
      </c>
      <c r="AH40" t="s">
        <v>93</v>
      </c>
      <c r="AI40" t="s">
        <v>93</v>
      </c>
      <c r="AJ40">
        <v>132027</v>
      </c>
      <c r="AK40" t="s">
        <v>1624</v>
      </c>
      <c r="AL40" s="1"/>
      <c r="AM40">
        <v>1373003647</v>
      </c>
      <c r="AN40" t="s">
        <v>1033</v>
      </c>
      <c r="AO40" t="s">
        <v>96</v>
      </c>
      <c r="AP40">
        <v>39132022</v>
      </c>
      <c r="AQ40" t="s">
        <v>97</v>
      </c>
      <c r="AR40" t="s">
        <v>93</v>
      </c>
      <c r="AS40" t="s">
        <v>1625</v>
      </c>
      <c r="AT40" t="s">
        <v>93</v>
      </c>
      <c r="AU40" s="1">
        <v>45992</v>
      </c>
      <c r="AV40" s="1">
        <v>46022</v>
      </c>
      <c r="AW40">
        <v>49</v>
      </c>
      <c r="AX40" t="s">
        <v>98</v>
      </c>
      <c r="AY40" t="s">
        <v>99</v>
      </c>
      <c r="AZ40">
        <v>443</v>
      </c>
      <c r="BA40" t="s">
        <v>1748</v>
      </c>
      <c r="BB40" t="s">
        <v>185</v>
      </c>
      <c r="BC40" t="s">
        <v>93</v>
      </c>
      <c r="BD40" t="s">
        <v>93</v>
      </c>
      <c r="BE40" t="s">
        <v>1620</v>
      </c>
      <c r="BF40" t="s">
        <v>92</v>
      </c>
      <c r="BG40" t="s">
        <v>1621</v>
      </c>
      <c r="BH40" t="s">
        <v>1622</v>
      </c>
      <c r="BI40" t="s">
        <v>1623</v>
      </c>
      <c r="BJ40" t="s">
        <v>99</v>
      </c>
      <c r="BK40" s="1">
        <v>45870</v>
      </c>
      <c r="BL40" s="1">
        <v>46234</v>
      </c>
      <c r="BM40">
        <v>0</v>
      </c>
      <c r="BN40" t="s">
        <v>93</v>
      </c>
      <c r="BO40" t="s">
        <v>93</v>
      </c>
      <c r="BP40" t="s">
        <v>93</v>
      </c>
      <c r="BQ40" t="s">
        <v>93</v>
      </c>
      <c r="BR40" t="s">
        <v>93</v>
      </c>
      <c r="BS40" s="1"/>
      <c r="BT40">
        <v>1035</v>
      </c>
      <c r="BU40" t="s">
        <v>93</v>
      </c>
      <c r="BV40" t="s">
        <v>101</v>
      </c>
      <c r="BW40">
        <v>508560</v>
      </c>
      <c r="BX40" t="s">
        <v>145</v>
      </c>
      <c r="BY40" t="s">
        <v>1626</v>
      </c>
      <c r="BZ40" t="s">
        <v>1620</v>
      </c>
      <c r="CA40">
        <v>0</v>
      </c>
      <c r="CB40">
        <v>90</v>
      </c>
      <c r="CC40" t="s">
        <v>106</v>
      </c>
      <c r="CD40" t="s">
        <v>93</v>
      </c>
      <c r="CE40" t="s">
        <v>187</v>
      </c>
      <c r="CF40" t="s">
        <v>93</v>
      </c>
      <c r="CG40" t="s">
        <v>93</v>
      </c>
      <c r="CH40" t="s">
        <v>93</v>
      </c>
      <c r="CI40">
        <v>308</v>
      </c>
      <c r="CJ40" t="s">
        <v>1091</v>
      </c>
      <c r="CK40">
        <v>0</v>
      </c>
      <c r="CL40" t="s">
        <v>93</v>
      </c>
      <c r="CM40">
        <v>0</v>
      </c>
      <c r="CN40" t="s">
        <v>93</v>
      </c>
      <c r="CO40">
        <v>0</v>
      </c>
      <c r="CP40" t="s">
        <v>93</v>
      </c>
      <c r="CQ40" t="s">
        <v>93</v>
      </c>
      <c r="CS40" t="str">
        <f>_xlfn.IFNA(VLOOKUP(全[[#This Row],[利用者名]],前[利用者名],1,FALSE),"新規")</f>
        <v>加藤　敏雄</v>
      </c>
    </row>
    <row r="41" spans="1:97">
      <c r="A41">
        <v>40</v>
      </c>
      <c r="B41">
        <v>945</v>
      </c>
      <c r="C41" t="s">
        <v>1627</v>
      </c>
      <c r="D41" t="s">
        <v>1628</v>
      </c>
      <c r="E41" t="s">
        <v>91</v>
      </c>
      <c r="F41" s="1">
        <v>15225</v>
      </c>
      <c r="G41" s="1">
        <v>15225</v>
      </c>
      <c r="H41" t="s">
        <v>251</v>
      </c>
      <c r="I41" t="s">
        <v>1629</v>
      </c>
      <c r="J41" t="s">
        <v>93</v>
      </c>
      <c r="K41" t="s">
        <v>1630</v>
      </c>
      <c r="L41" t="s">
        <v>93</v>
      </c>
      <c r="M41" t="s">
        <v>93</v>
      </c>
      <c r="N41" t="s">
        <v>93</v>
      </c>
      <c r="O41" t="s">
        <v>93</v>
      </c>
      <c r="P41" t="s">
        <v>93</v>
      </c>
      <c r="Q41" t="s">
        <v>1364</v>
      </c>
      <c r="R41" t="s">
        <v>93</v>
      </c>
      <c r="S41" t="s">
        <v>93</v>
      </c>
      <c r="T41" t="s">
        <v>93</v>
      </c>
      <c r="U41" t="s">
        <v>93</v>
      </c>
      <c r="V41" t="s">
        <v>93</v>
      </c>
      <c r="W41">
        <v>84</v>
      </c>
      <c r="X41">
        <v>9</v>
      </c>
      <c r="Y41" t="s">
        <v>94</v>
      </c>
      <c r="Z41" s="1">
        <v>45581</v>
      </c>
      <c r="AA41" s="1"/>
      <c r="AB41" s="1"/>
      <c r="AC41" s="1"/>
      <c r="AD41" t="s">
        <v>884</v>
      </c>
      <c r="AE41">
        <v>13</v>
      </c>
      <c r="AF41" s="1">
        <v>45870</v>
      </c>
      <c r="AG41" s="1">
        <v>47330</v>
      </c>
      <c r="AH41" t="s">
        <v>93</v>
      </c>
      <c r="AI41" t="s">
        <v>93</v>
      </c>
      <c r="AJ41">
        <v>132142</v>
      </c>
      <c r="AK41" t="s">
        <v>1631</v>
      </c>
      <c r="AL41" s="1"/>
      <c r="AM41">
        <v>1303100034</v>
      </c>
      <c r="AN41" t="s">
        <v>1632</v>
      </c>
      <c r="AO41" t="s">
        <v>93</v>
      </c>
      <c r="AQ41" t="s">
        <v>93</v>
      </c>
      <c r="AR41" t="s">
        <v>93</v>
      </c>
      <c r="AS41" t="s">
        <v>93</v>
      </c>
      <c r="AT41" t="s">
        <v>93</v>
      </c>
      <c r="AU41" s="1">
        <v>45931</v>
      </c>
      <c r="AV41" s="1">
        <v>46112</v>
      </c>
      <c r="AW41">
        <v>49</v>
      </c>
      <c r="AX41" t="s">
        <v>98</v>
      </c>
      <c r="AY41" t="s">
        <v>99</v>
      </c>
      <c r="AZ41">
        <v>684</v>
      </c>
      <c r="BA41" t="s">
        <v>1633</v>
      </c>
      <c r="BB41" t="s">
        <v>569</v>
      </c>
      <c r="BC41" t="s">
        <v>93</v>
      </c>
      <c r="BD41" t="s">
        <v>93</v>
      </c>
      <c r="BE41" t="s">
        <v>1628</v>
      </c>
      <c r="BF41" t="s">
        <v>251</v>
      </c>
      <c r="BG41" t="s">
        <v>1629</v>
      </c>
      <c r="BH41" t="s">
        <v>93</v>
      </c>
      <c r="BI41" t="s">
        <v>1630</v>
      </c>
      <c r="BJ41" t="s">
        <v>833</v>
      </c>
      <c r="BK41" s="1"/>
      <c r="BL41" s="1"/>
      <c r="BM41">
        <v>0</v>
      </c>
      <c r="BN41" t="s">
        <v>93</v>
      </c>
      <c r="BO41" t="s">
        <v>93</v>
      </c>
      <c r="BP41" t="s">
        <v>93</v>
      </c>
      <c r="BQ41" t="s">
        <v>93</v>
      </c>
      <c r="BR41" t="s">
        <v>93</v>
      </c>
      <c r="BS41" s="1"/>
      <c r="BT41">
        <v>974</v>
      </c>
      <c r="BU41" t="s">
        <v>825</v>
      </c>
      <c r="BV41" t="s">
        <v>101</v>
      </c>
      <c r="BW41">
        <v>1278695</v>
      </c>
      <c r="BX41" t="s">
        <v>1634</v>
      </c>
      <c r="BY41" t="s">
        <v>1635</v>
      </c>
      <c r="BZ41" t="s">
        <v>1628</v>
      </c>
      <c r="CA41">
        <v>437</v>
      </c>
      <c r="CB41">
        <v>80</v>
      </c>
      <c r="CC41" t="s">
        <v>93</v>
      </c>
      <c r="CD41" t="s">
        <v>93</v>
      </c>
      <c r="CE41" t="s">
        <v>1636</v>
      </c>
      <c r="CF41" t="s">
        <v>93</v>
      </c>
      <c r="CG41" t="s">
        <v>93</v>
      </c>
      <c r="CH41" t="s">
        <v>93</v>
      </c>
      <c r="CI41">
        <v>319</v>
      </c>
      <c r="CJ41" t="s">
        <v>971</v>
      </c>
      <c r="CK41">
        <v>0</v>
      </c>
      <c r="CL41" t="s">
        <v>93</v>
      </c>
      <c r="CM41">
        <v>0</v>
      </c>
      <c r="CN41" t="s">
        <v>93</v>
      </c>
      <c r="CO41">
        <v>0</v>
      </c>
      <c r="CP41" t="s">
        <v>93</v>
      </c>
      <c r="CQ41" t="s">
        <v>93</v>
      </c>
      <c r="CS41" t="str">
        <f>_xlfn.IFNA(VLOOKUP(全[[#This Row],[利用者名]],前[利用者名],1,FALSE),"新規")</f>
        <v>金房　征人</v>
      </c>
    </row>
    <row r="42" spans="1:97">
      <c r="A42">
        <v>41</v>
      </c>
      <c r="B42">
        <v>912</v>
      </c>
      <c r="C42" t="s">
        <v>1637</v>
      </c>
      <c r="D42" t="s">
        <v>1638</v>
      </c>
      <c r="E42" t="s">
        <v>125</v>
      </c>
      <c r="F42" s="1">
        <v>16888</v>
      </c>
      <c r="G42" s="1">
        <v>16888</v>
      </c>
      <c r="H42" t="s">
        <v>251</v>
      </c>
      <c r="I42" t="s">
        <v>1629</v>
      </c>
      <c r="J42" t="s">
        <v>93</v>
      </c>
      <c r="K42" t="s">
        <v>1630</v>
      </c>
      <c r="L42" t="s">
        <v>1639</v>
      </c>
      <c r="M42" t="s">
        <v>93</v>
      </c>
      <c r="N42" t="s">
        <v>94</v>
      </c>
      <c r="O42" t="s">
        <v>93</v>
      </c>
      <c r="P42" t="s">
        <v>116</v>
      </c>
      <c r="Q42" t="s">
        <v>1546</v>
      </c>
      <c r="R42" t="s">
        <v>93</v>
      </c>
      <c r="S42" t="s">
        <v>93</v>
      </c>
      <c r="T42" t="s">
        <v>93</v>
      </c>
      <c r="U42" t="s">
        <v>93</v>
      </c>
      <c r="V42" t="s">
        <v>93</v>
      </c>
      <c r="W42">
        <v>79</v>
      </c>
      <c r="X42">
        <v>3</v>
      </c>
      <c r="Y42" t="s">
        <v>94</v>
      </c>
      <c r="Z42" s="1"/>
      <c r="AA42" s="1"/>
      <c r="AB42" s="1">
        <v>45427</v>
      </c>
      <c r="AC42" s="1"/>
      <c r="AD42" t="s">
        <v>95</v>
      </c>
      <c r="AE42">
        <v>21</v>
      </c>
      <c r="AF42" s="1">
        <v>45323</v>
      </c>
      <c r="AG42" s="1">
        <v>45688</v>
      </c>
      <c r="AH42" t="s">
        <v>93</v>
      </c>
      <c r="AI42" t="s">
        <v>117</v>
      </c>
      <c r="AJ42">
        <v>132142</v>
      </c>
      <c r="AK42" t="s">
        <v>1640</v>
      </c>
      <c r="AL42" s="1"/>
      <c r="AM42">
        <v>1373003613</v>
      </c>
      <c r="AN42" t="s">
        <v>825</v>
      </c>
      <c r="AO42" t="s">
        <v>96</v>
      </c>
      <c r="AP42">
        <v>39132147</v>
      </c>
      <c r="AQ42" t="s">
        <v>141</v>
      </c>
      <c r="AR42" t="s">
        <v>93</v>
      </c>
      <c r="AS42" t="s">
        <v>1641</v>
      </c>
      <c r="AT42" t="s">
        <v>117</v>
      </c>
      <c r="AU42" s="1">
        <v>45992</v>
      </c>
      <c r="AV42" s="1">
        <v>46022</v>
      </c>
      <c r="AW42">
        <v>49</v>
      </c>
      <c r="AX42" t="s">
        <v>98</v>
      </c>
      <c r="AY42" t="s">
        <v>142</v>
      </c>
      <c r="AZ42">
        <v>694</v>
      </c>
      <c r="BA42" t="s">
        <v>1129</v>
      </c>
      <c r="BB42" t="s">
        <v>1130</v>
      </c>
      <c r="BC42" t="s">
        <v>1010</v>
      </c>
      <c r="BD42" t="s">
        <v>93</v>
      </c>
      <c r="BE42" t="s">
        <v>1638</v>
      </c>
      <c r="BF42" t="s">
        <v>251</v>
      </c>
      <c r="BG42" t="s">
        <v>1629</v>
      </c>
      <c r="BH42" t="s">
        <v>93</v>
      </c>
      <c r="BI42" t="s">
        <v>1630</v>
      </c>
      <c r="BJ42" t="s">
        <v>142</v>
      </c>
      <c r="BK42" s="1">
        <v>45870</v>
      </c>
      <c r="BL42" s="1">
        <v>46234</v>
      </c>
      <c r="BM42">
        <v>0</v>
      </c>
      <c r="BN42" t="s">
        <v>93</v>
      </c>
      <c r="BO42" t="s">
        <v>93</v>
      </c>
      <c r="BP42" t="s">
        <v>93</v>
      </c>
      <c r="BQ42" t="s">
        <v>93</v>
      </c>
      <c r="BR42" t="s">
        <v>93</v>
      </c>
      <c r="BS42" s="1"/>
      <c r="BT42">
        <v>943</v>
      </c>
      <c r="BU42" t="s">
        <v>93</v>
      </c>
      <c r="BV42" t="s">
        <v>101</v>
      </c>
      <c r="BW42">
        <v>1519463</v>
      </c>
      <c r="BX42" t="s">
        <v>674</v>
      </c>
      <c r="BY42" t="s">
        <v>1642</v>
      </c>
      <c r="BZ42" t="s">
        <v>1638</v>
      </c>
      <c r="CA42">
        <v>0</v>
      </c>
      <c r="CB42">
        <v>90</v>
      </c>
      <c r="CC42" t="s">
        <v>982</v>
      </c>
      <c r="CD42" t="s">
        <v>93</v>
      </c>
      <c r="CE42" t="s">
        <v>1131</v>
      </c>
      <c r="CF42" t="s">
        <v>94</v>
      </c>
      <c r="CG42" t="s">
        <v>93</v>
      </c>
      <c r="CH42" t="s">
        <v>93</v>
      </c>
      <c r="CI42">
        <v>319</v>
      </c>
      <c r="CJ42" t="s">
        <v>971</v>
      </c>
      <c r="CK42">
        <v>0</v>
      </c>
      <c r="CL42" t="s">
        <v>93</v>
      </c>
      <c r="CM42">
        <v>0</v>
      </c>
      <c r="CN42" t="s">
        <v>93</v>
      </c>
      <c r="CO42">
        <v>0</v>
      </c>
      <c r="CP42" t="s">
        <v>93</v>
      </c>
      <c r="CQ42" t="s">
        <v>93</v>
      </c>
      <c r="CS42" t="str">
        <f>_xlfn.IFNA(VLOOKUP(全[[#This Row],[利用者名]],前[利用者名],1,FALSE),"新規")</f>
        <v>金房　淑子</v>
      </c>
    </row>
    <row r="43" spans="1:97">
      <c r="A43">
        <v>42</v>
      </c>
      <c r="B43">
        <v>998</v>
      </c>
      <c r="C43" t="s">
        <v>1367</v>
      </c>
      <c r="D43" t="s">
        <v>1368</v>
      </c>
      <c r="E43" t="s">
        <v>91</v>
      </c>
      <c r="F43" s="1">
        <v>15547</v>
      </c>
      <c r="G43" s="1">
        <v>15547</v>
      </c>
      <c r="H43" t="s">
        <v>184</v>
      </c>
      <c r="I43" t="s">
        <v>1460</v>
      </c>
      <c r="J43" t="s">
        <v>93</v>
      </c>
      <c r="K43" t="s">
        <v>1369</v>
      </c>
      <c r="L43" t="s">
        <v>93</v>
      </c>
      <c r="M43" t="s">
        <v>1461</v>
      </c>
      <c r="N43" t="s">
        <v>94</v>
      </c>
      <c r="O43" t="s">
        <v>93</v>
      </c>
      <c r="P43" t="s">
        <v>93</v>
      </c>
      <c r="Q43" t="s">
        <v>1429</v>
      </c>
      <c r="R43" t="s">
        <v>93</v>
      </c>
      <c r="S43" t="s">
        <v>93</v>
      </c>
      <c r="T43" t="s">
        <v>93</v>
      </c>
      <c r="U43" t="s">
        <v>93</v>
      </c>
      <c r="V43" t="s">
        <v>93</v>
      </c>
      <c r="W43">
        <v>83</v>
      </c>
      <c r="X43">
        <v>7</v>
      </c>
      <c r="Y43" t="s">
        <v>94</v>
      </c>
      <c r="Z43" s="1">
        <v>45931</v>
      </c>
      <c r="AA43" s="1"/>
      <c r="AB43" s="1">
        <v>45931</v>
      </c>
      <c r="AC43" s="1"/>
      <c r="AD43" t="s">
        <v>108</v>
      </c>
      <c r="AE43">
        <v>23</v>
      </c>
      <c r="AF43" s="1">
        <v>45903</v>
      </c>
      <c r="AG43" s="1">
        <v>46295</v>
      </c>
      <c r="AH43" t="s">
        <v>93</v>
      </c>
      <c r="AI43" t="s">
        <v>93</v>
      </c>
      <c r="AJ43">
        <v>132027</v>
      </c>
      <c r="AK43" t="s">
        <v>1462</v>
      </c>
      <c r="AL43" s="1"/>
      <c r="AM43">
        <v>1373002136</v>
      </c>
      <c r="AN43" t="s">
        <v>201</v>
      </c>
      <c r="AO43" t="s">
        <v>96</v>
      </c>
      <c r="AP43">
        <v>39132022</v>
      </c>
      <c r="AQ43" t="s">
        <v>97</v>
      </c>
      <c r="AR43" t="s">
        <v>93</v>
      </c>
      <c r="AS43" t="s">
        <v>1463</v>
      </c>
      <c r="AT43" t="s">
        <v>93</v>
      </c>
      <c r="AU43" s="1">
        <v>45945</v>
      </c>
      <c r="AV43" s="1">
        <v>45991</v>
      </c>
      <c r="AW43">
        <v>49</v>
      </c>
      <c r="AX43" t="s">
        <v>98</v>
      </c>
      <c r="AY43" t="s">
        <v>99</v>
      </c>
      <c r="AZ43">
        <v>749</v>
      </c>
      <c r="BA43" t="s">
        <v>1643</v>
      </c>
      <c r="BB43" t="s">
        <v>431</v>
      </c>
      <c r="BC43" t="s">
        <v>93</v>
      </c>
      <c r="BD43" t="s">
        <v>93</v>
      </c>
      <c r="BE43" t="s">
        <v>1368</v>
      </c>
      <c r="BF43" t="s">
        <v>184</v>
      </c>
      <c r="BG43" t="s">
        <v>1460</v>
      </c>
      <c r="BH43" t="s">
        <v>93</v>
      </c>
      <c r="BI43" t="s">
        <v>1369</v>
      </c>
      <c r="BJ43" t="s">
        <v>99</v>
      </c>
      <c r="BK43" s="1">
        <v>45870</v>
      </c>
      <c r="BL43" s="1">
        <v>46234</v>
      </c>
      <c r="BM43">
        <v>0</v>
      </c>
      <c r="BN43" t="s">
        <v>93</v>
      </c>
      <c r="BO43" t="s">
        <v>93</v>
      </c>
      <c r="BP43" t="s">
        <v>93</v>
      </c>
      <c r="BQ43" t="s">
        <v>203</v>
      </c>
      <c r="BR43" t="s">
        <v>93</v>
      </c>
      <c r="BS43" s="1"/>
      <c r="BT43">
        <v>1019</v>
      </c>
      <c r="BU43" t="s">
        <v>93</v>
      </c>
      <c r="BV43" t="s">
        <v>101</v>
      </c>
      <c r="BW43">
        <v>3011559</v>
      </c>
      <c r="BX43" t="s">
        <v>1464</v>
      </c>
      <c r="BY43" t="s">
        <v>1465</v>
      </c>
      <c r="BZ43" t="s">
        <v>1368</v>
      </c>
      <c r="CA43">
        <v>0</v>
      </c>
      <c r="CB43">
        <v>90</v>
      </c>
      <c r="CC43" t="s">
        <v>106</v>
      </c>
      <c r="CD43" t="s">
        <v>93</v>
      </c>
      <c r="CE43" t="s">
        <v>1644</v>
      </c>
      <c r="CF43" t="s">
        <v>93</v>
      </c>
      <c r="CG43" t="s">
        <v>93</v>
      </c>
      <c r="CH43" t="s">
        <v>93</v>
      </c>
      <c r="CI43">
        <v>3</v>
      </c>
      <c r="CJ43" t="s">
        <v>851</v>
      </c>
      <c r="CK43">
        <v>0</v>
      </c>
      <c r="CL43" t="s">
        <v>93</v>
      </c>
      <c r="CM43">
        <v>0</v>
      </c>
      <c r="CN43" t="s">
        <v>93</v>
      </c>
      <c r="CO43">
        <v>0</v>
      </c>
      <c r="CP43" t="s">
        <v>93</v>
      </c>
      <c r="CQ43" t="s">
        <v>93</v>
      </c>
      <c r="CS43" t="str">
        <f>_xlfn.IFNA(VLOOKUP(全[[#This Row],[利用者名]],前[利用者名],1,FALSE),"新規")</f>
        <v>金子　好夫</v>
      </c>
    </row>
    <row r="44" spans="1:97">
      <c r="A44">
        <v>43</v>
      </c>
      <c r="B44">
        <v>1029</v>
      </c>
      <c r="C44" t="s">
        <v>1749</v>
      </c>
      <c r="D44" t="s">
        <v>1750</v>
      </c>
      <c r="E44" t="s">
        <v>125</v>
      </c>
      <c r="F44" s="1">
        <v>11914</v>
      </c>
      <c r="G44" s="1">
        <v>11914</v>
      </c>
      <c r="H44" t="s">
        <v>175</v>
      </c>
      <c r="I44" t="s">
        <v>1751</v>
      </c>
      <c r="J44" t="s">
        <v>93</v>
      </c>
      <c r="K44" t="s">
        <v>1752</v>
      </c>
      <c r="L44" t="s">
        <v>93</v>
      </c>
      <c r="M44" t="s">
        <v>93</v>
      </c>
      <c r="N44" t="s">
        <v>93</v>
      </c>
      <c r="O44" t="s">
        <v>93</v>
      </c>
      <c r="P44" t="s">
        <v>93</v>
      </c>
      <c r="Q44" t="s">
        <v>1179</v>
      </c>
      <c r="R44" t="s">
        <v>93</v>
      </c>
      <c r="S44" t="s">
        <v>93</v>
      </c>
      <c r="T44" t="s">
        <v>93</v>
      </c>
      <c r="U44" t="s">
        <v>93</v>
      </c>
      <c r="V44" t="s">
        <v>93</v>
      </c>
      <c r="W44">
        <v>93</v>
      </c>
      <c r="X44">
        <v>8</v>
      </c>
      <c r="Y44" t="s">
        <v>94</v>
      </c>
      <c r="Z44" s="1">
        <v>45995</v>
      </c>
      <c r="AA44" s="1"/>
      <c r="AB44" s="1"/>
      <c r="AC44" s="1"/>
      <c r="AD44" t="s">
        <v>104</v>
      </c>
      <c r="AE44">
        <v>22</v>
      </c>
      <c r="AF44" s="1">
        <v>45689</v>
      </c>
      <c r="AG44" s="1">
        <v>47149</v>
      </c>
      <c r="AH44" t="s">
        <v>93</v>
      </c>
      <c r="AI44" t="s">
        <v>93</v>
      </c>
      <c r="AJ44">
        <v>133033</v>
      </c>
      <c r="AK44" t="s">
        <v>1753</v>
      </c>
      <c r="AL44" s="1"/>
      <c r="AM44">
        <v>1373003720</v>
      </c>
      <c r="AN44" t="s">
        <v>1289</v>
      </c>
      <c r="AO44" t="s">
        <v>93</v>
      </c>
      <c r="AQ44" t="s">
        <v>93</v>
      </c>
      <c r="AR44" t="s">
        <v>93</v>
      </c>
      <c r="AS44" t="s">
        <v>93</v>
      </c>
      <c r="AT44" t="s">
        <v>93</v>
      </c>
      <c r="AU44" s="1">
        <v>45979</v>
      </c>
      <c r="AV44" s="1">
        <v>46053</v>
      </c>
      <c r="AW44">
        <v>49</v>
      </c>
      <c r="AX44" t="s">
        <v>98</v>
      </c>
      <c r="AY44" t="s">
        <v>99</v>
      </c>
      <c r="AZ44">
        <v>689</v>
      </c>
      <c r="BA44" t="s">
        <v>1114</v>
      </c>
      <c r="BB44" t="s">
        <v>1115</v>
      </c>
      <c r="BC44" t="s">
        <v>93</v>
      </c>
      <c r="BD44" t="s">
        <v>93</v>
      </c>
      <c r="BE44" t="s">
        <v>1750</v>
      </c>
      <c r="BF44" t="s">
        <v>175</v>
      </c>
      <c r="BG44" t="s">
        <v>1751</v>
      </c>
      <c r="BH44" t="s">
        <v>93</v>
      </c>
      <c r="BI44" t="s">
        <v>1752</v>
      </c>
      <c r="BJ44" t="s">
        <v>99</v>
      </c>
      <c r="BK44" s="1"/>
      <c r="BL44" s="1"/>
      <c r="BM44">
        <v>81</v>
      </c>
      <c r="BN44" t="s">
        <v>712</v>
      </c>
      <c r="BO44" t="s">
        <v>93</v>
      </c>
      <c r="BP44" t="s">
        <v>93</v>
      </c>
      <c r="BQ44" t="s">
        <v>93</v>
      </c>
      <c r="BR44" t="s">
        <v>93</v>
      </c>
      <c r="BS44" s="1"/>
      <c r="BT44">
        <v>1045</v>
      </c>
      <c r="BU44" t="s">
        <v>93</v>
      </c>
      <c r="BV44" t="s">
        <v>93</v>
      </c>
      <c r="BX44" t="s">
        <v>93</v>
      </c>
      <c r="BY44" t="s">
        <v>93</v>
      </c>
      <c r="BZ44" t="s">
        <v>93</v>
      </c>
      <c r="CA44">
        <v>0</v>
      </c>
      <c r="CB44">
        <v>90</v>
      </c>
      <c r="CC44" t="s">
        <v>93</v>
      </c>
      <c r="CD44" t="s">
        <v>93</v>
      </c>
      <c r="CE44" t="s">
        <v>1116</v>
      </c>
      <c r="CF44" t="s">
        <v>93</v>
      </c>
      <c r="CG44" t="s">
        <v>93</v>
      </c>
      <c r="CH44" t="s">
        <v>93</v>
      </c>
      <c r="CI44">
        <v>342</v>
      </c>
      <c r="CJ44" t="s">
        <v>864</v>
      </c>
      <c r="CK44">
        <v>0</v>
      </c>
      <c r="CL44" t="s">
        <v>93</v>
      </c>
      <c r="CM44">
        <v>0</v>
      </c>
      <c r="CN44" t="s">
        <v>93</v>
      </c>
      <c r="CO44">
        <v>0</v>
      </c>
      <c r="CP44" t="s">
        <v>93</v>
      </c>
      <c r="CQ44" t="s">
        <v>93</v>
      </c>
      <c r="CS44" t="str">
        <f>_xlfn.IFNA(VLOOKUP(全[[#This Row],[利用者名]],前[利用者名],1,FALSE),"新規")</f>
        <v>鏑木　とし子</v>
      </c>
    </row>
    <row r="45" spans="1:97">
      <c r="A45">
        <v>44</v>
      </c>
      <c r="B45">
        <v>981</v>
      </c>
      <c r="C45" t="s">
        <v>1274</v>
      </c>
      <c r="D45" t="s">
        <v>1275</v>
      </c>
      <c r="E45" t="s">
        <v>91</v>
      </c>
      <c r="F45" s="1">
        <v>15922</v>
      </c>
      <c r="G45" s="1">
        <v>15922</v>
      </c>
      <c r="H45" t="s">
        <v>156</v>
      </c>
      <c r="I45" t="s">
        <v>1276</v>
      </c>
      <c r="J45" t="s">
        <v>93</v>
      </c>
      <c r="K45" t="s">
        <v>1277</v>
      </c>
      <c r="L45" t="s">
        <v>93</v>
      </c>
      <c r="M45" t="s">
        <v>93</v>
      </c>
      <c r="N45" t="s">
        <v>94</v>
      </c>
      <c r="O45" t="s">
        <v>1012</v>
      </c>
      <c r="P45" t="s">
        <v>93</v>
      </c>
      <c r="Q45" t="s">
        <v>1484</v>
      </c>
      <c r="R45" t="s">
        <v>93</v>
      </c>
      <c r="S45" t="s">
        <v>93</v>
      </c>
      <c r="T45" t="s">
        <v>93</v>
      </c>
      <c r="U45" t="s">
        <v>93</v>
      </c>
      <c r="V45" t="s">
        <v>93</v>
      </c>
      <c r="W45">
        <v>82</v>
      </c>
      <c r="X45">
        <v>8</v>
      </c>
      <c r="Y45" t="s">
        <v>94</v>
      </c>
      <c r="Z45" s="1">
        <v>45792</v>
      </c>
      <c r="AA45" s="1"/>
      <c r="AB45" s="1"/>
      <c r="AC45" s="1"/>
      <c r="AD45" t="s">
        <v>95</v>
      </c>
      <c r="AE45">
        <v>21</v>
      </c>
      <c r="AF45" s="1">
        <v>45261</v>
      </c>
      <c r="AG45" s="1">
        <v>46721</v>
      </c>
      <c r="AH45" t="s">
        <v>93</v>
      </c>
      <c r="AI45" t="s">
        <v>93</v>
      </c>
      <c r="AJ45">
        <v>132027</v>
      </c>
      <c r="AK45" t="s">
        <v>1466</v>
      </c>
      <c r="AL45" s="1"/>
      <c r="AM45">
        <v>1373003423</v>
      </c>
      <c r="AN45" t="s">
        <v>695</v>
      </c>
      <c r="AO45" t="s">
        <v>93</v>
      </c>
      <c r="AQ45" t="s">
        <v>93</v>
      </c>
      <c r="AR45" t="s">
        <v>93</v>
      </c>
      <c r="AS45" t="s">
        <v>93</v>
      </c>
      <c r="AT45" t="s">
        <v>93</v>
      </c>
      <c r="AU45" s="1">
        <v>45962</v>
      </c>
      <c r="AV45" s="1">
        <v>46142</v>
      </c>
      <c r="AW45">
        <v>49</v>
      </c>
      <c r="AX45" t="s">
        <v>98</v>
      </c>
      <c r="AY45" t="s">
        <v>99</v>
      </c>
      <c r="AZ45">
        <v>755</v>
      </c>
      <c r="BA45" t="s">
        <v>1754</v>
      </c>
      <c r="BB45" t="s">
        <v>1755</v>
      </c>
      <c r="BC45" t="s">
        <v>93</v>
      </c>
      <c r="BD45" t="s">
        <v>93</v>
      </c>
      <c r="BE45" t="s">
        <v>1275</v>
      </c>
      <c r="BF45" t="s">
        <v>156</v>
      </c>
      <c r="BG45" t="s">
        <v>1276</v>
      </c>
      <c r="BH45" t="s">
        <v>93</v>
      </c>
      <c r="BI45" t="s">
        <v>1277</v>
      </c>
      <c r="BJ45" t="s">
        <v>99</v>
      </c>
      <c r="BK45" s="1"/>
      <c r="BL45" s="1"/>
      <c r="BM45">
        <v>85</v>
      </c>
      <c r="BN45" t="s">
        <v>811</v>
      </c>
      <c r="BO45" t="s">
        <v>93</v>
      </c>
      <c r="BP45" t="s">
        <v>93</v>
      </c>
      <c r="BQ45" t="s">
        <v>93</v>
      </c>
      <c r="BR45" t="s">
        <v>93</v>
      </c>
      <c r="BS45" s="1"/>
      <c r="BT45">
        <v>1005</v>
      </c>
      <c r="BU45" t="s">
        <v>93</v>
      </c>
      <c r="BV45" t="s">
        <v>101</v>
      </c>
      <c r="BW45">
        <v>2740954</v>
      </c>
      <c r="BX45" t="s">
        <v>1300</v>
      </c>
      <c r="BY45" t="s">
        <v>1301</v>
      </c>
      <c r="BZ45" t="s">
        <v>1275</v>
      </c>
      <c r="CA45">
        <v>0</v>
      </c>
      <c r="CB45">
        <v>80</v>
      </c>
      <c r="CC45" t="s">
        <v>106</v>
      </c>
      <c r="CD45" t="s">
        <v>106</v>
      </c>
      <c r="CE45" t="s">
        <v>1756</v>
      </c>
      <c r="CF45" t="s">
        <v>93</v>
      </c>
      <c r="CG45" t="s">
        <v>94</v>
      </c>
      <c r="CH45" t="s">
        <v>93</v>
      </c>
      <c r="CI45">
        <v>289</v>
      </c>
      <c r="CJ45" t="s">
        <v>943</v>
      </c>
      <c r="CK45">
        <v>81</v>
      </c>
      <c r="CL45" t="s">
        <v>712</v>
      </c>
      <c r="CM45">
        <v>0</v>
      </c>
      <c r="CN45" t="s">
        <v>93</v>
      </c>
      <c r="CO45">
        <v>0</v>
      </c>
      <c r="CP45" t="s">
        <v>93</v>
      </c>
      <c r="CQ45" t="s">
        <v>93</v>
      </c>
      <c r="CS45" t="str">
        <f>_xlfn.IFNA(VLOOKUP(全[[#This Row],[利用者名]],前[利用者名],1,FALSE),"新規")</f>
        <v>川上　松衛</v>
      </c>
    </row>
    <row r="46" spans="1:97">
      <c r="A46">
        <v>45</v>
      </c>
      <c r="B46">
        <v>983</v>
      </c>
      <c r="C46" t="s">
        <v>1302</v>
      </c>
      <c r="D46" t="s">
        <v>1303</v>
      </c>
      <c r="E46" t="s">
        <v>125</v>
      </c>
      <c r="F46" s="1">
        <v>12873</v>
      </c>
      <c r="G46" s="1">
        <v>12873</v>
      </c>
      <c r="H46" t="s">
        <v>229</v>
      </c>
      <c r="I46" t="s">
        <v>1304</v>
      </c>
      <c r="J46" t="s">
        <v>93</v>
      </c>
      <c r="K46" t="s">
        <v>1305</v>
      </c>
      <c r="L46" t="s">
        <v>93</v>
      </c>
      <c r="M46" t="s">
        <v>1306</v>
      </c>
      <c r="N46" t="s">
        <v>93</v>
      </c>
      <c r="O46" t="s">
        <v>93</v>
      </c>
      <c r="P46" t="s">
        <v>93</v>
      </c>
      <c r="Q46" t="s">
        <v>1253</v>
      </c>
      <c r="R46" t="s">
        <v>93</v>
      </c>
      <c r="S46" t="s">
        <v>93</v>
      </c>
      <c r="T46" t="s">
        <v>93</v>
      </c>
      <c r="U46" t="s">
        <v>93</v>
      </c>
      <c r="V46" t="s">
        <v>93</v>
      </c>
      <c r="W46">
        <v>90</v>
      </c>
      <c r="X46">
        <v>3</v>
      </c>
      <c r="Y46" t="s">
        <v>94</v>
      </c>
      <c r="Z46" s="1">
        <v>45800</v>
      </c>
      <c r="AA46" s="1"/>
      <c r="AB46" s="1"/>
      <c r="AC46" s="1"/>
      <c r="AD46" t="s">
        <v>192</v>
      </c>
      <c r="AE46">
        <v>24</v>
      </c>
      <c r="AF46" s="1">
        <v>45730</v>
      </c>
      <c r="AG46" s="1">
        <v>46112</v>
      </c>
      <c r="AH46" t="s">
        <v>93</v>
      </c>
      <c r="AI46" t="s">
        <v>93</v>
      </c>
      <c r="AJ46">
        <v>132027</v>
      </c>
      <c r="AK46" t="s">
        <v>1467</v>
      </c>
      <c r="AL46" s="1"/>
      <c r="AM46">
        <v>1373003423</v>
      </c>
      <c r="AN46" t="s">
        <v>695</v>
      </c>
      <c r="AO46" t="s">
        <v>93</v>
      </c>
      <c r="AQ46" t="s">
        <v>93</v>
      </c>
      <c r="AR46" t="s">
        <v>93</v>
      </c>
      <c r="AS46" t="s">
        <v>93</v>
      </c>
      <c r="AT46" t="s">
        <v>93</v>
      </c>
      <c r="AU46" s="1">
        <v>45982</v>
      </c>
      <c r="AV46" s="1">
        <v>46022</v>
      </c>
      <c r="AW46">
        <v>49</v>
      </c>
      <c r="AX46" t="s">
        <v>98</v>
      </c>
      <c r="AY46" t="s">
        <v>99</v>
      </c>
      <c r="AZ46">
        <v>739</v>
      </c>
      <c r="BA46" t="s">
        <v>1468</v>
      </c>
      <c r="BB46" t="s">
        <v>1307</v>
      </c>
      <c r="BC46" t="s">
        <v>93</v>
      </c>
      <c r="BD46" t="s">
        <v>93</v>
      </c>
      <c r="BE46" t="s">
        <v>1303</v>
      </c>
      <c r="BF46" t="s">
        <v>229</v>
      </c>
      <c r="BG46" t="s">
        <v>1304</v>
      </c>
      <c r="BH46" t="s">
        <v>93</v>
      </c>
      <c r="BI46" t="s">
        <v>1305</v>
      </c>
      <c r="BJ46" t="s">
        <v>99</v>
      </c>
      <c r="BK46" s="1"/>
      <c r="BL46" s="1"/>
      <c r="BM46">
        <v>0</v>
      </c>
      <c r="BN46" t="s">
        <v>93</v>
      </c>
      <c r="BO46" t="s">
        <v>93</v>
      </c>
      <c r="BP46" t="s">
        <v>93</v>
      </c>
      <c r="BQ46" t="s">
        <v>93</v>
      </c>
      <c r="BR46" t="s">
        <v>93</v>
      </c>
      <c r="BS46" s="1"/>
      <c r="BT46">
        <v>1007</v>
      </c>
      <c r="BU46" t="s">
        <v>93</v>
      </c>
      <c r="BV46" t="s">
        <v>101</v>
      </c>
      <c r="BW46">
        <v>221333</v>
      </c>
      <c r="BX46" t="s">
        <v>1044</v>
      </c>
      <c r="BY46" t="s">
        <v>1308</v>
      </c>
      <c r="BZ46" t="s">
        <v>1303</v>
      </c>
      <c r="CA46">
        <v>0</v>
      </c>
      <c r="CB46">
        <v>90</v>
      </c>
      <c r="CC46" t="s">
        <v>93</v>
      </c>
      <c r="CD46" t="s">
        <v>93</v>
      </c>
      <c r="CE46" t="s">
        <v>1309</v>
      </c>
      <c r="CF46" t="s">
        <v>93</v>
      </c>
      <c r="CG46" t="s">
        <v>93</v>
      </c>
      <c r="CH46" t="s">
        <v>93</v>
      </c>
      <c r="CI46">
        <v>289</v>
      </c>
      <c r="CJ46" t="s">
        <v>943</v>
      </c>
      <c r="CK46">
        <v>0</v>
      </c>
      <c r="CL46" t="s">
        <v>93</v>
      </c>
      <c r="CM46">
        <v>0</v>
      </c>
      <c r="CN46" t="s">
        <v>93</v>
      </c>
      <c r="CO46">
        <v>0</v>
      </c>
      <c r="CP46" t="s">
        <v>93</v>
      </c>
      <c r="CQ46" t="s">
        <v>93</v>
      </c>
      <c r="CS46" t="str">
        <f>_xlfn.IFNA(VLOOKUP(全[[#This Row],[利用者名]],前[利用者名],1,FALSE),"新規")</f>
        <v>川口　輝子</v>
      </c>
    </row>
    <row r="47" spans="1:97">
      <c r="A47">
        <v>46</v>
      </c>
      <c r="B47">
        <v>994</v>
      </c>
      <c r="C47" t="s">
        <v>1370</v>
      </c>
      <c r="D47" t="s">
        <v>1371</v>
      </c>
      <c r="E47" t="s">
        <v>91</v>
      </c>
      <c r="F47" s="1">
        <v>13898</v>
      </c>
      <c r="G47" s="1">
        <v>13898</v>
      </c>
      <c r="H47" t="s">
        <v>175</v>
      </c>
      <c r="I47" t="s">
        <v>1372</v>
      </c>
      <c r="J47" t="s">
        <v>1373</v>
      </c>
      <c r="K47" t="s">
        <v>1374</v>
      </c>
      <c r="L47" t="s">
        <v>93</v>
      </c>
      <c r="M47" t="s">
        <v>93</v>
      </c>
      <c r="N47" t="s">
        <v>93</v>
      </c>
      <c r="O47" t="s">
        <v>93</v>
      </c>
      <c r="P47" t="s">
        <v>93</v>
      </c>
      <c r="Q47" t="s">
        <v>1089</v>
      </c>
      <c r="R47" t="s">
        <v>93</v>
      </c>
      <c r="S47" t="s">
        <v>93</v>
      </c>
      <c r="T47" t="s">
        <v>93</v>
      </c>
      <c r="U47" t="s">
        <v>93</v>
      </c>
      <c r="V47" t="s">
        <v>93</v>
      </c>
      <c r="W47">
        <v>87</v>
      </c>
      <c r="X47">
        <v>1</v>
      </c>
      <c r="Y47" t="s">
        <v>94</v>
      </c>
      <c r="Z47" s="1">
        <v>45875</v>
      </c>
      <c r="AA47" s="1"/>
      <c r="AB47" s="1"/>
      <c r="AC47" s="1"/>
      <c r="AD47" t="s">
        <v>95</v>
      </c>
      <c r="AE47">
        <v>21</v>
      </c>
      <c r="AF47" s="1">
        <v>45651</v>
      </c>
      <c r="AG47" s="1">
        <v>46022</v>
      </c>
      <c r="AH47" t="s">
        <v>93</v>
      </c>
      <c r="AI47" t="s">
        <v>93</v>
      </c>
      <c r="AJ47">
        <v>112037</v>
      </c>
      <c r="AK47" t="s">
        <v>1469</v>
      </c>
      <c r="AL47" s="1"/>
      <c r="AM47">
        <v>1373003720</v>
      </c>
      <c r="AN47" t="s">
        <v>1289</v>
      </c>
      <c r="AO47" t="s">
        <v>93</v>
      </c>
      <c r="AQ47" t="s">
        <v>93</v>
      </c>
      <c r="AR47" t="s">
        <v>93</v>
      </c>
      <c r="AS47" t="s">
        <v>93</v>
      </c>
      <c r="AT47" t="s">
        <v>93</v>
      </c>
      <c r="AU47" s="1">
        <v>45962</v>
      </c>
      <c r="AV47" s="1">
        <v>46142</v>
      </c>
      <c r="AW47">
        <v>49</v>
      </c>
      <c r="AX47" t="s">
        <v>98</v>
      </c>
      <c r="AY47" t="s">
        <v>99</v>
      </c>
      <c r="AZ47">
        <v>753</v>
      </c>
      <c r="BA47" t="s">
        <v>1757</v>
      </c>
      <c r="BB47" t="s">
        <v>1758</v>
      </c>
      <c r="BC47" t="s">
        <v>93</v>
      </c>
      <c r="BD47" t="s">
        <v>93</v>
      </c>
      <c r="BE47" t="s">
        <v>1371</v>
      </c>
      <c r="BF47" t="s">
        <v>175</v>
      </c>
      <c r="BG47" t="s">
        <v>1372</v>
      </c>
      <c r="BH47" t="s">
        <v>1373</v>
      </c>
      <c r="BI47" t="s">
        <v>1374</v>
      </c>
      <c r="BJ47" t="s">
        <v>99</v>
      </c>
      <c r="BK47" s="1"/>
      <c r="BL47" s="1"/>
      <c r="BM47">
        <v>81</v>
      </c>
      <c r="BN47" t="s">
        <v>712</v>
      </c>
      <c r="BO47" t="s">
        <v>93</v>
      </c>
      <c r="BP47" t="s">
        <v>93</v>
      </c>
      <c r="BQ47" t="s">
        <v>93</v>
      </c>
      <c r="BR47" t="s">
        <v>93</v>
      </c>
      <c r="BS47" s="1"/>
      <c r="BT47">
        <v>1017</v>
      </c>
      <c r="BU47" t="s">
        <v>93</v>
      </c>
      <c r="BV47" t="s">
        <v>101</v>
      </c>
      <c r="BW47">
        <v>3021971</v>
      </c>
      <c r="BX47" t="s">
        <v>200</v>
      </c>
      <c r="BY47" t="s">
        <v>1375</v>
      </c>
      <c r="BZ47" t="s">
        <v>1371</v>
      </c>
      <c r="CA47">
        <v>0</v>
      </c>
      <c r="CB47">
        <v>70</v>
      </c>
      <c r="CC47" t="s">
        <v>93</v>
      </c>
      <c r="CD47" t="s">
        <v>93</v>
      </c>
      <c r="CE47" t="s">
        <v>1759</v>
      </c>
      <c r="CF47" t="s">
        <v>93</v>
      </c>
      <c r="CG47" t="s">
        <v>93</v>
      </c>
      <c r="CH47" t="s">
        <v>93</v>
      </c>
      <c r="CI47">
        <v>342</v>
      </c>
      <c r="CJ47" t="s">
        <v>864</v>
      </c>
      <c r="CK47">
        <v>0</v>
      </c>
      <c r="CL47" t="s">
        <v>93</v>
      </c>
      <c r="CM47">
        <v>0</v>
      </c>
      <c r="CN47" t="s">
        <v>93</v>
      </c>
      <c r="CO47">
        <v>0</v>
      </c>
      <c r="CP47" t="s">
        <v>93</v>
      </c>
      <c r="CQ47" t="s">
        <v>93</v>
      </c>
      <c r="CS47" t="str">
        <f>_xlfn.IFNA(VLOOKUP(全[[#This Row],[利用者名]],前[利用者名],1,FALSE),"新規")</f>
        <v>河島　光雄</v>
      </c>
    </row>
    <row r="48" spans="1:97">
      <c r="A48">
        <v>47</v>
      </c>
      <c r="B48">
        <v>722</v>
      </c>
      <c r="C48" t="s">
        <v>641</v>
      </c>
      <c r="D48" t="s">
        <v>642</v>
      </c>
      <c r="E48" t="s">
        <v>125</v>
      </c>
      <c r="F48" s="1">
        <v>11939</v>
      </c>
      <c r="G48" s="1">
        <v>11939</v>
      </c>
      <c r="H48" t="s">
        <v>229</v>
      </c>
      <c r="I48" t="s">
        <v>643</v>
      </c>
      <c r="J48" t="s">
        <v>93</v>
      </c>
      <c r="K48" t="s">
        <v>644</v>
      </c>
      <c r="L48" t="s">
        <v>93</v>
      </c>
      <c r="M48" t="s">
        <v>93</v>
      </c>
      <c r="N48" t="s">
        <v>94</v>
      </c>
      <c r="O48" t="s">
        <v>93</v>
      </c>
      <c r="P48" t="s">
        <v>93</v>
      </c>
      <c r="Q48" t="s">
        <v>1179</v>
      </c>
      <c r="R48" t="s">
        <v>1433</v>
      </c>
      <c r="S48" t="s">
        <v>917</v>
      </c>
      <c r="T48" t="s">
        <v>93</v>
      </c>
      <c r="U48" t="s">
        <v>93</v>
      </c>
      <c r="V48" t="s">
        <v>93</v>
      </c>
      <c r="W48">
        <v>93</v>
      </c>
      <c r="X48">
        <v>9</v>
      </c>
      <c r="Y48" t="s">
        <v>94</v>
      </c>
      <c r="Z48" s="1">
        <v>44596</v>
      </c>
      <c r="AA48" s="1"/>
      <c r="AB48" s="1"/>
      <c r="AC48" s="1"/>
      <c r="AD48" t="s">
        <v>166</v>
      </c>
      <c r="AE48">
        <v>25</v>
      </c>
      <c r="AF48" s="1">
        <v>45323</v>
      </c>
      <c r="AG48" s="1">
        <v>46783</v>
      </c>
      <c r="AH48" t="s">
        <v>93</v>
      </c>
      <c r="AI48" t="s">
        <v>93</v>
      </c>
      <c r="AJ48">
        <v>132027</v>
      </c>
      <c r="AK48" t="s">
        <v>1470</v>
      </c>
      <c r="AL48" s="1"/>
      <c r="AM48">
        <v>1373000569</v>
      </c>
      <c r="AN48" t="s">
        <v>205</v>
      </c>
      <c r="AO48" t="s">
        <v>96</v>
      </c>
      <c r="AP48">
        <v>39132022</v>
      </c>
      <c r="AQ48" t="s">
        <v>97</v>
      </c>
      <c r="AR48" t="s">
        <v>93</v>
      </c>
      <c r="AS48" t="s">
        <v>1471</v>
      </c>
      <c r="AT48" t="s">
        <v>93</v>
      </c>
      <c r="AU48" s="1">
        <v>45992</v>
      </c>
      <c r="AV48" s="1">
        <v>46022</v>
      </c>
      <c r="AW48">
        <v>49</v>
      </c>
      <c r="AX48" t="s">
        <v>98</v>
      </c>
      <c r="AY48" t="s">
        <v>99</v>
      </c>
      <c r="AZ48">
        <v>589</v>
      </c>
      <c r="BA48" t="s">
        <v>955</v>
      </c>
      <c r="BB48" t="s">
        <v>207</v>
      </c>
      <c r="BC48" t="s">
        <v>93</v>
      </c>
      <c r="BD48" t="s">
        <v>93</v>
      </c>
      <c r="BE48" t="s">
        <v>642</v>
      </c>
      <c r="BF48" t="s">
        <v>229</v>
      </c>
      <c r="BG48" t="s">
        <v>643</v>
      </c>
      <c r="BH48" t="s">
        <v>93</v>
      </c>
      <c r="BI48" t="s">
        <v>644</v>
      </c>
      <c r="BJ48" t="s">
        <v>99</v>
      </c>
      <c r="BK48" s="1">
        <v>45505</v>
      </c>
      <c r="BL48" s="1">
        <v>45869</v>
      </c>
      <c r="BM48">
        <v>0</v>
      </c>
      <c r="BN48" t="s">
        <v>93</v>
      </c>
      <c r="BO48" t="s">
        <v>93</v>
      </c>
      <c r="BP48" t="s">
        <v>93</v>
      </c>
      <c r="BQ48" t="s">
        <v>93</v>
      </c>
      <c r="BR48" t="s">
        <v>93</v>
      </c>
      <c r="BS48" s="1"/>
      <c r="BT48">
        <v>806</v>
      </c>
      <c r="BU48" t="s">
        <v>93</v>
      </c>
      <c r="BV48" t="s">
        <v>101</v>
      </c>
      <c r="BW48">
        <v>3309130</v>
      </c>
      <c r="BX48" t="s">
        <v>645</v>
      </c>
      <c r="BY48" t="s">
        <v>646</v>
      </c>
      <c r="BZ48" t="s">
        <v>647</v>
      </c>
      <c r="CA48">
        <v>0</v>
      </c>
      <c r="CB48">
        <v>90</v>
      </c>
      <c r="CC48" t="s">
        <v>106</v>
      </c>
      <c r="CD48" t="s">
        <v>93</v>
      </c>
      <c r="CE48" t="s">
        <v>208</v>
      </c>
      <c r="CF48" t="s">
        <v>93</v>
      </c>
      <c r="CG48" t="s">
        <v>93</v>
      </c>
      <c r="CH48" t="s">
        <v>93</v>
      </c>
      <c r="CI48">
        <v>198</v>
      </c>
      <c r="CJ48" t="s">
        <v>945</v>
      </c>
      <c r="CK48">
        <v>0</v>
      </c>
      <c r="CL48" t="s">
        <v>93</v>
      </c>
      <c r="CM48">
        <v>0</v>
      </c>
      <c r="CN48" t="s">
        <v>93</v>
      </c>
      <c r="CO48">
        <v>0</v>
      </c>
      <c r="CP48" t="s">
        <v>93</v>
      </c>
      <c r="CQ48" t="s">
        <v>93</v>
      </c>
      <c r="CS48" t="str">
        <f>_xlfn.IFNA(VLOOKUP(全[[#This Row],[利用者名]],前[利用者名],1,FALSE),"新規")</f>
        <v>川田　スミ子</v>
      </c>
    </row>
    <row r="49" spans="1:97">
      <c r="A49">
        <v>48</v>
      </c>
      <c r="B49">
        <v>355</v>
      </c>
      <c r="C49" t="s">
        <v>253</v>
      </c>
      <c r="D49" t="s">
        <v>254</v>
      </c>
      <c r="E49" t="s">
        <v>125</v>
      </c>
      <c r="F49" s="1">
        <v>9999</v>
      </c>
      <c r="G49" s="1">
        <v>9999</v>
      </c>
      <c r="H49" t="s">
        <v>229</v>
      </c>
      <c r="I49" t="s">
        <v>255</v>
      </c>
      <c r="J49" t="s">
        <v>256</v>
      </c>
      <c r="K49" t="s">
        <v>257</v>
      </c>
      <c r="L49" t="s">
        <v>93</v>
      </c>
      <c r="M49" t="s">
        <v>93</v>
      </c>
      <c r="N49" t="s">
        <v>94</v>
      </c>
      <c r="O49" t="s">
        <v>1837</v>
      </c>
      <c r="P49" t="s">
        <v>93</v>
      </c>
      <c r="Q49" t="s">
        <v>1472</v>
      </c>
      <c r="R49" t="s">
        <v>1433</v>
      </c>
      <c r="S49" t="s">
        <v>879</v>
      </c>
      <c r="T49" t="s">
        <v>93</v>
      </c>
      <c r="U49" t="s">
        <v>93</v>
      </c>
      <c r="V49" t="s">
        <v>93</v>
      </c>
      <c r="W49">
        <v>98</v>
      </c>
      <c r="X49">
        <v>5</v>
      </c>
      <c r="Y49" t="s">
        <v>94</v>
      </c>
      <c r="Z49" s="1">
        <v>43034</v>
      </c>
      <c r="AA49" s="1"/>
      <c r="AB49" s="1">
        <v>44985</v>
      </c>
      <c r="AC49" s="1"/>
      <c r="AD49" t="s">
        <v>192</v>
      </c>
      <c r="AE49">
        <v>24</v>
      </c>
      <c r="AF49" s="1">
        <v>45352</v>
      </c>
      <c r="AG49" s="1">
        <v>46446</v>
      </c>
      <c r="AH49" t="s">
        <v>93</v>
      </c>
      <c r="AI49" t="s">
        <v>93</v>
      </c>
      <c r="AJ49">
        <v>132027</v>
      </c>
      <c r="AK49" t="s">
        <v>1473</v>
      </c>
      <c r="AL49" s="1">
        <v>43709</v>
      </c>
      <c r="AM49">
        <v>1373003514</v>
      </c>
      <c r="AN49" t="s">
        <v>286</v>
      </c>
      <c r="AO49" t="s">
        <v>96</v>
      </c>
      <c r="AP49">
        <v>39132022</v>
      </c>
      <c r="AQ49" t="s">
        <v>97</v>
      </c>
      <c r="AR49" t="s">
        <v>1474</v>
      </c>
      <c r="AS49" t="s">
        <v>93</v>
      </c>
      <c r="AT49" t="s">
        <v>93</v>
      </c>
      <c r="AU49" s="1">
        <v>45980</v>
      </c>
      <c r="AV49" s="1">
        <v>46022</v>
      </c>
      <c r="AW49">
        <v>49</v>
      </c>
      <c r="AX49" t="s">
        <v>98</v>
      </c>
      <c r="AY49" t="s">
        <v>99</v>
      </c>
      <c r="AZ49">
        <v>429</v>
      </c>
      <c r="BA49" t="s">
        <v>914</v>
      </c>
      <c r="BB49" t="s">
        <v>109</v>
      </c>
      <c r="BC49" t="s">
        <v>93</v>
      </c>
      <c r="BD49" t="s">
        <v>93</v>
      </c>
      <c r="BE49" t="s">
        <v>254</v>
      </c>
      <c r="BF49" t="s">
        <v>229</v>
      </c>
      <c r="BG49" t="s">
        <v>255</v>
      </c>
      <c r="BH49" t="s">
        <v>256</v>
      </c>
      <c r="BI49" t="s">
        <v>257</v>
      </c>
      <c r="BJ49" t="s">
        <v>99</v>
      </c>
      <c r="BK49" s="1">
        <v>44835</v>
      </c>
      <c r="BL49" s="1">
        <v>45504</v>
      </c>
      <c r="BM49">
        <v>0</v>
      </c>
      <c r="BN49" t="s">
        <v>93</v>
      </c>
      <c r="BO49" t="s">
        <v>93</v>
      </c>
      <c r="BP49" t="s">
        <v>93</v>
      </c>
      <c r="BQ49" t="s">
        <v>203</v>
      </c>
      <c r="BR49" t="s">
        <v>93</v>
      </c>
      <c r="BS49" s="1"/>
      <c r="BT49">
        <v>267</v>
      </c>
      <c r="BU49" t="s">
        <v>93</v>
      </c>
      <c r="BV49" t="s">
        <v>101</v>
      </c>
      <c r="BW49">
        <v>5177320</v>
      </c>
      <c r="BX49" t="s">
        <v>259</v>
      </c>
      <c r="BY49" t="s">
        <v>260</v>
      </c>
      <c r="BZ49" t="s">
        <v>254</v>
      </c>
      <c r="CA49">
        <v>0</v>
      </c>
      <c r="CB49">
        <v>90</v>
      </c>
      <c r="CC49" t="s">
        <v>106</v>
      </c>
      <c r="CD49" t="s">
        <v>102</v>
      </c>
      <c r="CE49" t="s">
        <v>110</v>
      </c>
      <c r="CF49" t="s">
        <v>93</v>
      </c>
      <c r="CG49" t="s">
        <v>94</v>
      </c>
      <c r="CH49" t="s">
        <v>93</v>
      </c>
      <c r="CI49">
        <v>265</v>
      </c>
      <c r="CJ49" t="s">
        <v>287</v>
      </c>
      <c r="CK49">
        <v>0</v>
      </c>
      <c r="CL49" t="s">
        <v>93</v>
      </c>
      <c r="CM49">
        <v>0</v>
      </c>
      <c r="CN49" t="s">
        <v>93</v>
      </c>
      <c r="CO49">
        <v>0</v>
      </c>
      <c r="CP49" t="s">
        <v>93</v>
      </c>
      <c r="CQ49" t="s">
        <v>93</v>
      </c>
      <c r="CS49" t="str">
        <f>_xlfn.IFNA(VLOOKUP(全[[#This Row],[利用者名]],前[利用者名],1,FALSE),"新規")</f>
        <v>菊本　宮子</v>
      </c>
    </row>
    <row r="50" spans="1:97">
      <c r="A50">
        <v>49</v>
      </c>
      <c r="B50">
        <v>1021</v>
      </c>
      <c r="C50" t="s">
        <v>1760</v>
      </c>
      <c r="D50" t="s">
        <v>1761</v>
      </c>
      <c r="E50" t="s">
        <v>91</v>
      </c>
      <c r="F50" s="1">
        <v>15819</v>
      </c>
      <c r="G50" s="1">
        <v>15819</v>
      </c>
      <c r="H50" t="s">
        <v>184</v>
      </c>
      <c r="I50" t="s">
        <v>1762</v>
      </c>
      <c r="J50" t="s">
        <v>93</v>
      </c>
      <c r="K50" t="s">
        <v>1763</v>
      </c>
      <c r="L50" t="s">
        <v>93</v>
      </c>
      <c r="M50" t="s">
        <v>1764</v>
      </c>
      <c r="N50" t="s">
        <v>94</v>
      </c>
      <c r="O50" t="s">
        <v>93</v>
      </c>
      <c r="P50" t="s">
        <v>93</v>
      </c>
      <c r="Q50" t="s">
        <v>93</v>
      </c>
      <c r="R50" t="s">
        <v>93</v>
      </c>
      <c r="S50" t="s">
        <v>93</v>
      </c>
      <c r="T50" t="s">
        <v>93</v>
      </c>
      <c r="U50" t="s">
        <v>93</v>
      </c>
      <c r="V50" t="s">
        <v>93</v>
      </c>
      <c r="W50">
        <v>82</v>
      </c>
      <c r="X50">
        <v>4</v>
      </c>
      <c r="Y50" t="s">
        <v>94</v>
      </c>
      <c r="Z50" s="1"/>
      <c r="AA50" s="1"/>
      <c r="AB50" s="1">
        <v>45975</v>
      </c>
      <c r="AC50" s="1"/>
      <c r="AD50" t="s">
        <v>93</v>
      </c>
      <c r="AF50" s="1"/>
      <c r="AG50" s="1"/>
      <c r="AH50" t="s">
        <v>93</v>
      </c>
      <c r="AI50" t="s">
        <v>93</v>
      </c>
      <c r="AJ50">
        <v>132027</v>
      </c>
      <c r="AK50" t="s">
        <v>1765</v>
      </c>
      <c r="AL50" s="1"/>
      <c r="AN50" t="s">
        <v>93</v>
      </c>
      <c r="AO50" t="s">
        <v>96</v>
      </c>
      <c r="AP50">
        <v>39132022</v>
      </c>
      <c r="AQ50" t="s">
        <v>97</v>
      </c>
      <c r="AR50" t="s">
        <v>93</v>
      </c>
      <c r="AS50" t="s">
        <v>1766</v>
      </c>
      <c r="AT50" t="s">
        <v>93</v>
      </c>
      <c r="AU50" s="1">
        <v>45975</v>
      </c>
      <c r="AV50" s="1">
        <v>46053</v>
      </c>
      <c r="AW50">
        <v>49</v>
      </c>
      <c r="AX50" t="s">
        <v>98</v>
      </c>
      <c r="AY50" t="s">
        <v>142</v>
      </c>
      <c r="AZ50">
        <v>139</v>
      </c>
      <c r="BA50" t="s">
        <v>206</v>
      </c>
      <c r="BB50" t="s">
        <v>199</v>
      </c>
      <c r="BC50" t="s">
        <v>704</v>
      </c>
      <c r="BD50" t="s">
        <v>93</v>
      </c>
      <c r="BE50" t="s">
        <v>1761</v>
      </c>
      <c r="BF50" t="s">
        <v>184</v>
      </c>
      <c r="BG50" t="s">
        <v>1762</v>
      </c>
      <c r="BH50" t="s">
        <v>93</v>
      </c>
      <c r="BI50" t="s">
        <v>1763</v>
      </c>
      <c r="BJ50" t="s">
        <v>142</v>
      </c>
      <c r="BK50" s="1">
        <v>45870</v>
      </c>
      <c r="BL50" s="1">
        <v>46234</v>
      </c>
      <c r="BM50">
        <v>81</v>
      </c>
      <c r="BN50" t="s">
        <v>712</v>
      </c>
      <c r="BO50" t="s">
        <v>93</v>
      </c>
      <c r="BP50" t="s">
        <v>93</v>
      </c>
      <c r="BQ50" t="s">
        <v>93</v>
      </c>
      <c r="BR50" t="s">
        <v>93</v>
      </c>
      <c r="BS50" s="1"/>
      <c r="BT50">
        <v>1038</v>
      </c>
      <c r="BU50" t="s">
        <v>93</v>
      </c>
      <c r="BV50" t="s">
        <v>101</v>
      </c>
      <c r="BW50">
        <v>2649443</v>
      </c>
      <c r="BX50" t="s">
        <v>1767</v>
      </c>
      <c r="BY50" t="s">
        <v>1768</v>
      </c>
      <c r="BZ50" t="s">
        <v>1761</v>
      </c>
      <c r="CA50">
        <v>0</v>
      </c>
      <c r="CB50">
        <v>90</v>
      </c>
      <c r="CC50" t="s">
        <v>982</v>
      </c>
      <c r="CD50" t="s">
        <v>93</v>
      </c>
      <c r="CE50" t="s">
        <v>290</v>
      </c>
      <c r="CF50" t="s">
        <v>94</v>
      </c>
      <c r="CG50" t="s">
        <v>93</v>
      </c>
      <c r="CH50" t="s">
        <v>93</v>
      </c>
      <c r="CI50">
        <v>0</v>
      </c>
      <c r="CJ50" t="s">
        <v>93</v>
      </c>
      <c r="CK50">
        <v>0</v>
      </c>
      <c r="CL50" t="s">
        <v>93</v>
      </c>
      <c r="CM50">
        <v>0</v>
      </c>
      <c r="CN50" t="s">
        <v>93</v>
      </c>
      <c r="CO50">
        <v>0</v>
      </c>
      <c r="CP50" t="s">
        <v>93</v>
      </c>
      <c r="CQ50" t="s">
        <v>93</v>
      </c>
      <c r="CS50" t="str">
        <f>_xlfn.IFNA(VLOOKUP(全[[#This Row],[利用者名]],前[利用者名],1,FALSE),"新規")</f>
        <v>北　一郎</v>
      </c>
    </row>
    <row r="51" spans="1:97">
      <c r="A51">
        <v>50</v>
      </c>
      <c r="B51">
        <v>1015</v>
      </c>
      <c r="C51" t="s">
        <v>1645</v>
      </c>
      <c r="D51" t="s">
        <v>1646</v>
      </c>
      <c r="E51" t="s">
        <v>91</v>
      </c>
      <c r="F51" s="1">
        <v>15940</v>
      </c>
      <c r="G51" s="1">
        <v>15940</v>
      </c>
      <c r="H51" t="s">
        <v>175</v>
      </c>
      <c r="I51" t="s">
        <v>1647</v>
      </c>
      <c r="J51" t="s">
        <v>93</v>
      </c>
      <c r="K51" t="s">
        <v>1648</v>
      </c>
      <c r="L51" t="s">
        <v>93</v>
      </c>
      <c r="M51" t="s">
        <v>93</v>
      </c>
      <c r="N51" t="s">
        <v>94</v>
      </c>
      <c r="O51" t="s">
        <v>93</v>
      </c>
      <c r="P51" t="s">
        <v>93</v>
      </c>
      <c r="Q51" t="s">
        <v>1649</v>
      </c>
      <c r="R51" t="s">
        <v>93</v>
      </c>
      <c r="S51" t="s">
        <v>93</v>
      </c>
      <c r="T51" t="s">
        <v>93</v>
      </c>
      <c r="U51" t="s">
        <v>93</v>
      </c>
      <c r="V51" t="s">
        <v>93</v>
      </c>
      <c r="W51">
        <v>82</v>
      </c>
      <c r="X51">
        <v>8</v>
      </c>
      <c r="Y51" t="s">
        <v>94</v>
      </c>
      <c r="Z51" s="1">
        <v>45944</v>
      </c>
      <c r="AA51" s="1"/>
      <c r="AB51" s="1"/>
      <c r="AC51" s="1"/>
      <c r="AD51" t="s">
        <v>95</v>
      </c>
      <c r="AE51">
        <v>21</v>
      </c>
      <c r="AF51" s="1">
        <v>45933</v>
      </c>
      <c r="AG51" s="1">
        <v>46326</v>
      </c>
      <c r="AH51" t="s">
        <v>93</v>
      </c>
      <c r="AI51" t="s">
        <v>93</v>
      </c>
      <c r="AJ51">
        <v>132027</v>
      </c>
      <c r="AK51" t="s">
        <v>1650</v>
      </c>
      <c r="AL51" s="1"/>
      <c r="AM51">
        <v>1373002136</v>
      </c>
      <c r="AN51" t="s">
        <v>201</v>
      </c>
      <c r="AO51" t="s">
        <v>93</v>
      </c>
      <c r="AQ51" t="s">
        <v>93</v>
      </c>
      <c r="AR51" t="s">
        <v>93</v>
      </c>
      <c r="AS51" t="s">
        <v>93</v>
      </c>
      <c r="AT51" t="s">
        <v>93</v>
      </c>
      <c r="AU51" s="1">
        <v>45944</v>
      </c>
      <c r="AV51" s="1">
        <v>46022</v>
      </c>
      <c r="AW51">
        <v>64</v>
      </c>
      <c r="AX51" t="s">
        <v>105</v>
      </c>
      <c r="AY51" t="s">
        <v>99</v>
      </c>
      <c r="AZ51">
        <v>549</v>
      </c>
      <c r="BA51" t="s">
        <v>656</v>
      </c>
      <c r="BB51" t="s">
        <v>199</v>
      </c>
      <c r="BC51" t="s">
        <v>93</v>
      </c>
      <c r="BD51" t="s">
        <v>93</v>
      </c>
      <c r="BE51" t="s">
        <v>1646</v>
      </c>
      <c r="BF51" t="s">
        <v>175</v>
      </c>
      <c r="BG51" t="s">
        <v>1647</v>
      </c>
      <c r="BH51" t="s">
        <v>93</v>
      </c>
      <c r="BI51" t="s">
        <v>1648</v>
      </c>
      <c r="BJ51" t="s">
        <v>99</v>
      </c>
      <c r="BK51" s="1"/>
      <c r="BL51" s="1"/>
      <c r="BM51">
        <v>0</v>
      </c>
      <c r="BN51" t="s">
        <v>93</v>
      </c>
      <c r="BO51" t="s">
        <v>93</v>
      </c>
      <c r="BP51" t="s">
        <v>93</v>
      </c>
      <c r="BQ51" t="s">
        <v>93</v>
      </c>
      <c r="BR51" t="s">
        <v>93</v>
      </c>
      <c r="BS51" s="1"/>
      <c r="BT51">
        <v>1033</v>
      </c>
      <c r="BU51" t="s">
        <v>93</v>
      </c>
      <c r="BV51" t="s">
        <v>101</v>
      </c>
      <c r="BW51">
        <v>361402</v>
      </c>
      <c r="BX51" t="s">
        <v>145</v>
      </c>
      <c r="BY51" t="s">
        <v>1651</v>
      </c>
      <c r="BZ51" t="s">
        <v>1646</v>
      </c>
      <c r="CA51">
        <v>0</v>
      </c>
      <c r="CB51">
        <v>90</v>
      </c>
      <c r="CC51" t="s">
        <v>106</v>
      </c>
      <c r="CD51" t="s">
        <v>93</v>
      </c>
      <c r="CE51" t="s">
        <v>290</v>
      </c>
      <c r="CF51" t="s">
        <v>93</v>
      </c>
      <c r="CG51" t="s">
        <v>93</v>
      </c>
      <c r="CH51" t="s">
        <v>93</v>
      </c>
      <c r="CI51">
        <v>292</v>
      </c>
      <c r="CJ51" t="s">
        <v>742</v>
      </c>
      <c r="CK51">
        <v>0</v>
      </c>
      <c r="CL51" t="s">
        <v>93</v>
      </c>
      <c r="CM51">
        <v>0</v>
      </c>
      <c r="CN51" t="s">
        <v>93</v>
      </c>
      <c r="CO51">
        <v>0</v>
      </c>
      <c r="CP51" t="s">
        <v>93</v>
      </c>
      <c r="CQ51" t="s">
        <v>93</v>
      </c>
      <c r="CS51" t="str">
        <f>_xlfn.IFNA(VLOOKUP(全[[#This Row],[利用者名]],前[利用者名],1,FALSE),"新規")</f>
        <v>北澤　正武</v>
      </c>
    </row>
    <row r="52" spans="1:97">
      <c r="A52">
        <v>51</v>
      </c>
      <c r="B52">
        <v>992</v>
      </c>
      <c r="C52" t="s">
        <v>1328</v>
      </c>
      <c r="D52" t="s">
        <v>1329</v>
      </c>
      <c r="E52" t="s">
        <v>125</v>
      </c>
      <c r="F52" s="1">
        <v>15603</v>
      </c>
      <c r="G52" s="1">
        <v>15603</v>
      </c>
      <c r="H52" t="s">
        <v>113</v>
      </c>
      <c r="I52" t="s">
        <v>1330</v>
      </c>
      <c r="J52" t="s">
        <v>93</v>
      </c>
      <c r="K52" t="s">
        <v>1331</v>
      </c>
      <c r="L52" t="s">
        <v>1332</v>
      </c>
      <c r="M52" t="s">
        <v>1333</v>
      </c>
      <c r="N52" t="s">
        <v>93</v>
      </c>
      <c r="O52" t="s">
        <v>93</v>
      </c>
      <c r="P52" t="s">
        <v>93</v>
      </c>
      <c r="Q52" t="s">
        <v>1294</v>
      </c>
      <c r="R52" t="s">
        <v>93</v>
      </c>
      <c r="S52" t="s">
        <v>93</v>
      </c>
      <c r="T52" t="s">
        <v>93</v>
      </c>
      <c r="U52" t="s">
        <v>93</v>
      </c>
      <c r="V52" t="s">
        <v>93</v>
      </c>
      <c r="W52">
        <v>83</v>
      </c>
      <c r="X52">
        <v>9</v>
      </c>
      <c r="Y52" t="s">
        <v>94</v>
      </c>
      <c r="Z52" s="1"/>
      <c r="AA52" s="1"/>
      <c r="AB52" s="1">
        <v>45840</v>
      </c>
      <c r="AC52" s="1"/>
      <c r="AD52" t="s">
        <v>108</v>
      </c>
      <c r="AE52">
        <v>23</v>
      </c>
      <c r="AF52" s="1">
        <v>45789</v>
      </c>
      <c r="AG52" s="1">
        <v>46173</v>
      </c>
      <c r="AH52" t="s">
        <v>93</v>
      </c>
      <c r="AI52" t="s">
        <v>93</v>
      </c>
      <c r="AJ52">
        <v>132027</v>
      </c>
      <c r="AK52" t="s">
        <v>1475</v>
      </c>
      <c r="AL52" s="1"/>
      <c r="AM52">
        <v>1373002193</v>
      </c>
      <c r="AN52" t="s">
        <v>1720</v>
      </c>
      <c r="AO52" t="s">
        <v>96</v>
      </c>
      <c r="AP52">
        <v>39132022</v>
      </c>
      <c r="AQ52" t="s">
        <v>97</v>
      </c>
      <c r="AR52" t="s">
        <v>93</v>
      </c>
      <c r="AS52" t="s">
        <v>1334</v>
      </c>
      <c r="AT52" t="s">
        <v>93</v>
      </c>
      <c r="AU52" s="1">
        <v>45992</v>
      </c>
      <c r="AV52" s="1">
        <v>46081</v>
      </c>
      <c r="AW52">
        <v>49</v>
      </c>
      <c r="AX52" t="s">
        <v>98</v>
      </c>
      <c r="AY52" t="s">
        <v>142</v>
      </c>
      <c r="AZ52">
        <v>549</v>
      </c>
      <c r="BA52" t="s">
        <v>656</v>
      </c>
      <c r="BB52" t="s">
        <v>199</v>
      </c>
      <c r="BC52" t="s">
        <v>704</v>
      </c>
      <c r="BD52" t="s">
        <v>93</v>
      </c>
      <c r="BE52" t="s">
        <v>1329</v>
      </c>
      <c r="BF52" t="s">
        <v>113</v>
      </c>
      <c r="BG52" t="s">
        <v>1330</v>
      </c>
      <c r="BH52" t="s">
        <v>93</v>
      </c>
      <c r="BI52" t="s">
        <v>1331</v>
      </c>
      <c r="BJ52" t="s">
        <v>142</v>
      </c>
      <c r="BK52" s="1">
        <v>45870</v>
      </c>
      <c r="BL52" s="1">
        <v>46234</v>
      </c>
      <c r="BM52">
        <v>85</v>
      </c>
      <c r="BN52" t="s">
        <v>811</v>
      </c>
      <c r="BO52" t="s">
        <v>93</v>
      </c>
      <c r="BP52" t="s">
        <v>93</v>
      </c>
      <c r="BQ52" t="s">
        <v>93</v>
      </c>
      <c r="BR52" t="s">
        <v>93</v>
      </c>
      <c r="BS52" s="1"/>
      <c r="BT52">
        <v>1015</v>
      </c>
      <c r="BU52" t="s">
        <v>93</v>
      </c>
      <c r="BV52" t="s">
        <v>101</v>
      </c>
      <c r="BW52">
        <v>591086</v>
      </c>
      <c r="BX52" t="s">
        <v>145</v>
      </c>
      <c r="BY52" t="s">
        <v>1376</v>
      </c>
      <c r="BZ52" t="s">
        <v>1329</v>
      </c>
      <c r="CA52">
        <v>0</v>
      </c>
      <c r="CB52">
        <v>90</v>
      </c>
      <c r="CC52" t="s">
        <v>93</v>
      </c>
      <c r="CD52" t="s">
        <v>93</v>
      </c>
      <c r="CE52" t="s">
        <v>290</v>
      </c>
      <c r="CF52" t="s">
        <v>94</v>
      </c>
      <c r="CG52" t="s">
        <v>93</v>
      </c>
      <c r="CH52" t="s">
        <v>93</v>
      </c>
      <c r="CI52">
        <v>246</v>
      </c>
      <c r="CJ52" t="s">
        <v>275</v>
      </c>
      <c r="CK52">
        <v>85</v>
      </c>
      <c r="CL52" t="s">
        <v>811</v>
      </c>
      <c r="CM52">
        <v>0</v>
      </c>
      <c r="CN52" t="s">
        <v>93</v>
      </c>
      <c r="CO52">
        <v>0</v>
      </c>
      <c r="CP52" t="s">
        <v>93</v>
      </c>
      <c r="CQ52" t="s">
        <v>93</v>
      </c>
      <c r="CS52" t="str">
        <f>_xlfn.IFNA(VLOOKUP(全[[#This Row],[利用者名]],前[利用者名],1,FALSE),"新規")</f>
        <v>木谷　富美子</v>
      </c>
    </row>
    <row r="53" spans="1:97">
      <c r="A53">
        <v>52</v>
      </c>
      <c r="B53">
        <v>735</v>
      </c>
      <c r="C53" t="s">
        <v>1335</v>
      </c>
      <c r="D53" t="s">
        <v>1336</v>
      </c>
      <c r="E53" t="s">
        <v>125</v>
      </c>
      <c r="F53" s="1">
        <v>14624</v>
      </c>
      <c r="G53" s="1">
        <v>14624</v>
      </c>
      <c r="H53" t="s">
        <v>113</v>
      </c>
      <c r="I53" t="s">
        <v>1377</v>
      </c>
      <c r="J53" t="s">
        <v>93</v>
      </c>
      <c r="K53" t="s">
        <v>1337</v>
      </c>
      <c r="L53" t="s">
        <v>93</v>
      </c>
      <c r="M53" t="s">
        <v>93</v>
      </c>
      <c r="N53" t="s">
        <v>93</v>
      </c>
      <c r="O53" t="s">
        <v>93</v>
      </c>
      <c r="P53" t="s">
        <v>93</v>
      </c>
      <c r="Q53" t="s">
        <v>1179</v>
      </c>
      <c r="R53" t="s">
        <v>93</v>
      </c>
      <c r="S53" t="s">
        <v>93</v>
      </c>
      <c r="T53" t="s">
        <v>93</v>
      </c>
      <c r="U53" t="s">
        <v>93</v>
      </c>
      <c r="V53" t="s">
        <v>93</v>
      </c>
      <c r="W53">
        <v>85</v>
      </c>
      <c r="X53">
        <v>1</v>
      </c>
      <c r="Y53" t="s">
        <v>94</v>
      </c>
      <c r="Z53" s="1">
        <v>45847</v>
      </c>
      <c r="AA53" s="1"/>
      <c r="AB53" s="1"/>
      <c r="AC53" s="1"/>
      <c r="AD53" t="s">
        <v>192</v>
      </c>
      <c r="AE53">
        <v>24</v>
      </c>
      <c r="AF53" s="1">
        <v>45673</v>
      </c>
      <c r="AG53" s="1">
        <v>46053</v>
      </c>
      <c r="AH53" t="s">
        <v>93</v>
      </c>
      <c r="AI53" t="s">
        <v>93</v>
      </c>
      <c r="AJ53">
        <v>132027</v>
      </c>
      <c r="AK53" t="s">
        <v>1570</v>
      </c>
      <c r="AL53" s="1"/>
      <c r="AM53">
        <v>1373003647</v>
      </c>
      <c r="AN53" t="s">
        <v>1033</v>
      </c>
      <c r="AO53" t="s">
        <v>96</v>
      </c>
      <c r="AP53">
        <v>39132022</v>
      </c>
      <c r="AQ53" t="s">
        <v>97</v>
      </c>
      <c r="AR53" t="s">
        <v>93</v>
      </c>
      <c r="AS53" t="s">
        <v>1338</v>
      </c>
      <c r="AT53" t="s">
        <v>93</v>
      </c>
      <c r="AU53" s="1">
        <v>45945</v>
      </c>
      <c r="AV53" s="1">
        <v>46112</v>
      </c>
      <c r="AW53">
        <v>49</v>
      </c>
      <c r="AX53" t="s">
        <v>98</v>
      </c>
      <c r="AY53" t="s">
        <v>99</v>
      </c>
      <c r="AZ53">
        <v>748</v>
      </c>
      <c r="BA53" t="s">
        <v>1652</v>
      </c>
      <c r="BB53" t="s">
        <v>263</v>
      </c>
      <c r="BC53" t="s">
        <v>93</v>
      </c>
      <c r="BD53" t="s">
        <v>93</v>
      </c>
      <c r="BE53" t="s">
        <v>1336</v>
      </c>
      <c r="BF53" t="s">
        <v>113</v>
      </c>
      <c r="BG53" t="s">
        <v>1377</v>
      </c>
      <c r="BH53" t="s">
        <v>93</v>
      </c>
      <c r="BI53" t="s">
        <v>1337</v>
      </c>
      <c r="BJ53" t="s">
        <v>99</v>
      </c>
      <c r="BK53" s="1">
        <v>44774</v>
      </c>
      <c r="BL53" s="1">
        <v>44834</v>
      </c>
      <c r="BM53">
        <v>81</v>
      </c>
      <c r="BN53" t="s">
        <v>712</v>
      </c>
      <c r="BO53" t="s">
        <v>1378</v>
      </c>
      <c r="BP53" t="s">
        <v>93</v>
      </c>
      <c r="BQ53" t="s">
        <v>93</v>
      </c>
      <c r="BR53" t="s">
        <v>93</v>
      </c>
      <c r="BS53" s="1"/>
      <c r="BT53">
        <v>816</v>
      </c>
      <c r="BU53" t="s">
        <v>93</v>
      </c>
      <c r="BV53" t="s">
        <v>101</v>
      </c>
      <c r="BW53">
        <v>1946595</v>
      </c>
      <c r="BX53" t="s">
        <v>200</v>
      </c>
      <c r="BY53" t="s">
        <v>1339</v>
      </c>
      <c r="BZ53" t="s">
        <v>1340</v>
      </c>
      <c r="CA53">
        <v>0</v>
      </c>
      <c r="CB53">
        <v>90</v>
      </c>
      <c r="CC53" t="s">
        <v>93</v>
      </c>
      <c r="CD53" t="s">
        <v>93</v>
      </c>
      <c r="CE53" t="s">
        <v>990</v>
      </c>
      <c r="CF53" t="s">
        <v>93</v>
      </c>
      <c r="CG53" t="s">
        <v>93</v>
      </c>
      <c r="CH53" t="s">
        <v>93</v>
      </c>
      <c r="CI53">
        <v>330</v>
      </c>
      <c r="CJ53" t="s">
        <v>1110</v>
      </c>
      <c r="CK53">
        <v>85</v>
      </c>
      <c r="CL53" t="s">
        <v>811</v>
      </c>
      <c r="CM53">
        <v>0</v>
      </c>
      <c r="CN53" t="s">
        <v>93</v>
      </c>
      <c r="CO53">
        <v>0</v>
      </c>
      <c r="CP53" t="s">
        <v>93</v>
      </c>
      <c r="CQ53" t="s">
        <v>93</v>
      </c>
      <c r="CS53" t="str">
        <f>_xlfn.IFNA(VLOOKUP(全[[#This Row],[利用者名]],前[利用者名],1,FALSE),"新規")</f>
        <v>金　貞子</v>
      </c>
    </row>
    <row r="54" spans="1:97">
      <c r="A54">
        <v>53</v>
      </c>
      <c r="B54">
        <v>967</v>
      </c>
      <c r="C54" t="s">
        <v>1202</v>
      </c>
      <c r="D54" t="s">
        <v>1203</v>
      </c>
      <c r="E54" t="s">
        <v>125</v>
      </c>
      <c r="F54" s="1">
        <v>11769</v>
      </c>
      <c r="G54" s="1">
        <v>11769</v>
      </c>
      <c r="H54" t="s">
        <v>156</v>
      </c>
      <c r="I54" t="s">
        <v>1204</v>
      </c>
      <c r="J54" t="s">
        <v>93</v>
      </c>
      <c r="K54" t="s">
        <v>1205</v>
      </c>
      <c r="L54" t="s">
        <v>93</v>
      </c>
      <c r="M54" t="s">
        <v>1242</v>
      </c>
      <c r="N54" t="s">
        <v>94</v>
      </c>
      <c r="O54" t="s">
        <v>93</v>
      </c>
      <c r="P54" t="s">
        <v>93</v>
      </c>
      <c r="Q54" t="s">
        <v>1179</v>
      </c>
      <c r="R54" t="s">
        <v>93</v>
      </c>
      <c r="S54" t="s">
        <v>93</v>
      </c>
      <c r="T54" t="s">
        <v>93</v>
      </c>
      <c r="U54" t="s">
        <v>93</v>
      </c>
      <c r="V54" t="s">
        <v>93</v>
      </c>
      <c r="W54">
        <v>93</v>
      </c>
      <c r="X54">
        <v>3</v>
      </c>
      <c r="Y54" t="s">
        <v>94</v>
      </c>
      <c r="Z54" s="1">
        <v>45737</v>
      </c>
      <c r="AA54" s="1"/>
      <c r="AB54" s="1"/>
      <c r="AC54" s="1"/>
      <c r="AD54" t="s">
        <v>95</v>
      </c>
      <c r="AE54">
        <v>21</v>
      </c>
      <c r="AF54" s="1">
        <v>45663</v>
      </c>
      <c r="AG54" s="1">
        <v>46053</v>
      </c>
      <c r="AH54" t="s">
        <v>93</v>
      </c>
      <c r="AI54" t="s">
        <v>93</v>
      </c>
      <c r="AJ54">
        <v>132027</v>
      </c>
      <c r="AK54" t="s">
        <v>1476</v>
      </c>
      <c r="AL54" s="1"/>
      <c r="AM54">
        <v>1373101896</v>
      </c>
      <c r="AN54" t="s">
        <v>888</v>
      </c>
      <c r="AO54" t="s">
        <v>93</v>
      </c>
      <c r="AQ54" t="s">
        <v>93</v>
      </c>
      <c r="AR54" t="s">
        <v>93</v>
      </c>
      <c r="AS54" t="s">
        <v>93</v>
      </c>
      <c r="AT54" t="s">
        <v>93</v>
      </c>
      <c r="AU54" s="1">
        <v>45901</v>
      </c>
      <c r="AV54" s="1">
        <v>46081</v>
      </c>
      <c r="AW54">
        <v>49</v>
      </c>
      <c r="AX54" t="s">
        <v>98</v>
      </c>
      <c r="AY54" t="s">
        <v>99</v>
      </c>
      <c r="AZ54">
        <v>708</v>
      </c>
      <c r="BA54" t="s">
        <v>1341</v>
      </c>
      <c r="BB54" t="s">
        <v>263</v>
      </c>
      <c r="BC54" t="s">
        <v>93</v>
      </c>
      <c r="BD54" t="s">
        <v>93</v>
      </c>
      <c r="BE54" t="s">
        <v>1203</v>
      </c>
      <c r="BF54" t="s">
        <v>156</v>
      </c>
      <c r="BG54" t="s">
        <v>1204</v>
      </c>
      <c r="BH54" t="s">
        <v>93</v>
      </c>
      <c r="BI54" t="s">
        <v>1205</v>
      </c>
      <c r="BJ54" t="s">
        <v>99</v>
      </c>
      <c r="BK54" s="1"/>
      <c r="BL54" s="1"/>
      <c r="BM54">
        <v>81</v>
      </c>
      <c r="BN54" t="s">
        <v>712</v>
      </c>
      <c r="BO54" t="s">
        <v>93</v>
      </c>
      <c r="BP54" t="s">
        <v>93</v>
      </c>
      <c r="BQ54" t="s">
        <v>93</v>
      </c>
      <c r="BR54" t="s">
        <v>93</v>
      </c>
      <c r="BS54" s="1"/>
      <c r="BT54">
        <v>993</v>
      </c>
      <c r="BU54" t="s">
        <v>93</v>
      </c>
      <c r="BV54" t="s">
        <v>101</v>
      </c>
      <c r="BW54">
        <v>509218</v>
      </c>
      <c r="BX54" t="s">
        <v>1243</v>
      </c>
      <c r="BY54" t="s">
        <v>1244</v>
      </c>
      <c r="BZ54" t="s">
        <v>1245</v>
      </c>
      <c r="CA54">
        <v>0</v>
      </c>
      <c r="CB54">
        <v>90</v>
      </c>
      <c r="CC54" t="s">
        <v>106</v>
      </c>
      <c r="CD54" t="s">
        <v>93</v>
      </c>
      <c r="CE54" t="s">
        <v>990</v>
      </c>
      <c r="CF54" t="s">
        <v>93</v>
      </c>
      <c r="CG54" t="s">
        <v>93</v>
      </c>
      <c r="CH54" t="s">
        <v>93</v>
      </c>
      <c r="CI54">
        <v>316</v>
      </c>
      <c r="CJ54" t="s">
        <v>285</v>
      </c>
      <c r="CK54">
        <v>0</v>
      </c>
      <c r="CL54" t="s">
        <v>93</v>
      </c>
      <c r="CM54">
        <v>0</v>
      </c>
      <c r="CN54" t="s">
        <v>93</v>
      </c>
      <c r="CO54">
        <v>0</v>
      </c>
      <c r="CP54" t="s">
        <v>93</v>
      </c>
      <c r="CQ54" t="s">
        <v>93</v>
      </c>
      <c r="CS54" t="str">
        <f>_xlfn.IFNA(VLOOKUP(全[[#This Row],[利用者名]],前[利用者名],1,FALSE),"新規")</f>
        <v>久保木　ヤス子</v>
      </c>
    </row>
    <row r="55" spans="1:97">
      <c r="A55">
        <v>54</v>
      </c>
      <c r="B55">
        <v>1018</v>
      </c>
      <c r="C55" t="s">
        <v>1653</v>
      </c>
      <c r="D55" t="s">
        <v>1654</v>
      </c>
      <c r="E55" t="s">
        <v>125</v>
      </c>
      <c r="F55" s="1">
        <v>13482</v>
      </c>
      <c r="G55" s="1">
        <v>13482</v>
      </c>
      <c r="H55" t="s">
        <v>229</v>
      </c>
      <c r="I55" t="s">
        <v>1655</v>
      </c>
      <c r="J55" t="s">
        <v>93</v>
      </c>
      <c r="K55" t="s">
        <v>1656</v>
      </c>
      <c r="L55" t="s">
        <v>93</v>
      </c>
      <c r="M55" t="s">
        <v>93</v>
      </c>
      <c r="N55" t="s">
        <v>93</v>
      </c>
      <c r="O55" t="s">
        <v>93</v>
      </c>
      <c r="P55" t="s">
        <v>93</v>
      </c>
      <c r="Q55" t="s">
        <v>1429</v>
      </c>
      <c r="R55" t="s">
        <v>93</v>
      </c>
      <c r="S55" t="s">
        <v>93</v>
      </c>
      <c r="T55" t="s">
        <v>93</v>
      </c>
      <c r="U55" t="s">
        <v>93</v>
      </c>
      <c r="V55" t="s">
        <v>93</v>
      </c>
      <c r="W55">
        <v>89</v>
      </c>
      <c r="X55">
        <v>11</v>
      </c>
      <c r="Y55" t="s">
        <v>94</v>
      </c>
      <c r="Z55" s="1">
        <v>45950</v>
      </c>
      <c r="AA55" s="1"/>
      <c r="AB55" s="1"/>
      <c r="AC55" s="1"/>
      <c r="AD55" t="s">
        <v>104</v>
      </c>
      <c r="AE55">
        <v>22</v>
      </c>
      <c r="AF55" s="1">
        <v>45919</v>
      </c>
      <c r="AG55" s="1">
        <v>46295</v>
      </c>
      <c r="AH55" t="s">
        <v>93</v>
      </c>
      <c r="AI55" t="s">
        <v>93</v>
      </c>
      <c r="AJ55">
        <v>132027</v>
      </c>
      <c r="AK55" t="s">
        <v>1657</v>
      </c>
      <c r="AL55" s="1"/>
      <c r="AM55">
        <v>1373003720</v>
      </c>
      <c r="AN55" t="s">
        <v>1289</v>
      </c>
      <c r="AO55" t="s">
        <v>93</v>
      </c>
      <c r="AQ55" t="s">
        <v>93</v>
      </c>
      <c r="AR55" t="s">
        <v>93</v>
      </c>
      <c r="AS55" t="s">
        <v>93</v>
      </c>
      <c r="AT55" t="s">
        <v>93</v>
      </c>
      <c r="AU55" s="1">
        <v>45973</v>
      </c>
      <c r="AV55" s="1">
        <v>46022</v>
      </c>
      <c r="AW55">
        <v>75</v>
      </c>
      <c r="AX55" t="s">
        <v>1658</v>
      </c>
      <c r="AY55" t="s">
        <v>99</v>
      </c>
      <c r="AZ55">
        <v>757</v>
      </c>
      <c r="BA55" t="s">
        <v>1769</v>
      </c>
      <c r="BB55" t="s">
        <v>1770</v>
      </c>
      <c r="BC55" t="s">
        <v>93</v>
      </c>
      <c r="BD55" t="s">
        <v>93</v>
      </c>
      <c r="BE55" t="s">
        <v>1654</v>
      </c>
      <c r="BF55" t="s">
        <v>229</v>
      </c>
      <c r="BG55" t="s">
        <v>1655</v>
      </c>
      <c r="BH55" t="s">
        <v>93</v>
      </c>
      <c r="BI55" t="s">
        <v>1656</v>
      </c>
      <c r="BJ55" t="s">
        <v>99</v>
      </c>
      <c r="BK55" s="1"/>
      <c r="BL55" s="1"/>
      <c r="BM55">
        <v>81</v>
      </c>
      <c r="BN55" t="s">
        <v>712</v>
      </c>
      <c r="BO55" t="s">
        <v>93</v>
      </c>
      <c r="BP55" t="s">
        <v>93</v>
      </c>
      <c r="BQ55" t="s">
        <v>93</v>
      </c>
      <c r="BR55" t="s">
        <v>93</v>
      </c>
      <c r="BS55" s="1"/>
      <c r="BT55">
        <v>1036</v>
      </c>
      <c r="BU55" t="s">
        <v>93</v>
      </c>
      <c r="BV55" t="s">
        <v>101</v>
      </c>
      <c r="BW55">
        <v>7314676</v>
      </c>
      <c r="BX55" t="s">
        <v>1659</v>
      </c>
      <c r="BY55" t="s">
        <v>1660</v>
      </c>
      <c r="BZ55" t="s">
        <v>1654</v>
      </c>
      <c r="CA55">
        <v>0</v>
      </c>
      <c r="CB55">
        <v>90</v>
      </c>
      <c r="CC55" t="s">
        <v>93</v>
      </c>
      <c r="CD55" t="s">
        <v>93</v>
      </c>
      <c r="CE55" t="s">
        <v>1771</v>
      </c>
      <c r="CF55" t="s">
        <v>93</v>
      </c>
      <c r="CG55" t="s">
        <v>93</v>
      </c>
      <c r="CH55" t="s">
        <v>93</v>
      </c>
      <c r="CI55">
        <v>342</v>
      </c>
      <c r="CJ55" t="s">
        <v>864</v>
      </c>
      <c r="CK55">
        <v>0</v>
      </c>
      <c r="CL55" t="s">
        <v>93</v>
      </c>
      <c r="CM55">
        <v>0</v>
      </c>
      <c r="CN55" t="s">
        <v>93</v>
      </c>
      <c r="CO55">
        <v>0</v>
      </c>
      <c r="CP55" t="s">
        <v>93</v>
      </c>
      <c r="CQ55" t="s">
        <v>93</v>
      </c>
      <c r="CS55" t="str">
        <f>_xlfn.IFNA(VLOOKUP(全[[#This Row],[利用者名]],前[利用者名],1,FALSE),"新規")</f>
        <v>熊倉　房枝</v>
      </c>
    </row>
    <row r="56" spans="1:97">
      <c r="A56">
        <v>55</v>
      </c>
      <c r="B56">
        <v>960</v>
      </c>
      <c r="C56" t="s">
        <v>1173</v>
      </c>
      <c r="D56" t="s">
        <v>1174</v>
      </c>
      <c r="E56" t="s">
        <v>91</v>
      </c>
      <c r="F56" s="1">
        <v>26368</v>
      </c>
      <c r="G56" s="1">
        <v>26368</v>
      </c>
      <c r="H56" t="s">
        <v>92</v>
      </c>
      <c r="I56" t="s">
        <v>1175</v>
      </c>
      <c r="J56" t="s">
        <v>93</v>
      </c>
      <c r="K56" t="s">
        <v>1477</v>
      </c>
      <c r="L56" t="s">
        <v>93</v>
      </c>
      <c r="M56" t="s">
        <v>1206</v>
      </c>
      <c r="N56" t="s">
        <v>94</v>
      </c>
      <c r="O56" t="s">
        <v>93</v>
      </c>
      <c r="P56" t="s">
        <v>126</v>
      </c>
      <c r="Q56" t="s">
        <v>1089</v>
      </c>
      <c r="R56" t="s">
        <v>93</v>
      </c>
      <c r="S56" t="s">
        <v>93</v>
      </c>
      <c r="T56" t="s">
        <v>93</v>
      </c>
      <c r="U56" t="s">
        <v>93</v>
      </c>
      <c r="V56" t="s">
        <v>93</v>
      </c>
      <c r="W56">
        <v>53</v>
      </c>
      <c r="X56">
        <v>3</v>
      </c>
      <c r="Y56" t="s">
        <v>94</v>
      </c>
      <c r="Z56" s="1"/>
      <c r="AA56" s="1"/>
      <c r="AB56" s="1">
        <v>45681</v>
      </c>
      <c r="AC56" s="1"/>
      <c r="AD56" t="s">
        <v>108</v>
      </c>
      <c r="AE56">
        <v>23</v>
      </c>
      <c r="AF56" s="1">
        <v>45658</v>
      </c>
      <c r="AG56" s="1">
        <v>46022</v>
      </c>
      <c r="AH56" t="s">
        <v>93</v>
      </c>
      <c r="AI56" t="s">
        <v>157</v>
      </c>
      <c r="AJ56">
        <v>132027</v>
      </c>
      <c r="AK56" t="s">
        <v>1176</v>
      </c>
      <c r="AL56" s="1"/>
      <c r="AM56">
        <v>1373003647</v>
      </c>
      <c r="AN56" t="s">
        <v>1033</v>
      </c>
      <c r="AO56" t="s">
        <v>93</v>
      </c>
      <c r="AQ56" t="s">
        <v>93</v>
      </c>
      <c r="AR56" t="s">
        <v>93</v>
      </c>
      <c r="AS56" t="s">
        <v>93</v>
      </c>
      <c r="AT56" t="s">
        <v>157</v>
      </c>
      <c r="AU56" s="1">
        <v>45862</v>
      </c>
      <c r="AV56" s="1">
        <v>46045</v>
      </c>
      <c r="AW56">
        <v>49</v>
      </c>
      <c r="AX56" t="s">
        <v>98</v>
      </c>
      <c r="AY56" t="s">
        <v>142</v>
      </c>
      <c r="AZ56">
        <v>635</v>
      </c>
      <c r="BA56" t="s">
        <v>1177</v>
      </c>
      <c r="BB56" t="s">
        <v>268</v>
      </c>
      <c r="BC56" t="s">
        <v>1010</v>
      </c>
      <c r="BD56" t="s">
        <v>93</v>
      </c>
      <c r="BE56" t="s">
        <v>1174</v>
      </c>
      <c r="BF56" t="s">
        <v>92</v>
      </c>
      <c r="BG56" t="s">
        <v>1175</v>
      </c>
      <c r="BH56" t="s">
        <v>93</v>
      </c>
      <c r="BI56" t="s">
        <v>1477</v>
      </c>
      <c r="BJ56" t="s">
        <v>142</v>
      </c>
      <c r="BK56" s="1"/>
      <c r="BL56" s="1"/>
      <c r="BM56">
        <v>0</v>
      </c>
      <c r="BN56" t="s">
        <v>93</v>
      </c>
      <c r="BO56" t="s">
        <v>93</v>
      </c>
      <c r="BP56" t="s">
        <v>93</v>
      </c>
      <c r="BQ56" t="s">
        <v>93</v>
      </c>
      <c r="BR56" t="s">
        <v>93</v>
      </c>
      <c r="BS56" s="1"/>
      <c r="BT56">
        <v>988</v>
      </c>
      <c r="BU56" t="s">
        <v>93</v>
      </c>
      <c r="BV56" t="s">
        <v>93</v>
      </c>
      <c r="BX56" t="s">
        <v>93</v>
      </c>
      <c r="BY56" t="s">
        <v>93</v>
      </c>
      <c r="BZ56" t="s">
        <v>93</v>
      </c>
      <c r="CA56">
        <v>0</v>
      </c>
      <c r="CB56">
        <v>90</v>
      </c>
      <c r="CC56" t="s">
        <v>982</v>
      </c>
      <c r="CD56" t="s">
        <v>93</v>
      </c>
      <c r="CE56" t="s">
        <v>1178</v>
      </c>
      <c r="CF56" t="s">
        <v>94</v>
      </c>
      <c r="CG56" t="s">
        <v>93</v>
      </c>
      <c r="CH56" t="s">
        <v>93</v>
      </c>
      <c r="CI56">
        <v>327</v>
      </c>
      <c r="CJ56" t="s">
        <v>1037</v>
      </c>
      <c r="CK56">
        <v>0</v>
      </c>
      <c r="CL56" t="s">
        <v>93</v>
      </c>
      <c r="CM56">
        <v>0</v>
      </c>
      <c r="CN56" t="s">
        <v>93</v>
      </c>
      <c r="CO56">
        <v>0</v>
      </c>
      <c r="CP56" t="s">
        <v>93</v>
      </c>
      <c r="CQ56" t="s">
        <v>93</v>
      </c>
      <c r="CS56" t="str">
        <f>_xlfn.IFNA(VLOOKUP(全[[#This Row],[利用者名]],前[利用者名],1,FALSE),"新規")</f>
        <v>黒田　誠</v>
      </c>
    </row>
    <row r="57" spans="1:97">
      <c r="A57">
        <v>56</v>
      </c>
      <c r="B57">
        <v>843</v>
      </c>
      <c r="C57" t="s">
        <v>769</v>
      </c>
      <c r="D57" t="s">
        <v>770</v>
      </c>
      <c r="E57" t="s">
        <v>91</v>
      </c>
      <c r="F57" s="1">
        <v>22538</v>
      </c>
      <c r="G57" s="1">
        <v>22538</v>
      </c>
      <c r="H57" t="s">
        <v>136</v>
      </c>
      <c r="I57" t="s">
        <v>771</v>
      </c>
      <c r="J57" t="s">
        <v>93</v>
      </c>
      <c r="K57" t="s">
        <v>772</v>
      </c>
      <c r="L57" t="s">
        <v>93</v>
      </c>
      <c r="M57" t="s">
        <v>1038</v>
      </c>
      <c r="N57" t="s">
        <v>94</v>
      </c>
      <c r="O57" t="s">
        <v>93</v>
      </c>
      <c r="P57" t="s">
        <v>93</v>
      </c>
      <c r="Q57" t="s">
        <v>1278</v>
      </c>
      <c r="R57" t="s">
        <v>1436</v>
      </c>
      <c r="S57" t="s">
        <v>883</v>
      </c>
      <c r="T57" t="s">
        <v>909</v>
      </c>
      <c r="U57" t="s">
        <v>93</v>
      </c>
      <c r="V57" t="s">
        <v>93</v>
      </c>
      <c r="W57">
        <v>64</v>
      </c>
      <c r="X57">
        <v>9</v>
      </c>
      <c r="Y57" t="s">
        <v>94</v>
      </c>
      <c r="Z57" s="1">
        <v>45125</v>
      </c>
      <c r="AA57" s="1"/>
      <c r="AB57" s="1">
        <v>45111</v>
      </c>
      <c r="AC57" s="1"/>
      <c r="AD57" t="s">
        <v>95</v>
      </c>
      <c r="AE57">
        <v>21</v>
      </c>
      <c r="AF57" s="1">
        <v>45413</v>
      </c>
      <c r="AG57" s="1">
        <v>46873</v>
      </c>
      <c r="AH57" t="s">
        <v>93</v>
      </c>
      <c r="AI57" t="s">
        <v>93</v>
      </c>
      <c r="AJ57">
        <v>132027</v>
      </c>
      <c r="AK57" t="s">
        <v>1478</v>
      </c>
      <c r="AL57" s="1"/>
      <c r="AM57">
        <v>1373003423</v>
      </c>
      <c r="AN57" t="s">
        <v>695</v>
      </c>
      <c r="AO57" t="s">
        <v>96</v>
      </c>
      <c r="AP57">
        <v>138255</v>
      </c>
      <c r="AQ57" t="s">
        <v>97</v>
      </c>
      <c r="AR57" t="s">
        <v>773</v>
      </c>
      <c r="AS57" t="s">
        <v>991</v>
      </c>
      <c r="AT57" t="s">
        <v>93</v>
      </c>
      <c r="AU57" s="1">
        <v>45839</v>
      </c>
      <c r="AV57" s="1">
        <v>46022</v>
      </c>
      <c r="AW57">
        <v>49</v>
      </c>
      <c r="AX57" t="s">
        <v>98</v>
      </c>
      <c r="AY57" t="s">
        <v>99</v>
      </c>
      <c r="AZ57">
        <v>52</v>
      </c>
      <c r="BA57" t="s">
        <v>297</v>
      </c>
      <c r="BB57" t="s">
        <v>298</v>
      </c>
      <c r="BC57" t="s">
        <v>93</v>
      </c>
      <c r="BD57" t="s">
        <v>93</v>
      </c>
      <c r="BE57" t="s">
        <v>770</v>
      </c>
      <c r="BF57" t="s">
        <v>136</v>
      </c>
      <c r="BG57" t="s">
        <v>771</v>
      </c>
      <c r="BH57" t="s">
        <v>93</v>
      </c>
      <c r="BI57" t="s">
        <v>772</v>
      </c>
      <c r="BJ57" t="s">
        <v>99</v>
      </c>
      <c r="BK57" s="1">
        <v>45200</v>
      </c>
      <c r="BL57" s="1">
        <v>45930</v>
      </c>
      <c r="BM57">
        <v>0</v>
      </c>
      <c r="BN57" t="s">
        <v>93</v>
      </c>
      <c r="BO57" t="s">
        <v>93</v>
      </c>
      <c r="BP57" t="s">
        <v>93</v>
      </c>
      <c r="BQ57" t="s">
        <v>203</v>
      </c>
      <c r="BR57" t="s">
        <v>93</v>
      </c>
      <c r="BS57" s="1"/>
      <c r="BT57">
        <v>887</v>
      </c>
      <c r="BU57" t="s">
        <v>93</v>
      </c>
      <c r="BV57" t="s">
        <v>101</v>
      </c>
      <c r="BW57">
        <v>9062707</v>
      </c>
      <c r="BX57" t="s">
        <v>774</v>
      </c>
      <c r="BY57" t="s">
        <v>775</v>
      </c>
      <c r="BZ57" t="s">
        <v>770</v>
      </c>
      <c r="CA57">
        <v>0</v>
      </c>
      <c r="CB57">
        <v>90</v>
      </c>
      <c r="CC57" t="s">
        <v>106</v>
      </c>
      <c r="CD57" t="s">
        <v>93</v>
      </c>
      <c r="CE57" t="s">
        <v>944</v>
      </c>
      <c r="CF57" t="s">
        <v>93</v>
      </c>
      <c r="CG57" t="s">
        <v>93</v>
      </c>
      <c r="CH57" t="s">
        <v>93</v>
      </c>
      <c r="CI57">
        <v>300</v>
      </c>
      <c r="CJ57" t="s">
        <v>776</v>
      </c>
      <c r="CK57">
        <v>0</v>
      </c>
      <c r="CL57" t="s">
        <v>93</v>
      </c>
      <c r="CM57">
        <v>0</v>
      </c>
      <c r="CN57" t="s">
        <v>93</v>
      </c>
      <c r="CO57">
        <v>0</v>
      </c>
      <c r="CP57" t="s">
        <v>93</v>
      </c>
      <c r="CQ57" t="s">
        <v>93</v>
      </c>
      <c r="CS57" t="str">
        <f>_xlfn.IFNA(VLOOKUP(全[[#This Row],[利用者名]],前[利用者名],1,FALSE),"新規")</f>
        <v>古賀　新</v>
      </c>
    </row>
    <row r="58" spans="1:97">
      <c r="A58">
        <v>57</v>
      </c>
      <c r="B58">
        <v>827</v>
      </c>
      <c r="C58" t="s">
        <v>748</v>
      </c>
      <c r="D58" t="s">
        <v>749</v>
      </c>
      <c r="E58" t="s">
        <v>125</v>
      </c>
      <c r="F58" s="1">
        <v>13737</v>
      </c>
      <c r="G58" s="1">
        <v>13737</v>
      </c>
      <c r="H58" t="s">
        <v>184</v>
      </c>
      <c r="I58" t="s">
        <v>265</v>
      </c>
      <c r="J58" t="s">
        <v>777</v>
      </c>
      <c r="K58" t="s">
        <v>814</v>
      </c>
      <c r="L58" t="s">
        <v>93</v>
      </c>
      <c r="M58" t="s">
        <v>1571</v>
      </c>
      <c r="N58" t="s">
        <v>94</v>
      </c>
      <c r="O58" t="s">
        <v>93</v>
      </c>
      <c r="P58" t="s">
        <v>93</v>
      </c>
      <c r="Q58" t="s">
        <v>1572</v>
      </c>
      <c r="R58" t="s">
        <v>1436</v>
      </c>
      <c r="S58" t="s">
        <v>93</v>
      </c>
      <c r="T58" t="s">
        <v>909</v>
      </c>
      <c r="U58" t="s">
        <v>910</v>
      </c>
      <c r="V58" t="s">
        <v>93</v>
      </c>
      <c r="W58">
        <v>88</v>
      </c>
      <c r="X58">
        <v>8</v>
      </c>
      <c r="Y58" t="s">
        <v>94</v>
      </c>
      <c r="Z58" s="1">
        <v>45083</v>
      </c>
      <c r="AA58" s="1"/>
      <c r="AB58" s="1"/>
      <c r="AC58" s="1"/>
      <c r="AD58" t="s">
        <v>95</v>
      </c>
      <c r="AE58">
        <v>21</v>
      </c>
      <c r="AF58" s="1">
        <v>45413</v>
      </c>
      <c r="AG58" s="1">
        <v>46507</v>
      </c>
      <c r="AH58" t="s">
        <v>93</v>
      </c>
      <c r="AI58" t="s">
        <v>93</v>
      </c>
      <c r="AJ58">
        <v>132027</v>
      </c>
      <c r="AK58" t="s">
        <v>1573</v>
      </c>
      <c r="AL58" s="1"/>
      <c r="AM58">
        <v>1373003423</v>
      </c>
      <c r="AN58" t="s">
        <v>695</v>
      </c>
      <c r="AO58" t="s">
        <v>93</v>
      </c>
      <c r="AQ58" t="s">
        <v>93</v>
      </c>
      <c r="AR58" t="s">
        <v>93</v>
      </c>
      <c r="AS58" t="s">
        <v>93</v>
      </c>
      <c r="AT58" t="s">
        <v>93</v>
      </c>
      <c r="AU58" s="1">
        <v>45992</v>
      </c>
      <c r="AV58" s="1">
        <v>46022</v>
      </c>
      <c r="AW58">
        <v>49</v>
      </c>
      <c r="AX58" t="s">
        <v>98</v>
      </c>
      <c r="AY58" t="s">
        <v>99</v>
      </c>
      <c r="AZ58">
        <v>13</v>
      </c>
      <c r="BA58" t="s">
        <v>957</v>
      </c>
      <c r="BB58" t="s">
        <v>353</v>
      </c>
      <c r="BC58" t="s">
        <v>133</v>
      </c>
      <c r="BD58" t="s">
        <v>93</v>
      </c>
      <c r="BE58" t="s">
        <v>749</v>
      </c>
      <c r="BF58" t="s">
        <v>184</v>
      </c>
      <c r="BG58" t="s">
        <v>265</v>
      </c>
      <c r="BH58" t="s">
        <v>777</v>
      </c>
      <c r="BI58" t="s">
        <v>814</v>
      </c>
      <c r="BJ58" t="s">
        <v>99</v>
      </c>
      <c r="BK58" s="1"/>
      <c r="BL58" s="1"/>
      <c r="BM58">
        <v>0</v>
      </c>
      <c r="BN58" t="s">
        <v>93</v>
      </c>
      <c r="BO58" t="s">
        <v>93</v>
      </c>
      <c r="BP58" t="s">
        <v>93</v>
      </c>
      <c r="BQ58" t="s">
        <v>93</v>
      </c>
      <c r="BR58" t="s">
        <v>93</v>
      </c>
      <c r="BS58" s="1"/>
      <c r="BT58">
        <v>872</v>
      </c>
      <c r="BU58" t="s">
        <v>93</v>
      </c>
      <c r="BV58" t="s">
        <v>93</v>
      </c>
      <c r="BX58" t="s">
        <v>93</v>
      </c>
      <c r="BY58" t="s">
        <v>93</v>
      </c>
      <c r="BZ58" t="s">
        <v>93</v>
      </c>
      <c r="CA58">
        <v>0</v>
      </c>
      <c r="CB58">
        <v>90</v>
      </c>
      <c r="CC58" t="s">
        <v>106</v>
      </c>
      <c r="CD58" t="s">
        <v>93</v>
      </c>
      <c r="CE58" t="s">
        <v>93</v>
      </c>
      <c r="CF58" t="s">
        <v>93</v>
      </c>
      <c r="CG58" t="s">
        <v>93</v>
      </c>
      <c r="CH58" t="s">
        <v>93</v>
      </c>
      <c r="CI58">
        <v>289</v>
      </c>
      <c r="CJ58" t="s">
        <v>943</v>
      </c>
      <c r="CK58">
        <v>0</v>
      </c>
      <c r="CL58" t="s">
        <v>93</v>
      </c>
      <c r="CM58">
        <v>0</v>
      </c>
      <c r="CN58" t="s">
        <v>93</v>
      </c>
      <c r="CO58">
        <v>0</v>
      </c>
      <c r="CP58" t="s">
        <v>93</v>
      </c>
      <c r="CQ58" t="s">
        <v>93</v>
      </c>
      <c r="CS58" t="str">
        <f>_xlfn.IFNA(VLOOKUP(全[[#This Row],[利用者名]],前[利用者名],1,FALSE),"新規")</f>
        <v>越野　なを江</v>
      </c>
    </row>
    <row r="59" spans="1:97">
      <c r="A59">
        <v>58</v>
      </c>
      <c r="B59">
        <v>975</v>
      </c>
      <c r="C59" t="s">
        <v>1246</v>
      </c>
      <c r="D59" t="s">
        <v>1247</v>
      </c>
      <c r="E59" t="s">
        <v>125</v>
      </c>
      <c r="F59" s="1">
        <v>14876</v>
      </c>
      <c r="G59" s="1">
        <v>14876</v>
      </c>
      <c r="H59" t="s">
        <v>175</v>
      </c>
      <c r="I59" t="s">
        <v>1248</v>
      </c>
      <c r="J59" t="s">
        <v>93</v>
      </c>
      <c r="K59" t="s">
        <v>1249</v>
      </c>
      <c r="L59" t="s">
        <v>1661</v>
      </c>
      <c r="M59" t="s">
        <v>1250</v>
      </c>
      <c r="N59" t="s">
        <v>93</v>
      </c>
      <c r="O59" t="s">
        <v>93</v>
      </c>
      <c r="P59" t="s">
        <v>93</v>
      </c>
      <c r="Q59" t="s">
        <v>1458</v>
      </c>
      <c r="R59" t="s">
        <v>93</v>
      </c>
      <c r="S59" t="s">
        <v>93</v>
      </c>
      <c r="T59" t="s">
        <v>93</v>
      </c>
      <c r="U59" t="s">
        <v>93</v>
      </c>
      <c r="V59" t="s">
        <v>93</v>
      </c>
      <c r="W59">
        <v>85</v>
      </c>
      <c r="X59">
        <v>9</v>
      </c>
      <c r="Y59" t="s">
        <v>94</v>
      </c>
      <c r="Z59" s="1"/>
      <c r="AA59" s="1"/>
      <c r="AB59" s="1">
        <v>45750</v>
      </c>
      <c r="AC59" s="1"/>
      <c r="AD59" t="s">
        <v>108</v>
      </c>
      <c r="AE59">
        <v>23</v>
      </c>
      <c r="AF59" s="1">
        <v>45698</v>
      </c>
      <c r="AG59" s="1">
        <v>46081</v>
      </c>
      <c r="AH59" t="s">
        <v>93</v>
      </c>
      <c r="AI59" t="s">
        <v>93</v>
      </c>
      <c r="AJ59">
        <v>132027</v>
      </c>
      <c r="AK59" t="s">
        <v>1479</v>
      </c>
      <c r="AL59" s="1"/>
      <c r="AM59">
        <v>1373002193</v>
      </c>
      <c r="AN59" t="s">
        <v>1720</v>
      </c>
      <c r="AO59" t="s">
        <v>96</v>
      </c>
      <c r="AP59">
        <v>39132022</v>
      </c>
      <c r="AQ59" t="s">
        <v>97</v>
      </c>
      <c r="AR59" t="s">
        <v>93</v>
      </c>
      <c r="AS59" t="s">
        <v>1251</v>
      </c>
      <c r="AT59" t="s">
        <v>93</v>
      </c>
      <c r="AU59" s="1">
        <v>45931</v>
      </c>
      <c r="AV59" s="1">
        <v>46022</v>
      </c>
      <c r="AW59">
        <v>49</v>
      </c>
      <c r="AX59" t="s">
        <v>98</v>
      </c>
      <c r="AY59" t="s">
        <v>142</v>
      </c>
      <c r="AZ59">
        <v>549</v>
      </c>
      <c r="BA59" t="s">
        <v>656</v>
      </c>
      <c r="BB59" t="s">
        <v>199</v>
      </c>
      <c r="BC59" t="s">
        <v>93</v>
      </c>
      <c r="BD59" t="s">
        <v>93</v>
      </c>
      <c r="BE59" t="s">
        <v>1247</v>
      </c>
      <c r="BF59" t="s">
        <v>175</v>
      </c>
      <c r="BG59" t="s">
        <v>1248</v>
      </c>
      <c r="BH59" t="s">
        <v>93</v>
      </c>
      <c r="BI59" t="s">
        <v>1249</v>
      </c>
      <c r="BJ59" t="s">
        <v>142</v>
      </c>
      <c r="BK59" s="1">
        <v>45870</v>
      </c>
      <c r="BL59" s="1">
        <v>46234</v>
      </c>
      <c r="BM59">
        <v>81</v>
      </c>
      <c r="BN59" t="s">
        <v>712</v>
      </c>
      <c r="BO59" t="s">
        <v>93</v>
      </c>
      <c r="BP59" t="s">
        <v>93</v>
      </c>
      <c r="BQ59" t="s">
        <v>93</v>
      </c>
      <c r="BR59" t="s">
        <v>93</v>
      </c>
      <c r="BS59" s="1"/>
      <c r="BT59">
        <v>1001</v>
      </c>
      <c r="BU59" t="s">
        <v>93</v>
      </c>
      <c r="BV59" t="s">
        <v>101</v>
      </c>
      <c r="BW59">
        <v>44237</v>
      </c>
      <c r="BX59" t="s">
        <v>145</v>
      </c>
      <c r="BY59" t="s">
        <v>1252</v>
      </c>
      <c r="BZ59" t="s">
        <v>1247</v>
      </c>
      <c r="CA59">
        <v>0</v>
      </c>
      <c r="CB59">
        <v>90</v>
      </c>
      <c r="CC59" t="s">
        <v>93</v>
      </c>
      <c r="CD59" t="s">
        <v>93</v>
      </c>
      <c r="CE59" t="s">
        <v>290</v>
      </c>
      <c r="CF59" t="s">
        <v>94</v>
      </c>
      <c r="CG59" t="s">
        <v>93</v>
      </c>
      <c r="CH59" t="s">
        <v>93</v>
      </c>
      <c r="CI59">
        <v>246</v>
      </c>
      <c r="CJ59" t="s">
        <v>275</v>
      </c>
      <c r="CK59">
        <v>81</v>
      </c>
      <c r="CL59" t="s">
        <v>712</v>
      </c>
      <c r="CM59">
        <v>0</v>
      </c>
      <c r="CN59" t="s">
        <v>93</v>
      </c>
      <c r="CO59">
        <v>0</v>
      </c>
      <c r="CP59" t="s">
        <v>93</v>
      </c>
      <c r="CQ59" t="s">
        <v>93</v>
      </c>
      <c r="CS59" t="str">
        <f>_xlfn.IFNA(VLOOKUP(全[[#This Row],[利用者名]],前[利用者名],1,FALSE),"新規")</f>
        <v>輿水　順子</v>
      </c>
    </row>
    <row r="60" spans="1:97">
      <c r="A60">
        <v>59</v>
      </c>
      <c r="B60">
        <v>758</v>
      </c>
      <c r="C60" t="s">
        <v>675</v>
      </c>
      <c r="D60" t="s">
        <v>676</v>
      </c>
      <c r="E60" t="s">
        <v>125</v>
      </c>
      <c r="F60" s="1">
        <v>23066</v>
      </c>
      <c r="G60" s="1">
        <v>23066</v>
      </c>
      <c r="H60" t="s">
        <v>270</v>
      </c>
      <c r="I60" t="s">
        <v>826</v>
      </c>
      <c r="J60" t="s">
        <v>827</v>
      </c>
      <c r="K60" t="s">
        <v>677</v>
      </c>
      <c r="L60" t="s">
        <v>828</v>
      </c>
      <c r="M60" t="s">
        <v>678</v>
      </c>
      <c r="N60" t="s">
        <v>93</v>
      </c>
      <c r="O60" t="s">
        <v>93</v>
      </c>
      <c r="P60" t="s">
        <v>93</v>
      </c>
      <c r="Q60" t="s">
        <v>1429</v>
      </c>
      <c r="R60" t="s">
        <v>1433</v>
      </c>
      <c r="S60" t="s">
        <v>908</v>
      </c>
      <c r="T60" t="s">
        <v>93</v>
      </c>
      <c r="U60" t="s">
        <v>93</v>
      </c>
      <c r="V60" t="s">
        <v>93</v>
      </c>
      <c r="W60">
        <v>62</v>
      </c>
      <c r="X60">
        <v>2</v>
      </c>
      <c r="Y60" t="s">
        <v>94</v>
      </c>
      <c r="Z60" s="1">
        <v>44805</v>
      </c>
      <c r="AA60" s="1"/>
      <c r="AB60" s="1"/>
      <c r="AC60" s="1"/>
      <c r="AD60" t="s">
        <v>95</v>
      </c>
      <c r="AE60">
        <v>21</v>
      </c>
      <c r="AF60" s="1">
        <v>45383</v>
      </c>
      <c r="AG60" s="1">
        <v>46477</v>
      </c>
      <c r="AH60" t="s">
        <v>93</v>
      </c>
      <c r="AI60" t="s">
        <v>93</v>
      </c>
      <c r="AJ60">
        <v>132027</v>
      </c>
      <c r="AK60" t="s">
        <v>1480</v>
      </c>
      <c r="AL60" s="1"/>
      <c r="AM60">
        <v>1373003399</v>
      </c>
      <c r="AN60" t="s">
        <v>305</v>
      </c>
      <c r="AO60" t="s">
        <v>93</v>
      </c>
      <c r="AQ60" t="s">
        <v>93</v>
      </c>
      <c r="AR60" t="s">
        <v>93</v>
      </c>
      <c r="AS60" t="s">
        <v>93</v>
      </c>
      <c r="AT60" t="s">
        <v>93</v>
      </c>
      <c r="AU60" s="1">
        <v>45875</v>
      </c>
      <c r="AV60" s="1">
        <v>46058</v>
      </c>
      <c r="AW60">
        <v>49</v>
      </c>
      <c r="AX60" t="s">
        <v>98</v>
      </c>
      <c r="AY60" t="s">
        <v>99</v>
      </c>
      <c r="AZ60">
        <v>579</v>
      </c>
      <c r="BA60" t="s">
        <v>1379</v>
      </c>
      <c r="BB60" t="s">
        <v>723</v>
      </c>
      <c r="BC60" t="s">
        <v>93</v>
      </c>
      <c r="BD60" t="s">
        <v>93</v>
      </c>
      <c r="BE60" t="s">
        <v>676</v>
      </c>
      <c r="BF60" t="s">
        <v>270</v>
      </c>
      <c r="BG60" t="s">
        <v>826</v>
      </c>
      <c r="BH60" t="s">
        <v>827</v>
      </c>
      <c r="BI60" t="s">
        <v>677</v>
      </c>
      <c r="BJ60" t="s">
        <v>99</v>
      </c>
      <c r="BK60" s="1"/>
      <c r="BL60" s="1"/>
      <c r="BM60">
        <v>81</v>
      </c>
      <c r="BN60" t="s">
        <v>712</v>
      </c>
      <c r="BO60" t="s">
        <v>93</v>
      </c>
      <c r="BP60" t="s">
        <v>93</v>
      </c>
      <c r="BQ60" t="s">
        <v>93</v>
      </c>
      <c r="BR60" t="s">
        <v>93</v>
      </c>
      <c r="BS60" s="1"/>
      <c r="BT60">
        <v>832</v>
      </c>
      <c r="BU60" t="s">
        <v>93</v>
      </c>
      <c r="BV60" t="s">
        <v>101</v>
      </c>
      <c r="BW60">
        <v>5223264</v>
      </c>
      <c r="BX60" t="s">
        <v>679</v>
      </c>
      <c r="BY60" t="s">
        <v>680</v>
      </c>
      <c r="BZ60" t="s">
        <v>681</v>
      </c>
      <c r="CA60">
        <v>0</v>
      </c>
      <c r="CB60">
        <v>90</v>
      </c>
      <c r="CC60" t="s">
        <v>93</v>
      </c>
      <c r="CD60" t="s">
        <v>93</v>
      </c>
      <c r="CE60" t="s">
        <v>724</v>
      </c>
      <c r="CF60" t="s">
        <v>93</v>
      </c>
      <c r="CG60" t="s">
        <v>93</v>
      </c>
      <c r="CH60" t="s">
        <v>93</v>
      </c>
      <c r="CI60">
        <v>284</v>
      </c>
      <c r="CJ60" t="s">
        <v>958</v>
      </c>
      <c r="CK60">
        <v>67</v>
      </c>
      <c r="CL60" t="s">
        <v>181</v>
      </c>
      <c r="CM60">
        <v>0</v>
      </c>
      <c r="CN60" t="s">
        <v>93</v>
      </c>
      <c r="CO60">
        <v>0</v>
      </c>
      <c r="CP60" t="s">
        <v>93</v>
      </c>
      <c r="CQ60" t="s">
        <v>93</v>
      </c>
      <c r="CS60" t="str">
        <f>_xlfn.IFNA(VLOOKUP(全[[#This Row],[利用者名]],前[利用者名],1,FALSE),"新規")</f>
        <v>小玉　由紀枝</v>
      </c>
    </row>
    <row r="61" spans="1:97">
      <c r="A61">
        <v>60</v>
      </c>
      <c r="B61">
        <v>845</v>
      </c>
      <c r="C61" t="s">
        <v>992</v>
      </c>
      <c r="D61" t="s">
        <v>993</v>
      </c>
      <c r="E61" t="s">
        <v>125</v>
      </c>
      <c r="F61" s="1">
        <v>19122</v>
      </c>
      <c r="G61" s="1">
        <v>19122</v>
      </c>
      <c r="H61" t="s">
        <v>92</v>
      </c>
      <c r="I61" t="s">
        <v>994</v>
      </c>
      <c r="J61" t="s">
        <v>93</v>
      </c>
      <c r="K61" t="s">
        <v>995</v>
      </c>
      <c r="L61" t="s">
        <v>996</v>
      </c>
      <c r="M61" t="s">
        <v>93</v>
      </c>
      <c r="N61" t="s">
        <v>94</v>
      </c>
      <c r="O61" t="s">
        <v>93</v>
      </c>
      <c r="P61" t="s">
        <v>93</v>
      </c>
      <c r="Q61" t="s">
        <v>1253</v>
      </c>
      <c r="R61" t="s">
        <v>93</v>
      </c>
      <c r="S61" t="s">
        <v>93</v>
      </c>
      <c r="T61" t="s">
        <v>93</v>
      </c>
      <c r="U61" t="s">
        <v>93</v>
      </c>
      <c r="V61" t="s">
        <v>93</v>
      </c>
      <c r="W61">
        <v>73</v>
      </c>
      <c r="X61">
        <v>5</v>
      </c>
      <c r="Y61" t="s">
        <v>94</v>
      </c>
      <c r="Z61" s="1">
        <v>45457</v>
      </c>
      <c r="AA61" s="1"/>
      <c r="AB61" s="1"/>
      <c r="AC61" s="1"/>
      <c r="AD61" t="s">
        <v>192</v>
      </c>
      <c r="AE61">
        <v>24</v>
      </c>
      <c r="AF61" s="1">
        <v>45383</v>
      </c>
      <c r="AG61" s="1">
        <v>46477</v>
      </c>
      <c r="AH61" t="s">
        <v>93</v>
      </c>
      <c r="AI61" t="s">
        <v>93</v>
      </c>
      <c r="AJ61">
        <v>132027</v>
      </c>
      <c r="AK61" t="s">
        <v>1481</v>
      </c>
      <c r="AL61" s="1"/>
      <c r="AM61">
        <v>1373003720</v>
      </c>
      <c r="AN61" t="s">
        <v>1289</v>
      </c>
      <c r="AO61" t="s">
        <v>93</v>
      </c>
      <c r="AQ61" t="s">
        <v>93</v>
      </c>
      <c r="AR61" t="s">
        <v>93</v>
      </c>
      <c r="AS61" t="s">
        <v>93</v>
      </c>
      <c r="AT61" t="s">
        <v>93</v>
      </c>
      <c r="AU61" s="1">
        <v>45992</v>
      </c>
      <c r="AV61" s="1">
        <v>46022</v>
      </c>
      <c r="AW61">
        <v>49</v>
      </c>
      <c r="AX61" t="s">
        <v>98</v>
      </c>
      <c r="AY61" t="s">
        <v>99</v>
      </c>
      <c r="AZ61">
        <v>458</v>
      </c>
      <c r="BA61" t="s">
        <v>218</v>
      </c>
      <c r="BB61" t="s">
        <v>219</v>
      </c>
      <c r="BC61" t="s">
        <v>93</v>
      </c>
      <c r="BD61" t="s">
        <v>93</v>
      </c>
      <c r="BE61" t="s">
        <v>993</v>
      </c>
      <c r="BF61" t="s">
        <v>92</v>
      </c>
      <c r="BG61" t="s">
        <v>994</v>
      </c>
      <c r="BH61" t="s">
        <v>93</v>
      </c>
      <c r="BI61" t="s">
        <v>995</v>
      </c>
      <c r="BJ61" t="s">
        <v>99</v>
      </c>
      <c r="BK61" s="1"/>
      <c r="BL61" s="1"/>
      <c r="BM61">
        <v>81</v>
      </c>
      <c r="BN61" t="s">
        <v>712</v>
      </c>
      <c r="BO61" t="s">
        <v>997</v>
      </c>
      <c r="BP61" t="s">
        <v>93</v>
      </c>
      <c r="BQ61" t="s">
        <v>93</v>
      </c>
      <c r="BR61" t="s">
        <v>93</v>
      </c>
      <c r="BS61" s="1"/>
      <c r="BT61">
        <v>889</v>
      </c>
      <c r="BU61" t="s">
        <v>93</v>
      </c>
      <c r="BV61" t="s">
        <v>101</v>
      </c>
      <c r="BW61">
        <v>21286</v>
      </c>
      <c r="BX61" t="s">
        <v>998</v>
      </c>
      <c r="BY61" t="s">
        <v>999</v>
      </c>
      <c r="BZ61" t="s">
        <v>993</v>
      </c>
      <c r="CA61">
        <v>0</v>
      </c>
      <c r="CB61">
        <v>90</v>
      </c>
      <c r="CC61" t="s">
        <v>106</v>
      </c>
      <c r="CD61" t="s">
        <v>93</v>
      </c>
      <c r="CE61" t="s">
        <v>220</v>
      </c>
      <c r="CF61" t="s">
        <v>93</v>
      </c>
      <c r="CG61" t="s">
        <v>93</v>
      </c>
      <c r="CH61" t="s">
        <v>93</v>
      </c>
      <c r="CI61">
        <v>341</v>
      </c>
      <c r="CJ61" t="s">
        <v>172</v>
      </c>
      <c r="CK61">
        <v>0</v>
      </c>
      <c r="CL61" t="s">
        <v>93</v>
      </c>
      <c r="CM61">
        <v>0</v>
      </c>
      <c r="CN61" t="s">
        <v>93</v>
      </c>
      <c r="CO61">
        <v>0</v>
      </c>
      <c r="CP61" t="s">
        <v>93</v>
      </c>
      <c r="CQ61" t="s">
        <v>93</v>
      </c>
      <c r="CS61" t="str">
        <f>_xlfn.IFNA(VLOOKUP(全[[#This Row],[利用者名]],前[利用者名],1,FALSE),"新規")</f>
        <v>小林　千惠子</v>
      </c>
    </row>
    <row r="62" spans="1:97">
      <c r="A62">
        <v>61</v>
      </c>
      <c r="B62">
        <v>944</v>
      </c>
      <c r="C62" t="s">
        <v>1107</v>
      </c>
      <c r="D62" t="s">
        <v>1093</v>
      </c>
      <c r="E62" t="s">
        <v>125</v>
      </c>
      <c r="F62" s="1">
        <v>14307</v>
      </c>
      <c r="G62" s="1">
        <v>14307</v>
      </c>
      <c r="H62" t="s">
        <v>92</v>
      </c>
      <c r="I62" t="s">
        <v>1108</v>
      </c>
      <c r="J62" t="s">
        <v>1310</v>
      </c>
      <c r="K62" t="s">
        <v>1380</v>
      </c>
      <c r="L62" t="s">
        <v>93</v>
      </c>
      <c r="M62" t="s">
        <v>93</v>
      </c>
      <c r="N62" t="s">
        <v>94</v>
      </c>
      <c r="O62" t="s">
        <v>93</v>
      </c>
      <c r="P62" t="s">
        <v>93</v>
      </c>
      <c r="Q62" t="s">
        <v>1179</v>
      </c>
      <c r="R62" t="s">
        <v>93</v>
      </c>
      <c r="S62" t="s">
        <v>93</v>
      </c>
      <c r="T62" t="s">
        <v>93</v>
      </c>
      <c r="U62" t="s">
        <v>93</v>
      </c>
      <c r="V62" t="s">
        <v>93</v>
      </c>
      <c r="W62">
        <v>86</v>
      </c>
      <c r="X62">
        <v>3</v>
      </c>
      <c r="Y62" t="s">
        <v>94</v>
      </c>
      <c r="Z62" s="1">
        <v>45588</v>
      </c>
      <c r="AA62" s="1"/>
      <c r="AB62" s="1"/>
      <c r="AC62" s="1"/>
      <c r="AD62" t="s">
        <v>192</v>
      </c>
      <c r="AE62">
        <v>24</v>
      </c>
      <c r="AF62" s="1">
        <v>45323</v>
      </c>
      <c r="AG62" s="1">
        <v>46418</v>
      </c>
      <c r="AH62" t="s">
        <v>93</v>
      </c>
      <c r="AI62" t="s">
        <v>93</v>
      </c>
      <c r="AJ62">
        <v>132027</v>
      </c>
      <c r="AK62" t="s">
        <v>1482</v>
      </c>
      <c r="AL62" s="1"/>
      <c r="AM62">
        <v>1373003647</v>
      </c>
      <c r="AN62" t="s">
        <v>1033</v>
      </c>
      <c r="AO62" t="s">
        <v>96</v>
      </c>
      <c r="AP62">
        <v>39132022</v>
      </c>
      <c r="AQ62" t="s">
        <v>97</v>
      </c>
      <c r="AR62" t="s">
        <v>93</v>
      </c>
      <c r="AS62" t="s">
        <v>1483</v>
      </c>
      <c r="AT62" t="s">
        <v>217</v>
      </c>
      <c r="AU62" s="1">
        <v>45992</v>
      </c>
      <c r="AV62" s="1">
        <v>46022</v>
      </c>
      <c r="AW62">
        <v>49</v>
      </c>
      <c r="AX62" t="s">
        <v>98</v>
      </c>
      <c r="AY62" t="s">
        <v>99</v>
      </c>
      <c r="AZ62">
        <v>685</v>
      </c>
      <c r="BA62" t="s">
        <v>1772</v>
      </c>
      <c r="BB62" t="s">
        <v>185</v>
      </c>
      <c r="BC62" t="s">
        <v>93</v>
      </c>
      <c r="BD62" t="s">
        <v>93</v>
      </c>
      <c r="BE62" t="s">
        <v>1093</v>
      </c>
      <c r="BF62" t="s">
        <v>92</v>
      </c>
      <c r="BG62" t="s">
        <v>1108</v>
      </c>
      <c r="BH62" t="s">
        <v>1310</v>
      </c>
      <c r="BI62" t="s">
        <v>1380</v>
      </c>
      <c r="BJ62" t="s">
        <v>99</v>
      </c>
      <c r="BK62" s="1">
        <v>45870</v>
      </c>
      <c r="BL62" s="1">
        <v>46234</v>
      </c>
      <c r="BM62">
        <v>0</v>
      </c>
      <c r="BN62" t="s">
        <v>93</v>
      </c>
      <c r="BO62" t="s">
        <v>93</v>
      </c>
      <c r="BP62" t="s">
        <v>93</v>
      </c>
      <c r="BQ62" t="s">
        <v>93</v>
      </c>
      <c r="BR62" t="s">
        <v>93</v>
      </c>
      <c r="BS62" s="1"/>
      <c r="BT62">
        <v>973</v>
      </c>
      <c r="BU62" t="s">
        <v>93</v>
      </c>
      <c r="BV62" t="s">
        <v>101</v>
      </c>
      <c r="BW62">
        <v>31570</v>
      </c>
      <c r="BX62" t="s">
        <v>345</v>
      </c>
      <c r="BY62" t="s">
        <v>1109</v>
      </c>
      <c r="BZ62" t="s">
        <v>1093</v>
      </c>
      <c r="CA62">
        <v>0</v>
      </c>
      <c r="CB62">
        <v>90</v>
      </c>
      <c r="CC62" t="s">
        <v>106</v>
      </c>
      <c r="CD62" t="s">
        <v>93</v>
      </c>
      <c r="CE62" t="s">
        <v>187</v>
      </c>
      <c r="CF62" t="s">
        <v>93</v>
      </c>
      <c r="CG62" t="s">
        <v>93</v>
      </c>
      <c r="CH62" t="s">
        <v>93</v>
      </c>
      <c r="CI62">
        <v>330</v>
      </c>
      <c r="CJ62" t="s">
        <v>1110</v>
      </c>
      <c r="CK62">
        <v>0</v>
      </c>
      <c r="CL62" t="s">
        <v>93</v>
      </c>
      <c r="CM62">
        <v>0</v>
      </c>
      <c r="CN62" t="s">
        <v>93</v>
      </c>
      <c r="CO62">
        <v>0</v>
      </c>
      <c r="CP62" t="s">
        <v>93</v>
      </c>
      <c r="CQ62" t="s">
        <v>93</v>
      </c>
      <c r="CS62" t="str">
        <f>_xlfn.IFNA(VLOOKUP(全[[#This Row],[利用者名]],前[利用者名],1,FALSE),"新規")</f>
        <v>小平　葉子</v>
      </c>
    </row>
    <row r="63" spans="1:97">
      <c r="A63">
        <v>62</v>
      </c>
      <c r="B63">
        <v>816</v>
      </c>
      <c r="C63" t="s">
        <v>1662</v>
      </c>
      <c r="D63" t="s">
        <v>1663</v>
      </c>
      <c r="E63" t="s">
        <v>125</v>
      </c>
      <c r="F63" s="1">
        <v>13834</v>
      </c>
      <c r="G63" s="1">
        <v>13834</v>
      </c>
      <c r="H63" t="s">
        <v>184</v>
      </c>
      <c r="I63" t="s">
        <v>1664</v>
      </c>
      <c r="J63" t="s">
        <v>93</v>
      </c>
      <c r="K63" t="s">
        <v>1665</v>
      </c>
      <c r="L63" t="s">
        <v>93</v>
      </c>
      <c r="M63" t="s">
        <v>1666</v>
      </c>
      <c r="N63" t="s">
        <v>94</v>
      </c>
      <c r="O63" t="s">
        <v>93</v>
      </c>
      <c r="P63" t="s">
        <v>126</v>
      </c>
      <c r="Q63" t="s">
        <v>1512</v>
      </c>
      <c r="R63" t="s">
        <v>1436</v>
      </c>
      <c r="S63" t="s">
        <v>919</v>
      </c>
      <c r="T63" t="s">
        <v>909</v>
      </c>
      <c r="U63" t="s">
        <v>93</v>
      </c>
      <c r="V63" t="s">
        <v>93</v>
      </c>
      <c r="W63">
        <v>88</v>
      </c>
      <c r="X63">
        <v>11</v>
      </c>
      <c r="Y63" t="s">
        <v>94</v>
      </c>
      <c r="Z63" s="1">
        <v>45015</v>
      </c>
      <c r="AA63" s="1"/>
      <c r="AB63" s="1"/>
      <c r="AC63" s="1"/>
      <c r="AD63" t="s">
        <v>108</v>
      </c>
      <c r="AE63">
        <v>23</v>
      </c>
      <c r="AF63" s="1">
        <v>45748</v>
      </c>
      <c r="AG63" s="1">
        <v>46843</v>
      </c>
      <c r="AH63" t="s">
        <v>93</v>
      </c>
      <c r="AI63" t="s">
        <v>157</v>
      </c>
      <c r="AJ63">
        <v>132027</v>
      </c>
      <c r="AK63" t="s">
        <v>1667</v>
      </c>
      <c r="AL63" s="1"/>
      <c r="AM63">
        <v>1373400561</v>
      </c>
      <c r="AN63" t="s">
        <v>649</v>
      </c>
      <c r="AO63" t="s">
        <v>93</v>
      </c>
      <c r="AQ63" t="s">
        <v>93</v>
      </c>
      <c r="AR63" t="s">
        <v>93</v>
      </c>
      <c r="AS63" t="s">
        <v>93</v>
      </c>
      <c r="AT63" t="s">
        <v>157</v>
      </c>
      <c r="AU63" s="1">
        <v>45955</v>
      </c>
      <c r="AV63" s="1">
        <v>46136</v>
      </c>
      <c r="AW63">
        <v>49</v>
      </c>
      <c r="AX63" t="s">
        <v>98</v>
      </c>
      <c r="AY63" t="s">
        <v>99</v>
      </c>
      <c r="AZ63">
        <v>611</v>
      </c>
      <c r="BA63" t="s">
        <v>1668</v>
      </c>
      <c r="BB63" t="s">
        <v>193</v>
      </c>
      <c r="BC63" t="s">
        <v>93</v>
      </c>
      <c r="BD63" t="s">
        <v>93</v>
      </c>
      <c r="BE63" t="s">
        <v>1663</v>
      </c>
      <c r="BF63" t="s">
        <v>184</v>
      </c>
      <c r="BG63" t="s">
        <v>1664</v>
      </c>
      <c r="BH63" t="s">
        <v>93</v>
      </c>
      <c r="BI63" t="s">
        <v>1665</v>
      </c>
      <c r="BJ63" t="s">
        <v>99</v>
      </c>
      <c r="BK63" s="1"/>
      <c r="BL63" s="1"/>
      <c r="BM63">
        <v>11</v>
      </c>
      <c r="BN63" t="s">
        <v>264</v>
      </c>
      <c r="BO63" t="s">
        <v>93</v>
      </c>
      <c r="BP63" t="s">
        <v>93</v>
      </c>
      <c r="BQ63" t="s">
        <v>93</v>
      </c>
      <c r="BR63" t="s">
        <v>93</v>
      </c>
      <c r="BS63" s="1"/>
      <c r="BT63">
        <v>866</v>
      </c>
      <c r="BU63" t="s">
        <v>93</v>
      </c>
      <c r="BV63" t="s">
        <v>93</v>
      </c>
      <c r="BX63" t="s">
        <v>93</v>
      </c>
      <c r="BY63" t="s">
        <v>93</v>
      </c>
      <c r="BZ63" t="s">
        <v>93</v>
      </c>
      <c r="CA63">
        <v>0</v>
      </c>
      <c r="CB63">
        <v>90</v>
      </c>
      <c r="CC63" t="s">
        <v>106</v>
      </c>
      <c r="CD63" t="s">
        <v>93</v>
      </c>
      <c r="CE63" t="s">
        <v>197</v>
      </c>
      <c r="CF63" t="s">
        <v>93</v>
      </c>
      <c r="CG63" t="s">
        <v>93</v>
      </c>
      <c r="CH63" t="s">
        <v>93</v>
      </c>
      <c r="CI63">
        <v>334</v>
      </c>
      <c r="CJ63" t="s">
        <v>1529</v>
      </c>
      <c r="CK63">
        <v>11</v>
      </c>
      <c r="CL63" t="s">
        <v>264</v>
      </c>
      <c r="CM63">
        <v>0</v>
      </c>
      <c r="CN63" t="s">
        <v>93</v>
      </c>
      <c r="CO63">
        <v>0</v>
      </c>
      <c r="CP63" t="s">
        <v>93</v>
      </c>
      <c r="CQ63" t="s">
        <v>93</v>
      </c>
      <c r="CS63" t="str">
        <f>_xlfn.IFNA(VLOOKUP(全[[#This Row],[利用者名]],前[利用者名],1,FALSE),"新規")</f>
        <v>小室　タミ子</v>
      </c>
    </row>
    <row r="64" spans="1:97">
      <c r="A64">
        <v>63</v>
      </c>
      <c r="B64">
        <v>886</v>
      </c>
      <c r="C64" t="s">
        <v>855</v>
      </c>
      <c r="D64" t="s">
        <v>856</v>
      </c>
      <c r="E64" t="s">
        <v>91</v>
      </c>
      <c r="F64" s="1">
        <v>10346</v>
      </c>
      <c r="G64" s="1">
        <v>10346</v>
      </c>
      <c r="H64" t="s">
        <v>156</v>
      </c>
      <c r="I64" t="s">
        <v>857</v>
      </c>
      <c r="J64" t="s">
        <v>93</v>
      </c>
      <c r="K64" t="s">
        <v>858</v>
      </c>
      <c r="L64" t="s">
        <v>93</v>
      </c>
      <c r="M64" t="s">
        <v>93</v>
      </c>
      <c r="N64" t="s">
        <v>94</v>
      </c>
      <c r="O64" t="s">
        <v>93</v>
      </c>
      <c r="P64" t="s">
        <v>93</v>
      </c>
      <c r="Q64" t="s">
        <v>1484</v>
      </c>
      <c r="R64" t="s">
        <v>1433</v>
      </c>
      <c r="S64" t="s">
        <v>920</v>
      </c>
      <c r="T64" t="s">
        <v>93</v>
      </c>
      <c r="U64" t="s">
        <v>93</v>
      </c>
      <c r="V64" t="s">
        <v>93</v>
      </c>
      <c r="W64">
        <v>97</v>
      </c>
      <c r="X64">
        <v>4</v>
      </c>
      <c r="Y64" t="s">
        <v>94</v>
      </c>
      <c r="Z64" s="1">
        <v>45286</v>
      </c>
      <c r="AA64" s="1"/>
      <c r="AB64" s="1"/>
      <c r="AC64" s="1"/>
      <c r="AD64" t="s">
        <v>192</v>
      </c>
      <c r="AE64">
        <v>24</v>
      </c>
      <c r="AF64" s="1">
        <v>45627</v>
      </c>
      <c r="AG64" s="1">
        <v>47087</v>
      </c>
      <c r="AH64" t="s">
        <v>93</v>
      </c>
      <c r="AI64" t="s">
        <v>93</v>
      </c>
      <c r="AJ64">
        <v>132027</v>
      </c>
      <c r="AK64" t="s">
        <v>1485</v>
      </c>
      <c r="AL64" s="1"/>
      <c r="AM64">
        <v>1373003423</v>
      </c>
      <c r="AN64" t="s">
        <v>695</v>
      </c>
      <c r="AO64" t="s">
        <v>93</v>
      </c>
      <c r="AQ64" t="s">
        <v>93</v>
      </c>
      <c r="AR64" t="s">
        <v>93</v>
      </c>
      <c r="AS64" t="s">
        <v>93</v>
      </c>
      <c r="AT64" t="s">
        <v>93</v>
      </c>
      <c r="AU64" s="1">
        <v>45992</v>
      </c>
      <c r="AV64" s="1">
        <v>46022</v>
      </c>
      <c r="AW64">
        <v>49</v>
      </c>
      <c r="AX64" t="s">
        <v>98</v>
      </c>
      <c r="AY64" t="s">
        <v>99</v>
      </c>
      <c r="AZ64">
        <v>759</v>
      </c>
      <c r="BA64" t="s">
        <v>1773</v>
      </c>
      <c r="BB64" t="s">
        <v>1200</v>
      </c>
      <c r="BC64" t="s">
        <v>93</v>
      </c>
      <c r="BD64" t="s">
        <v>93</v>
      </c>
      <c r="BE64" t="s">
        <v>856</v>
      </c>
      <c r="BF64" t="s">
        <v>156</v>
      </c>
      <c r="BG64" t="s">
        <v>857</v>
      </c>
      <c r="BH64" t="s">
        <v>93</v>
      </c>
      <c r="BI64" t="s">
        <v>858</v>
      </c>
      <c r="BJ64" t="s">
        <v>99</v>
      </c>
      <c r="BK64" s="1"/>
      <c r="BL64" s="1"/>
      <c r="BM64">
        <v>85</v>
      </c>
      <c r="BN64" t="s">
        <v>811</v>
      </c>
      <c r="BO64" t="s">
        <v>93</v>
      </c>
      <c r="BP64" t="s">
        <v>93</v>
      </c>
      <c r="BQ64" t="s">
        <v>93</v>
      </c>
      <c r="BR64" t="s">
        <v>93</v>
      </c>
      <c r="BS64" s="1"/>
      <c r="BT64">
        <v>923</v>
      </c>
      <c r="BU64" t="s">
        <v>93</v>
      </c>
      <c r="BV64" t="s">
        <v>101</v>
      </c>
      <c r="BW64">
        <v>87302</v>
      </c>
      <c r="BX64" t="s">
        <v>194</v>
      </c>
      <c r="BY64" t="s">
        <v>885</v>
      </c>
      <c r="BZ64" t="s">
        <v>856</v>
      </c>
      <c r="CA64">
        <v>0</v>
      </c>
      <c r="CB64">
        <v>80</v>
      </c>
      <c r="CC64" t="s">
        <v>106</v>
      </c>
      <c r="CD64" t="s">
        <v>93</v>
      </c>
      <c r="CE64" t="s">
        <v>1201</v>
      </c>
      <c r="CF64" t="s">
        <v>93</v>
      </c>
      <c r="CG64" t="s">
        <v>93</v>
      </c>
      <c r="CH64" t="s">
        <v>93</v>
      </c>
      <c r="CI64">
        <v>300</v>
      </c>
      <c r="CJ64" t="s">
        <v>776</v>
      </c>
      <c r="CK64">
        <v>0</v>
      </c>
      <c r="CL64" t="s">
        <v>93</v>
      </c>
      <c r="CM64">
        <v>0</v>
      </c>
      <c r="CN64" t="s">
        <v>93</v>
      </c>
      <c r="CO64">
        <v>0</v>
      </c>
      <c r="CP64" t="s">
        <v>93</v>
      </c>
      <c r="CQ64" t="s">
        <v>93</v>
      </c>
      <c r="CS64" t="str">
        <f>_xlfn.IFNA(VLOOKUP(全[[#This Row],[利用者名]],前[利用者名],1,FALSE),"新規")</f>
        <v>坂本　文次</v>
      </c>
    </row>
    <row r="65" spans="1:97">
      <c r="A65">
        <v>64</v>
      </c>
      <c r="B65">
        <v>1016</v>
      </c>
      <c r="C65" t="s">
        <v>1669</v>
      </c>
      <c r="D65" t="s">
        <v>1670</v>
      </c>
      <c r="E65" t="s">
        <v>91</v>
      </c>
      <c r="F65" s="1">
        <v>13343</v>
      </c>
      <c r="G65" s="1">
        <v>13343</v>
      </c>
      <c r="H65" t="s">
        <v>136</v>
      </c>
      <c r="I65" t="s">
        <v>1671</v>
      </c>
      <c r="J65" t="s">
        <v>93</v>
      </c>
      <c r="K65" t="s">
        <v>1672</v>
      </c>
      <c r="L65" t="s">
        <v>93</v>
      </c>
      <c r="M65" t="s">
        <v>93</v>
      </c>
      <c r="N65" t="s">
        <v>94</v>
      </c>
      <c r="O65" t="s">
        <v>93</v>
      </c>
      <c r="P65" t="s">
        <v>93</v>
      </c>
      <c r="Q65" t="s">
        <v>1278</v>
      </c>
      <c r="R65" t="s">
        <v>93</v>
      </c>
      <c r="S65" t="s">
        <v>93</v>
      </c>
      <c r="T65" t="s">
        <v>93</v>
      </c>
      <c r="U65" t="s">
        <v>93</v>
      </c>
      <c r="V65" t="s">
        <v>93</v>
      </c>
      <c r="W65">
        <v>89</v>
      </c>
      <c r="X65">
        <v>7</v>
      </c>
      <c r="Y65" t="s">
        <v>94</v>
      </c>
      <c r="Z65" s="1">
        <v>45951</v>
      </c>
      <c r="AA65" s="1"/>
      <c r="AB65" s="1"/>
      <c r="AC65" s="1"/>
      <c r="AD65" t="s">
        <v>104</v>
      </c>
      <c r="AE65">
        <v>22</v>
      </c>
      <c r="AF65" s="1">
        <v>45931</v>
      </c>
      <c r="AG65" s="1">
        <v>46295</v>
      </c>
      <c r="AH65" t="s">
        <v>93</v>
      </c>
      <c r="AI65" t="s">
        <v>93</v>
      </c>
      <c r="AJ65">
        <v>132027</v>
      </c>
      <c r="AK65" t="s">
        <v>1673</v>
      </c>
      <c r="AL65" s="1"/>
      <c r="AM65">
        <v>1373003613</v>
      </c>
      <c r="AN65" t="s">
        <v>825</v>
      </c>
      <c r="AO65" t="s">
        <v>93</v>
      </c>
      <c r="AQ65" t="s">
        <v>93</v>
      </c>
      <c r="AR65" t="s">
        <v>93</v>
      </c>
      <c r="AS65" t="s">
        <v>93</v>
      </c>
      <c r="AT65" t="s">
        <v>93</v>
      </c>
      <c r="AU65" s="1">
        <v>45947</v>
      </c>
      <c r="AV65" s="1">
        <v>46128</v>
      </c>
      <c r="AW65">
        <v>49</v>
      </c>
      <c r="AX65" t="s">
        <v>98</v>
      </c>
      <c r="AY65" t="s">
        <v>99</v>
      </c>
      <c r="AZ65">
        <v>746</v>
      </c>
      <c r="BA65" t="s">
        <v>1674</v>
      </c>
      <c r="BB65" t="s">
        <v>1675</v>
      </c>
      <c r="BC65" t="s">
        <v>93</v>
      </c>
      <c r="BD65" t="s">
        <v>93</v>
      </c>
      <c r="BE65" t="s">
        <v>1670</v>
      </c>
      <c r="BF65" t="s">
        <v>136</v>
      </c>
      <c r="BG65" t="s">
        <v>1671</v>
      </c>
      <c r="BH65" t="s">
        <v>93</v>
      </c>
      <c r="BI65" t="s">
        <v>1672</v>
      </c>
      <c r="BJ65" t="s">
        <v>99</v>
      </c>
      <c r="BK65" s="1"/>
      <c r="BL65" s="1"/>
      <c r="BM65">
        <v>0</v>
      </c>
      <c r="BN65" t="s">
        <v>93</v>
      </c>
      <c r="BO65" t="s">
        <v>93</v>
      </c>
      <c r="BP65" t="s">
        <v>93</v>
      </c>
      <c r="BQ65" t="s">
        <v>93</v>
      </c>
      <c r="BR65" t="s">
        <v>93</v>
      </c>
      <c r="BS65" s="1"/>
      <c r="BT65">
        <v>1034</v>
      </c>
      <c r="BU65" t="s">
        <v>93</v>
      </c>
      <c r="BV65" t="s">
        <v>101</v>
      </c>
      <c r="BW65">
        <v>3073019</v>
      </c>
      <c r="BX65" t="s">
        <v>1262</v>
      </c>
      <c r="BY65" t="s">
        <v>1676</v>
      </c>
      <c r="BZ65" t="s">
        <v>1670</v>
      </c>
      <c r="CA65">
        <v>0</v>
      </c>
      <c r="CB65">
        <v>90</v>
      </c>
      <c r="CC65" t="s">
        <v>106</v>
      </c>
      <c r="CD65" t="s">
        <v>93</v>
      </c>
      <c r="CE65" t="s">
        <v>1677</v>
      </c>
      <c r="CF65" t="s">
        <v>93</v>
      </c>
      <c r="CG65" t="s">
        <v>93</v>
      </c>
      <c r="CH65" t="s">
        <v>93</v>
      </c>
      <c r="CI65">
        <v>319</v>
      </c>
      <c r="CJ65" t="s">
        <v>971</v>
      </c>
      <c r="CK65">
        <v>0</v>
      </c>
      <c r="CL65" t="s">
        <v>93</v>
      </c>
      <c r="CM65">
        <v>0</v>
      </c>
      <c r="CN65" t="s">
        <v>93</v>
      </c>
      <c r="CO65">
        <v>0</v>
      </c>
      <c r="CP65" t="s">
        <v>93</v>
      </c>
      <c r="CQ65" t="s">
        <v>93</v>
      </c>
      <c r="CS65" t="str">
        <f>_xlfn.IFNA(VLOOKUP(全[[#This Row],[利用者名]],前[利用者名],1,FALSE),"新規")</f>
        <v>櫻井　三郎</v>
      </c>
    </row>
    <row r="66" spans="1:97">
      <c r="A66">
        <v>65</v>
      </c>
      <c r="B66">
        <v>889</v>
      </c>
      <c r="C66" t="s">
        <v>859</v>
      </c>
      <c r="D66" t="s">
        <v>860</v>
      </c>
      <c r="E66" t="s">
        <v>91</v>
      </c>
      <c r="F66" s="1">
        <v>23241</v>
      </c>
      <c r="G66" s="1">
        <v>23241</v>
      </c>
      <c r="H66" t="s">
        <v>136</v>
      </c>
      <c r="I66" t="s">
        <v>886</v>
      </c>
      <c r="J66" t="s">
        <v>93</v>
      </c>
      <c r="K66" t="s">
        <v>861</v>
      </c>
      <c r="L66" t="s">
        <v>93</v>
      </c>
      <c r="M66" t="s">
        <v>1111</v>
      </c>
      <c r="N66" t="s">
        <v>94</v>
      </c>
      <c r="O66" t="s">
        <v>1261</v>
      </c>
      <c r="P66" t="s">
        <v>116</v>
      </c>
      <c r="Q66" t="s">
        <v>1253</v>
      </c>
      <c r="R66" t="s">
        <v>1436</v>
      </c>
      <c r="S66" t="s">
        <v>93</v>
      </c>
      <c r="T66" t="s">
        <v>909</v>
      </c>
      <c r="U66" t="s">
        <v>93</v>
      </c>
      <c r="V66" t="s">
        <v>93</v>
      </c>
      <c r="W66">
        <v>62</v>
      </c>
      <c r="X66">
        <v>8</v>
      </c>
      <c r="Y66" t="s">
        <v>94</v>
      </c>
      <c r="Z66" s="1"/>
      <c r="AA66" s="1"/>
      <c r="AB66" s="1">
        <v>45323</v>
      </c>
      <c r="AC66" s="1"/>
      <c r="AD66" t="s">
        <v>104</v>
      </c>
      <c r="AE66">
        <v>22</v>
      </c>
      <c r="AF66" s="1">
        <v>45323</v>
      </c>
      <c r="AG66" s="1">
        <v>46783</v>
      </c>
      <c r="AH66" t="s">
        <v>93</v>
      </c>
      <c r="AI66" t="s">
        <v>117</v>
      </c>
      <c r="AJ66">
        <v>132027</v>
      </c>
      <c r="AK66" t="s">
        <v>1486</v>
      </c>
      <c r="AL66" s="1"/>
      <c r="AM66">
        <v>1373002193</v>
      </c>
      <c r="AN66" t="s">
        <v>1720</v>
      </c>
      <c r="AO66" t="s">
        <v>140</v>
      </c>
      <c r="AP66">
        <v>1130012</v>
      </c>
      <c r="AQ66" t="s">
        <v>97</v>
      </c>
      <c r="AR66" t="s">
        <v>887</v>
      </c>
      <c r="AS66" t="s">
        <v>853</v>
      </c>
      <c r="AT66" t="s">
        <v>117</v>
      </c>
      <c r="AU66" s="1">
        <v>45992</v>
      </c>
      <c r="AV66" s="1">
        <v>46022</v>
      </c>
      <c r="AW66">
        <v>49</v>
      </c>
      <c r="AX66" t="s">
        <v>98</v>
      </c>
      <c r="AY66" t="s">
        <v>142</v>
      </c>
      <c r="AZ66">
        <v>712</v>
      </c>
      <c r="BA66" t="s">
        <v>1279</v>
      </c>
      <c r="BB66" t="s">
        <v>716</v>
      </c>
      <c r="BC66" t="s">
        <v>1010</v>
      </c>
      <c r="BD66" t="s">
        <v>93</v>
      </c>
      <c r="BE66" t="s">
        <v>860</v>
      </c>
      <c r="BF66" t="s">
        <v>136</v>
      </c>
      <c r="BG66" t="s">
        <v>886</v>
      </c>
      <c r="BH66" t="s">
        <v>93</v>
      </c>
      <c r="BI66" t="s">
        <v>861</v>
      </c>
      <c r="BJ66" t="s">
        <v>142</v>
      </c>
      <c r="BK66" s="1">
        <v>42491</v>
      </c>
      <c r="BL66" s="1"/>
      <c r="BM66">
        <v>0</v>
      </c>
      <c r="BN66" t="s">
        <v>93</v>
      </c>
      <c r="BO66" t="s">
        <v>93</v>
      </c>
      <c r="BP66" t="s">
        <v>93</v>
      </c>
      <c r="BQ66" t="s">
        <v>93</v>
      </c>
      <c r="BR66" t="s">
        <v>93</v>
      </c>
      <c r="BS66" s="1"/>
      <c r="BT66">
        <v>925</v>
      </c>
      <c r="BU66" t="s">
        <v>93</v>
      </c>
      <c r="BV66" t="s">
        <v>93</v>
      </c>
      <c r="BX66" t="s">
        <v>93</v>
      </c>
      <c r="BY66" t="s">
        <v>93</v>
      </c>
      <c r="BZ66" t="s">
        <v>93</v>
      </c>
      <c r="CA66">
        <v>0</v>
      </c>
      <c r="CB66">
        <v>90</v>
      </c>
      <c r="CC66" t="s">
        <v>982</v>
      </c>
      <c r="CD66" t="s">
        <v>186</v>
      </c>
      <c r="CE66" t="s">
        <v>1112</v>
      </c>
      <c r="CF66" t="s">
        <v>94</v>
      </c>
      <c r="CG66" t="s">
        <v>94</v>
      </c>
      <c r="CH66" t="s">
        <v>93</v>
      </c>
      <c r="CI66">
        <v>58</v>
      </c>
      <c r="CJ66" t="s">
        <v>1128</v>
      </c>
      <c r="CK66">
        <v>0</v>
      </c>
      <c r="CL66" t="s">
        <v>93</v>
      </c>
      <c r="CM66">
        <v>0</v>
      </c>
      <c r="CN66" t="s">
        <v>93</v>
      </c>
      <c r="CO66">
        <v>0</v>
      </c>
      <c r="CP66" t="s">
        <v>93</v>
      </c>
      <c r="CQ66" t="s">
        <v>93</v>
      </c>
      <c r="CS66" t="str">
        <f>_xlfn.IFNA(VLOOKUP(全[[#This Row],[利用者名]],前[利用者名],1,FALSE),"新規")</f>
        <v>笹川　一幸</v>
      </c>
    </row>
    <row r="67" spans="1:97">
      <c r="A67">
        <v>66</v>
      </c>
      <c r="B67">
        <v>1008</v>
      </c>
      <c r="C67" t="s">
        <v>1404</v>
      </c>
      <c r="D67" t="s">
        <v>1405</v>
      </c>
      <c r="E67" t="s">
        <v>125</v>
      </c>
      <c r="F67" s="1">
        <v>17667</v>
      </c>
      <c r="G67" s="1">
        <v>17667</v>
      </c>
      <c r="H67" t="s">
        <v>113</v>
      </c>
      <c r="I67" t="s">
        <v>1406</v>
      </c>
      <c r="J67" t="s">
        <v>93</v>
      </c>
      <c r="K67" t="s">
        <v>1407</v>
      </c>
      <c r="L67" t="s">
        <v>93</v>
      </c>
      <c r="M67" t="s">
        <v>93</v>
      </c>
      <c r="N67" t="s">
        <v>94</v>
      </c>
      <c r="O67" t="s">
        <v>93</v>
      </c>
      <c r="P67" t="s">
        <v>93</v>
      </c>
      <c r="Q67" t="s">
        <v>1352</v>
      </c>
      <c r="R67" t="s">
        <v>93</v>
      </c>
      <c r="S67" t="s">
        <v>93</v>
      </c>
      <c r="T67" t="s">
        <v>93</v>
      </c>
      <c r="U67" t="s">
        <v>93</v>
      </c>
      <c r="V67" t="s">
        <v>93</v>
      </c>
      <c r="W67">
        <v>77</v>
      </c>
      <c r="X67">
        <v>5</v>
      </c>
      <c r="Y67" t="s">
        <v>94</v>
      </c>
      <c r="Z67" s="1">
        <v>45896</v>
      </c>
      <c r="AA67" s="1"/>
      <c r="AB67" s="1"/>
      <c r="AC67" s="1"/>
      <c r="AD67" t="s">
        <v>104</v>
      </c>
      <c r="AE67">
        <v>22</v>
      </c>
      <c r="AF67" s="1">
        <v>45819</v>
      </c>
      <c r="AG67" s="1">
        <v>46203</v>
      </c>
      <c r="AH67" t="s">
        <v>93</v>
      </c>
      <c r="AI67" t="s">
        <v>93</v>
      </c>
      <c r="AJ67">
        <v>132027</v>
      </c>
      <c r="AK67" t="s">
        <v>1487</v>
      </c>
      <c r="AL67" s="1"/>
      <c r="AM67">
        <v>1373003720</v>
      </c>
      <c r="AN67" t="s">
        <v>1289</v>
      </c>
      <c r="AO67" t="s">
        <v>93</v>
      </c>
      <c r="AQ67" t="s">
        <v>93</v>
      </c>
      <c r="AR67" t="s">
        <v>93</v>
      </c>
      <c r="AS67" t="s">
        <v>93</v>
      </c>
      <c r="AT67" t="s">
        <v>93</v>
      </c>
      <c r="AU67" s="1">
        <v>45927</v>
      </c>
      <c r="AV67" s="1">
        <v>46107</v>
      </c>
      <c r="AW67">
        <v>49</v>
      </c>
      <c r="AX67" t="s">
        <v>98</v>
      </c>
      <c r="AY67" t="s">
        <v>99</v>
      </c>
      <c r="AZ67">
        <v>751</v>
      </c>
      <c r="BA67" t="s">
        <v>1678</v>
      </c>
      <c r="BB67" t="s">
        <v>121</v>
      </c>
      <c r="BC67" t="s">
        <v>93</v>
      </c>
      <c r="BD67" t="s">
        <v>93</v>
      </c>
      <c r="BE67" t="s">
        <v>1405</v>
      </c>
      <c r="BF67" t="s">
        <v>113</v>
      </c>
      <c r="BG67" t="s">
        <v>1406</v>
      </c>
      <c r="BH67" t="s">
        <v>93</v>
      </c>
      <c r="BI67" t="s">
        <v>1407</v>
      </c>
      <c r="BJ67" t="s">
        <v>99</v>
      </c>
      <c r="BK67" s="1"/>
      <c r="BL67" s="1"/>
      <c r="BM67">
        <v>81</v>
      </c>
      <c r="BN67" t="s">
        <v>712</v>
      </c>
      <c r="BO67" t="s">
        <v>93</v>
      </c>
      <c r="BP67" t="s">
        <v>93</v>
      </c>
      <c r="BQ67" t="s">
        <v>93</v>
      </c>
      <c r="BR67" t="s">
        <v>93</v>
      </c>
      <c r="BS67" s="1"/>
      <c r="BT67">
        <v>1027</v>
      </c>
      <c r="BU67" t="s">
        <v>93</v>
      </c>
      <c r="BV67" t="s">
        <v>101</v>
      </c>
      <c r="BW67">
        <v>2237721</v>
      </c>
      <c r="BX67" t="s">
        <v>122</v>
      </c>
      <c r="BY67" t="s">
        <v>1488</v>
      </c>
      <c r="BZ67" t="s">
        <v>1405</v>
      </c>
      <c r="CA67">
        <v>0</v>
      </c>
      <c r="CB67">
        <v>90</v>
      </c>
      <c r="CC67" t="s">
        <v>106</v>
      </c>
      <c r="CD67" t="s">
        <v>93</v>
      </c>
      <c r="CE67" t="s">
        <v>124</v>
      </c>
      <c r="CF67" t="s">
        <v>93</v>
      </c>
      <c r="CG67" t="s">
        <v>93</v>
      </c>
      <c r="CH67" t="s">
        <v>93</v>
      </c>
      <c r="CI67">
        <v>341</v>
      </c>
      <c r="CJ67" t="s">
        <v>172</v>
      </c>
      <c r="CK67">
        <v>0</v>
      </c>
      <c r="CL67" t="s">
        <v>93</v>
      </c>
      <c r="CM67">
        <v>0</v>
      </c>
      <c r="CN67" t="s">
        <v>93</v>
      </c>
      <c r="CO67">
        <v>0</v>
      </c>
      <c r="CP67" t="s">
        <v>93</v>
      </c>
      <c r="CQ67" t="s">
        <v>93</v>
      </c>
      <c r="CS67" t="str">
        <f>_xlfn.IFNA(VLOOKUP(全[[#This Row],[利用者名]],前[利用者名],1,FALSE),"新規")</f>
        <v>佐藤　久子</v>
      </c>
    </row>
    <row r="68" spans="1:97">
      <c r="A68">
        <v>67</v>
      </c>
      <c r="B68">
        <v>914</v>
      </c>
      <c r="C68" t="s">
        <v>972</v>
      </c>
      <c r="D68" t="s">
        <v>973</v>
      </c>
      <c r="E68" t="s">
        <v>125</v>
      </c>
      <c r="F68" s="1">
        <v>17868</v>
      </c>
      <c r="G68" s="1">
        <v>17868</v>
      </c>
      <c r="H68" t="s">
        <v>229</v>
      </c>
      <c r="I68" t="s">
        <v>974</v>
      </c>
      <c r="J68" t="s">
        <v>93</v>
      </c>
      <c r="K68" t="s">
        <v>975</v>
      </c>
      <c r="L68" t="s">
        <v>93</v>
      </c>
      <c r="M68" t="s">
        <v>93</v>
      </c>
      <c r="N68" t="s">
        <v>93</v>
      </c>
      <c r="O68" t="s">
        <v>93</v>
      </c>
      <c r="P68" t="s">
        <v>93</v>
      </c>
      <c r="Q68" t="s">
        <v>1207</v>
      </c>
      <c r="R68" t="s">
        <v>93</v>
      </c>
      <c r="S68" t="s">
        <v>93</v>
      </c>
      <c r="T68" t="s">
        <v>93</v>
      </c>
      <c r="U68" t="s">
        <v>93</v>
      </c>
      <c r="V68" t="s">
        <v>93</v>
      </c>
      <c r="W68">
        <v>77</v>
      </c>
      <c r="X68">
        <v>12</v>
      </c>
      <c r="Y68" t="s">
        <v>94</v>
      </c>
      <c r="Z68" s="1">
        <v>45448</v>
      </c>
      <c r="AA68" s="1"/>
      <c r="AB68" s="1"/>
      <c r="AC68" s="1"/>
      <c r="AD68" t="s">
        <v>884</v>
      </c>
      <c r="AE68">
        <v>13</v>
      </c>
      <c r="AF68" s="1">
        <v>45717</v>
      </c>
      <c r="AG68" s="1">
        <v>46812</v>
      </c>
      <c r="AH68" t="s">
        <v>93</v>
      </c>
      <c r="AI68" t="s">
        <v>93</v>
      </c>
      <c r="AJ68">
        <v>132027</v>
      </c>
      <c r="AK68" t="s">
        <v>1489</v>
      </c>
      <c r="AL68" s="1"/>
      <c r="AM68">
        <v>1303000069</v>
      </c>
      <c r="AN68" t="s">
        <v>1408</v>
      </c>
      <c r="AO68" t="s">
        <v>93</v>
      </c>
      <c r="AQ68" t="s">
        <v>93</v>
      </c>
      <c r="AR68" t="s">
        <v>93</v>
      </c>
      <c r="AS68" t="s">
        <v>93</v>
      </c>
      <c r="AT68" t="s">
        <v>93</v>
      </c>
      <c r="AU68" s="1">
        <v>45981</v>
      </c>
      <c r="AV68" s="1">
        <v>46161</v>
      </c>
      <c r="AW68">
        <v>49</v>
      </c>
      <c r="AX68" t="s">
        <v>98</v>
      </c>
      <c r="AY68" t="s">
        <v>99</v>
      </c>
      <c r="AZ68">
        <v>688</v>
      </c>
      <c r="BA68" t="s">
        <v>1113</v>
      </c>
      <c r="BB68" t="s">
        <v>121</v>
      </c>
      <c r="BC68" t="s">
        <v>93</v>
      </c>
      <c r="BD68" t="s">
        <v>93</v>
      </c>
      <c r="BE68" t="s">
        <v>973</v>
      </c>
      <c r="BF68" t="s">
        <v>229</v>
      </c>
      <c r="BG68" t="s">
        <v>974</v>
      </c>
      <c r="BH68" t="s">
        <v>93</v>
      </c>
      <c r="BI68" t="s">
        <v>975</v>
      </c>
      <c r="BJ68" t="s">
        <v>833</v>
      </c>
      <c r="BK68" s="1"/>
      <c r="BL68" s="1"/>
      <c r="BM68">
        <v>81</v>
      </c>
      <c r="BN68" t="s">
        <v>712</v>
      </c>
      <c r="BO68" t="s">
        <v>93</v>
      </c>
      <c r="BP68" t="s">
        <v>93</v>
      </c>
      <c r="BQ68" t="s">
        <v>93</v>
      </c>
      <c r="BR68" t="s">
        <v>93</v>
      </c>
      <c r="BS68" s="1"/>
      <c r="BT68">
        <v>945</v>
      </c>
      <c r="BU68" t="s">
        <v>93</v>
      </c>
      <c r="BV68" t="s">
        <v>101</v>
      </c>
      <c r="BW68">
        <v>1334999</v>
      </c>
      <c r="BX68" t="s">
        <v>674</v>
      </c>
      <c r="BY68" t="s">
        <v>976</v>
      </c>
      <c r="BZ68" t="s">
        <v>977</v>
      </c>
      <c r="CA68">
        <v>0</v>
      </c>
      <c r="CB68">
        <v>90</v>
      </c>
      <c r="CC68" t="s">
        <v>93</v>
      </c>
      <c r="CD68" t="s">
        <v>93</v>
      </c>
      <c r="CE68" t="s">
        <v>124</v>
      </c>
      <c r="CF68" t="s">
        <v>93</v>
      </c>
      <c r="CG68" t="s">
        <v>93</v>
      </c>
      <c r="CH68" t="s">
        <v>93</v>
      </c>
      <c r="CI68">
        <v>345</v>
      </c>
      <c r="CJ68" t="s">
        <v>1409</v>
      </c>
      <c r="CK68">
        <v>81</v>
      </c>
      <c r="CL68" t="s">
        <v>712</v>
      </c>
      <c r="CM68">
        <v>0</v>
      </c>
      <c r="CN68" t="s">
        <v>93</v>
      </c>
      <c r="CO68">
        <v>0</v>
      </c>
      <c r="CP68" t="s">
        <v>93</v>
      </c>
      <c r="CQ68" t="s">
        <v>93</v>
      </c>
      <c r="CS68" t="str">
        <f>_xlfn.IFNA(VLOOKUP(全[[#This Row],[利用者名]],前[利用者名],1,FALSE),"新規")</f>
        <v>真田　由紀子</v>
      </c>
    </row>
    <row r="69" spans="1:97">
      <c r="A69">
        <v>68</v>
      </c>
      <c r="B69">
        <v>527</v>
      </c>
      <c r="C69" t="s">
        <v>278</v>
      </c>
      <c r="D69" t="s">
        <v>279</v>
      </c>
      <c r="E69" t="s">
        <v>125</v>
      </c>
      <c r="F69" s="1">
        <v>16817</v>
      </c>
      <c r="G69" s="1">
        <v>16817</v>
      </c>
      <c r="H69" t="s">
        <v>136</v>
      </c>
      <c r="I69" t="s">
        <v>280</v>
      </c>
      <c r="J69" t="s">
        <v>93</v>
      </c>
      <c r="K69" t="s">
        <v>281</v>
      </c>
      <c r="L69" t="s">
        <v>282</v>
      </c>
      <c r="M69" t="s">
        <v>699</v>
      </c>
      <c r="N69" t="s">
        <v>94</v>
      </c>
      <c r="O69" t="s">
        <v>93</v>
      </c>
      <c r="P69" t="s">
        <v>93</v>
      </c>
      <c r="Q69" t="s">
        <v>1490</v>
      </c>
      <c r="R69" t="s">
        <v>1436</v>
      </c>
      <c r="S69" t="s">
        <v>920</v>
      </c>
      <c r="T69" t="s">
        <v>909</v>
      </c>
      <c r="U69" t="s">
        <v>93</v>
      </c>
      <c r="V69" t="s">
        <v>93</v>
      </c>
      <c r="W69">
        <v>79</v>
      </c>
      <c r="X69">
        <v>1</v>
      </c>
      <c r="Y69" t="s">
        <v>94</v>
      </c>
      <c r="Z69" s="1">
        <v>43756</v>
      </c>
      <c r="AA69" s="1"/>
      <c r="AB69" s="1">
        <v>45419</v>
      </c>
      <c r="AC69" s="1"/>
      <c r="AD69" t="s">
        <v>192</v>
      </c>
      <c r="AE69">
        <v>24</v>
      </c>
      <c r="AF69" s="1">
        <v>45813</v>
      </c>
      <c r="AG69" s="1">
        <v>46203</v>
      </c>
      <c r="AH69" t="s">
        <v>93</v>
      </c>
      <c r="AI69" t="s">
        <v>93</v>
      </c>
      <c r="AJ69">
        <v>132027</v>
      </c>
      <c r="AK69" t="s">
        <v>1491</v>
      </c>
      <c r="AL69" s="1"/>
      <c r="AM69">
        <v>1373101896</v>
      </c>
      <c r="AN69" t="s">
        <v>888</v>
      </c>
      <c r="AO69" t="s">
        <v>96</v>
      </c>
      <c r="AP69">
        <v>39132022</v>
      </c>
      <c r="AQ69" t="s">
        <v>97</v>
      </c>
      <c r="AR69" t="s">
        <v>93</v>
      </c>
      <c r="AS69" t="s">
        <v>959</v>
      </c>
      <c r="AT69" t="s">
        <v>93</v>
      </c>
      <c r="AU69" s="1">
        <v>45961</v>
      </c>
      <c r="AV69" s="1">
        <v>46111</v>
      </c>
      <c r="AW69">
        <v>49</v>
      </c>
      <c r="AX69" t="s">
        <v>98</v>
      </c>
      <c r="AY69" t="s">
        <v>99</v>
      </c>
      <c r="AZ69">
        <v>571</v>
      </c>
      <c r="BA69" t="s">
        <v>700</v>
      </c>
      <c r="BB69" t="s">
        <v>701</v>
      </c>
      <c r="BC69" t="s">
        <v>93</v>
      </c>
      <c r="BD69" t="s">
        <v>93</v>
      </c>
      <c r="BE69" t="s">
        <v>279</v>
      </c>
      <c r="BF69" t="s">
        <v>136</v>
      </c>
      <c r="BG69" t="s">
        <v>280</v>
      </c>
      <c r="BH69" t="s">
        <v>93</v>
      </c>
      <c r="BI69" t="s">
        <v>281</v>
      </c>
      <c r="BJ69" t="s">
        <v>99</v>
      </c>
      <c r="BK69" s="1">
        <v>45505</v>
      </c>
      <c r="BL69" s="1">
        <v>45869</v>
      </c>
      <c r="BM69">
        <v>81</v>
      </c>
      <c r="BN69" t="s">
        <v>712</v>
      </c>
      <c r="BO69" t="s">
        <v>93</v>
      </c>
      <c r="BP69" t="s">
        <v>93</v>
      </c>
      <c r="BQ69" t="s">
        <v>203</v>
      </c>
      <c r="BR69" t="s">
        <v>93</v>
      </c>
      <c r="BS69" s="1"/>
      <c r="BT69">
        <v>559</v>
      </c>
      <c r="BU69" t="s">
        <v>93</v>
      </c>
      <c r="BV69" t="s">
        <v>101</v>
      </c>
      <c r="BW69">
        <v>367801</v>
      </c>
      <c r="BX69" t="s">
        <v>194</v>
      </c>
      <c r="BY69" t="s">
        <v>284</v>
      </c>
      <c r="BZ69" t="s">
        <v>279</v>
      </c>
      <c r="CA69">
        <v>0</v>
      </c>
      <c r="CB69">
        <v>70</v>
      </c>
      <c r="CC69" t="s">
        <v>106</v>
      </c>
      <c r="CD69" t="s">
        <v>93</v>
      </c>
      <c r="CE69" t="s">
        <v>93</v>
      </c>
      <c r="CF69" t="s">
        <v>93</v>
      </c>
      <c r="CG69" t="s">
        <v>93</v>
      </c>
      <c r="CH69" t="s">
        <v>93</v>
      </c>
      <c r="CI69">
        <v>316</v>
      </c>
      <c r="CJ69" t="s">
        <v>285</v>
      </c>
      <c r="CK69">
        <v>0</v>
      </c>
      <c r="CL69" t="s">
        <v>93</v>
      </c>
      <c r="CM69">
        <v>0</v>
      </c>
      <c r="CN69" t="s">
        <v>93</v>
      </c>
      <c r="CO69">
        <v>0</v>
      </c>
      <c r="CP69" t="s">
        <v>93</v>
      </c>
      <c r="CQ69" t="s">
        <v>93</v>
      </c>
      <c r="CS69" t="str">
        <f>_xlfn.IFNA(VLOOKUP(全[[#This Row],[利用者名]],前[利用者名],1,FALSE),"新規")</f>
        <v>椎名　芳枝</v>
      </c>
    </row>
    <row r="70" spans="1:97">
      <c r="A70">
        <v>69</v>
      </c>
      <c r="B70">
        <v>898</v>
      </c>
      <c r="C70" t="s">
        <v>921</v>
      </c>
      <c r="D70" t="s">
        <v>922</v>
      </c>
      <c r="E70" t="s">
        <v>91</v>
      </c>
      <c r="F70" s="1">
        <v>19929</v>
      </c>
      <c r="G70" s="1">
        <v>19929</v>
      </c>
      <c r="H70" t="s">
        <v>92</v>
      </c>
      <c r="I70" t="s">
        <v>923</v>
      </c>
      <c r="J70" t="s">
        <v>93</v>
      </c>
      <c r="K70" t="s">
        <v>924</v>
      </c>
      <c r="L70" t="s">
        <v>93</v>
      </c>
      <c r="M70" t="s">
        <v>1280</v>
      </c>
      <c r="N70" t="s">
        <v>94</v>
      </c>
      <c r="O70" t="s">
        <v>93</v>
      </c>
      <c r="P70" t="s">
        <v>93</v>
      </c>
      <c r="Q70" t="s">
        <v>1019</v>
      </c>
      <c r="R70" t="s">
        <v>1433</v>
      </c>
      <c r="S70" t="s">
        <v>93</v>
      </c>
      <c r="T70" t="s">
        <v>93</v>
      </c>
      <c r="U70" t="s">
        <v>93</v>
      </c>
      <c r="V70" t="s">
        <v>93</v>
      </c>
      <c r="W70">
        <v>71</v>
      </c>
      <c r="X70">
        <v>7</v>
      </c>
      <c r="Y70" t="s">
        <v>94</v>
      </c>
      <c r="Z70" s="1">
        <v>45356</v>
      </c>
      <c r="AA70" s="1"/>
      <c r="AB70" s="1">
        <v>45356</v>
      </c>
      <c r="AC70" s="1"/>
      <c r="AD70" t="s">
        <v>166</v>
      </c>
      <c r="AE70">
        <v>25</v>
      </c>
      <c r="AF70" s="1">
        <v>45627</v>
      </c>
      <c r="AG70" s="1">
        <v>47087</v>
      </c>
      <c r="AH70" t="s">
        <v>93</v>
      </c>
      <c r="AI70" t="s">
        <v>93</v>
      </c>
      <c r="AJ70">
        <v>132027</v>
      </c>
      <c r="AK70" t="s">
        <v>1492</v>
      </c>
      <c r="AL70" s="1"/>
      <c r="AM70">
        <v>1373000825</v>
      </c>
      <c r="AN70" t="s">
        <v>638</v>
      </c>
      <c r="AO70" t="s">
        <v>96</v>
      </c>
      <c r="AP70">
        <v>39132022</v>
      </c>
      <c r="AQ70" t="s">
        <v>97</v>
      </c>
      <c r="AR70" t="s">
        <v>93</v>
      </c>
      <c r="AS70" t="s">
        <v>925</v>
      </c>
      <c r="AT70" t="s">
        <v>93</v>
      </c>
      <c r="AU70" s="1">
        <v>45972</v>
      </c>
      <c r="AV70" s="1">
        <v>46022</v>
      </c>
      <c r="AW70">
        <v>49</v>
      </c>
      <c r="AX70" t="s">
        <v>98</v>
      </c>
      <c r="AY70" t="s">
        <v>142</v>
      </c>
      <c r="AZ70">
        <v>427</v>
      </c>
      <c r="BA70" t="s">
        <v>1381</v>
      </c>
      <c r="BB70" t="s">
        <v>109</v>
      </c>
      <c r="BC70" t="s">
        <v>93</v>
      </c>
      <c r="BD70" t="s">
        <v>93</v>
      </c>
      <c r="BE70" t="s">
        <v>922</v>
      </c>
      <c r="BF70" t="s">
        <v>92</v>
      </c>
      <c r="BG70" t="s">
        <v>923</v>
      </c>
      <c r="BH70" t="s">
        <v>93</v>
      </c>
      <c r="BI70" t="s">
        <v>924</v>
      </c>
      <c r="BJ70" t="s">
        <v>142</v>
      </c>
      <c r="BK70" s="1">
        <v>45870</v>
      </c>
      <c r="BL70" s="1">
        <v>46234</v>
      </c>
      <c r="BM70">
        <v>85</v>
      </c>
      <c r="BN70" t="s">
        <v>811</v>
      </c>
      <c r="BO70" t="s">
        <v>93</v>
      </c>
      <c r="BP70" t="s">
        <v>93</v>
      </c>
      <c r="BQ70" t="s">
        <v>203</v>
      </c>
      <c r="BR70" t="s">
        <v>93</v>
      </c>
      <c r="BS70" s="1"/>
      <c r="BT70">
        <v>934</v>
      </c>
      <c r="BU70" t="s">
        <v>93</v>
      </c>
      <c r="BV70" t="s">
        <v>101</v>
      </c>
      <c r="BW70">
        <v>248347</v>
      </c>
      <c r="BX70" t="s">
        <v>145</v>
      </c>
      <c r="BY70" t="s">
        <v>946</v>
      </c>
      <c r="BZ70" t="s">
        <v>922</v>
      </c>
      <c r="CA70">
        <v>0</v>
      </c>
      <c r="CB70">
        <v>90</v>
      </c>
      <c r="CC70" t="s">
        <v>982</v>
      </c>
      <c r="CD70" t="s">
        <v>93</v>
      </c>
      <c r="CE70" t="s">
        <v>110</v>
      </c>
      <c r="CF70" t="s">
        <v>94</v>
      </c>
      <c r="CG70" t="s">
        <v>93</v>
      </c>
      <c r="CH70" t="s">
        <v>93</v>
      </c>
      <c r="CI70">
        <v>329</v>
      </c>
      <c r="CJ70" t="s">
        <v>1106</v>
      </c>
      <c r="CK70">
        <v>0</v>
      </c>
      <c r="CL70" t="s">
        <v>93</v>
      </c>
      <c r="CM70">
        <v>0</v>
      </c>
      <c r="CN70" t="s">
        <v>93</v>
      </c>
      <c r="CO70">
        <v>0</v>
      </c>
      <c r="CP70" t="s">
        <v>93</v>
      </c>
      <c r="CQ70" t="s">
        <v>93</v>
      </c>
      <c r="CS70" t="str">
        <f>_xlfn.IFNA(VLOOKUP(全[[#This Row],[利用者名]],前[利用者名],1,FALSE),"新規")</f>
        <v>篠田　久行</v>
      </c>
    </row>
    <row r="71" spans="1:97">
      <c r="A71">
        <v>70</v>
      </c>
      <c r="B71">
        <v>922</v>
      </c>
      <c r="C71" t="s">
        <v>1000</v>
      </c>
      <c r="D71" t="s">
        <v>1001</v>
      </c>
      <c r="E71" t="s">
        <v>125</v>
      </c>
      <c r="F71" s="1">
        <v>18210</v>
      </c>
      <c r="G71" s="1">
        <v>18210</v>
      </c>
      <c r="H71" t="s">
        <v>136</v>
      </c>
      <c r="I71" t="s">
        <v>1002</v>
      </c>
      <c r="J71" t="s">
        <v>93</v>
      </c>
      <c r="K71" t="s">
        <v>1003</v>
      </c>
      <c r="L71" t="s">
        <v>1004</v>
      </c>
      <c r="M71" t="s">
        <v>1011</v>
      </c>
      <c r="N71" t="s">
        <v>94</v>
      </c>
      <c r="O71" t="s">
        <v>1012</v>
      </c>
      <c r="P71" t="s">
        <v>116</v>
      </c>
      <c r="Q71" t="s">
        <v>1294</v>
      </c>
      <c r="R71" t="s">
        <v>93</v>
      </c>
      <c r="S71" t="s">
        <v>93</v>
      </c>
      <c r="T71" t="s">
        <v>93</v>
      </c>
      <c r="U71" t="s">
        <v>93</v>
      </c>
      <c r="V71" t="s">
        <v>93</v>
      </c>
      <c r="W71">
        <v>76</v>
      </c>
      <c r="X71">
        <v>11</v>
      </c>
      <c r="Y71" t="s">
        <v>94</v>
      </c>
      <c r="Z71" s="1">
        <v>45492</v>
      </c>
      <c r="AA71" s="1"/>
      <c r="AB71" s="1"/>
      <c r="AC71" s="1"/>
      <c r="AD71" t="s">
        <v>104</v>
      </c>
      <c r="AE71">
        <v>22</v>
      </c>
      <c r="AF71" s="1">
        <v>45809</v>
      </c>
      <c r="AG71" s="1">
        <v>46904</v>
      </c>
      <c r="AH71" t="s">
        <v>93</v>
      </c>
      <c r="AI71" t="s">
        <v>117</v>
      </c>
      <c r="AJ71">
        <v>132027</v>
      </c>
      <c r="AK71" t="s">
        <v>1493</v>
      </c>
      <c r="AL71" s="1"/>
      <c r="AM71">
        <v>1373003639</v>
      </c>
      <c r="AN71" t="s">
        <v>1013</v>
      </c>
      <c r="AO71" t="s">
        <v>96</v>
      </c>
      <c r="AP71">
        <v>138255</v>
      </c>
      <c r="AQ71" t="s">
        <v>97</v>
      </c>
      <c r="AR71" t="s">
        <v>705</v>
      </c>
      <c r="AS71" t="s">
        <v>1014</v>
      </c>
      <c r="AT71" t="s">
        <v>117</v>
      </c>
      <c r="AU71" s="1">
        <v>45931</v>
      </c>
      <c r="AV71" s="1">
        <v>46022</v>
      </c>
      <c r="AW71">
        <v>49</v>
      </c>
      <c r="AX71" t="s">
        <v>98</v>
      </c>
      <c r="AY71" t="s">
        <v>99</v>
      </c>
      <c r="AZ71">
        <v>37</v>
      </c>
      <c r="BA71" t="s">
        <v>198</v>
      </c>
      <c r="BB71" t="s">
        <v>199</v>
      </c>
      <c r="BC71" t="s">
        <v>93</v>
      </c>
      <c r="BD71" t="s">
        <v>93</v>
      </c>
      <c r="BE71" t="s">
        <v>1001</v>
      </c>
      <c r="BF71" t="s">
        <v>136</v>
      </c>
      <c r="BG71" t="s">
        <v>1002</v>
      </c>
      <c r="BH71" t="s">
        <v>93</v>
      </c>
      <c r="BI71" t="s">
        <v>1003</v>
      </c>
      <c r="BJ71" t="s">
        <v>99</v>
      </c>
      <c r="BK71" s="1">
        <v>45505</v>
      </c>
      <c r="BL71" s="1">
        <v>45603</v>
      </c>
      <c r="BM71">
        <v>0</v>
      </c>
      <c r="BN71" t="s">
        <v>93</v>
      </c>
      <c r="BO71" t="s">
        <v>93</v>
      </c>
      <c r="BP71" t="s">
        <v>93</v>
      </c>
      <c r="BQ71" t="s">
        <v>93</v>
      </c>
      <c r="BR71" t="s">
        <v>93</v>
      </c>
      <c r="BS71" s="1"/>
      <c r="BT71">
        <v>952</v>
      </c>
      <c r="BU71" t="s">
        <v>93</v>
      </c>
      <c r="BV71" t="s">
        <v>101</v>
      </c>
      <c r="BW71">
        <v>8753</v>
      </c>
      <c r="BX71" t="s">
        <v>158</v>
      </c>
      <c r="BY71" t="s">
        <v>1015</v>
      </c>
      <c r="BZ71" t="s">
        <v>1001</v>
      </c>
      <c r="CA71">
        <v>0</v>
      </c>
      <c r="CB71">
        <v>90</v>
      </c>
      <c r="CC71" t="s">
        <v>106</v>
      </c>
      <c r="CD71" t="s">
        <v>106</v>
      </c>
      <c r="CE71" t="s">
        <v>290</v>
      </c>
      <c r="CF71" t="s">
        <v>93</v>
      </c>
      <c r="CG71" t="s">
        <v>94</v>
      </c>
      <c r="CH71" t="s">
        <v>93</v>
      </c>
      <c r="CI71">
        <v>185</v>
      </c>
      <c r="CJ71" t="s">
        <v>1016</v>
      </c>
      <c r="CK71">
        <v>0</v>
      </c>
      <c r="CL71" t="s">
        <v>93</v>
      </c>
      <c r="CM71">
        <v>0</v>
      </c>
      <c r="CN71" t="s">
        <v>93</v>
      </c>
      <c r="CO71">
        <v>0</v>
      </c>
      <c r="CP71" t="s">
        <v>93</v>
      </c>
      <c r="CQ71" t="s">
        <v>93</v>
      </c>
      <c r="CS71" t="str">
        <f>_xlfn.IFNA(VLOOKUP(全[[#This Row],[利用者名]],前[利用者名],1,FALSE),"新規")</f>
        <v>澁澤　絹江</v>
      </c>
    </row>
    <row r="72" spans="1:97">
      <c r="A72">
        <v>71</v>
      </c>
      <c r="B72">
        <v>925</v>
      </c>
      <c r="C72" t="s">
        <v>1023</v>
      </c>
      <c r="D72" t="s">
        <v>1024</v>
      </c>
      <c r="E72" t="s">
        <v>125</v>
      </c>
      <c r="F72" s="1">
        <v>12785</v>
      </c>
      <c r="G72" s="1">
        <v>12785</v>
      </c>
      <c r="H72" t="s">
        <v>92</v>
      </c>
      <c r="I72" t="s">
        <v>1025</v>
      </c>
      <c r="J72" t="s">
        <v>93</v>
      </c>
      <c r="K72" t="s">
        <v>1026</v>
      </c>
      <c r="L72" t="s">
        <v>93</v>
      </c>
      <c r="M72" t="s">
        <v>93</v>
      </c>
      <c r="N72" t="s">
        <v>94</v>
      </c>
      <c r="O72" t="s">
        <v>838</v>
      </c>
      <c r="P72" t="s">
        <v>93</v>
      </c>
      <c r="Q72" t="s">
        <v>1364</v>
      </c>
      <c r="R72" t="s">
        <v>93</v>
      </c>
      <c r="S72" t="s">
        <v>93</v>
      </c>
      <c r="T72" t="s">
        <v>93</v>
      </c>
      <c r="U72" t="s">
        <v>93</v>
      </c>
      <c r="V72" t="s">
        <v>93</v>
      </c>
      <c r="W72">
        <v>90</v>
      </c>
      <c r="X72">
        <v>1</v>
      </c>
      <c r="Y72" t="s">
        <v>94</v>
      </c>
      <c r="Z72" s="1">
        <v>45492</v>
      </c>
      <c r="AA72" s="1"/>
      <c r="AB72" s="1"/>
      <c r="AC72" s="1"/>
      <c r="AD72" t="s">
        <v>192</v>
      </c>
      <c r="AE72">
        <v>24</v>
      </c>
      <c r="AF72" s="1">
        <v>45870</v>
      </c>
      <c r="AG72" s="1">
        <v>47330</v>
      </c>
      <c r="AH72" t="s">
        <v>93</v>
      </c>
      <c r="AI72" t="s">
        <v>93</v>
      </c>
      <c r="AJ72">
        <v>132027</v>
      </c>
      <c r="AK72" t="s">
        <v>1494</v>
      </c>
      <c r="AL72" s="1"/>
      <c r="AM72">
        <v>1373000825</v>
      </c>
      <c r="AN72" t="s">
        <v>638</v>
      </c>
      <c r="AO72" t="s">
        <v>93</v>
      </c>
      <c r="AQ72" t="s">
        <v>93</v>
      </c>
      <c r="AR72" t="s">
        <v>93</v>
      </c>
      <c r="AS72" t="s">
        <v>93</v>
      </c>
      <c r="AT72" t="s">
        <v>93</v>
      </c>
      <c r="AU72" s="1">
        <v>45992</v>
      </c>
      <c r="AV72" s="1">
        <v>46022</v>
      </c>
      <c r="AW72">
        <v>49</v>
      </c>
      <c r="AX72" t="s">
        <v>98</v>
      </c>
      <c r="AY72" t="s">
        <v>99</v>
      </c>
      <c r="AZ72">
        <v>702</v>
      </c>
      <c r="BA72" t="s">
        <v>1164</v>
      </c>
      <c r="BB72" t="s">
        <v>185</v>
      </c>
      <c r="BC72" t="s">
        <v>93</v>
      </c>
      <c r="BD72" t="s">
        <v>93</v>
      </c>
      <c r="BE72" t="s">
        <v>1024</v>
      </c>
      <c r="BF72" t="s">
        <v>92</v>
      </c>
      <c r="BG72" t="s">
        <v>1025</v>
      </c>
      <c r="BH72" t="s">
        <v>93</v>
      </c>
      <c r="BI72" t="s">
        <v>1026</v>
      </c>
      <c r="BJ72" t="s">
        <v>99</v>
      </c>
      <c r="BK72" s="1"/>
      <c r="BL72" s="1"/>
      <c r="BM72">
        <v>81</v>
      </c>
      <c r="BN72" t="s">
        <v>712</v>
      </c>
      <c r="BO72" t="s">
        <v>93</v>
      </c>
      <c r="BP72" t="s">
        <v>93</v>
      </c>
      <c r="BQ72" t="s">
        <v>93</v>
      </c>
      <c r="BR72" t="s">
        <v>93</v>
      </c>
      <c r="BS72" s="1"/>
      <c r="BT72">
        <v>955</v>
      </c>
      <c r="BU72" t="s">
        <v>93</v>
      </c>
      <c r="BV72" t="s">
        <v>101</v>
      </c>
      <c r="BW72">
        <v>1286590</v>
      </c>
      <c r="BX72" t="s">
        <v>998</v>
      </c>
      <c r="BY72" t="s">
        <v>1027</v>
      </c>
      <c r="BZ72" t="s">
        <v>1024</v>
      </c>
      <c r="CA72">
        <v>0</v>
      </c>
      <c r="CB72">
        <v>90</v>
      </c>
      <c r="CC72" t="s">
        <v>106</v>
      </c>
      <c r="CD72" t="s">
        <v>106</v>
      </c>
      <c r="CE72" t="s">
        <v>187</v>
      </c>
      <c r="CF72" t="s">
        <v>93</v>
      </c>
      <c r="CG72" t="s">
        <v>94</v>
      </c>
      <c r="CH72" t="s">
        <v>93</v>
      </c>
      <c r="CI72">
        <v>47</v>
      </c>
      <c r="CJ72" t="s">
        <v>1028</v>
      </c>
      <c r="CK72">
        <v>81</v>
      </c>
      <c r="CL72" t="s">
        <v>712</v>
      </c>
      <c r="CM72">
        <v>0</v>
      </c>
      <c r="CN72" t="s">
        <v>93</v>
      </c>
      <c r="CO72">
        <v>0</v>
      </c>
      <c r="CP72" t="s">
        <v>93</v>
      </c>
      <c r="CQ72" t="s">
        <v>93</v>
      </c>
      <c r="CS72" t="str">
        <f>_xlfn.IFNA(VLOOKUP(全[[#This Row],[利用者名]],前[利用者名],1,FALSE),"新規")</f>
        <v>嶋田　ムツ子</v>
      </c>
    </row>
    <row r="73" spans="1:97">
      <c r="A73">
        <v>72</v>
      </c>
      <c r="B73">
        <v>917</v>
      </c>
      <c r="C73" t="s">
        <v>1005</v>
      </c>
      <c r="D73" t="s">
        <v>978</v>
      </c>
      <c r="E73" t="s">
        <v>91</v>
      </c>
      <c r="F73" s="1">
        <v>19180</v>
      </c>
      <c r="G73" s="1">
        <v>19180</v>
      </c>
      <c r="H73" t="s">
        <v>113</v>
      </c>
      <c r="I73" t="s">
        <v>979</v>
      </c>
      <c r="J73" t="s">
        <v>93</v>
      </c>
      <c r="K73" t="s">
        <v>980</v>
      </c>
      <c r="L73" t="s">
        <v>93</v>
      </c>
      <c r="M73" t="s">
        <v>1311</v>
      </c>
      <c r="N73" t="s">
        <v>94</v>
      </c>
      <c r="O73" t="s">
        <v>93</v>
      </c>
      <c r="P73" t="s">
        <v>93</v>
      </c>
      <c r="Q73" t="s">
        <v>1429</v>
      </c>
      <c r="R73" t="s">
        <v>93</v>
      </c>
      <c r="S73" t="s">
        <v>93</v>
      </c>
      <c r="T73" t="s">
        <v>93</v>
      </c>
      <c r="U73" t="s">
        <v>93</v>
      </c>
      <c r="V73" t="s">
        <v>93</v>
      </c>
      <c r="W73">
        <v>73</v>
      </c>
      <c r="X73">
        <v>7</v>
      </c>
      <c r="Y73" t="s">
        <v>94</v>
      </c>
      <c r="Z73" s="1">
        <v>45460</v>
      </c>
      <c r="AA73" s="1"/>
      <c r="AB73" s="1"/>
      <c r="AC73" s="1"/>
      <c r="AD73" t="s">
        <v>192</v>
      </c>
      <c r="AE73">
        <v>24</v>
      </c>
      <c r="AF73" s="1">
        <v>45323</v>
      </c>
      <c r="AG73" s="1">
        <v>46783</v>
      </c>
      <c r="AH73" t="s">
        <v>93</v>
      </c>
      <c r="AI73" t="s">
        <v>93</v>
      </c>
      <c r="AJ73">
        <v>132027</v>
      </c>
      <c r="AK73" t="s">
        <v>1495</v>
      </c>
      <c r="AL73" s="1"/>
      <c r="AM73">
        <v>1373101896</v>
      </c>
      <c r="AN73" t="s">
        <v>888</v>
      </c>
      <c r="AO73" t="s">
        <v>93</v>
      </c>
      <c r="AQ73" t="s">
        <v>93</v>
      </c>
      <c r="AR73" t="s">
        <v>93</v>
      </c>
      <c r="AS73" t="s">
        <v>93</v>
      </c>
      <c r="AT73" t="s">
        <v>93</v>
      </c>
      <c r="AU73" s="1">
        <v>45992</v>
      </c>
      <c r="AV73" s="1">
        <v>46081</v>
      </c>
      <c r="AW73">
        <v>81</v>
      </c>
      <c r="AX73" t="s">
        <v>712</v>
      </c>
      <c r="AY73" t="s">
        <v>99</v>
      </c>
      <c r="AZ73">
        <v>329</v>
      </c>
      <c r="BA73" t="s">
        <v>1774</v>
      </c>
      <c r="BB73" t="s">
        <v>199</v>
      </c>
      <c r="BC73" t="s">
        <v>93</v>
      </c>
      <c r="BD73" t="s">
        <v>93</v>
      </c>
      <c r="BE73" t="s">
        <v>978</v>
      </c>
      <c r="BF73" t="s">
        <v>113</v>
      </c>
      <c r="BG73" t="s">
        <v>979</v>
      </c>
      <c r="BH73" t="s">
        <v>93</v>
      </c>
      <c r="BI73" t="s">
        <v>980</v>
      </c>
      <c r="BJ73" t="s">
        <v>99</v>
      </c>
      <c r="BK73" s="1"/>
      <c r="BL73" s="1"/>
      <c r="BM73">
        <v>49</v>
      </c>
      <c r="BN73" t="s">
        <v>98</v>
      </c>
      <c r="BO73" t="s">
        <v>93</v>
      </c>
      <c r="BP73" t="s">
        <v>93</v>
      </c>
      <c r="BQ73" t="s">
        <v>93</v>
      </c>
      <c r="BR73" t="s">
        <v>93</v>
      </c>
      <c r="BS73" s="1"/>
      <c r="BT73">
        <v>948</v>
      </c>
      <c r="BU73" t="s">
        <v>93</v>
      </c>
      <c r="BV73" t="s">
        <v>101</v>
      </c>
      <c r="BW73">
        <v>7669156</v>
      </c>
      <c r="BX73" t="s">
        <v>1006</v>
      </c>
      <c r="BY73" t="s">
        <v>1007</v>
      </c>
      <c r="BZ73" t="s">
        <v>1008</v>
      </c>
      <c r="CA73">
        <v>0</v>
      </c>
      <c r="CB73">
        <v>80</v>
      </c>
      <c r="CC73" t="s">
        <v>106</v>
      </c>
      <c r="CD73" t="s">
        <v>93</v>
      </c>
      <c r="CE73" t="s">
        <v>290</v>
      </c>
      <c r="CF73" t="s">
        <v>93</v>
      </c>
      <c r="CG73" t="s">
        <v>93</v>
      </c>
      <c r="CH73" t="s">
        <v>93</v>
      </c>
      <c r="CI73">
        <v>316</v>
      </c>
      <c r="CJ73" t="s">
        <v>285</v>
      </c>
      <c r="CK73">
        <v>49</v>
      </c>
      <c r="CL73" t="s">
        <v>98</v>
      </c>
      <c r="CM73">
        <v>0</v>
      </c>
      <c r="CN73" t="s">
        <v>93</v>
      </c>
      <c r="CO73">
        <v>0</v>
      </c>
      <c r="CP73" t="s">
        <v>93</v>
      </c>
      <c r="CQ73" t="s">
        <v>93</v>
      </c>
      <c r="CS73" t="str">
        <f>_xlfn.IFNA(VLOOKUP(全[[#This Row],[利用者名]],前[利用者名],1,FALSE),"新規")</f>
        <v>島也　辰美</v>
      </c>
    </row>
    <row r="74" spans="1:97">
      <c r="A74">
        <v>73</v>
      </c>
      <c r="B74">
        <v>964</v>
      </c>
      <c r="C74" t="s">
        <v>1208</v>
      </c>
      <c r="D74" t="s">
        <v>1209</v>
      </c>
      <c r="E74" t="s">
        <v>125</v>
      </c>
      <c r="F74" s="1">
        <v>22901</v>
      </c>
      <c r="G74" s="1">
        <v>22901</v>
      </c>
      <c r="H74" t="s">
        <v>136</v>
      </c>
      <c r="I74" t="s">
        <v>1210</v>
      </c>
      <c r="J74" t="s">
        <v>93</v>
      </c>
      <c r="K74" t="s">
        <v>93</v>
      </c>
      <c r="L74" t="s">
        <v>1211</v>
      </c>
      <c r="M74" t="s">
        <v>1212</v>
      </c>
      <c r="N74" t="s">
        <v>93</v>
      </c>
      <c r="O74" t="s">
        <v>93</v>
      </c>
      <c r="P74" t="s">
        <v>93</v>
      </c>
      <c r="Q74" t="s">
        <v>93</v>
      </c>
      <c r="R74" t="s">
        <v>93</v>
      </c>
      <c r="S74" t="s">
        <v>93</v>
      </c>
      <c r="T74" t="s">
        <v>93</v>
      </c>
      <c r="U74" t="s">
        <v>93</v>
      </c>
      <c r="V74" t="s">
        <v>1451</v>
      </c>
      <c r="W74">
        <v>63</v>
      </c>
      <c r="X74">
        <v>9</v>
      </c>
      <c r="Y74" t="s">
        <v>94</v>
      </c>
      <c r="Z74" s="1"/>
      <c r="AA74" s="1"/>
      <c r="AB74" s="1">
        <v>45708</v>
      </c>
      <c r="AC74" s="1">
        <v>45974</v>
      </c>
      <c r="AD74" t="s">
        <v>192</v>
      </c>
      <c r="AE74">
        <v>24</v>
      </c>
      <c r="AF74" s="1">
        <v>45681</v>
      </c>
      <c r="AG74" s="1">
        <v>46053</v>
      </c>
      <c r="AH74" t="s">
        <v>93</v>
      </c>
      <c r="AI74" t="s">
        <v>93</v>
      </c>
      <c r="AJ74">
        <v>132027</v>
      </c>
      <c r="AK74" t="s">
        <v>1496</v>
      </c>
      <c r="AL74" s="1"/>
      <c r="AM74">
        <v>1373003647</v>
      </c>
      <c r="AN74" t="s">
        <v>1033</v>
      </c>
      <c r="AO74" t="s">
        <v>96</v>
      </c>
      <c r="AP74">
        <v>138255</v>
      </c>
      <c r="AQ74" t="s">
        <v>141</v>
      </c>
      <c r="AR74" t="s">
        <v>1213</v>
      </c>
      <c r="AS74" t="s">
        <v>1214</v>
      </c>
      <c r="AT74" t="s">
        <v>93</v>
      </c>
      <c r="AU74" s="1">
        <v>45931</v>
      </c>
      <c r="AV74" s="1">
        <v>46022</v>
      </c>
      <c r="AW74">
        <v>49</v>
      </c>
      <c r="AX74" t="s">
        <v>98</v>
      </c>
      <c r="AY74" t="s">
        <v>142</v>
      </c>
      <c r="AZ74">
        <v>139</v>
      </c>
      <c r="BA74" t="s">
        <v>206</v>
      </c>
      <c r="BB74" t="s">
        <v>199</v>
      </c>
      <c r="BC74" t="s">
        <v>704</v>
      </c>
      <c r="BD74" t="s">
        <v>93</v>
      </c>
      <c r="BE74" t="s">
        <v>1209</v>
      </c>
      <c r="BF74" t="s">
        <v>136</v>
      </c>
      <c r="BG74" t="s">
        <v>1210</v>
      </c>
      <c r="BH74" t="s">
        <v>93</v>
      </c>
      <c r="BI74" t="s">
        <v>93</v>
      </c>
      <c r="BJ74" t="s">
        <v>142</v>
      </c>
      <c r="BK74" s="1">
        <v>45474</v>
      </c>
      <c r="BL74" s="1">
        <v>45930</v>
      </c>
      <c r="BM74">
        <v>85</v>
      </c>
      <c r="BN74" t="s">
        <v>811</v>
      </c>
      <c r="BO74" t="s">
        <v>93</v>
      </c>
      <c r="BP74" t="s">
        <v>93</v>
      </c>
      <c r="BQ74" t="s">
        <v>93</v>
      </c>
      <c r="BR74" t="s">
        <v>1689</v>
      </c>
      <c r="BS74" s="1"/>
      <c r="BT74">
        <v>990</v>
      </c>
      <c r="BU74" t="s">
        <v>93</v>
      </c>
      <c r="BV74" t="s">
        <v>101</v>
      </c>
      <c r="BW74">
        <v>124036</v>
      </c>
      <c r="BX74" t="s">
        <v>1215</v>
      </c>
      <c r="BY74" t="s">
        <v>1216</v>
      </c>
      <c r="BZ74" t="s">
        <v>1217</v>
      </c>
      <c r="CA74">
        <v>0</v>
      </c>
      <c r="CB74">
        <v>90</v>
      </c>
      <c r="CC74" t="s">
        <v>93</v>
      </c>
      <c r="CD74" t="s">
        <v>93</v>
      </c>
      <c r="CE74" t="s">
        <v>290</v>
      </c>
      <c r="CF74" t="s">
        <v>94</v>
      </c>
      <c r="CG74" t="s">
        <v>93</v>
      </c>
      <c r="CH74" t="s">
        <v>93</v>
      </c>
      <c r="CI74">
        <v>330</v>
      </c>
      <c r="CJ74" t="s">
        <v>1110</v>
      </c>
      <c r="CK74">
        <v>85</v>
      </c>
      <c r="CL74" t="s">
        <v>811</v>
      </c>
      <c r="CM74">
        <v>0</v>
      </c>
      <c r="CN74" t="s">
        <v>93</v>
      </c>
      <c r="CO74">
        <v>0</v>
      </c>
      <c r="CP74" t="s">
        <v>93</v>
      </c>
      <c r="CQ74" t="s">
        <v>93</v>
      </c>
      <c r="CS74" t="str">
        <f>_xlfn.IFNA(VLOOKUP(全[[#This Row],[利用者名]],前[利用者名],1,FALSE),"新規")</f>
        <v>島貫　雅貴子</v>
      </c>
    </row>
    <row r="75" spans="1:97">
      <c r="A75">
        <v>74</v>
      </c>
      <c r="B75">
        <v>1012</v>
      </c>
      <c r="C75" t="s">
        <v>1497</v>
      </c>
      <c r="D75" t="s">
        <v>1498</v>
      </c>
      <c r="E75" t="s">
        <v>125</v>
      </c>
      <c r="F75" s="1">
        <v>11284</v>
      </c>
      <c r="G75" s="1">
        <v>11284</v>
      </c>
      <c r="H75" t="s">
        <v>397</v>
      </c>
      <c r="I75" t="s">
        <v>1499</v>
      </c>
      <c r="J75" t="s">
        <v>93</v>
      </c>
      <c r="K75" t="s">
        <v>1500</v>
      </c>
      <c r="L75" t="s">
        <v>93</v>
      </c>
      <c r="M75" t="s">
        <v>93</v>
      </c>
      <c r="N75" t="s">
        <v>94</v>
      </c>
      <c r="O75" t="s">
        <v>93</v>
      </c>
      <c r="P75" t="s">
        <v>93</v>
      </c>
      <c r="Q75" t="s">
        <v>1253</v>
      </c>
      <c r="R75" t="s">
        <v>93</v>
      </c>
      <c r="S75" t="s">
        <v>93</v>
      </c>
      <c r="T75" t="s">
        <v>93</v>
      </c>
      <c r="U75" t="s">
        <v>93</v>
      </c>
      <c r="V75" t="s">
        <v>93</v>
      </c>
      <c r="W75">
        <v>95</v>
      </c>
      <c r="X75">
        <v>11</v>
      </c>
      <c r="Y75" t="s">
        <v>94</v>
      </c>
      <c r="Z75" s="1">
        <v>45924</v>
      </c>
      <c r="AA75" s="1"/>
      <c r="AB75" s="1"/>
      <c r="AC75" s="1"/>
      <c r="AD75" t="s">
        <v>104</v>
      </c>
      <c r="AE75">
        <v>22</v>
      </c>
      <c r="AF75" s="1">
        <v>45924</v>
      </c>
      <c r="AG75" s="1">
        <v>46295</v>
      </c>
      <c r="AH75" t="s">
        <v>93</v>
      </c>
      <c r="AI75" t="s">
        <v>93</v>
      </c>
      <c r="AJ75">
        <v>132027</v>
      </c>
      <c r="AK75" t="s">
        <v>1501</v>
      </c>
      <c r="AL75" s="1"/>
      <c r="AM75">
        <v>1373000346</v>
      </c>
      <c r="AN75" t="s">
        <v>913</v>
      </c>
      <c r="AO75" t="s">
        <v>93</v>
      </c>
      <c r="AQ75" t="s">
        <v>93</v>
      </c>
      <c r="AR75" t="s">
        <v>93</v>
      </c>
      <c r="AS75" t="s">
        <v>93</v>
      </c>
      <c r="AT75" t="s">
        <v>93</v>
      </c>
      <c r="AU75" s="1">
        <v>45986</v>
      </c>
      <c r="AV75" s="1">
        <v>46053</v>
      </c>
      <c r="AW75">
        <v>49</v>
      </c>
      <c r="AX75" t="s">
        <v>98</v>
      </c>
      <c r="AY75" t="s">
        <v>99</v>
      </c>
      <c r="AZ75">
        <v>549</v>
      </c>
      <c r="BA75" t="s">
        <v>656</v>
      </c>
      <c r="BB75" t="s">
        <v>199</v>
      </c>
      <c r="BC75" t="s">
        <v>93</v>
      </c>
      <c r="BD75" t="s">
        <v>93</v>
      </c>
      <c r="BE75" t="s">
        <v>1498</v>
      </c>
      <c r="BF75" t="s">
        <v>397</v>
      </c>
      <c r="BG75" t="s">
        <v>1499</v>
      </c>
      <c r="BH75" t="s">
        <v>93</v>
      </c>
      <c r="BI75" t="s">
        <v>1500</v>
      </c>
      <c r="BJ75" t="s">
        <v>99</v>
      </c>
      <c r="BK75" s="1"/>
      <c r="BL75" s="1"/>
      <c r="BM75">
        <v>0</v>
      </c>
      <c r="BN75" t="s">
        <v>93</v>
      </c>
      <c r="BO75" t="s">
        <v>93</v>
      </c>
      <c r="BP75" t="s">
        <v>93</v>
      </c>
      <c r="BQ75" t="s">
        <v>93</v>
      </c>
      <c r="BR75" t="s">
        <v>93</v>
      </c>
      <c r="BS75" s="1"/>
      <c r="BT75">
        <v>1030</v>
      </c>
      <c r="BU75" t="s">
        <v>93</v>
      </c>
      <c r="BV75" t="s">
        <v>101</v>
      </c>
      <c r="BW75">
        <v>5250415</v>
      </c>
      <c r="BX75" t="s">
        <v>352</v>
      </c>
      <c r="BY75" t="s">
        <v>1679</v>
      </c>
      <c r="BZ75" t="s">
        <v>1498</v>
      </c>
      <c r="CA75">
        <v>0</v>
      </c>
      <c r="CB75">
        <v>90</v>
      </c>
      <c r="CC75" t="s">
        <v>106</v>
      </c>
      <c r="CD75" t="s">
        <v>93</v>
      </c>
      <c r="CE75" t="s">
        <v>290</v>
      </c>
      <c r="CF75" t="s">
        <v>93</v>
      </c>
      <c r="CG75" t="s">
        <v>93</v>
      </c>
      <c r="CH75" t="s">
        <v>93</v>
      </c>
      <c r="CI75">
        <v>255</v>
      </c>
      <c r="CJ75" t="s">
        <v>1502</v>
      </c>
      <c r="CK75">
        <v>0</v>
      </c>
      <c r="CL75" t="s">
        <v>93</v>
      </c>
      <c r="CM75">
        <v>0</v>
      </c>
      <c r="CN75" t="s">
        <v>93</v>
      </c>
      <c r="CO75">
        <v>0</v>
      </c>
      <c r="CP75" t="s">
        <v>93</v>
      </c>
      <c r="CQ75" t="s">
        <v>93</v>
      </c>
      <c r="CS75" t="str">
        <f>_xlfn.IFNA(VLOOKUP(全[[#This Row],[利用者名]],前[利用者名],1,FALSE),"新規")</f>
        <v>清水　敏子</v>
      </c>
    </row>
    <row r="76" spans="1:97">
      <c r="A76">
        <v>75</v>
      </c>
      <c r="B76">
        <v>1026</v>
      </c>
      <c r="C76" t="s">
        <v>1775</v>
      </c>
      <c r="D76" t="s">
        <v>1776</v>
      </c>
      <c r="E76" t="s">
        <v>125</v>
      </c>
      <c r="F76" s="1">
        <v>14529</v>
      </c>
      <c r="G76" s="1">
        <v>14529</v>
      </c>
      <c r="H76" t="s">
        <v>229</v>
      </c>
      <c r="I76" t="s">
        <v>1777</v>
      </c>
      <c r="J76" t="s">
        <v>93</v>
      </c>
      <c r="K76" t="s">
        <v>1778</v>
      </c>
      <c r="L76" t="s">
        <v>93</v>
      </c>
      <c r="M76" t="s">
        <v>93</v>
      </c>
      <c r="N76" t="s">
        <v>94</v>
      </c>
      <c r="O76" t="s">
        <v>93</v>
      </c>
      <c r="P76" t="s">
        <v>93</v>
      </c>
      <c r="Q76" t="s">
        <v>1179</v>
      </c>
      <c r="R76" t="s">
        <v>93</v>
      </c>
      <c r="S76" t="s">
        <v>93</v>
      </c>
      <c r="T76" t="s">
        <v>93</v>
      </c>
      <c r="U76" t="s">
        <v>93</v>
      </c>
      <c r="V76" t="s">
        <v>93</v>
      </c>
      <c r="W76">
        <v>86</v>
      </c>
      <c r="X76">
        <v>10</v>
      </c>
      <c r="Y76" t="s">
        <v>94</v>
      </c>
      <c r="Z76" s="1">
        <v>45987</v>
      </c>
      <c r="AA76" s="1"/>
      <c r="AB76" s="1"/>
      <c r="AC76" s="1"/>
      <c r="AD76" t="s">
        <v>108</v>
      </c>
      <c r="AE76">
        <v>23</v>
      </c>
      <c r="AF76" s="1">
        <v>45689</v>
      </c>
      <c r="AG76" s="1">
        <v>46783</v>
      </c>
      <c r="AH76" t="s">
        <v>93</v>
      </c>
      <c r="AI76" t="s">
        <v>93</v>
      </c>
      <c r="AJ76">
        <v>132027</v>
      </c>
      <c r="AK76" t="s">
        <v>1779</v>
      </c>
      <c r="AL76" s="1"/>
      <c r="AM76">
        <v>1373101961</v>
      </c>
      <c r="AN76" t="s">
        <v>1035</v>
      </c>
      <c r="AO76" t="s">
        <v>93</v>
      </c>
      <c r="AQ76" t="s">
        <v>93</v>
      </c>
      <c r="AR76" t="s">
        <v>93</v>
      </c>
      <c r="AS76" t="s">
        <v>93</v>
      </c>
      <c r="AT76" t="s">
        <v>93</v>
      </c>
      <c r="AU76" s="1">
        <v>45987</v>
      </c>
      <c r="AV76" s="1">
        <v>46022</v>
      </c>
      <c r="AW76">
        <v>49</v>
      </c>
      <c r="AX76" t="s">
        <v>98</v>
      </c>
      <c r="AY76" t="s">
        <v>99</v>
      </c>
      <c r="AZ76">
        <v>758</v>
      </c>
      <c r="BA76" t="s">
        <v>1780</v>
      </c>
      <c r="BB76" t="s">
        <v>1781</v>
      </c>
      <c r="BC76" t="s">
        <v>93</v>
      </c>
      <c r="BD76" t="s">
        <v>93</v>
      </c>
      <c r="BE76" t="s">
        <v>1776</v>
      </c>
      <c r="BF76" t="s">
        <v>229</v>
      </c>
      <c r="BG76" t="s">
        <v>1777</v>
      </c>
      <c r="BH76" t="s">
        <v>93</v>
      </c>
      <c r="BI76" t="s">
        <v>1778</v>
      </c>
      <c r="BJ76" t="s">
        <v>99</v>
      </c>
      <c r="BK76" s="1"/>
      <c r="BL76" s="1"/>
      <c r="BM76">
        <v>0</v>
      </c>
      <c r="BN76" t="s">
        <v>93</v>
      </c>
      <c r="BO76" t="s">
        <v>93</v>
      </c>
      <c r="BP76" t="s">
        <v>93</v>
      </c>
      <c r="BQ76" t="s">
        <v>93</v>
      </c>
      <c r="BR76" t="s">
        <v>93</v>
      </c>
      <c r="BS76" s="1"/>
      <c r="BT76">
        <v>1042</v>
      </c>
      <c r="BU76" t="s">
        <v>93</v>
      </c>
      <c r="BV76" t="s">
        <v>101</v>
      </c>
      <c r="BW76">
        <v>765435</v>
      </c>
      <c r="BX76" t="s">
        <v>1782</v>
      </c>
      <c r="BY76" t="s">
        <v>1783</v>
      </c>
      <c r="BZ76" t="s">
        <v>1776</v>
      </c>
      <c r="CA76">
        <v>0</v>
      </c>
      <c r="CB76">
        <v>90</v>
      </c>
      <c r="CC76" t="s">
        <v>106</v>
      </c>
      <c r="CD76" t="s">
        <v>93</v>
      </c>
      <c r="CE76" t="s">
        <v>1784</v>
      </c>
      <c r="CF76" t="s">
        <v>93</v>
      </c>
      <c r="CG76" t="s">
        <v>93</v>
      </c>
      <c r="CH76" t="s">
        <v>93</v>
      </c>
      <c r="CI76">
        <v>325</v>
      </c>
      <c r="CJ76" t="s">
        <v>808</v>
      </c>
      <c r="CK76">
        <v>0</v>
      </c>
      <c r="CL76" t="s">
        <v>93</v>
      </c>
      <c r="CM76">
        <v>0</v>
      </c>
      <c r="CN76" t="s">
        <v>93</v>
      </c>
      <c r="CO76">
        <v>0</v>
      </c>
      <c r="CP76" t="s">
        <v>93</v>
      </c>
      <c r="CQ76" t="s">
        <v>93</v>
      </c>
      <c r="CS76" t="str">
        <f>_xlfn.IFNA(VLOOKUP(全[[#This Row],[利用者名]],前[利用者名],1,FALSE),"新規")</f>
        <v>清水　まち子</v>
      </c>
    </row>
    <row r="77" spans="1:97">
      <c r="A77">
        <v>76</v>
      </c>
      <c r="B77">
        <v>1005</v>
      </c>
      <c r="C77" t="s">
        <v>1410</v>
      </c>
      <c r="D77" t="s">
        <v>1411</v>
      </c>
      <c r="E77" t="s">
        <v>125</v>
      </c>
      <c r="F77" s="1">
        <v>17497</v>
      </c>
      <c r="G77" s="1">
        <v>17497</v>
      </c>
      <c r="H77" t="s">
        <v>229</v>
      </c>
      <c r="I77" t="s">
        <v>1412</v>
      </c>
      <c r="J77" t="s">
        <v>93</v>
      </c>
      <c r="K77" t="s">
        <v>1413</v>
      </c>
      <c r="L77" t="s">
        <v>93</v>
      </c>
      <c r="M77" t="s">
        <v>93</v>
      </c>
      <c r="N77" t="s">
        <v>94</v>
      </c>
      <c r="O77" t="s">
        <v>1012</v>
      </c>
      <c r="P77" t="s">
        <v>93</v>
      </c>
      <c r="Q77" t="s">
        <v>1364</v>
      </c>
      <c r="R77" t="s">
        <v>93</v>
      </c>
      <c r="S77" t="s">
        <v>93</v>
      </c>
      <c r="T77" t="s">
        <v>93</v>
      </c>
      <c r="U77" t="s">
        <v>93</v>
      </c>
      <c r="V77" t="s">
        <v>93</v>
      </c>
      <c r="W77">
        <v>78</v>
      </c>
      <c r="X77">
        <v>11</v>
      </c>
      <c r="Y77" t="s">
        <v>94</v>
      </c>
      <c r="Z77" s="1">
        <v>45891</v>
      </c>
      <c r="AA77" s="1"/>
      <c r="AB77" s="1"/>
      <c r="AC77" s="1"/>
      <c r="AD77" t="s">
        <v>108</v>
      </c>
      <c r="AE77">
        <v>23</v>
      </c>
      <c r="AF77" s="1">
        <v>45842</v>
      </c>
      <c r="AG77" s="1">
        <v>46234</v>
      </c>
      <c r="AH77" t="s">
        <v>93</v>
      </c>
      <c r="AI77" t="s">
        <v>93</v>
      </c>
      <c r="AJ77">
        <v>132027</v>
      </c>
      <c r="AK77" t="s">
        <v>1503</v>
      </c>
      <c r="AL77" s="1"/>
      <c r="AM77">
        <v>1373003720</v>
      </c>
      <c r="AN77" t="s">
        <v>1289</v>
      </c>
      <c r="AO77" t="s">
        <v>93</v>
      </c>
      <c r="AQ77" t="s">
        <v>93</v>
      </c>
      <c r="AR77" t="s">
        <v>93</v>
      </c>
      <c r="AS77" t="s">
        <v>93</v>
      </c>
      <c r="AT77" t="s">
        <v>93</v>
      </c>
      <c r="AU77" s="1">
        <v>45891</v>
      </c>
      <c r="AV77" s="1">
        <v>46074</v>
      </c>
      <c r="AW77">
        <v>49</v>
      </c>
      <c r="AX77" t="s">
        <v>98</v>
      </c>
      <c r="AY77" t="s">
        <v>99</v>
      </c>
      <c r="AZ77">
        <v>734</v>
      </c>
      <c r="BA77" t="s">
        <v>1414</v>
      </c>
      <c r="BB77" t="s">
        <v>193</v>
      </c>
      <c r="BC77" t="s">
        <v>93</v>
      </c>
      <c r="BD77" t="s">
        <v>93</v>
      </c>
      <c r="BE77" t="s">
        <v>1411</v>
      </c>
      <c r="BF77" t="s">
        <v>229</v>
      </c>
      <c r="BG77" t="s">
        <v>1412</v>
      </c>
      <c r="BH77" t="s">
        <v>93</v>
      </c>
      <c r="BI77" t="s">
        <v>1413</v>
      </c>
      <c r="BJ77" t="s">
        <v>99</v>
      </c>
      <c r="BK77" s="1"/>
      <c r="BL77" s="1"/>
      <c r="BM77">
        <v>0</v>
      </c>
      <c r="BN77" t="s">
        <v>93</v>
      </c>
      <c r="BO77" t="s">
        <v>93</v>
      </c>
      <c r="BP77" t="s">
        <v>93</v>
      </c>
      <c r="BQ77" t="s">
        <v>93</v>
      </c>
      <c r="BR77" t="s">
        <v>93</v>
      </c>
      <c r="BS77" s="1"/>
      <c r="BT77">
        <v>1025</v>
      </c>
      <c r="BU77" t="s">
        <v>93</v>
      </c>
      <c r="BV77" t="s">
        <v>101</v>
      </c>
      <c r="BW77">
        <v>4547249</v>
      </c>
      <c r="BX77" t="s">
        <v>307</v>
      </c>
      <c r="BY77" t="s">
        <v>1504</v>
      </c>
      <c r="BZ77" t="s">
        <v>1411</v>
      </c>
      <c r="CA77">
        <v>0</v>
      </c>
      <c r="CB77">
        <v>90</v>
      </c>
      <c r="CC77" t="s">
        <v>106</v>
      </c>
      <c r="CD77" t="s">
        <v>106</v>
      </c>
      <c r="CE77" t="s">
        <v>197</v>
      </c>
      <c r="CF77" t="s">
        <v>93</v>
      </c>
      <c r="CG77" t="s">
        <v>94</v>
      </c>
      <c r="CH77" t="s">
        <v>93</v>
      </c>
      <c r="CI77">
        <v>344</v>
      </c>
      <c r="CJ77" t="s">
        <v>1403</v>
      </c>
      <c r="CK77">
        <v>0</v>
      </c>
      <c r="CL77" t="s">
        <v>93</v>
      </c>
      <c r="CM77">
        <v>0</v>
      </c>
      <c r="CN77" t="s">
        <v>93</v>
      </c>
      <c r="CO77">
        <v>0</v>
      </c>
      <c r="CP77" t="s">
        <v>93</v>
      </c>
      <c r="CQ77" t="s">
        <v>93</v>
      </c>
      <c r="CS77" t="str">
        <f>_xlfn.IFNA(VLOOKUP(全[[#This Row],[利用者名]],前[利用者名],1,FALSE),"新規")</f>
        <v>庄司　美津枝</v>
      </c>
    </row>
    <row r="78" spans="1:97">
      <c r="A78">
        <v>77</v>
      </c>
      <c r="B78">
        <v>926</v>
      </c>
      <c r="C78" t="s">
        <v>1680</v>
      </c>
      <c r="D78" t="s">
        <v>1681</v>
      </c>
      <c r="E78" t="s">
        <v>125</v>
      </c>
      <c r="F78" s="1">
        <v>15576</v>
      </c>
      <c r="G78" s="1">
        <v>15576</v>
      </c>
      <c r="H78" t="s">
        <v>113</v>
      </c>
      <c r="I78" t="s">
        <v>1682</v>
      </c>
      <c r="J78" t="s">
        <v>1683</v>
      </c>
      <c r="K78" t="s">
        <v>1684</v>
      </c>
      <c r="L78" t="s">
        <v>93</v>
      </c>
      <c r="M78" t="s">
        <v>1685</v>
      </c>
      <c r="N78" t="s">
        <v>93</v>
      </c>
      <c r="O78" t="s">
        <v>93</v>
      </c>
      <c r="P78" t="s">
        <v>126</v>
      </c>
      <c r="Q78" t="s">
        <v>1429</v>
      </c>
      <c r="R78" t="s">
        <v>93</v>
      </c>
      <c r="S78" t="s">
        <v>93</v>
      </c>
      <c r="T78" t="s">
        <v>93</v>
      </c>
      <c r="U78" t="s">
        <v>93</v>
      </c>
      <c r="V78" t="s">
        <v>93</v>
      </c>
      <c r="W78">
        <v>83</v>
      </c>
      <c r="X78">
        <v>8</v>
      </c>
      <c r="Y78" t="s">
        <v>94</v>
      </c>
      <c r="Z78" s="1">
        <v>45510</v>
      </c>
      <c r="AA78" s="1"/>
      <c r="AB78" s="1"/>
      <c r="AC78" s="1"/>
      <c r="AD78" t="s">
        <v>108</v>
      </c>
      <c r="AE78">
        <v>23</v>
      </c>
      <c r="AF78" s="1">
        <v>45931</v>
      </c>
      <c r="AG78" s="1">
        <v>47026</v>
      </c>
      <c r="AH78" t="s">
        <v>93</v>
      </c>
      <c r="AI78" t="s">
        <v>157</v>
      </c>
      <c r="AJ78">
        <v>132027</v>
      </c>
      <c r="AK78" t="s">
        <v>1686</v>
      </c>
      <c r="AL78" s="1"/>
      <c r="AM78">
        <v>1373003613</v>
      </c>
      <c r="AN78" t="s">
        <v>825</v>
      </c>
      <c r="AO78" t="s">
        <v>93</v>
      </c>
      <c r="AQ78" t="s">
        <v>93</v>
      </c>
      <c r="AR78" t="s">
        <v>93</v>
      </c>
      <c r="AS78" t="s">
        <v>93</v>
      </c>
      <c r="AT78" t="s">
        <v>157</v>
      </c>
      <c r="AU78" s="1">
        <v>45975</v>
      </c>
      <c r="AV78" s="1">
        <v>46155</v>
      </c>
      <c r="AW78">
        <v>49</v>
      </c>
      <c r="AX78" t="s">
        <v>98</v>
      </c>
      <c r="AY78" t="s">
        <v>99</v>
      </c>
      <c r="AZ78">
        <v>573</v>
      </c>
      <c r="BA78" t="s">
        <v>1785</v>
      </c>
      <c r="BB78" t="s">
        <v>193</v>
      </c>
      <c r="BC78" t="s">
        <v>93</v>
      </c>
      <c r="BD78" t="s">
        <v>93</v>
      </c>
      <c r="BE78" t="s">
        <v>1681</v>
      </c>
      <c r="BF78" t="s">
        <v>113</v>
      </c>
      <c r="BG78" t="s">
        <v>1682</v>
      </c>
      <c r="BH78" t="s">
        <v>1683</v>
      </c>
      <c r="BI78" t="s">
        <v>1684</v>
      </c>
      <c r="BJ78" t="s">
        <v>99</v>
      </c>
      <c r="BK78" s="1"/>
      <c r="BL78" s="1"/>
      <c r="BM78">
        <v>0</v>
      </c>
      <c r="BN78" t="s">
        <v>93</v>
      </c>
      <c r="BO78" t="s">
        <v>93</v>
      </c>
      <c r="BP78" t="s">
        <v>93</v>
      </c>
      <c r="BQ78" t="s">
        <v>93</v>
      </c>
      <c r="BR78" t="s">
        <v>93</v>
      </c>
      <c r="BS78" s="1"/>
      <c r="BT78">
        <v>956</v>
      </c>
      <c r="BU78" t="s">
        <v>93</v>
      </c>
      <c r="BV78" t="s">
        <v>101</v>
      </c>
      <c r="BW78">
        <v>90682</v>
      </c>
      <c r="BX78" t="s">
        <v>160</v>
      </c>
      <c r="BY78" t="s">
        <v>1687</v>
      </c>
      <c r="BZ78" t="s">
        <v>1681</v>
      </c>
      <c r="CA78">
        <v>0</v>
      </c>
      <c r="CB78">
        <v>90</v>
      </c>
      <c r="CC78" t="s">
        <v>93</v>
      </c>
      <c r="CD78" t="s">
        <v>93</v>
      </c>
      <c r="CE78" t="s">
        <v>197</v>
      </c>
      <c r="CF78" t="s">
        <v>93</v>
      </c>
      <c r="CG78" t="s">
        <v>93</v>
      </c>
      <c r="CH78" t="s">
        <v>93</v>
      </c>
      <c r="CI78">
        <v>338</v>
      </c>
      <c r="CJ78" t="s">
        <v>1688</v>
      </c>
      <c r="CK78">
        <v>0</v>
      </c>
      <c r="CL78" t="s">
        <v>93</v>
      </c>
      <c r="CM78">
        <v>0</v>
      </c>
      <c r="CN78" t="s">
        <v>93</v>
      </c>
      <c r="CO78">
        <v>0</v>
      </c>
      <c r="CP78" t="s">
        <v>93</v>
      </c>
      <c r="CQ78" t="s">
        <v>93</v>
      </c>
      <c r="CS78" t="str">
        <f>_xlfn.IFNA(VLOOKUP(全[[#This Row],[利用者名]],前[利用者名],1,FALSE),"新規")</f>
        <v>庄司　ミツ子</v>
      </c>
    </row>
    <row r="79" spans="1:97">
      <c r="A79">
        <v>78</v>
      </c>
      <c r="B79">
        <v>988</v>
      </c>
      <c r="C79" t="s">
        <v>1312</v>
      </c>
      <c r="D79" t="s">
        <v>1313</v>
      </c>
      <c r="E79" t="s">
        <v>91</v>
      </c>
      <c r="F79" s="1">
        <v>13128</v>
      </c>
      <c r="G79" s="1">
        <v>13128</v>
      </c>
      <c r="H79" t="s">
        <v>113</v>
      </c>
      <c r="I79" t="s">
        <v>1342</v>
      </c>
      <c r="J79" t="s">
        <v>93</v>
      </c>
      <c r="K79" t="s">
        <v>1343</v>
      </c>
      <c r="L79" t="s">
        <v>1344</v>
      </c>
      <c r="M79" t="s">
        <v>93</v>
      </c>
      <c r="N79" t="s">
        <v>94</v>
      </c>
      <c r="O79" t="s">
        <v>93</v>
      </c>
      <c r="P79" t="s">
        <v>93</v>
      </c>
      <c r="Q79" t="s">
        <v>1253</v>
      </c>
      <c r="R79" t="s">
        <v>93</v>
      </c>
      <c r="S79" t="s">
        <v>93</v>
      </c>
      <c r="T79" t="s">
        <v>93</v>
      </c>
      <c r="U79" t="s">
        <v>93</v>
      </c>
      <c r="V79" t="s">
        <v>93</v>
      </c>
      <c r="W79">
        <v>90</v>
      </c>
      <c r="X79">
        <v>12</v>
      </c>
      <c r="Y79" t="s">
        <v>94</v>
      </c>
      <c r="Z79" s="1">
        <v>45821</v>
      </c>
      <c r="AA79" s="1"/>
      <c r="AB79" s="1"/>
      <c r="AC79" s="1"/>
      <c r="AD79" t="s">
        <v>95</v>
      </c>
      <c r="AE79">
        <v>21</v>
      </c>
      <c r="AF79" s="1">
        <v>45231</v>
      </c>
      <c r="AG79" s="1">
        <v>46691</v>
      </c>
      <c r="AH79" t="s">
        <v>93</v>
      </c>
      <c r="AI79" t="s">
        <v>93</v>
      </c>
      <c r="AJ79">
        <v>132027</v>
      </c>
      <c r="AK79" t="s">
        <v>1505</v>
      </c>
      <c r="AL79" s="1"/>
      <c r="AM79">
        <v>1373000098</v>
      </c>
      <c r="AN79" t="s">
        <v>139</v>
      </c>
      <c r="AO79" t="s">
        <v>93</v>
      </c>
      <c r="AQ79" t="s">
        <v>93</v>
      </c>
      <c r="AR79" t="s">
        <v>93</v>
      </c>
      <c r="AS79" t="s">
        <v>93</v>
      </c>
      <c r="AT79" t="s">
        <v>93</v>
      </c>
      <c r="AU79" s="1">
        <v>45992</v>
      </c>
      <c r="AV79" s="1">
        <v>46022</v>
      </c>
      <c r="AW79">
        <v>49</v>
      </c>
      <c r="AX79" t="s">
        <v>98</v>
      </c>
      <c r="AY79" t="s">
        <v>99</v>
      </c>
      <c r="AZ79">
        <v>543</v>
      </c>
      <c r="BA79" t="s">
        <v>1320</v>
      </c>
      <c r="BB79" t="s">
        <v>1200</v>
      </c>
      <c r="BC79" t="s">
        <v>93</v>
      </c>
      <c r="BD79" t="s">
        <v>93</v>
      </c>
      <c r="BE79" t="s">
        <v>1313</v>
      </c>
      <c r="BF79" t="s">
        <v>113</v>
      </c>
      <c r="BG79" t="s">
        <v>1342</v>
      </c>
      <c r="BH79" t="s">
        <v>93</v>
      </c>
      <c r="BI79" t="s">
        <v>1343</v>
      </c>
      <c r="BJ79" t="s">
        <v>99</v>
      </c>
      <c r="BK79" s="1"/>
      <c r="BL79" s="1"/>
      <c r="BM79">
        <v>0</v>
      </c>
      <c r="BN79" t="s">
        <v>93</v>
      </c>
      <c r="BO79" t="s">
        <v>93</v>
      </c>
      <c r="BP79" t="s">
        <v>93</v>
      </c>
      <c r="BQ79" t="s">
        <v>93</v>
      </c>
      <c r="BR79" t="s">
        <v>93</v>
      </c>
      <c r="BS79" s="1"/>
      <c r="BT79">
        <v>1011</v>
      </c>
      <c r="BU79" t="s">
        <v>93</v>
      </c>
      <c r="BV79" t="s">
        <v>101</v>
      </c>
      <c r="BW79">
        <v>790441</v>
      </c>
      <c r="BX79" t="s">
        <v>200</v>
      </c>
      <c r="BY79" t="s">
        <v>1345</v>
      </c>
      <c r="BZ79" t="s">
        <v>1313</v>
      </c>
      <c r="CA79">
        <v>0</v>
      </c>
      <c r="CB79">
        <v>90</v>
      </c>
      <c r="CC79" t="s">
        <v>106</v>
      </c>
      <c r="CD79" t="s">
        <v>93</v>
      </c>
      <c r="CE79" t="s">
        <v>1201</v>
      </c>
      <c r="CF79" t="s">
        <v>93</v>
      </c>
      <c r="CG79" t="s">
        <v>93</v>
      </c>
      <c r="CH79" t="s">
        <v>93</v>
      </c>
      <c r="CI79">
        <v>147</v>
      </c>
      <c r="CJ79" t="s">
        <v>248</v>
      </c>
      <c r="CK79">
        <v>0</v>
      </c>
      <c r="CL79" t="s">
        <v>93</v>
      </c>
      <c r="CM79">
        <v>0</v>
      </c>
      <c r="CN79" t="s">
        <v>93</v>
      </c>
      <c r="CO79">
        <v>0</v>
      </c>
      <c r="CP79" t="s">
        <v>93</v>
      </c>
      <c r="CQ79" t="s">
        <v>93</v>
      </c>
      <c r="CS79" t="str">
        <f>_xlfn.IFNA(VLOOKUP(全[[#This Row],[利用者名]],前[利用者名],1,FALSE),"新規")</f>
        <v>白井　哲郎</v>
      </c>
    </row>
    <row r="80" spans="1:97">
      <c r="A80">
        <v>79</v>
      </c>
      <c r="B80">
        <v>1004</v>
      </c>
      <c r="C80" t="s">
        <v>1415</v>
      </c>
      <c r="D80" t="s">
        <v>1416</v>
      </c>
      <c r="E80" t="s">
        <v>125</v>
      </c>
      <c r="F80" s="1">
        <v>16310</v>
      </c>
      <c r="G80" s="1">
        <v>16310</v>
      </c>
      <c r="H80" t="s">
        <v>156</v>
      </c>
      <c r="I80" t="s">
        <v>1417</v>
      </c>
      <c r="J80" t="s">
        <v>93</v>
      </c>
      <c r="K80" t="s">
        <v>1418</v>
      </c>
      <c r="L80" t="s">
        <v>93</v>
      </c>
      <c r="M80" t="s">
        <v>93</v>
      </c>
      <c r="N80" t="s">
        <v>94</v>
      </c>
      <c r="O80" t="s">
        <v>93</v>
      </c>
      <c r="P80" t="s">
        <v>93</v>
      </c>
      <c r="Q80" t="s">
        <v>1089</v>
      </c>
      <c r="R80" t="s">
        <v>93</v>
      </c>
      <c r="S80" t="s">
        <v>93</v>
      </c>
      <c r="T80" t="s">
        <v>93</v>
      </c>
      <c r="U80" t="s">
        <v>93</v>
      </c>
      <c r="V80" t="s">
        <v>93</v>
      </c>
      <c r="W80">
        <v>81</v>
      </c>
      <c r="X80">
        <v>8</v>
      </c>
      <c r="Y80" t="s">
        <v>94</v>
      </c>
      <c r="Z80" s="1">
        <v>45889</v>
      </c>
      <c r="AA80" s="1"/>
      <c r="AB80" s="1"/>
      <c r="AC80" s="1"/>
      <c r="AD80" t="s">
        <v>108</v>
      </c>
      <c r="AE80">
        <v>23</v>
      </c>
      <c r="AF80" s="1">
        <v>45658</v>
      </c>
      <c r="AG80" s="1">
        <v>46022</v>
      </c>
      <c r="AH80" t="s">
        <v>93</v>
      </c>
      <c r="AI80" t="s">
        <v>93</v>
      </c>
      <c r="AJ80">
        <v>132027</v>
      </c>
      <c r="AK80" t="s">
        <v>1506</v>
      </c>
      <c r="AL80" s="1"/>
      <c r="AM80">
        <v>1373003423</v>
      </c>
      <c r="AN80" t="s">
        <v>695</v>
      </c>
      <c r="AO80" t="s">
        <v>93</v>
      </c>
      <c r="AQ80" t="s">
        <v>93</v>
      </c>
      <c r="AR80" t="s">
        <v>93</v>
      </c>
      <c r="AS80" t="s">
        <v>93</v>
      </c>
      <c r="AT80" t="s">
        <v>93</v>
      </c>
      <c r="AU80" s="1">
        <v>45992</v>
      </c>
      <c r="AV80" s="1">
        <v>46022</v>
      </c>
      <c r="AW80">
        <v>49</v>
      </c>
      <c r="AX80" t="s">
        <v>98</v>
      </c>
      <c r="AY80" t="s">
        <v>99</v>
      </c>
      <c r="AZ80">
        <v>743</v>
      </c>
      <c r="BA80" t="s">
        <v>1507</v>
      </c>
      <c r="BB80" t="s">
        <v>1508</v>
      </c>
      <c r="BC80" t="s">
        <v>93</v>
      </c>
      <c r="BD80" t="s">
        <v>93</v>
      </c>
      <c r="BE80" t="s">
        <v>1416</v>
      </c>
      <c r="BF80" t="s">
        <v>156</v>
      </c>
      <c r="BG80" t="s">
        <v>1417</v>
      </c>
      <c r="BH80" t="s">
        <v>93</v>
      </c>
      <c r="BI80" t="s">
        <v>1418</v>
      </c>
      <c r="BJ80" t="s">
        <v>99</v>
      </c>
      <c r="BK80" s="1"/>
      <c r="BL80" s="1"/>
      <c r="BM80">
        <v>85</v>
      </c>
      <c r="BN80" t="s">
        <v>811</v>
      </c>
      <c r="BO80" t="s">
        <v>93</v>
      </c>
      <c r="BP80" t="s">
        <v>93</v>
      </c>
      <c r="BQ80" t="s">
        <v>93</v>
      </c>
      <c r="BR80" t="s">
        <v>93</v>
      </c>
      <c r="BS80" s="1"/>
      <c r="BT80">
        <v>1024</v>
      </c>
      <c r="BU80" t="s">
        <v>93</v>
      </c>
      <c r="BV80" t="s">
        <v>101</v>
      </c>
      <c r="BW80">
        <v>4864673</v>
      </c>
      <c r="BX80" t="s">
        <v>352</v>
      </c>
      <c r="BY80" t="s">
        <v>1419</v>
      </c>
      <c r="BZ80" t="s">
        <v>1416</v>
      </c>
      <c r="CA80">
        <v>0</v>
      </c>
      <c r="CB80">
        <v>90</v>
      </c>
      <c r="CC80" t="s">
        <v>106</v>
      </c>
      <c r="CD80" t="s">
        <v>93</v>
      </c>
      <c r="CE80" t="s">
        <v>1509</v>
      </c>
      <c r="CF80" t="s">
        <v>93</v>
      </c>
      <c r="CG80" t="s">
        <v>93</v>
      </c>
      <c r="CH80" t="s">
        <v>93</v>
      </c>
      <c r="CI80">
        <v>289</v>
      </c>
      <c r="CJ80" t="s">
        <v>943</v>
      </c>
      <c r="CK80">
        <v>85</v>
      </c>
      <c r="CL80" t="s">
        <v>811</v>
      </c>
      <c r="CM80">
        <v>0</v>
      </c>
      <c r="CN80" t="s">
        <v>93</v>
      </c>
      <c r="CO80">
        <v>0</v>
      </c>
      <c r="CP80" t="s">
        <v>93</v>
      </c>
      <c r="CQ80" t="s">
        <v>93</v>
      </c>
      <c r="CS80" t="str">
        <f>_xlfn.IFNA(VLOOKUP(全[[#This Row],[利用者名]],前[利用者名],1,FALSE),"新規")</f>
        <v>進藤　敦子</v>
      </c>
    </row>
    <row r="81" spans="1:97">
      <c r="A81">
        <v>80</v>
      </c>
      <c r="B81">
        <v>882</v>
      </c>
      <c r="C81" t="s">
        <v>845</v>
      </c>
      <c r="D81" t="s">
        <v>862</v>
      </c>
      <c r="E81" t="s">
        <v>125</v>
      </c>
      <c r="F81" s="1">
        <v>14508</v>
      </c>
      <c r="G81" s="1">
        <v>14508</v>
      </c>
      <c r="H81" t="s">
        <v>175</v>
      </c>
      <c r="I81" t="s">
        <v>291</v>
      </c>
      <c r="J81" t="s">
        <v>846</v>
      </c>
      <c r="K81" t="s">
        <v>847</v>
      </c>
      <c r="L81" t="s">
        <v>93</v>
      </c>
      <c r="M81" t="s">
        <v>93</v>
      </c>
      <c r="N81" t="s">
        <v>93</v>
      </c>
      <c r="O81" t="s">
        <v>93</v>
      </c>
      <c r="P81" t="s">
        <v>93</v>
      </c>
      <c r="Q81" t="s">
        <v>1402</v>
      </c>
      <c r="R81" t="s">
        <v>1433</v>
      </c>
      <c r="S81" t="s">
        <v>926</v>
      </c>
      <c r="T81" t="s">
        <v>93</v>
      </c>
      <c r="U81" t="s">
        <v>93</v>
      </c>
      <c r="V81" t="s">
        <v>93</v>
      </c>
      <c r="W81">
        <v>86</v>
      </c>
      <c r="X81">
        <v>9</v>
      </c>
      <c r="Y81" t="s">
        <v>94</v>
      </c>
      <c r="Z81" s="1">
        <v>45300</v>
      </c>
      <c r="AA81" s="1"/>
      <c r="AB81" s="1"/>
      <c r="AC81" s="1"/>
      <c r="AD81" t="s">
        <v>108</v>
      </c>
      <c r="AE81">
        <v>23</v>
      </c>
      <c r="AF81" s="1">
        <v>45901</v>
      </c>
      <c r="AG81" s="1">
        <v>46996</v>
      </c>
      <c r="AH81" t="s">
        <v>93</v>
      </c>
      <c r="AI81" t="s">
        <v>93</v>
      </c>
      <c r="AJ81">
        <v>132068</v>
      </c>
      <c r="AK81" t="s">
        <v>1510</v>
      </c>
      <c r="AL81" s="1"/>
      <c r="AM81">
        <v>1373003720</v>
      </c>
      <c r="AN81" t="s">
        <v>1289</v>
      </c>
      <c r="AO81" t="s">
        <v>96</v>
      </c>
      <c r="AP81">
        <v>39132022</v>
      </c>
      <c r="AQ81" t="s">
        <v>97</v>
      </c>
      <c r="AR81" t="s">
        <v>93</v>
      </c>
      <c r="AS81" t="s">
        <v>863</v>
      </c>
      <c r="AT81" t="s">
        <v>93</v>
      </c>
      <c r="AU81" s="1">
        <v>45931</v>
      </c>
      <c r="AV81" s="1">
        <v>46022</v>
      </c>
      <c r="AW81">
        <v>49</v>
      </c>
      <c r="AX81" t="s">
        <v>98</v>
      </c>
      <c r="AY81" t="s">
        <v>99</v>
      </c>
      <c r="AZ81">
        <v>689</v>
      </c>
      <c r="BA81" t="s">
        <v>1114</v>
      </c>
      <c r="BB81" t="s">
        <v>1115</v>
      </c>
      <c r="BC81" t="s">
        <v>93</v>
      </c>
      <c r="BD81" t="s">
        <v>93</v>
      </c>
      <c r="BE81" t="s">
        <v>862</v>
      </c>
      <c r="BF81" t="s">
        <v>175</v>
      </c>
      <c r="BG81" t="s">
        <v>291</v>
      </c>
      <c r="BH81" t="s">
        <v>846</v>
      </c>
      <c r="BI81" t="s">
        <v>847</v>
      </c>
      <c r="BJ81" t="s">
        <v>99</v>
      </c>
      <c r="BK81" s="1">
        <v>45870</v>
      </c>
      <c r="BL81" s="1">
        <v>46234</v>
      </c>
      <c r="BM81">
        <v>85</v>
      </c>
      <c r="BN81" t="s">
        <v>811</v>
      </c>
      <c r="BO81" t="s">
        <v>93</v>
      </c>
      <c r="BP81" t="s">
        <v>93</v>
      </c>
      <c r="BQ81" t="s">
        <v>93</v>
      </c>
      <c r="BR81" t="s">
        <v>93</v>
      </c>
      <c r="BS81" s="1"/>
      <c r="BT81">
        <v>920</v>
      </c>
      <c r="BU81" t="s">
        <v>93</v>
      </c>
      <c r="BV81" t="s">
        <v>101</v>
      </c>
      <c r="BW81">
        <v>3057933</v>
      </c>
      <c r="BX81" t="s">
        <v>200</v>
      </c>
      <c r="BY81" t="s">
        <v>889</v>
      </c>
      <c r="BZ81" t="s">
        <v>862</v>
      </c>
      <c r="CA81">
        <v>0</v>
      </c>
      <c r="CB81">
        <v>90</v>
      </c>
      <c r="CC81" t="s">
        <v>93</v>
      </c>
      <c r="CD81" t="s">
        <v>93</v>
      </c>
      <c r="CE81" t="s">
        <v>1116</v>
      </c>
      <c r="CF81" t="s">
        <v>93</v>
      </c>
      <c r="CG81" t="s">
        <v>93</v>
      </c>
      <c r="CH81" t="s">
        <v>93</v>
      </c>
      <c r="CI81">
        <v>342</v>
      </c>
      <c r="CJ81" t="s">
        <v>864</v>
      </c>
      <c r="CK81">
        <v>0</v>
      </c>
      <c r="CL81" t="s">
        <v>93</v>
      </c>
      <c r="CM81">
        <v>0</v>
      </c>
      <c r="CN81" t="s">
        <v>93</v>
      </c>
      <c r="CO81">
        <v>0</v>
      </c>
      <c r="CP81" t="s">
        <v>93</v>
      </c>
      <c r="CQ81" t="s">
        <v>93</v>
      </c>
      <c r="CS81" t="str">
        <f>_xlfn.IFNA(VLOOKUP(全[[#This Row],[利用者名]],前[利用者名],1,FALSE),"新規")</f>
        <v>地曵　良子</v>
      </c>
    </row>
    <row r="82" spans="1:97">
      <c r="A82">
        <v>81</v>
      </c>
      <c r="B82">
        <v>872</v>
      </c>
      <c r="C82" t="s">
        <v>839</v>
      </c>
      <c r="D82" t="s">
        <v>840</v>
      </c>
      <c r="E82" t="s">
        <v>125</v>
      </c>
      <c r="F82" s="1">
        <v>15154</v>
      </c>
      <c r="G82" s="1">
        <v>15154</v>
      </c>
      <c r="H82" t="s">
        <v>92</v>
      </c>
      <c r="I82" t="s">
        <v>848</v>
      </c>
      <c r="J82" t="s">
        <v>93</v>
      </c>
      <c r="K82" t="s">
        <v>849</v>
      </c>
      <c r="L82" t="s">
        <v>93</v>
      </c>
      <c r="M82" t="s">
        <v>850</v>
      </c>
      <c r="N82" t="s">
        <v>94</v>
      </c>
      <c r="O82" t="s">
        <v>93</v>
      </c>
      <c r="P82" t="s">
        <v>126</v>
      </c>
      <c r="Q82" t="s">
        <v>1429</v>
      </c>
      <c r="R82" t="s">
        <v>1436</v>
      </c>
      <c r="S82" t="s">
        <v>927</v>
      </c>
      <c r="T82" t="s">
        <v>93</v>
      </c>
      <c r="U82" t="s">
        <v>93</v>
      </c>
      <c r="V82" t="s">
        <v>93</v>
      </c>
      <c r="W82">
        <v>84</v>
      </c>
      <c r="X82">
        <v>6</v>
      </c>
      <c r="Y82" t="s">
        <v>94</v>
      </c>
      <c r="Z82" s="1">
        <v>45238</v>
      </c>
      <c r="AA82" s="1"/>
      <c r="AB82" s="1"/>
      <c r="AC82" s="1"/>
      <c r="AD82" t="s">
        <v>108</v>
      </c>
      <c r="AE82">
        <v>23</v>
      </c>
      <c r="AF82" s="1">
        <v>45566</v>
      </c>
      <c r="AG82" s="1">
        <v>46660</v>
      </c>
      <c r="AH82" t="s">
        <v>93</v>
      </c>
      <c r="AI82" t="s">
        <v>157</v>
      </c>
      <c r="AJ82">
        <v>132027</v>
      </c>
      <c r="AK82" t="s">
        <v>1511</v>
      </c>
      <c r="AL82" s="1"/>
      <c r="AM82">
        <v>1373000163</v>
      </c>
      <c r="AN82" t="s">
        <v>127</v>
      </c>
      <c r="AO82" t="s">
        <v>93</v>
      </c>
      <c r="AQ82" t="s">
        <v>93</v>
      </c>
      <c r="AR82" t="s">
        <v>93</v>
      </c>
      <c r="AS82" t="s">
        <v>93</v>
      </c>
      <c r="AT82" t="s">
        <v>157</v>
      </c>
      <c r="AU82" s="1">
        <v>45870</v>
      </c>
      <c r="AV82" s="1">
        <v>46053</v>
      </c>
      <c r="AW82">
        <v>49</v>
      </c>
      <c r="AX82" t="s">
        <v>98</v>
      </c>
      <c r="AY82" t="s">
        <v>99</v>
      </c>
      <c r="AZ82">
        <v>167</v>
      </c>
      <c r="BA82" t="s">
        <v>796</v>
      </c>
      <c r="BB82" t="s">
        <v>425</v>
      </c>
      <c r="BC82" t="s">
        <v>93</v>
      </c>
      <c r="BD82" t="s">
        <v>93</v>
      </c>
      <c r="BE82" t="s">
        <v>840</v>
      </c>
      <c r="BF82" t="s">
        <v>92</v>
      </c>
      <c r="BG82" t="s">
        <v>848</v>
      </c>
      <c r="BH82" t="s">
        <v>93</v>
      </c>
      <c r="BI82" t="s">
        <v>849</v>
      </c>
      <c r="BJ82" t="s">
        <v>99</v>
      </c>
      <c r="BK82" s="1"/>
      <c r="BL82" s="1"/>
      <c r="BM82">
        <v>85</v>
      </c>
      <c r="BN82" t="s">
        <v>811</v>
      </c>
      <c r="BO82" t="s">
        <v>93</v>
      </c>
      <c r="BP82" t="s">
        <v>93</v>
      </c>
      <c r="BQ82" t="s">
        <v>93</v>
      </c>
      <c r="BR82" t="s">
        <v>93</v>
      </c>
      <c r="BS82" s="1"/>
      <c r="BT82">
        <v>912</v>
      </c>
      <c r="BU82" t="s">
        <v>93</v>
      </c>
      <c r="BV82" t="s">
        <v>93</v>
      </c>
      <c r="BX82" t="s">
        <v>93</v>
      </c>
      <c r="BY82" t="s">
        <v>93</v>
      </c>
      <c r="BZ82" t="s">
        <v>93</v>
      </c>
      <c r="CA82">
        <v>0</v>
      </c>
      <c r="CB82">
        <v>90</v>
      </c>
      <c r="CC82" t="s">
        <v>106</v>
      </c>
      <c r="CD82" t="s">
        <v>93</v>
      </c>
      <c r="CE82" t="s">
        <v>93</v>
      </c>
      <c r="CF82" t="s">
        <v>93</v>
      </c>
      <c r="CG82" t="s">
        <v>93</v>
      </c>
      <c r="CH82" t="s">
        <v>93</v>
      </c>
      <c r="CI82">
        <v>214</v>
      </c>
      <c r="CJ82" t="s">
        <v>928</v>
      </c>
      <c r="CK82">
        <v>85</v>
      </c>
      <c r="CL82" t="s">
        <v>811</v>
      </c>
      <c r="CM82">
        <v>0</v>
      </c>
      <c r="CN82" t="s">
        <v>93</v>
      </c>
      <c r="CO82">
        <v>0</v>
      </c>
      <c r="CP82" t="s">
        <v>93</v>
      </c>
      <c r="CQ82" t="s">
        <v>93</v>
      </c>
      <c r="CS82" t="str">
        <f>_xlfn.IFNA(VLOOKUP(全[[#This Row],[利用者名]],前[利用者名],1,FALSE),"新規")</f>
        <v>鈴木　幸子</v>
      </c>
    </row>
    <row r="83" spans="1:97">
      <c r="A83">
        <v>82</v>
      </c>
      <c r="B83">
        <v>814</v>
      </c>
      <c r="C83" t="s">
        <v>751</v>
      </c>
      <c r="D83" t="s">
        <v>717</v>
      </c>
      <c r="E83" t="s">
        <v>125</v>
      </c>
      <c r="F83" s="1">
        <v>13502</v>
      </c>
      <c r="G83" s="1">
        <v>13502</v>
      </c>
      <c r="H83" t="s">
        <v>113</v>
      </c>
      <c r="I83" t="s">
        <v>718</v>
      </c>
      <c r="J83" t="s">
        <v>93</v>
      </c>
      <c r="K83" t="s">
        <v>719</v>
      </c>
      <c r="L83" t="s">
        <v>93</v>
      </c>
      <c r="M83" t="s">
        <v>93</v>
      </c>
      <c r="N83" t="s">
        <v>94</v>
      </c>
      <c r="O83" t="s">
        <v>93</v>
      </c>
      <c r="P83" t="s">
        <v>93</v>
      </c>
      <c r="Q83" t="s">
        <v>1523</v>
      </c>
      <c r="R83" t="s">
        <v>1436</v>
      </c>
      <c r="S83" t="s">
        <v>929</v>
      </c>
      <c r="T83" t="s">
        <v>909</v>
      </c>
      <c r="U83" t="s">
        <v>93</v>
      </c>
      <c r="V83" t="s">
        <v>93</v>
      </c>
      <c r="W83">
        <v>88</v>
      </c>
      <c r="X83">
        <v>12</v>
      </c>
      <c r="Y83" t="s">
        <v>94</v>
      </c>
      <c r="Z83" s="1">
        <v>45034</v>
      </c>
      <c r="AA83" s="1"/>
      <c r="AB83" s="1"/>
      <c r="AC83" s="1"/>
      <c r="AD83" t="s">
        <v>108</v>
      </c>
      <c r="AE83">
        <v>23</v>
      </c>
      <c r="AF83" s="1">
        <v>45689</v>
      </c>
      <c r="AG83" s="1">
        <v>46053</v>
      </c>
      <c r="AH83" t="s">
        <v>93</v>
      </c>
      <c r="AI83" t="s">
        <v>93</v>
      </c>
      <c r="AJ83">
        <v>132027</v>
      </c>
      <c r="AK83" t="s">
        <v>1574</v>
      </c>
      <c r="AL83" s="1"/>
      <c r="AM83">
        <v>1373002193</v>
      </c>
      <c r="AN83" t="s">
        <v>1720</v>
      </c>
      <c r="AO83" t="s">
        <v>93</v>
      </c>
      <c r="AQ83" t="s">
        <v>93</v>
      </c>
      <c r="AR83" t="s">
        <v>93</v>
      </c>
      <c r="AS83" t="s">
        <v>93</v>
      </c>
      <c r="AT83" t="s">
        <v>93</v>
      </c>
      <c r="AU83" s="1">
        <v>45901</v>
      </c>
      <c r="AV83" s="1">
        <v>46081</v>
      </c>
      <c r="AW83">
        <v>49</v>
      </c>
      <c r="AX83" t="s">
        <v>98</v>
      </c>
      <c r="AY83" t="s">
        <v>99</v>
      </c>
      <c r="AZ83">
        <v>144</v>
      </c>
      <c r="BA83" t="s">
        <v>306</v>
      </c>
      <c r="BB83" t="s">
        <v>331</v>
      </c>
      <c r="BC83" t="s">
        <v>93</v>
      </c>
      <c r="BD83" t="s">
        <v>93</v>
      </c>
      <c r="BE83" t="s">
        <v>717</v>
      </c>
      <c r="BF83" t="s">
        <v>113</v>
      </c>
      <c r="BG83" t="s">
        <v>718</v>
      </c>
      <c r="BH83" t="s">
        <v>93</v>
      </c>
      <c r="BI83" t="s">
        <v>719</v>
      </c>
      <c r="BJ83" t="s">
        <v>99</v>
      </c>
      <c r="BK83" s="1"/>
      <c r="BL83" s="1"/>
      <c r="BM83">
        <v>0</v>
      </c>
      <c r="BN83" t="s">
        <v>93</v>
      </c>
      <c r="BO83" t="s">
        <v>93</v>
      </c>
      <c r="BP83" t="s">
        <v>93</v>
      </c>
      <c r="BQ83" t="s">
        <v>93</v>
      </c>
      <c r="BR83" t="s">
        <v>93</v>
      </c>
      <c r="BS83" s="1"/>
      <c r="BT83">
        <v>865</v>
      </c>
      <c r="BU83" t="s">
        <v>93</v>
      </c>
      <c r="BV83" t="s">
        <v>101</v>
      </c>
      <c r="BW83">
        <v>6400470</v>
      </c>
      <c r="BX83" t="s">
        <v>752</v>
      </c>
      <c r="BY83" t="s">
        <v>753</v>
      </c>
      <c r="BZ83" t="s">
        <v>717</v>
      </c>
      <c r="CA83">
        <v>0</v>
      </c>
      <c r="CB83">
        <v>90</v>
      </c>
      <c r="CC83" t="s">
        <v>106</v>
      </c>
      <c r="CD83" t="s">
        <v>93</v>
      </c>
      <c r="CE83" t="s">
        <v>332</v>
      </c>
      <c r="CF83" t="s">
        <v>93</v>
      </c>
      <c r="CG83" t="s">
        <v>93</v>
      </c>
      <c r="CH83" t="s">
        <v>93</v>
      </c>
      <c r="CI83">
        <v>58</v>
      </c>
      <c r="CJ83" t="s">
        <v>1128</v>
      </c>
      <c r="CK83">
        <v>0</v>
      </c>
      <c r="CL83" t="s">
        <v>93</v>
      </c>
      <c r="CM83">
        <v>0</v>
      </c>
      <c r="CN83" t="s">
        <v>93</v>
      </c>
      <c r="CO83">
        <v>0</v>
      </c>
      <c r="CP83" t="s">
        <v>93</v>
      </c>
      <c r="CQ83" t="s">
        <v>93</v>
      </c>
      <c r="CS83" t="str">
        <f>_xlfn.IFNA(VLOOKUP(全[[#This Row],[利用者名]],前[利用者名],1,FALSE),"新規")</f>
        <v>砂川　順子</v>
      </c>
    </row>
    <row r="84" spans="1:97">
      <c r="A84">
        <v>83</v>
      </c>
      <c r="B84">
        <v>993</v>
      </c>
      <c r="C84" t="s">
        <v>1360</v>
      </c>
      <c r="D84" t="s">
        <v>1361</v>
      </c>
      <c r="E84" t="s">
        <v>91</v>
      </c>
      <c r="F84" s="1">
        <v>18090</v>
      </c>
      <c r="G84" s="1">
        <v>18090</v>
      </c>
      <c r="H84" t="s">
        <v>397</v>
      </c>
      <c r="I84" t="s">
        <v>1382</v>
      </c>
      <c r="J84" t="s">
        <v>93</v>
      </c>
      <c r="K84" t="s">
        <v>1383</v>
      </c>
      <c r="L84" t="s">
        <v>93</v>
      </c>
      <c r="M84" t="s">
        <v>93</v>
      </c>
      <c r="N84" t="s">
        <v>94</v>
      </c>
      <c r="O84" t="s">
        <v>93</v>
      </c>
      <c r="P84" t="s">
        <v>93</v>
      </c>
      <c r="Q84" t="s">
        <v>1294</v>
      </c>
      <c r="R84" t="s">
        <v>93</v>
      </c>
      <c r="S84" t="s">
        <v>93</v>
      </c>
      <c r="T84" t="s">
        <v>93</v>
      </c>
      <c r="U84" t="s">
        <v>93</v>
      </c>
      <c r="V84" t="s">
        <v>1363</v>
      </c>
      <c r="W84">
        <v>76</v>
      </c>
      <c r="X84">
        <v>7</v>
      </c>
      <c r="Y84" t="s">
        <v>94</v>
      </c>
      <c r="Z84" s="1">
        <v>45855</v>
      </c>
      <c r="AA84" s="1"/>
      <c r="AB84" s="1">
        <v>45870</v>
      </c>
      <c r="AC84" s="1"/>
      <c r="AD84" t="s">
        <v>108</v>
      </c>
      <c r="AE84">
        <v>23</v>
      </c>
      <c r="AF84" s="1">
        <v>45803</v>
      </c>
      <c r="AG84" s="1">
        <v>46173</v>
      </c>
      <c r="AH84" t="s">
        <v>93</v>
      </c>
      <c r="AI84" t="s">
        <v>93</v>
      </c>
      <c r="AJ84">
        <v>132027</v>
      </c>
      <c r="AK84" t="s">
        <v>1575</v>
      </c>
      <c r="AL84" s="1"/>
      <c r="AM84">
        <v>1373003423</v>
      </c>
      <c r="AN84" t="s">
        <v>695</v>
      </c>
      <c r="AO84" t="s">
        <v>96</v>
      </c>
      <c r="AP84">
        <v>39132022</v>
      </c>
      <c r="AQ84" t="s">
        <v>97</v>
      </c>
      <c r="AR84" t="s">
        <v>93</v>
      </c>
      <c r="AS84" t="s">
        <v>1384</v>
      </c>
      <c r="AT84" t="s">
        <v>93</v>
      </c>
      <c r="AU84" s="1">
        <v>45988</v>
      </c>
      <c r="AV84" s="1">
        <v>46022</v>
      </c>
      <c r="AW84">
        <v>49</v>
      </c>
      <c r="AX84" t="s">
        <v>98</v>
      </c>
      <c r="AY84" t="s">
        <v>142</v>
      </c>
      <c r="AZ84">
        <v>744</v>
      </c>
      <c r="BA84" t="s">
        <v>1576</v>
      </c>
      <c r="BB84" t="s">
        <v>1577</v>
      </c>
      <c r="BC84" t="s">
        <v>93</v>
      </c>
      <c r="BD84" t="s">
        <v>93</v>
      </c>
      <c r="BE84" t="s">
        <v>1361</v>
      </c>
      <c r="BF84" t="s">
        <v>397</v>
      </c>
      <c r="BG84" t="s">
        <v>1382</v>
      </c>
      <c r="BH84" t="s">
        <v>93</v>
      </c>
      <c r="BI84" t="s">
        <v>1383</v>
      </c>
      <c r="BJ84" t="s">
        <v>142</v>
      </c>
      <c r="BK84" s="1">
        <v>45484</v>
      </c>
      <c r="BL84" s="1"/>
      <c r="BM84">
        <v>0</v>
      </c>
      <c r="BN84" t="s">
        <v>93</v>
      </c>
      <c r="BO84" t="s">
        <v>93</v>
      </c>
      <c r="BP84" t="s">
        <v>93</v>
      </c>
      <c r="BQ84" t="s">
        <v>154</v>
      </c>
      <c r="BR84" t="s">
        <v>93</v>
      </c>
      <c r="BS84" s="1"/>
      <c r="BT84">
        <v>1016</v>
      </c>
      <c r="BU84" t="s">
        <v>93</v>
      </c>
      <c r="BV84" t="s">
        <v>101</v>
      </c>
      <c r="BW84">
        <v>6340421</v>
      </c>
      <c r="BX84" t="s">
        <v>1385</v>
      </c>
      <c r="BY84" t="s">
        <v>1386</v>
      </c>
      <c r="BZ84" t="s">
        <v>1361</v>
      </c>
      <c r="CA84">
        <v>0</v>
      </c>
      <c r="CB84">
        <v>90</v>
      </c>
      <c r="CC84" t="s">
        <v>982</v>
      </c>
      <c r="CD84" t="s">
        <v>93</v>
      </c>
      <c r="CE84" t="s">
        <v>1578</v>
      </c>
      <c r="CF84" t="s">
        <v>94</v>
      </c>
      <c r="CG84" t="s">
        <v>93</v>
      </c>
      <c r="CH84" t="s">
        <v>93</v>
      </c>
      <c r="CI84">
        <v>289</v>
      </c>
      <c r="CJ84" t="s">
        <v>943</v>
      </c>
      <c r="CK84">
        <v>0</v>
      </c>
      <c r="CL84" t="s">
        <v>93</v>
      </c>
      <c r="CM84">
        <v>0</v>
      </c>
      <c r="CN84" t="s">
        <v>93</v>
      </c>
      <c r="CO84">
        <v>0</v>
      </c>
      <c r="CP84" t="s">
        <v>93</v>
      </c>
      <c r="CQ84" t="s">
        <v>93</v>
      </c>
      <c r="CS84" t="str">
        <f>_xlfn.IFNA(VLOOKUP(全[[#This Row],[利用者名]],前[利用者名],1,FALSE),"新規")</f>
        <v>関田　拓夫</v>
      </c>
    </row>
    <row r="85" spans="1:97">
      <c r="A85">
        <v>84</v>
      </c>
      <c r="B85">
        <v>850</v>
      </c>
      <c r="C85" t="s">
        <v>797</v>
      </c>
      <c r="D85" t="s">
        <v>798</v>
      </c>
      <c r="E85" t="s">
        <v>125</v>
      </c>
      <c r="F85" s="1">
        <v>13435</v>
      </c>
      <c r="G85" s="1">
        <v>13435</v>
      </c>
      <c r="H85" t="s">
        <v>229</v>
      </c>
      <c r="I85" t="s">
        <v>799</v>
      </c>
      <c r="J85" t="s">
        <v>93</v>
      </c>
      <c r="K85" t="s">
        <v>815</v>
      </c>
      <c r="L85" t="s">
        <v>93</v>
      </c>
      <c r="M85" t="s">
        <v>816</v>
      </c>
      <c r="N85" t="s">
        <v>94</v>
      </c>
      <c r="O85" t="s">
        <v>93</v>
      </c>
      <c r="P85" t="s">
        <v>93</v>
      </c>
      <c r="Q85" t="s">
        <v>1490</v>
      </c>
      <c r="R85" t="s">
        <v>1436</v>
      </c>
      <c r="S85" t="s">
        <v>878</v>
      </c>
      <c r="T85" t="s">
        <v>909</v>
      </c>
      <c r="U85" t="s">
        <v>93</v>
      </c>
      <c r="V85" t="s">
        <v>93</v>
      </c>
      <c r="W85">
        <v>89</v>
      </c>
      <c r="X85">
        <v>10</v>
      </c>
      <c r="Y85" t="s">
        <v>94</v>
      </c>
      <c r="Z85" s="1">
        <v>45152</v>
      </c>
      <c r="AA85" s="1"/>
      <c r="AB85" s="1"/>
      <c r="AC85" s="1"/>
      <c r="AD85" t="s">
        <v>95</v>
      </c>
      <c r="AE85">
        <v>21</v>
      </c>
      <c r="AF85" s="1">
        <v>45474</v>
      </c>
      <c r="AG85" s="1">
        <v>46934</v>
      </c>
      <c r="AH85" t="s">
        <v>93</v>
      </c>
      <c r="AI85" t="s">
        <v>93</v>
      </c>
      <c r="AJ85">
        <v>132027</v>
      </c>
      <c r="AK85" t="s">
        <v>1513</v>
      </c>
      <c r="AL85" s="1"/>
      <c r="AM85">
        <v>1373003423</v>
      </c>
      <c r="AN85" t="s">
        <v>695</v>
      </c>
      <c r="AO85" t="s">
        <v>93</v>
      </c>
      <c r="AQ85" t="s">
        <v>93</v>
      </c>
      <c r="AR85" t="s">
        <v>93</v>
      </c>
      <c r="AS85" t="s">
        <v>93</v>
      </c>
      <c r="AT85" t="s">
        <v>93</v>
      </c>
      <c r="AU85" s="1">
        <v>45931</v>
      </c>
      <c r="AV85" s="1">
        <v>46112</v>
      </c>
      <c r="AW85">
        <v>49</v>
      </c>
      <c r="AX85" t="s">
        <v>98</v>
      </c>
      <c r="AY85" t="s">
        <v>99</v>
      </c>
      <c r="AZ85">
        <v>52</v>
      </c>
      <c r="BA85" t="s">
        <v>297</v>
      </c>
      <c r="BB85" t="s">
        <v>298</v>
      </c>
      <c r="BC85" t="s">
        <v>93</v>
      </c>
      <c r="BD85" t="s">
        <v>93</v>
      </c>
      <c r="BE85" t="s">
        <v>798</v>
      </c>
      <c r="BF85" t="s">
        <v>229</v>
      </c>
      <c r="BG85" t="s">
        <v>799</v>
      </c>
      <c r="BH85" t="s">
        <v>93</v>
      </c>
      <c r="BI85" t="s">
        <v>815</v>
      </c>
      <c r="BJ85" t="s">
        <v>99</v>
      </c>
      <c r="BK85" s="1"/>
      <c r="BL85" s="1"/>
      <c r="BM85">
        <v>0</v>
      </c>
      <c r="BN85" t="s">
        <v>93</v>
      </c>
      <c r="BO85" t="s">
        <v>93</v>
      </c>
      <c r="BP85" t="s">
        <v>93</v>
      </c>
      <c r="BQ85" t="s">
        <v>93</v>
      </c>
      <c r="BR85" t="s">
        <v>93</v>
      </c>
      <c r="BS85" s="1"/>
      <c r="BT85">
        <v>894</v>
      </c>
      <c r="BU85" t="s">
        <v>93</v>
      </c>
      <c r="BV85" t="s">
        <v>101</v>
      </c>
      <c r="BW85">
        <v>329471</v>
      </c>
      <c r="BX85" t="s">
        <v>194</v>
      </c>
      <c r="BY85" t="s">
        <v>817</v>
      </c>
      <c r="BZ85" t="s">
        <v>798</v>
      </c>
      <c r="CA85">
        <v>0</v>
      </c>
      <c r="CB85">
        <v>90</v>
      </c>
      <c r="CC85" t="s">
        <v>106</v>
      </c>
      <c r="CD85" t="s">
        <v>93</v>
      </c>
      <c r="CE85" t="s">
        <v>944</v>
      </c>
      <c r="CF85" t="s">
        <v>93</v>
      </c>
      <c r="CG85" t="s">
        <v>93</v>
      </c>
      <c r="CH85" t="s">
        <v>93</v>
      </c>
      <c r="CI85">
        <v>337</v>
      </c>
      <c r="CJ85" t="s">
        <v>1281</v>
      </c>
      <c r="CK85">
        <v>0</v>
      </c>
      <c r="CL85" t="s">
        <v>93</v>
      </c>
      <c r="CM85">
        <v>0</v>
      </c>
      <c r="CN85" t="s">
        <v>93</v>
      </c>
      <c r="CO85">
        <v>0</v>
      </c>
      <c r="CP85" t="s">
        <v>93</v>
      </c>
      <c r="CQ85" t="s">
        <v>93</v>
      </c>
      <c r="CS85" t="str">
        <f>_xlfn.IFNA(VLOOKUP(全[[#This Row],[利用者名]],前[利用者名],1,FALSE),"新規")</f>
        <v>髙橋　房江</v>
      </c>
    </row>
    <row r="86" spans="1:97">
      <c r="A86">
        <v>85</v>
      </c>
      <c r="B86">
        <v>1011</v>
      </c>
      <c r="C86" t="s">
        <v>1514</v>
      </c>
      <c r="D86" t="s">
        <v>1515</v>
      </c>
      <c r="E86" t="s">
        <v>125</v>
      </c>
      <c r="F86" s="1">
        <v>13756</v>
      </c>
      <c r="G86" s="1">
        <v>13756</v>
      </c>
      <c r="H86" t="s">
        <v>229</v>
      </c>
      <c r="I86" t="s">
        <v>1516</v>
      </c>
      <c r="J86" t="s">
        <v>93</v>
      </c>
      <c r="K86" t="s">
        <v>1517</v>
      </c>
      <c r="L86" t="s">
        <v>93</v>
      </c>
      <c r="M86" t="s">
        <v>1690</v>
      </c>
      <c r="N86" t="s">
        <v>94</v>
      </c>
      <c r="O86" t="s">
        <v>93</v>
      </c>
      <c r="P86" t="s">
        <v>93</v>
      </c>
      <c r="Q86" t="s">
        <v>1278</v>
      </c>
      <c r="R86" t="s">
        <v>93</v>
      </c>
      <c r="S86" t="s">
        <v>93</v>
      </c>
      <c r="T86" t="s">
        <v>93</v>
      </c>
      <c r="U86" t="s">
        <v>93</v>
      </c>
      <c r="V86" t="s">
        <v>93</v>
      </c>
      <c r="W86">
        <v>88</v>
      </c>
      <c r="X86">
        <v>8</v>
      </c>
      <c r="Y86" t="s">
        <v>94</v>
      </c>
      <c r="Z86" s="1">
        <v>45916</v>
      </c>
      <c r="AA86" s="1"/>
      <c r="AB86" s="1"/>
      <c r="AC86" s="1"/>
      <c r="AD86" t="s">
        <v>95</v>
      </c>
      <c r="AE86">
        <v>21</v>
      </c>
      <c r="AF86" s="1">
        <v>45931</v>
      </c>
      <c r="AG86" s="1">
        <v>46295</v>
      </c>
      <c r="AH86" t="s">
        <v>93</v>
      </c>
      <c r="AI86" t="s">
        <v>93</v>
      </c>
      <c r="AJ86">
        <v>132027</v>
      </c>
      <c r="AK86" t="s">
        <v>1518</v>
      </c>
      <c r="AL86" s="1"/>
      <c r="AM86">
        <v>1373003613</v>
      </c>
      <c r="AN86" t="s">
        <v>825</v>
      </c>
      <c r="AO86" t="s">
        <v>93</v>
      </c>
      <c r="AQ86" t="s">
        <v>93</v>
      </c>
      <c r="AR86" t="s">
        <v>93</v>
      </c>
      <c r="AS86" t="s">
        <v>93</v>
      </c>
      <c r="AT86" t="s">
        <v>93</v>
      </c>
      <c r="AU86" s="1">
        <v>45992</v>
      </c>
      <c r="AV86" s="1">
        <v>46022</v>
      </c>
      <c r="AW86">
        <v>49</v>
      </c>
      <c r="AX86" t="s">
        <v>98</v>
      </c>
      <c r="AY86" t="s">
        <v>99</v>
      </c>
      <c r="AZ86">
        <v>737</v>
      </c>
      <c r="BA86" t="s">
        <v>1519</v>
      </c>
      <c r="BB86" t="s">
        <v>219</v>
      </c>
      <c r="BC86" t="s">
        <v>93</v>
      </c>
      <c r="BD86" t="s">
        <v>93</v>
      </c>
      <c r="BE86" t="s">
        <v>1515</v>
      </c>
      <c r="BF86" t="s">
        <v>229</v>
      </c>
      <c r="BG86" t="s">
        <v>1516</v>
      </c>
      <c r="BH86" t="s">
        <v>93</v>
      </c>
      <c r="BI86" t="s">
        <v>1517</v>
      </c>
      <c r="BJ86" t="s">
        <v>99</v>
      </c>
      <c r="BK86" s="1"/>
      <c r="BL86" s="1"/>
      <c r="BM86">
        <v>0</v>
      </c>
      <c r="BN86" t="s">
        <v>93</v>
      </c>
      <c r="BO86" t="s">
        <v>93</v>
      </c>
      <c r="BP86" t="s">
        <v>93</v>
      </c>
      <c r="BQ86" t="s">
        <v>93</v>
      </c>
      <c r="BR86" t="s">
        <v>93</v>
      </c>
      <c r="BS86" s="1"/>
      <c r="BT86">
        <v>1029</v>
      </c>
      <c r="BU86" t="s">
        <v>93</v>
      </c>
      <c r="BV86" t="s">
        <v>101</v>
      </c>
      <c r="BW86">
        <v>606574</v>
      </c>
      <c r="BX86" t="s">
        <v>1520</v>
      </c>
      <c r="BY86" t="s">
        <v>1521</v>
      </c>
      <c r="BZ86" t="s">
        <v>1522</v>
      </c>
      <c r="CA86">
        <v>0</v>
      </c>
      <c r="CB86">
        <v>90</v>
      </c>
      <c r="CC86" t="s">
        <v>106</v>
      </c>
      <c r="CD86" t="s">
        <v>93</v>
      </c>
      <c r="CE86" t="s">
        <v>220</v>
      </c>
      <c r="CF86" t="s">
        <v>93</v>
      </c>
      <c r="CG86" t="s">
        <v>93</v>
      </c>
      <c r="CH86" t="s">
        <v>93</v>
      </c>
      <c r="CI86">
        <v>319</v>
      </c>
      <c r="CJ86" t="s">
        <v>971</v>
      </c>
      <c r="CK86">
        <v>0</v>
      </c>
      <c r="CL86" t="s">
        <v>93</v>
      </c>
      <c r="CM86">
        <v>0</v>
      </c>
      <c r="CN86" t="s">
        <v>93</v>
      </c>
      <c r="CO86">
        <v>0</v>
      </c>
      <c r="CP86" t="s">
        <v>93</v>
      </c>
      <c r="CQ86" t="s">
        <v>93</v>
      </c>
      <c r="CS86" t="str">
        <f>_xlfn.IFNA(VLOOKUP(全[[#This Row],[利用者名]],前[利用者名],1,FALSE),"新規")</f>
        <v>武田　登美枝</v>
      </c>
    </row>
    <row r="87" spans="1:97">
      <c r="A87">
        <v>86</v>
      </c>
      <c r="B87">
        <v>826</v>
      </c>
      <c r="C87" t="s">
        <v>754</v>
      </c>
      <c r="D87" t="s">
        <v>755</v>
      </c>
      <c r="E87" t="s">
        <v>91</v>
      </c>
      <c r="F87" s="1">
        <v>11236</v>
      </c>
      <c r="G87" s="1">
        <v>11236</v>
      </c>
      <c r="H87" t="s">
        <v>113</v>
      </c>
      <c r="I87" t="s">
        <v>756</v>
      </c>
      <c r="J87" t="s">
        <v>757</v>
      </c>
      <c r="K87" t="s">
        <v>758</v>
      </c>
      <c r="L87" t="s">
        <v>93</v>
      </c>
      <c r="M87" t="s">
        <v>93</v>
      </c>
      <c r="N87" t="s">
        <v>94</v>
      </c>
      <c r="O87" t="s">
        <v>93</v>
      </c>
      <c r="P87" t="s">
        <v>93</v>
      </c>
      <c r="Q87" t="s">
        <v>1691</v>
      </c>
      <c r="R87" t="s">
        <v>1433</v>
      </c>
      <c r="S87" t="s">
        <v>93</v>
      </c>
      <c r="T87" t="s">
        <v>93</v>
      </c>
      <c r="U87" t="s">
        <v>93</v>
      </c>
      <c r="V87" t="s">
        <v>93</v>
      </c>
      <c r="W87">
        <v>95</v>
      </c>
      <c r="X87">
        <v>10</v>
      </c>
      <c r="Y87" t="s">
        <v>94</v>
      </c>
      <c r="Z87" s="1">
        <v>45037</v>
      </c>
      <c r="AA87" s="1"/>
      <c r="AB87" s="1">
        <v>45856</v>
      </c>
      <c r="AC87" s="1"/>
      <c r="AD87" t="s">
        <v>104</v>
      </c>
      <c r="AE87">
        <v>22</v>
      </c>
      <c r="AF87" s="1">
        <v>45870</v>
      </c>
      <c r="AG87" s="1">
        <v>46234</v>
      </c>
      <c r="AH87" t="s">
        <v>93</v>
      </c>
      <c r="AI87" t="s">
        <v>93</v>
      </c>
      <c r="AJ87">
        <v>132027</v>
      </c>
      <c r="AK87" t="s">
        <v>1524</v>
      </c>
      <c r="AL87" s="1"/>
      <c r="AM87">
        <v>1373002193</v>
      </c>
      <c r="AN87" t="s">
        <v>1720</v>
      </c>
      <c r="AO87" t="s">
        <v>96</v>
      </c>
      <c r="AP87">
        <v>39132022</v>
      </c>
      <c r="AQ87" t="s">
        <v>97</v>
      </c>
      <c r="AR87" t="s">
        <v>93</v>
      </c>
      <c r="AS87" t="s">
        <v>1525</v>
      </c>
      <c r="AT87" t="s">
        <v>93</v>
      </c>
      <c r="AU87" s="1">
        <v>45992</v>
      </c>
      <c r="AV87" s="1">
        <v>46022</v>
      </c>
      <c r="AW87">
        <v>49</v>
      </c>
      <c r="AX87" t="s">
        <v>98</v>
      </c>
      <c r="AY87" t="s">
        <v>99</v>
      </c>
      <c r="AZ87">
        <v>750</v>
      </c>
      <c r="BA87" t="s">
        <v>1692</v>
      </c>
      <c r="BB87" t="s">
        <v>249</v>
      </c>
      <c r="BC87" t="s">
        <v>93</v>
      </c>
      <c r="BD87" t="s">
        <v>93</v>
      </c>
      <c r="BE87" t="s">
        <v>755</v>
      </c>
      <c r="BF87" t="s">
        <v>113</v>
      </c>
      <c r="BG87" t="s">
        <v>756</v>
      </c>
      <c r="BH87" t="s">
        <v>757</v>
      </c>
      <c r="BI87" t="s">
        <v>758</v>
      </c>
      <c r="BJ87" t="s">
        <v>99</v>
      </c>
      <c r="BK87" s="1">
        <v>45870</v>
      </c>
      <c r="BL87" s="1">
        <v>46234</v>
      </c>
      <c r="BM87">
        <v>0</v>
      </c>
      <c r="BN87" t="s">
        <v>93</v>
      </c>
      <c r="BO87" t="s">
        <v>93</v>
      </c>
      <c r="BP87" t="s">
        <v>93</v>
      </c>
      <c r="BQ87" t="s">
        <v>203</v>
      </c>
      <c r="BR87" t="s">
        <v>93</v>
      </c>
      <c r="BS87" s="1"/>
      <c r="BT87">
        <v>871</v>
      </c>
      <c r="BU87" t="s">
        <v>93</v>
      </c>
      <c r="BV87" t="s">
        <v>101</v>
      </c>
      <c r="BW87">
        <v>57076</v>
      </c>
      <c r="BX87" t="s">
        <v>272</v>
      </c>
      <c r="BY87" t="s">
        <v>759</v>
      </c>
      <c r="BZ87" t="s">
        <v>755</v>
      </c>
      <c r="CA87">
        <v>0</v>
      </c>
      <c r="CB87">
        <v>90</v>
      </c>
      <c r="CC87" t="s">
        <v>106</v>
      </c>
      <c r="CD87" t="s">
        <v>93</v>
      </c>
      <c r="CE87" t="s">
        <v>250</v>
      </c>
      <c r="CF87" t="s">
        <v>93</v>
      </c>
      <c r="CG87" t="s">
        <v>93</v>
      </c>
      <c r="CH87" t="s">
        <v>93</v>
      </c>
      <c r="CI87">
        <v>271</v>
      </c>
      <c r="CJ87" t="s">
        <v>741</v>
      </c>
      <c r="CK87">
        <v>0</v>
      </c>
      <c r="CL87" t="s">
        <v>93</v>
      </c>
      <c r="CM87">
        <v>0</v>
      </c>
      <c r="CN87" t="s">
        <v>93</v>
      </c>
      <c r="CO87">
        <v>0</v>
      </c>
      <c r="CP87" t="s">
        <v>93</v>
      </c>
      <c r="CQ87" t="s">
        <v>93</v>
      </c>
      <c r="CS87" t="str">
        <f>_xlfn.IFNA(VLOOKUP(全[[#This Row],[利用者名]],前[利用者名],1,FALSE),"新規")</f>
        <v>千葉　正雄</v>
      </c>
    </row>
    <row r="88" spans="1:97">
      <c r="A88">
        <v>87</v>
      </c>
      <c r="B88">
        <v>1009</v>
      </c>
      <c r="C88" t="s">
        <v>1420</v>
      </c>
      <c r="D88" t="s">
        <v>1421</v>
      </c>
      <c r="E88" t="s">
        <v>91</v>
      </c>
      <c r="F88" s="1">
        <v>18188</v>
      </c>
      <c r="G88" s="1">
        <v>18188</v>
      </c>
      <c r="H88" t="s">
        <v>184</v>
      </c>
      <c r="I88" t="s">
        <v>1422</v>
      </c>
      <c r="J88" t="s">
        <v>93</v>
      </c>
      <c r="K88" t="s">
        <v>1423</v>
      </c>
      <c r="L88" t="s">
        <v>93</v>
      </c>
      <c r="M88" t="s">
        <v>93</v>
      </c>
      <c r="N88" t="s">
        <v>94</v>
      </c>
      <c r="O88" t="s">
        <v>93</v>
      </c>
      <c r="P88" t="s">
        <v>93</v>
      </c>
      <c r="Q88" t="s">
        <v>1294</v>
      </c>
      <c r="R88" t="s">
        <v>93</v>
      </c>
      <c r="S88" t="s">
        <v>93</v>
      </c>
      <c r="T88" t="s">
        <v>912</v>
      </c>
      <c r="U88" t="s">
        <v>1169</v>
      </c>
      <c r="V88" t="s">
        <v>93</v>
      </c>
      <c r="W88">
        <v>76</v>
      </c>
      <c r="X88">
        <v>10</v>
      </c>
      <c r="Y88" t="s">
        <v>94</v>
      </c>
      <c r="Z88" s="1">
        <v>45903</v>
      </c>
      <c r="AA88" s="1"/>
      <c r="AB88" s="1"/>
      <c r="AC88" s="1"/>
      <c r="AD88" t="s">
        <v>95</v>
      </c>
      <c r="AE88">
        <v>21</v>
      </c>
      <c r="AF88" s="1">
        <v>45791</v>
      </c>
      <c r="AG88" s="1">
        <v>46173</v>
      </c>
      <c r="AH88" t="s">
        <v>93</v>
      </c>
      <c r="AI88" t="s">
        <v>93</v>
      </c>
      <c r="AJ88">
        <v>132027</v>
      </c>
      <c r="AK88" t="s">
        <v>1526</v>
      </c>
      <c r="AL88" s="1"/>
      <c r="AM88">
        <v>1373400561</v>
      </c>
      <c r="AN88" t="s">
        <v>649</v>
      </c>
      <c r="AO88" t="s">
        <v>93</v>
      </c>
      <c r="AQ88" t="s">
        <v>93</v>
      </c>
      <c r="AR88" t="s">
        <v>93</v>
      </c>
      <c r="AS88" t="s">
        <v>93</v>
      </c>
      <c r="AT88" t="s">
        <v>93</v>
      </c>
      <c r="AU88" s="1">
        <v>45892</v>
      </c>
      <c r="AV88" s="1">
        <v>46075</v>
      </c>
      <c r="AW88">
        <v>49</v>
      </c>
      <c r="AX88" t="s">
        <v>98</v>
      </c>
      <c r="AY88" t="s">
        <v>99</v>
      </c>
      <c r="AZ88">
        <v>736</v>
      </c>
      <c r="BA88" t="s">
        <v>1424</v>
      </c>
      <c r="BB88" t="s">
        <v>193</v>
      </c>
      <c r="BC88" t="s">
        <v>93</v>
      </c>
      <c r="BD88" t="s">
        <v>93</v>
      </c>
      <c r="BE88" t="s">
        <v>1421</v>
      </c>
      <c r="BF88" t="s">
        <v>184</v>
      </c>
      <c r="BG88" t="s">
        <v>1422</v>
      </c>
      <c r="BH88" t="s">
        <v>93</v>
      </c>
      <c r="BI88" t="s">
        <v>1423</v>
      </c>
      <c r="BJ88" t="s">
        <v>99</v>
      </c>
      <c r="BK88" s="1"/>
      <c r="BL88" s="1"/>
      <c r="BM88">
        <v>81</v>
      </c>
      <c r="BN88" t="s">
        <v>712</v>
      </c>
      <c r="BO88" t="s">
        <v>93</v>
      </c>
      <c r="BP88" t="s">
        <v>93</v>
      </c>
      <c r="BQ88" t="s">
        <v>93</v>
      </c>
      <c r="BR88" t="s">
        <v>93</v>
      </c>
      <c r="BS88" s="1"/>
      <c r="BT88">
        <v>1028</v>
      </c>
      <c r="BU88" t="s">
        <v>93</v>
      </c>
      <c r="BV88" t="s">
        <v>101</v>
      </c>
      <c r="BW88">
        <v>40015</v>
      </c>
      <c r="BX88" t="s">
        <v>1527</v>
      </c>
      <c r="BY88" t="s">
        <v>1528</v>
      </c>
      <c r="BZ88" t="s">
        <v>1421</v>
      </c>
      <c r="CA88">
        <v>0</v>
      </c>
      <c r="CB88">
        <v>90</v>
      </c>
      <c r="CC88" t="s">
        <v>106</v>
      </c>
      <c r="CD88" t="s">
        <v>93</v>
      </c>
      <c r="CE88" t="s">
        <v>197</v>
      </c>
      <c r="CF88" t="s">
        <v>93</v>
      </c>
      <c r="CG88" t="s">
        <v>93</v>
      </c>
      <c r="CH88" t="s">
        <v>93</v>
      </c>
      <c r="CI88">
        <v>334</v>
      </c>
      <c r="CJ88" t="s">
        <v>1529</v>
      </c>
      <c r="CK88">
        <v>0</v>
      </c>
      <c r="CL88" t="s">
        <v>93</v>
      </c>
      <c r="CM88">
        <v>0</v>
      </c>
      <c r="CN88" t="s">
        <v>93</v>
      </c>
      <c r="CO88">
        <v>0</v>
      </c>
      <c r="CP88" t="s">
        <v>93</v>
      </c>
      <c r="CQ88" t="s">
        <v>93</v>
      </c>
      <c r="CS88" t="str">
        <f>_xlfn.IFNA(VLOOKUP(全[[#This Row],[利用者名]],前[利用者名],1,FALSE),"新規")</f>
        <v>土屋　修作</v>
      </c>
    </row>
    <row r="89" spans="1:97">
      <c r="A89">
        <v>88</v>
      </c>
      <c r="B89">
        <v>837</v>
      </c>
      <c r="C89" t="s">
        <v>761</v>
      </c>
      <c r="D89" t="s">
        <v>762</v>
      </c>
      <c r="E89" t="s">
        <v>125</v>
      </c>
      <c r="F89" s="1">
        <v>11715</v>
      </c>
      <c r="G89" s="1">
        <v>11715</v>
      </c>
      <c r="H89" t="s">
        <v>136</v>
      </c>
      <c r="I89" t="s">
        <v>763</v>
      </c>
      <c r="J89" t="s">
        <v>93</v>
      </c>
      <c r="K89" t="s">
        <v>778</v>
      </c>
      <c r="L89" t="s">
        <v>93</v>
      </c>
      <c r="M89" t="s">
        <v>1138</v>
      </c>
      <c r="N89" t="s">
        <v>93</v>
      </c>
      <c r="O89" t="s">
        <v>93</v>
      </c>
      <c r="P89" t="s">
        <v>93</v>
      </c>
      <c r="Q89" t="s">
        <v>1179</v>
      </c>
      <c r="R89" t="s">
        <v>1433</v>
      </c>
      <c r="S89" t="s">
        <v>920</v>
      </c>
      <c r="T89" t="s">
        <v>93</v>
      </c>
      <c r="U89" t="s">
        <v>93</v>
      </c>
      <c r="V89" t="s">
        <v>93</v>
      </c>
      <c r="W89">
        <v>93</v>
      </c>
      <c r="X89">
        <v>1</v>
      </c>
      <c r="Y89" t="s">
        <v>94</v>
      </c>
      <c r="Z89" s="1">
        <v>45092</v>
      </c>
      <c r="AA89" s="1"/>
      <c r="AB89" s="1"/>
      <c r="AC89" s="1"/>
      <c r="AD89" t="s">
        <v>95</v>
      </c>
      <c r="AE89">
        <v>21</v>
      </c>
      <c r="AF89" s="1">
        <v>45078</v>
      </c>
      <c r="AG89" s="1">
        <v>46173</v>
      </c>
      <c r="AH89" t="s">
        <v>93</v>
      </c>
      <c r="AI89" t="s">
        <v>93</v>
      </c>
      <c r="AJ89">
        <v>132290</v>
      </c>
      <c r="AK89" t="s">
        <v>779</v>
      </c>
      <c r="AL89" s="1"/>
      <c r="AM89">
        <v>1373000098</v>
      </c>
      <c r="AN89" t="s">
        <v>139</v>
      </c>
      <c r="AO89" t="s">
        <v>93</v>
      </c>
      <c r="AQ89" t="s">
        <v>93</v>
      </c>
      <c r="AR89" t="s">
        <v>93</v>
      </c>
      <c r="AS89" t="s">
        <v>93</v>
      </c>
      <c r="AT89" t="s">
        <v>93</v>
      </c>
      <c r="AU89" s="1">
        <v>45992</v>
      </c>
      <c r="AV89" s="1">
        <v>46022</v>
      </c>
      <c r="AW89">
        <v>49</v>
      </c>
      <c r="AX89" t="s">
        <v>98</v>
      </c>
      <c r="AY89" t="s">
        <v>99</v>
      </c>
      <c r="AZ89">
        <v>605</v>
      </c>
      <c r="BA89" t="s">
        <v>764</v>
      </c>
      <c r="BB89" t="s">
        <v>750</v>
      </c>
      <c r="BC89" t="s">
        <v>93</v>
      </c>
      <c r="BD89" t="s">
        <v>93</v>
      </c>
      <c r="BE89" t="s">
        <v>762</v>
      </c>
      <c r="BF89" t="s">
        <v>136</v>
      </c>
      <c r="BG89" t="s">
        <v>763</v>
      </c>
      <c r="BH89" t="s">
        <v>93</v>
      </c>
      <c r="BI89" t="s">
        <v>778</v>
      </c>
      <c r="BJ89" t="s">
        <v>99</v>
      </c>
      <c r="BK89" s="1"/>
      <c r="BL89" s="1"/>
      <c r="BM89">
        <v>11</v>
      </c>
      <c r="BN89" t="s">
        <v>264</v>
      </c>
      <c r="BO89" t="s">
        <v>93</v>
      </c>
      <c r="BP89" t="s">
        <v>93</v>
      </c>
      <c r="BQ89" t="s">
        <v>93</v>
      </c>
      <c r="BR89" t="s">
        <v>93</v>
      </c>
      <c r="BS89" s="1"/>
      <c r="BT89">
        <v>881</v>
      </c>
      <c r="BU89" t="s">
        <v>93</v>
      </c>
      <c r="BV89" t="s">
        <v>101</v>
      </c>
      <c r="BW89">
        <v>638222</v>
      </c>
      <c r="BX89" t="s">
        <v>780</v>
      </c>
      <c r="BY89" t="s">
        <v>781</v>
      </c>
      <c r="BZ89" t="s">
        <v>762</v>
      </c>
      <c r="CA89">
        <v>0</v>
      </c>
      <c r="CB89">
        <v>90</v>
      </c>
      <c r="CC89" t="s">
        <v>93</v>
      </c>
      <c r="CD89" t="s">
        <v>93</v>
      </c>
      <c r="CE89" t="s">
        <v>93</v>
      </c>
      <c r="CF89" t="s">
        <v>93</v>
      </c>
      <c r="CG89" t="s">
        <v>93</v>
      </c>
      <c r="CH89" t="s">
        <v>93</v>
      </c>
      <c r="CI89">
        <v>147</v>
      </c>
      <c r="CJ89" t="s">
        <v>248</v>
      </c>
      <c r="CK89">
        <v>11</v>
      </c>
      <c r="CL89" t="s">
        <v>264</v>
      </c>
      <c r="CM89">
        <v>0</v>
      </c>
      <c r="CN89" t="s">
        <v>93</v>
      </c>
      <c r="CO89">
        <v>0</v>
      </c>
      <c r="CP89" t="s">
        <v>93</v>
      </c>
      <c r="CQ89" t="s">
        <v>93</v>
      </c>
      <c r="CS89" t="str">
        <f>_xlfn.IFNA(VLOOKUP(全[[#This Row],[利用者名]],前[利用者名],1,FALSE),"新規")</f>
        <v>鶴巻　久子</v>
      </c>
    </row>
    <row r="90" spans="1:97">
      <c r="A90">
        <v>89</v>
      </c>
      <c r="B90">
        <v>978</v>
      </c>
      <c r="C90" t="s">
        <v>1282</v>
      </c>
      <c r="D90" t="s">
        <v>1283</v>
      </c>
      <c r="E90" t="s">
        <v>125</v>
      </c>
      <c r="F90" s="1">
        <v>17319</v>
      </c>
      <c r="G90" s="1">
        <v>17319</v>
      </c>
      <c r="H90" t="s">
        <v>92</v>
      </c>
      <c r="I90" t="s">
        <v>1284</v>
      </c>
      <c r="J90" t="s">
        <v>93</v>
      </c>
      <c r="K90" t="s">
        <v>1285</v>
      </c>
      <c r="L90" t="s">
        <v>93</v>
      </c>
      <c r="M90" t="s">
        <v>93</v>
      </c>
      <c r="N90" t="s">
        <v>94</v>
      </c>
      <c r="O90" t="s">
        <v>93</v>
      </c>
      <c r="P90" t="s">
        <v>126</v>
      </c>
      <c r="Q90" t="s">
        <v>1207</v>
      </c>
      <c r="R90" t="s">
        <v>93</v>
      </c>
      <c r="S90" t="s">
        <v>93</v>
      </c>
      <c r="T90" t="s">
        <v>93</v>
      </c>
      <c r="U90" t="s">
        <v>93</v>
      </c>
      <c r="V90" t="s">
        <v>93</v>
      </c>
      <c r="W90">
        <v>78</v>
      </c>
      <c r="X90">
        <v>6</v>
      </c>
      <c r="Y90" t="s">
        <v>94</v>
      </c>
      <c r="Z90" s="1">
        <v>45786</v>
      </c>
      <c r="AA90" s="1"/>
      <c r="AB90" s="1"/>
      <c r="AC90" s="1"/>
      <c r="AD90" t="s">
        <v>108</v>
      </c>
      <c r="AE90">
        <v>23</v>
      </c>
      <c r="AF90" s="1">
        <v>45706</v>
      </c>
      <c r="AG90" s="1">
        <v>46081</v>
      </c>
      <c r="AH90" t="s">
        <v>93</v>
      </c>
      <c r="AI90" t="s">
        <v>157</v>
      </c>
      <c r="AJ90">
        <v>132027</v>
      </c>
      <c r="AK90" t="s">
        <v>1531</v>
      </c>
      <c r="AL90" s="1"/>
      <c r="AM90">
        <v>1373003720</v>
      </c>
      <c r="AN90" t="s">
        <v>1289</v>
      </c>
      <c r="AO90" t="s">
        <v>93</v>
      </c>
      <c r="AQ90" t="s">
        <v>93</v>
      </c>
      <c r="AR90" t="s">
        <v>93</v>
      </c>
      <c r="AS90" t="s">
        <v>93</v>
      </c>
      <c r="AT90" t="s">
        <v>157</v>
      </c>
      <c r="AU90" s="1">
        <v>45859</v>
      </c>
      <c r="AV90" s="1">
        <v>46022</v>
      </c>
      <c r="AW90">
        <v>49</v>
      </c>
      <c r="AX90" t="s">
        <v>98</v>
      </c>
      <c r="AY90" t="s">
        <v>99</v>
      </c>
      <c r="AZ90">
        <v>678</v>
      </c>
      <c r="BA90" t="s">
        <v>1314</v>
      </c>
      <c r="BB90" t="s">
        <v>425</v>
      </c>
      <c r="BC90" t="s">
        <v>93</v>
      </c>
      <c r="BD90" t="s">
        <v>93</v>
      </c>
      <c r="BE90" t="s">
        <v>1283</v>
      </c>
      <c r="BF90" t="s">
        <v>92</v>
      </c>
      <c r="BG90" t="s">
        <v>1284</v>
      </c>
      <c r="BH90" t="s">
        <v>93</v>
      </c>
      <c r="BI90" t="s">
        <v>1285</v>
      </c>
      <c r="BJ90" t="s">
        <v>99</v>
      </c>
      <c r="BK90" s="1"/>
      <c r="BL90" s="1"/>
      <c r="BM90">
        <v>81</v>
      </c>
      <c r="BN90" t="s">
        <v>712</v>
      </c>
      <c r="BO90" t="s">
        <v>93</v>
      </c>
      <c r="BP90" t="s">
        <v>93</v>
      </c>
      <c r="BQ90" t="s">
        <v>93</v>
      </c>
      <c r="BR90" t="s">
        <v>93</v>
      </c>
      <c r="BS90" s="1"/>
      <c r="BT90">
        <v>1002</v>
      </c>
      <c r="BU90" t="s">
        <v>93</v>
      </c>
      <c r="BV90" t="s">
        <v>93</v>
      </c>
      <c r="BX90" t="s">
        <v>93</v>
      </c>
      <c r="BY90" t="s">
        <v>93</v>
      </c>
      <c r="BZ90" t="s">
        <v>93</v>
      </c>
      <c r="CA90">
        <v>0</v>
      </c>
      <c r="CB90">
        <v>90</v>
      </c>
      <c r="CC90" t="s">
        <v>106</v>
      </c>
      <c r="CD90" t="s">
        <v>93</v>
      </c>
      <c r="CE90" t="s">
        <v>1227</v>
      </c>
      <c r="CF90" t="s">
        <v>93</v>
      </c>
      <c r="CG90" t="s">
        <v>93</v>
      </c>
      <c r="CH90" t="s">
        <v>93</v>
      </c>
      <c r="CI90">
        <v>341</v>
      </c>
      <c r="CJ90" t="s">
        <v>172</v>
      </c>
      <c r="CK90">
        <v>0</v>
      </c>
      <c r="CL90" t="s">
        <v>93</v>
      </c>
      <c r="CM90">
        <v>0</v>
      </c>
      <c r="CN90" t="s">
        <v>93</v>
      </c>
      <c r="CO90">
        <v>0</v>
      </c>
      <c r="CP90" t="s">
        <v>93</v>
      </c>
      <c r="CQ90" t="s">
        <v>93</v>
      </c>
      <c r="CS90" t="str">
        <f>_xlfn.IFNA(VLOOKUP(全[[#This Row],[利用者名]],前[利用者名],1,FALSE),"新規")</f>
        <v>手嶋　秀子</v>
      </c>
    </row>
    <row r="91" spans="1:97">
      <c r="A91">
        <v>90</v>
      </c>
      <c r="B91">
        <v>937</v>
      </c>
      <c r="C91" t="s">
        <v>1039</v>
      </c>
      <c r="D91" t="s">
        <v>1040</v>
      </c>
      <c r="E91" t="s">
        <v>91</v>
      </c>
      <c r="F91" s="1">
        <v>14805</v>
      </c>
      <c r="G91" s="1">
        <v>14805</v>
      </c>
      <c r="H91" t="s">
        <v>113</v>
      </c>
      <c r="I91" t="s">
        <v>1041</v>
      </c>
      <c r="J91" t="s">
        <v>93</v>
      </c>
      <c r="K91" t="s">
        <v>1042</v>
      </c>
      <c r="L91" t="s">
        <v>93</v>
      </c>
      <c r="M91" t="s">
        <v>93</v>
      </c>
      <c r="N91" t="s">
        <v>94</v>
      </c>
      <c r="O91" t="s">
        <v>93</v>
      </c>
      <c r="P91" t="s">
        <v>116</v>
      </c>
      <c r="Q91" t="s">
        <v>93</v>
      </c>
      <c r="R91" t="s">
        <v>93</v>
      </c>
      <c r="S91" t="s">
        <v>93</v>
      </c>
      <c r="T91" t="s">
        <v>93</v>
      </c>
      <c r="U91" t="s">
        <v>93</v>
      </c>
      <c r="V91" t="s">
        <v>93</v>
      </c>
      <c r="W91">
        <v>85</v>
      </c>
      <c r="X91">
        <v>7</v>
      </c>
      <c r="Y91" t="s">
        <v>94</v>
      </c>
      <c r="Z91" s="1"/>
      <c r="AA91" s="1"/>
      <c r="AB91" s="1">
        <v>45539</v>
      </c>
      <c r="AC91" s="1"/>
      <c r="AD91" t="s">
        <v>192</v>
      </c>
      <c r="AE91">
        <v>24</v>
      </c>
      <c r="AF91" s="1">
        <v>45511</v>
      </c>
      <c r="AG91" s="1">
        <v>45900</v>
      </c>
      <c r="AH91" t="s">
        <v>93</v>
      </c>
      <c r="AI91" t="s">
        <v>117</v>
      </c>
      <c r="AJ91">
        <v>132027</v>
      </c>
      <c r="AK91" t="s">
        <v>1532</v>
      </c>
      <c r="AL91" s="1"/>
      <c r="AM91">
        <v>1373003647</v>
      </c>
      <c r="AN91" t="s">
        <v>1033</v>
      </c>
      <c r="AO91" t="s">
        <v>96</v>
      </c>
      <c r="AP91">
        <v>39132022</v>
      </c>
      <c r="AQ91" t="s">
        <v>97</v>
      </c>
      <c r="AR91" t="s">
        <v>93</v>
      </c>
      <c r="AS91" t="s">
        <v>1043</v>
      </c>
      <c r="AT91" t="s">
        <v>117</v>
      </c>
      <c r="AU91" s="1">
        <v>45992</v>
      </c>
      <c r="AV91" s="1">
        <v>46022</v>
      </c>
      <c r="AW91">
        <v>49</v>
      </c>
      <c r="AX91" t="s">
        <v>98</v>
      </c>
      <c r="AY91" t="s">
        <v>142</v>
      </c>
      <c r="AZ91">
        <v>686</v>
      </c>
      <c r="BA91" t="s">
        <v>1117</v>
      </c>
      <c r="BB91" t="s">
        <v>1118</v>
      </c>
      <c r="BC91" t="s">
        <v>93</v>
      </c>
      <c r="BD91" t="s">
        <v>93</v>
      </c>
      <c r="BE91" t="s">
        <v>1040</v>
      </c>
      <c r="BF91" t="s">
        <v>113</v>
      </c>
      <c r="BG91" t="s">
        <v>1041</v>
      </c>
      <c r="BH91" t="s">
        <v>93</v>
      </c>
      <c r="BI91" t="s">
        <v>1042</v>
      </c>
      <c r="BJ91" t="s">
        <v>142</v>
      </c>
      <c r="BK91" s="1">
        <v>45870</v>
      </c>
      <c r="BL91" s="1">
        <v>46234</v>
      </c>
      <c r="BM91">
        <v>81</v>
      </c>
      <c r="BN91" t="s">
        <v>712</v>
      </c>
      <c r="BO91" t="s">
        <v>93</v>
      </c>
      <c r="BP91" t="s">
        <v>93</v>
      </c>
      <c r="BQ91" t="s">
        <v>93</v>
      </c>
      <c r="BR91" t="s">
        <v>93</v>
      </c>
      <c r="BS91" s="1"/>
      <c r="BT91">
        <v>966</v>
      </c>
      <c r="BU91" t="s">
        <v>93</v>
      </c>
      <c r="BV91" t="s">
        <v>101</v>
      </c>
      <c r="BW91">
        <v>2134164</v>
      </c>
      <c r="BX91" t="s">
        <v>1044</v>
      </c>
      <c r="BY91" t="s">
        <v>1045</v>
      </c>
      <c r="BZ91" t="s">
        <v>1046</v>
      </c>
      <c r="CA91">
        <v>0</v>
      </c>
      <c r="CB91">
        <v>90</v>
      </c>
      <c r="CC91" t="s">
        <v>982</v>
      </c>
      <c r="CD91" t="s">
        <v>93</v>
      </c>
      <c r="CE91" t="s">
        <v>1119</v>
      </c>
      <c r="CF91" t="s">
        <v>94</v>
      </c>
      <c r="CG91" t="s">
        <v>93</v>
      </c>
      <c r="CH91" t="s">
        <v>93</v>
      </c>
      <c r="CI91">
        <v>308</v>
      </c>
      <c r="CJ91" t="s">
        <v>1091</v>
      </c>
      <c r="CK91">
        <v>0</v>
      </c>
      <c r="CL91" t="s">
        <v>93</v>
      </c>
      <c r="CM91">
        <v>0</v>
      </c>
      <c r="CN91" t="s">
        <v>93</v>
      </c>
      <c r="CO91">
        <v>0</v>
      </c>
      <c r="CP91" t="s">
        <v>93</v>
      </c>
      <c r="CQ91" t="s">
        <v>93</v>
      </c>
      <c r="CS91" t="str">
        <f>_xlfn.IFNA(VLOOKUP(全[[#This Row],[利用者名]],前[利用者名],1,FALSE),"新規")</f>
        <v>手塚　英紀</v>
      </c>
    </row>
    <row r="92" spans="1:97">
      <c r="A92">
        <v>91</v>
      </c>
      <c r="B92">
        <v>1001</v>
      </c>
      <c r="C92" t="s">
        <v>1387</v>
      </c>
      <c r="D92" t="s">
        <v>1388</v>
      </c>
      <c r="E92" t="s">
        <v>125</v>
      </c>
      <c r="F92" s="1">
        <v>13962</v>
      </c>
      <c r="G92" s="1">
        <v>13962</v>
      </c>
      <c r="H92" t="s">
        <v>136</v>
      </c>
      <c r="I92" t="s">
        <v>1390</v>
      </c>
      <c r="J92" t="s">
        <v>93</v>
      </c>
      <c r="K92" t="s">
        <v>1391</v>
      </c>
      <c r="L92" t="s">
        <v>93</v>
      </c>
      <c r="M92" t="s">
        <v>1533</v>
      </c>
      <c r="N92" t="s">
        <v>94</v>
      </c>
      <c r="O92" t="s">
        <v>93</v>
      </c>
      <c r="P92" t="s">
        <v>93</v>
      </c>
      <c r="Q92" t="s">
        <v>1294</v>
      </c>
      <c r="R92" t="s">
        <v>93</v>
      </c>
      <c r="S92" t="s">
        <v>93</v>
      </c>
      <c r="T92" t="s">
        <v>93</v>
      </c>
      <c r="U92" t="s">
        <v>93</v>
      </c>
      <c r="V92" t="s">
        <v>93</v>
      </c>
      <c r="W92">
        <v>87</v>
      </c>
      <c r="X92">
        <v>3</v>
      </c>
      <c r="Y92" t="s">
        <v>94</v>
      </c>
      <c r="Z92" s="1">
        <v>45917</v>
      </c>
      <c r="AA92" s="1"/>
      <c r="AB92" s="1"/>
      <c r="AC92" s="1"/>
      <c r="AD92" t="s">
        <v>166</v>
      </c>
      <c r="AE92">
        <v>25</v>
      </c>
      <c r="AF92" s="1">
        <v>45931</v>
      </c>
      <c r="AG92" s="1">
        <v>46295</v>
      </c>
      <c r="AH92" t="s">
        <v>93</v>
      </c>
      <c r="AI92" t="s">
        <v>93</v>
      </c>
      <c r="AJ92">
        <v>132027</v>
      </c>
      <c r="AK92" t="s">
        <v>1534</v>
      </c>
      <c r="AL92" s="1"/>
      <c r="AM92">
        <v>1373101961</v>
      </c>
      <c r="AN92" t="s">
        <v>1035</v>
      </c>
      <c r="AO92" t="s">
        <v>93</v>
      </c>
      <c r="AQ92" t="s">
        <v>93</v>
      </c>
      <c r="AR92" t="s">
        <v>93</v>
      </c>
      <c r="AS92" t="s">
        <v>93</v>
      </c>
      <c r="AT92" t="s">
        <v>93</v>
      </c>
      <c r="AU92" s="1">
        <v>45916</v>
      </c>
      <c r="AV92" s="1">
        <v>45961</v>
      </c>
      <c r="AW92">
        <v>49</v>
      </c>
      <c r="AX92" t="s">
        <v>98</v>
      </c>
      <c r="AY92" t="s">
        <v>99</v>
      </c>
      <c r="AZ92">
        <v>738</v>
      </c>
      <c r="BA92" t="s">
        <v>968</v>
      </c>
      <c r="BB92" t="s">
        <v>263</v>
      </c>
      <c r="BC92" t="s">
        <v>93</v>
      </c>
      <c r="BD92" t="s">
        <v>93</v>
      </c>
      <c r="BE92" t="s">
        <v>1388</v>
      </c>
      <c r="BF92" t="s">
        <v>136</v>
      </c>
      <c r="BG92" t="s">
        <v>1390</v>
      </c>
      <c r="BH92" t="s">
        <v>93</v>
      </c>
      <c r="BI92" t="s">
        <v>1391</v>
      </c>
      <c r="BJ92" t="s">
        <v>99</v>
      </c>
      <c r="BK92" s="1"/>
      <c r="BL92" s="1"/>
      <c r="BM92">
        <v>0</v>
      </c>
      <c r="BN92" t="s">
        <v>93</v>
      </c>
      <c r="BO92" t="s">
        <v>93</v>
      </c>
      <c r="BP92" t="s">
        <v>93</v>
      </c>
      <c r="BQ92" t="s">
        <v>93</v>
      </c>
      <c r="BR92" t="s">
        <v>93</v>
      </c>
      <c r="BS92" s="1"/>
      <c r="BT92">
        <v>1022</v>
      </c>
      <c r="BU92" t="s">
        <v>93</v>
      </c>
      <c r="BV92" t="s">
        <v>101</v>
      </c>
      <c r="BW92">
        <v>9237480</v>
      </c>
      <c r="BX92" t="s">
        <v>307</v>
      </c>
      <c r="BY92" t="s">
        <v>1392</v>
      </c>
      <c r="BZ92" t="s">
        <v>1389</v>
      </c>
      <c r="CA92">
        <v>0</v>
      </c>
      <c r="CB92">
        <v>90</v>
      </c>
      <c r="CC92" t="s">
        <v>106</v>
      </c>
      <c r="CD92" t="s">
        <v>93</v>
      </c>
      <c r="CE92" t="s">
        <v>990</v>
      </c>
      <c r="CF92" t="s">
        <v>93</v>
      </c>
      <c r="CG92" t="s">
        <v>93</v>
      </c>
      <c r="CH92" t="s">
        <v>93</v>
      </c>
      <c r="CI92">
        <v>325</v>
      </c>
      <c r="CJ92" t="s">
        <v>808</v>
      </c>
      <c r="CK92">
        <v>0</v>
      </c>
      <c r="CL92" t="s">
        <v>93</v>
      </c>
      <c r="CM92">
        <v>0</v>
      </c>
      <c r="CN92" t="s">
        <v>93</v>
      </c>
      <c r="CO92">
        <v>0</v>
      </c>
      <c r="CP92" t="s">
        <v>93</v>
      </c>
      <c r="CQ92" t="s">
        <v>93</v>
      </c>
      <c r="CS92" t="str">
        <f>_xlfn.IFNA(VLOOKUP(全[[#This Row],[利用者名]],前[利用者名],1,FALSE),"新規")</f>
        <v>中岡　カツ子</v>
      </c>
    </row>
    <row r="93" spans="1:97">
      <c r="A93">
        <v>92</v>
      </c>
      <c r="B93">
        <v>1000</v>
      </c>
      <c r="C93" t="s">
        <v>1838</v>
      </c>
      <c r="D93" t="s">
        <v>1389</v>
      </c>
      <c r="E93" t="s">
        <v>91</v>
      </c>
      <c r="F93" s="1">
        <v>14102</v>
      </c>
      <c r="G93" s="1">
        <v>14102</v>
      </c>
      <c r="H93" t="s">
        <v>136</v>
      </c>
      <c r="I93" t="s">
        <v>1390</v>
      </c>
      <c r="J93" t="s">
        <v>93</v>
      </c>
      <c r="K93" t="s">
        <v>1391</v>
      </c>
      <c r="L93" t="s">
        <v>93</v>
      </c>
      <c r="M93" t="s">
        <v>93</v>
      </c>
      <c r="N93" t="s">
        <v>94</v>
      </c>
      <c r="O93" t="s">
        <v>1839</v>
      </c>
      <c r="P93" t="s">
        <v>93</v>
      </c>
      <c r="Q93" t="s">
        <v>1840</v>
      </c>
      <c r="R93" t="s">
        <v>93</v>
      </c>
      <c r="S93" t="s">
        <v>93</v>
      </c>
      <c r="T93" t="s">
        <v>918</v>
      </c>
      <c r="U93" t="s">
        <v>910</v>
      </c>
      <c r="V93" t="s">
        <v>93</v>
      </c>
      <c r="W93">
        <v>87</v>
      </c>
      <c r="X93">
        <v>8</v>
      </c>
      <c r="Y93" t="s">
        <v>94</v>
      </c>
      <c r="Z93" s="1">
        <v>45874</v>
      </c>
      <c r="AA93" s="1">
        <v>45903</v>
      </c>
      <c r="AB93" s="1">
        <v>45874</v>
      </c>
      <c r="AC93" s="1">
        <v>45887</v>
      </c>
      <c r="AD93" t="s">
        <v>192</v>
      </c>
      <c r="AE93">
        <v>24</v>
      </c>
      <c r="AF93" s="1">
        <v>45849</v>
      </c>
      <c r="AG93" s="1">
        <v>46234</v>
      </c>
      <c r="AH93" t="s">
        <v>93</v>
      </c>
      <c r="AI93" t="s">
        <v>93</v>
      </c>
      <c r="AJ93">
        <v>132027</v>
      </c>
      <c r="AK93" t="s">
        <v>1841</v>
      </c>
      <c r="AL93" s="1"/>
      <c r="AM93">
        <v>1373101961</v>
      </c>
      <c r="AN93" t="s">
        <v>1035</v>
      </c>
      <c r="AO93" t="s">
        <v>96</v>
      </c>
      <c r="AP93">
        <v>39132022</v>
      </c>
      <c r="AQ93" t="s">
        <v>97</v>
      </c>
      <c r="AR93" t="s">
        <v>93</v>
      </c>
      <c r="AS93" t="s">
        <v>1842</v>
      </c>
      <c r="AT93" t="s">
        <v>93</v>
      </c>
      <c r="AU93" s="1">
        <v>45874</v>
      </c>
      <c r="AV93" s="1">
        <v>45900</v>
      </c>
      <c r="AW93">
        <v>49</v>
      </c>
      <c r="AX93" t="s">
        <v>98</v>
      </c>
      <c r="AY93" t="s">
        <v>99</v>
      </c>
      <c r="AZ93">
        <v>731</v>
      </c>
      <c r="BA93" t="s">
        <v>1843</v>
      </c>
      <c r="BB93" t="s">
        <v>723</v>
      </c>
      <c r="BC93" t="s">
        <v>93</v>
      </c>
      <c r="BD93" t="s">
        <v>93</v>
      </c>
      <c r="BE93" t="s">
        <v>1389</v>
      </c>
      <c r="BF93" t="s">
        <v>136</v>
      </c>
      <c r="BG93" t="s">
        <v>1390</v>
      </c>
      <c r="BH93" t="s">
        <v>93</v>
      </c>
      <c r="BI93" t="s">
        <v>1391</v>
      </c>
      <c r="BJ93" t="s">
        <v>99</v>
      </c>
      <c r="BK93" s="1">
        <v>45870</v>
      </c>
      <c r="BL93" s="1">
        <v>46234</v>
      </c>
      <c r="BM93">
        <v>0</v>
      </c>
      <c r="BN93" t="s">
        <v>93</v>
      </c>
      <c r="BO93" t="s">
        <v>93</v>
      </c>
      <c r="BP93" t="s">
        <v>1827</v>
      </c>
      <c r="BQ93" t="s">
        <v>203</v>
      </c>
      <c r="BR93" t="s">
        <v>1287</v>
      </c>
      <c r="BS93" s="1"/>
      <c r="BT93">
        <v>1021</v>
      </c>
      <c r="BU93" t="s">
        <v>93</v>
      </c>
      <c r="BV93" t="s">
        <v>101</v>
      </c>
      <c r="BW93">
        <v>9237480</v>
      </c>
      <c r="BX93" t="s">
        <v>307</v>
      </c>
      <c r="BY93" t="s">
        <v>1392</v>
      </c>
      <c r="BZ93" t="s">
        <v>1389</v>
      </c>
      <c r="CA93">
        <v>0</v>
      </c>
      <c r="CB93">
        <v>90</v>
      </c>
      <c r="CC93" t="s">
        <v>106</v>
      </c>
      <c r="CD93" t="s">
        <v>106</v>
      </c>
      <c r="CE93" t="s">
        <v>724</v>
      </c>
      <c r="CF93" t="s">
        <v>93</v>
      </c>
      <c r="CG93" t="s">
        <v>94</v>
      </c>
      <c r="CH93" t="s">
        <v>93</v>
      </c>
      <c r="CI93">
        <v>325</v>
      </c>
      <c r="CJ93" t="s">
        <v>808</v>
      </c>
      <c r="CK93">
        <v>0</v>
      </c>
      <c r="CL93" t="s">
        <v>93</v>
      </c>
      <c r="CM93">
        <v>0</v>
      </c>
      <c r="CN93" t="s">
        <v>93</v>
      </c>
      <c r="CO93">
        <v>0</v>
      </c>
      <c r="CP93" t="s">
        <v>93</v>
      </c>
      <c r="CQ93" t="s">
        <v>93</v>
      </c>
      <c r="CS93" t="str">
        <f>_xlfn.IFNA(VLOOKUP(全[[#This Row],[利用者名]],前[利用者名],1,FALSE),"新規")</f>
        <v>新規</v>
      </c>
    </row>
    <row r="94" spans="1:97">
      <c r="A94">
        <v>93</v>
      </c>
      <c r="B94">
        <v>116</v>
      </c>
      <c r="C94" t="s">
        <v>299</v>
      </c>
      <c r="D94" t="s">
        <v>300</v>
      </c>
      <c r="E94" t="s">
        <v>125</v>
      </c>
      <c r="F94" s="1">
        <v>14769</v>
      </c>
      <c r="G94" s="1">
        <v>14769</v>
      </c>
      <c r="H94" t="s">
        <v>261</v>
      </c>
      <c r="I94" t="s">
        <v>301</v>
      </c>
      <c r="J94" t="s">
        <v>93</v>
      </c>
      <c r="K94" t="s">
        <v>302</v>
      </c>
      <c r="L94" t="s">
        <v>1095</v>
      </c>
      <c r="M94" t="s">
        <v>93</v>
      </c>
      <c r="N94" t="s">
        <v>93</v>
      </c>
      <c r="O94" t="s">
        <v>93</v>
      </c>
      <c r="P94" t="s">
        <v>93</v>
      </c>
      <c r="Q94" t="s">
        <v>1844</v>
      </c>
      <c r="R94" t="s">
        <v>1433</v>
      </c>
      <c r="S94" t="s">
        <v>875</v>
      </c>
      <c r="T94" t="s">
        <v>909</v>
      </c>
      <c r="U94" t="s">
        <v>93</v>
      </c>
      <c r="V94" t="s">
        <v>93</v>
      </c>
      <c r="W94">
        <v>85</v>
      </c>
      <c r="X94">
        <v>6</v>
      </c>
      <c r="Y94" t="s">
        <v>94</v>
      </c>
      <c r="Z94" s="1">
        <v>42401</v>
      </c>
      <c r="AA94" s="1"/>
      <c r="AB94" s="1"/>
      <c r="AC94" s="1"/>
      <c r="AD94" t="s">
        <v>104</v>
      </c>
      <c r="AE94">
        <v>22</v>
      </c>
      <c r="AF94" s="1">
        <v>45992</v>
      </c>
      <c r="AG94" s="1">
        <v>47452</v>
      </c>
      <c r="AH94" t="s">
        <v>93</v>
      </c>
      <c r="AI94" t="s">
        <v>93</v>
      </c>
      <c r="AJ94">
        <v>132142</v>
      </c>
      <c r="AK94" t="s">
        <v>1535</v>
      </c>
      <c r="AL94" s="1">
        <v>41609</v>
      </c>
      <c r="AM94">
        <v>1373101797</v>
      </c>
      <c r="AN94" t="s">
        <v>1315</v>
      </c>
      <c r="AO94" t="s">
        <v>96</v>
      </c>
      <c r="AP94">
        <v>39132147</v>
      </c>
      <c r="AQ94" t="s">
        <v>97</v>
      </c>
      <c r="AR94" t="s">
        <v>93</v>
      </c>
      <c r="AS94" t="s">
        <v>673</v>
      </c>
      <c r="AT94" t="s">
        <v>93</v>
      </c>
      <c r="AU94" s="1">
        <v>45992</v>
      </c>
      <c r="AV94" s="1">
        <v>46022</v>
      </c>
      <c r="AW94">
        <v>64</v>
      </c>
      <c r="AX94" t="s">
        <v>105</v>
      </c>
      <c r="AY94" t="s">
        <v>99</v>
      </c>
      <c r="AZ94">
        <v>694</v>
      </c>
      <c r="BA94" t="s">
        <v>1129</v>
      </c>
      <c r="BB94" t="s">
        <v>1130</v>
      </c>
      <c r="BC94" t="s">
        <v>93</v>
      </c>
      <c r="BD94" t="s">
        <v>93</v>
      </c>
      <c r="BE94" t="s">
        <v>300</v>
      </c>
      <c r="BF94" t="s">
        <v>261</v>
      </c>
      <c r="BG94" t="s">
        <v>301</v>
      </c>
      <c r="BH94" t="s">
        <v>93</v>
      </c>
      <c r="BI94" t="s">
        <v>302</v>
      </c>
      <c r="BJ94" t="s">
        <v>99</v>
      </c>
      <c r="BK94" s="1">
        <v>44774</v>
      </c>
      <c r="BL94" s="1">
        <v>44834</v>
      </c>
      <c r="BM94">
        <v>81</v>
      </c>
      <c r="BN94" t="s">
        <v>712</v>
      </c>
      <c r="BO94" t="s">
        <v>93</v>
      </c>
      <c r="BP94" t="s">
        <v>93</v>
      </c>
      <c r="BQ94" t="s">
        <v>93</v>
      </c>
      <c r="BR94" t="s">
        <v>93</v>
      </c>
      <c r="BS94" s="1"/>
      <c r="BT94">
        <v>106</v>
      </c>
      <c r="BU94" t="s">
        <v>93</v>
      </c>
      <c r="BV94" t="s">
        <v>101</v>
      </c>
      <c r="BW94">
        <v>1434776</v>
      </c>
      <c r="BX94" t="s">
        <v>303</v>
      </c>
      <c r="BY94" t="s">
        <v>304</v>
      </c>
      <c r="BZ94" t="s">
        <v>300</v>
      </c>
      <c r="CA94">
        <v>0</v>
      </c>
      <c r="CB94">
        <v>90</v>
      </c>
      <c r="CC94" t="s">
        <v>93</v>
      </c>
      <c r="CD94" t="s">
        <v>93</v>
      </c>
      <c r="CE94" t="s">
        <v>1131</v>
      </c>
      <c r="CF94" t="s">
        <v>93</v>
      </c>
      <c r="CG94" t="s">
        <v>93</v>
      </c>
      <c r="CH94" t="s">
        <v>93</v>
      </c>
      <c r="CI94">
        <v>340</v>
      </c>
      <c r="CJ94" t="s">
        <v>1316</v>
      </c>
      <c r="CK94">
        <v>0</v>
      </c>
      <c r="CL94" t="s">
        <v>93</v>
      </c>
      <c r="CM94">
        <v>0</v>
      </c>
      <c r="CN94" t="s">
        <v>93</v>
      </c>
      <c r="CO94">
        <v>0</v>
      </c>
      <c r="CP94" t="s">
        <v>93</v>
      </c>
      <c r="CQ94" t="s">
        <v>93</v>
      </c>
      <c r="CS94" t="str">
        <f>_xlfn.IFNA(VLOOKUP(全[[#This Row],[利用者名]],前[利用者名],1,FALSE),"新規")</f>
        <v>中野　文江</v>
      </c>
    </row>
    <row r="95" spans="1:97">
      <c r="A95">
        <v>94</v>
      </c>
      <c r="B95">
        <v>789</v>
      </c>
      <c r="C95" t="s">
        <v>706</v>
      </c>
      <c r="D95" t="s">
        <v>707</v>
      </c>
      <c r="E95" t="s">
        <v>91</v>
      </c>
      <c r="F95" s="1">
        <v>25900</v>
      </c>
      <c r="G95" s="1">
        <v>25900</v>
      </c>
      <c r="H95" t="s">
        <v>113</v>
      </c>
      <c r="I95" t="s">
        <v>715</v>
      </c>
      <c r="J95" t="s">
        <v>93</v>
      </c>
      <c r="K95" t="s">
        <v>708</v>
      </c>
      <c r="L95" t="s">
        <v>93</v>
      </c>
      <c r="M95" t="s">
        <v>1317</v>
      </c>
      <c r="N95" t="s">
        <v>94</v>
      </c>
      <c r="O95" t="s">
        <v>93</v>
      </c>
      <c r="P95" t="s">
        <v>126</v>
      </c>
      <c r="Q95" t="s">
        <v>93</v>
      </c>
      <c r="R95" t="s">
        <v>1436</v>
      </c>
      <c r="S95" t="s">
        <v>880</v>
      </c>
      <c r="T95" t="s">
        <v>93</v>
      </c>
      <c r="U95" t="s">
        <v>93</v>
      </c>
      <c r="V95" t="s">
        <v>1318</v>
      </c>
      <c r="W95">
        <v>55</v>
      </c>
      <c r="X95">
        <v>11</v>
      </c>
      <c r="Y95" t="s">
        <v>94</v>
      </c>
      <c r="Z95" s="1"/>
      <c r="AA95" s="1"/>
      <c r="AB95" s="1">
        <v>44967</v>
      </c>
      <c r="AC95" s="1"/>
      <c r="AD95" t="s">
        <v>93</v>
      </c>
      <c r="AF95" s="1"/>
      <c r="AG95" s="1"/>
      <c r="AH95" t="s">
        <v>93</v>
      </c>
      <c r="AI95" t="s">
        <v>157</v>
      </c>
      <c r="AK95" t="s">
        <v>93</v>
      </c>
      <c r="AL95" s="1"/>
      <c r="AN95" t="s">
        <v>93</v>
      </c>
      <c r="AO95" t="s">
        <v>140</v>
      </c>
      <c r="AP95">
        <v>1110014</v>
      </c>
      <c r="AQ95" t="s">
        <v>97</v>
      </c>
      <c r="AR95" t="s">
        <v>1254</v>
      </c>
      <c r="AS95" t="s">
        <v>1255</v>
      </c>
      <c r="AT95" t="s">
        <v>157</v>
      </c>
      <c r="AU95" s="1">
        <v>45931</v>
      </c>
      <c r="AV95" s="1">
        <v>46112</v>
      </c>
      <c r="AW95">
        <v>49</v>
      </c>
      <c r="AX95" t="s">
        <v>98</v>
      </c>
      <c r="AY95" t="s">
        <v>142</v>
      </c>
      <c r="AZ95">
        <v>679</v>
      </c>
      <c r="BA95" t="s">
        <v>1120</v>
      </c>
      <c r="BB95" t="s">
        <v>249</v>
      </c>
      <c r="BC95" t="s">
        <v>1010</v>
      </c>
      <c r="BD95" t="s">
        <v>93</v>
      </c>
      <c r="BE95" t="s">
        <v>707</v>
      </c>
      <c r="BF95" t="s">
        <v>113</v>
      </c>
      <c r="BG95" t="s">
        <v>715</v>
      </c>
      <c r="BH95" t="s">
        <v>93</v>
      </c>
      <c r="BI95" t="s">
        <v>708</v>
      </c>
      <c r="BJ95" t="s">
        <v>142</v>
      </c>
      <c r="BK95" s="1">
        <v>45717</v>
      </c>
      <c r="BL95" s="1">
        <v>45850</v>
      </c>
      <c r="BM95">
        <v>0</v>
      </c>
      <c r="BN95" t="s">
        <v>93</v>
      </c>
      <c r="BO95" t="s">
        <v>93</v>
      </c>
      <c r="BP95" t="s">
        <v>93</v>
      </c>
      <c r="BQ95" t="s">
        <v>93</v>
      </c>
      <c r="BR95" t="s">
        <v>93</v>
      </c>
      <c r="BS95" s="1"/>
      <c r="BT95">
        <v>849</v>
      </c>
      <c r="BU95" t="s">
        <v>93</v>
      </c>
      <c r="BV95" t="s">
        <v>93</v>
      </c>
      <c r="BX95" t="s">
        <v>93</v>
      </c>
      <c r="BY95" t="s">
        <v>93</v>
      </c>
      <c r="BZ95" t="s">
        <v>93</v>
      </c>
      <c r="CA95">
        <v>0</v>
      </c>
      <c r="CB95">
        <v>0</v>
      </c>
      <c r="CC95" t="s">
        <v>982</v>
      </c>
      <c r="CD95" t="s">
        <v>93</v>
      </c>
      <c r="CE95" t="s">
        <v>250</v>
      </c>
      <c r="CF95" t="s">
        <v>93</v>
      </c>
      <c r="CG95" t="s">
        <v>93</v>
      </c>
      <c r="CH95" t="s">
        <v>93</v>
      </c>
      <c r="CI95">
        <v>0</v>
      </c>
      <c r="CJ95" t="s">
        <v>93</v>
      </c>
      <c r="CK95">
        <v>0</v>
      </c>
      <c r="CL95" t="s">
        <v>93</v>
      </c>
      <c r="CM95">
        <v>0</v>
      </c>
      <c r="CN95" t="s">
        <v>93</v>
      </c>
      <c r="CO95">
        <v>0</v>
      </c>
      <c r="CP95" t="s">
        <v>93</v>
      </c>
      <c r="CQ95" t="s">
        <v>93</v>
      </c>
      <c r="CS95" t="str">
        <f>_xlfn.IFNA(VLOOKUP(全[[#This Row],[利用者名]],前[利用者名],1,FALSE),"新規")</f>
        <v>中村　正紀</v>
      </c>
    </row>
    <row r="96" spans="1:97">
      <c r="A96">
        <v>95</v>
      </c>
      <c r="B96">
        <v>939</v>
      </c>
      <c r="C96" t="s">
        <v>1047</v>
      </c>
      <c r="D96" t="s">
        <v>1048</v>
      </c>
      <c r="E96" t="s">
        <v>125</v>
      </c>
      <c r="F96" s="1">
        <v>19688</v>
      </c>
      <c r="G96" s="1">
        <v>19688</v>
      </c>
      <c r="H96" t="s">
        <v>156</v>
      </c>
      <c r="I96" t="s">
        <v>1049</v>
      </c>
      <c r="J96" t="s">
        <v>93</v>
      </c>
      <c r="K96" t="s">
        <v>1050</v>
      </c>
      <c r="L96" t="s">
        <v>93</v>
      </c>
      <c r="M96" t="s">
        <v>1286</v>
      </c>
      <c r="N96" t="s">
        <v>94</v>
      </c>
      <c r="O96" t="s">
        <v>93</v>
      </c>
      <c r="P96" t="s">
        <v>126</v>
      </c>
      <c r="Q96" t="s">
        <v>1402</v>
      </c>
      <c r="R96" t="s">
        <v>93</v>
      </c>
      <c r="S96" t="s">
        <v>93</v>
      </c>
      <c r="T96" t="s">
        <v>93</v>
      </c>
      <c r="U96" t="s">
        <v>93</v>
      </c>
      <c r="V96" t="s">
        <v>93</v>
      </c>
      <c r="W96">
        <v>72</v>
      </c>
      <c r="X96">
        <v>11</v>
      </c>
      <c r="Y96" t="s">
        <v>94</v>
      </c>
      <c r="Z96" s="1">
        <v>45565</v>
      </c>
      <c r="AA96" s="1"/>
      <c r="AB96" s="1"/>
      <c r="AC96" s="1"/>
      <c r="AD96" t="s">
        <v>104</v>
      </c>
      <c r="AE96">
        <v>22</v>
      </c>
      <c r="AF96" s="1">
        <v>45901</v>
      </c>
      <c r="AG96" s="1">
        <v>46996</v>
      </c>
      <c r="AH96" t="s">
        <v>93</v>
      </c>
      <c r="AI96" t="s">
        <v>157</v>
      </c>
      <c r="AJ96">
        <v>132027</v>
      </c>
      <c r="AK96" t="s">
        <v>1536</v>
      </c>
      <c r="AL96" s="1"/>
      <c r="AM96">
        <v>1373000569</v>
      </c>
      <c r="AN96" t="s">
        <v>205</v>
      </c>
      <c r="AO96" t="s">
        <v>93</v>
      </c>
      <c r="AQ96" t="s">
        <v>93</v>
      </c>
      <c r="AR96" t="s">
        <v>93</v>
      </c>
      <c r="AS96" t="s">
        <v>93</v>
      </c>
      <c r="AT96" t="s">
        <v>157</v>
      </c>
      <c r="AU96" s="1">
        <v>45904</v>
      </c>
      <c r="AV96" s="1">
        <v>46084</v>
      </c>
      <c r="AW96">
        <v>49</v>
      </c>
      <c r="AX96" t="s">
        <v>98</v>
      </c>
      <c r="AY96" t="s">
        <v>99</v>
      </c>
      <c r="AZ96">
        <v>742</v>
      </c>
      <c r="BA96" t="s">
        <v>1537</v>
      </c>
      <c r="BB96" t="s">
        <v>193</v>
      </c>
      <c r="BC96" t="s">
        <v>93</v>
      </c>
      <c r="BD96" t="s">
        <v>93</v>
      </c>
      <c r="BE96" t="s">
        <v>1048</v>
      </c>
      <c r="BF96" t="s">
        <v>156</v>
      </c>
      <c r="BG96" t="s">
        <v>1049</v>
      </c>
      <c r="BH96" t="s">
        <v>93</v>
      </c>
      <c r="BI96" t="s">
        <v>1050</v>
      </c>
      <c r="BJ96" t="s">
        <v>99</v>
      </c>
      <c r="BK96" s="1"/>
      <c r="BL96" s="1"/>
      <c r="BM96">
        <v>81</v>
      </c>
      <c r="BN96" t="s">
        <v>712</v>
      </c>
      <c r="BO96" t="s">
        <v>93</v>
      </c>
      <c r="BP96" t="s">
        <v>93</v>
      </c>
      <c r="BQ96" t="s">
        <v>93</v>
      </c>
      <c r="BR96" t="s">
        <v>93</v>
      </c>
      <c r="BS96" s="1"/>
      <c r="BT96">
        <v>968</v>
      </c>
      <c r="BU96" t="s">
        <v>93</v>
      </c>
      <c r="BV96" t="s">
        <v>93</v>
      </c>
      <c r="BX96" t="s">
        <v>93</v>
      </c>
      <c r="BY96" t="s">
        <v>93</v>
      </c>
      <c r="BZ96" t="s">
        <v>93</v>
      </c>
      <c r="CA96">
        <v>0</v>
      </c>
      <c r="CB96">
        <v>90</v>
      </c>
      <c r="CC96" t="s">
        <v>106</v>
      </c>
      <c r="CD96" t="s">
        <v>93</v>
      </c>
      <c r="CE96" t="s">
        <v>197</v>
      </c>
      <c r="CF96" t="s">
        <v>93</v>
      </c>
      <c r="CG96" t="s">
        <v>93</v>
      </c>
      <c r="CH96" t="s">
        <v>93</v>
      </c>
      <c r="CI96">
        <v>138</v>
      </c>
      <c r="CJ96" t="s">
        <v>269</v>
      </c>
      <c r="CK96">
        <v>81</v>
      </c>
      <c r="CL96" t="s">
        <v>712</v>
      </c>
      <c r="CM96">
        <v>0</v>
      </c>
      <c r="CN96" t="s">
        <v>93</v>
      </c>
      <c r="CO96">
        <v>0</v>
      </c>
      <c r="CP96" t="s">
        <v>93</v>
      </c>
      <c r="CQ96" t="s">
        <v>93</v>
      </c>
      <c r="CS96" t="str">
        <f>_xlfn.IFNA(VLOOKUP(全[[#This Row],[利用者名]],前[利用者名],1,FALSE),"新規")</f>
        <v>西川　真理</v>
      </c>
    </row>
    <row r="97" spans="1:102">
      <c r="A97">
        <v>96</v>
      </c>
      <c r="B97">
        <v>974</v>
      </c>
      <c r="C97" t="s">
        <v>1256</v>
      </c>
      <c r="D97" t="s">
        <v>1257</v>
      </c>
      <c r="E97" t="s">
        <v>125</v>
      </c>
      <c r="F97" s="1">
        <v>12383</v>
      </c>
      <c r="G97" s="1">
        <v>12383</v>
      </c>
      <c r="H97" t="s">
        <v>175</v>
      </c>
      <c r="I97" t="s">
        <v>1258</v>
      </c>
      <c r="J97" t="s">
        <v>1259</v>
      </c>
      <c r="K97" t="s">
        <v>1260</v>
      </c>
      <c r="L97" t="s">
        <v>93</v>
      </c>
      <c r="M97" t="s">
        <v>93</v>
      </c>
      <c r="N97" t="s">
        <v>94</v>
      </c>
      <c r="O97" t="s">
        <v>1261</v>
      </c>
      <c r="P97" t="s">
        <v>214</v>
      </c>
      <c r="Q97" t="s">
        <v>1538</v>
      </c>
      <c r="R97" t="s">
        <v>93</v>
      </c>
      <c r="S97" t="s">
        <v>93</v>
      </c>
      <c r="T97" t="s">
        <v>93</v>
      </c>
      <c r="U97" t="s">
        <v>93</v>
      </c>
      <c r="V97" t="s">
        <v>93</v>
      </c>
      <c r="W97">
        <v>92</v>
      </c>
      <c r="X97">
        <v>11</v>
      </c>
      <c r="Y97" t="s">
        <v>94</v>
      </c>
      <c r="Z97" s="1"/>
      <c r="AA97" s="1"/>
      <c r="AB97" s="1">
        <v>45740</v>
      </c>
      <c r="AC97" s="1"/>
      <c r="AD97" t="s">
        <v>192</v>
      </c>
      <c r="AE97">
        <v>24</v>
      </c>
      <c r="AF97" s="1">
        <v>45200</v>
      </c>
      <c r="AG97" s="1">
        <v>46295</v>
      </c>
      <c r="AH97" t="s">
        <v>93</v>
      </c>
      <c r="AI97" t="s">
        <v>93</v>
      </c>
      <c r="AJ97">
        <v>132027</v>
      </c>
      <c r="AK97" t="s">
        <v>1539</v>
      </c>
      <c r="AL97" s="1"/>
      <c r="AM97">
        <v>1373400561</v>
      </c>
      <c r="AN97" t="s">
        <v>649</v>
      </c>
      <c r="AO97" t="s">
        <v>96</v>
      </c>
      <c r="AP97">
        <v>39132022</v>
      </c>
      <c r="AQ97" t="s">
        <v>97</v>
      </c>
      <c r="AR97" t="s">
        <v>93</v>
      </c>
      <c r="AS97" t="s">
        <v>1540</v>
      </c>
      <c r="AT97" t="s">
        <v>217</v>
      </c>
      <c r="AU97" s="1">
        <v>45992</v>
      </c>
      <c r="AV97" s="1">
        <v>46022</v>
      </c>
      <c r="AW97">
        <v>49</v>
      </c>
      <c r="AX97" t="s">
        <v>98</v>
      </c>
      <c r="AY97" t="s">
        <v>142</v>
      </c>
      <c r="AZ97">
        <v>671</v>
      </c>
      <c r="BA97" t="s">
        <v>1017</v>
      </c>
      <c r="BB97" t="s">
        <v>219</v>
      </c>
      <c r="BC97" t="s">
        <v>1010</v>
      </c>
      <c r="BD97" t="s">
        <v>93</v>
      </c>
      <c r="BE97" t="s">
        <v>1257</v>
      </c>
      <c r="BF97" t="s">
        <v>175</v>
      </c>
      <c r="BG97" t="s">
        <v>1258</v>
      </c>
      <c r="BH97" t="s">
        <v>1259</v>
      </c>
      <c r="BI97" t="s">
        <v>1260</v>
      </c>
      <c r="BJ97" t="s">
        <v>142</v>
      </c>
      <c r="BK97" s="1">
        <v>45870</v>
      </c>
      <c r="BL97" s="1">
        <v>46234</v>
      </c>
      <c r="BM97">
        <v>0</v>
      </c>
      <c r="BN97" t="s">
        <v>93</v>
      </c>
      <c r="BO97" t="s">
        <v>93</v>
      </c>
      <c r="BP97" t="s">
        <v>93</v>
      </c>
      <c r="BQ97" t="s">
        <v>93</v>
      </c>
      <c r="BR97" t="s">
        <v>93</v>
      </c>
      <c r="BS97" s="1"/>
      <c r="BT97">
        <v>1000</v>
      </c>
      <c r="BU97" t="s">
        <v>93</v>
      </c>
      <c r="BV97" t="s">
        <v>101</v>
      </c>
      <c r="BW97">
        <v>7370774</v>
      </c>
      <c r="BX97" t="s">
        <v>1262</v>
      </c>
      <c r="BY97" t="s">
        <v>1263</v>
      </c>
      <c r="BZ97" t="s">
        <v>1264</v>
      </c>
      <c r="CA97">
        <v>0</v>
      </c>
      <c r="CB97">
        <v>90</v>
      </c>
      <c r="CC97" t="s">
        <v>982</v>
      </c>
      <c r="CD97" t="s">
        <v>186</v>
      </c>
      <c r="CE97" t="s">
        <v>220</v>
      </c>
      <c r="CF97" t="s">
        <v>94</v>
      </c>
      <c r="CG97" t="s">
        <v>94</v>
      </c>
      <c r="CH97" t="s">
        <v>93</v>
      </c>
      <c r="CI97">
        <v>19</v>
      </c>
      <c r="CJ97" t="s">
        <v>347</v>
      </c>
      <c r="CK97">
        <v>0</v>
      </c>
      <c r="CL97" t="s">
        <v>93</v>
      </c>
      <c r="CM97">
        <v>0</v>
      </c>
      <c r="CN97" t="s">
        <v>93</v>
      </c>
      <c r="CO97">
        <v>0</v>
      </c>
      <c r="CP97" t="s">
        <v>93</v>
      </c>
      <c r="CQ97" t="s">
        <v>93</v>
      </c>
      <c r="CS97" t="str">
        <f>_xlfn.IFNA(VLOOKUP(全[[#This Row],[利用者名]],前[利用者名],1,FALSE),"新規")</f>
        <v>萩原　登里</v>
      </c>
    </row>
    <row r="98" spans="1:102">
      <c r="A98">
        <v>97</v>
      </c>
      <c r="B98">
        <v>932</v>
      </c>
      <c r="C98" t="s">
        <v>1051</v>
      </c>
      <c r="D98" t="s">
        <v>1052</v>
      </c>
      <c r="E98" t="s">
        <v>125</v>
      </c>
      <c r="F98" s="1">
        <v>10244</v>
      </c>
      <c r="G98" s="1">
        <v>10244</v>
      </c>
      <c r="H98" t="s">
        <v>156</v>
      </c>
      <c r="I98" t="s">
        <v>1053</v>
      </c>
      <c r="J98" t="s">
        <v>93</v>
      </c>
      <c r="K98" t="s">
        <v>1054</v>
      </c>
      <c r="L98" t="s">
        <v>93</v>
      </c>
      <c r="M98" t="s">
        <v>1055</v>
      </c>
      <c r="N98" t="s">
        <v>93</v>
      </c>
      <c r="O98" t="s">
        <v>93</v>
      </c>
      <c r="P98" t="s">
        <v>93</v>
      </c>
      <c r="Q98" t="s">
        <v>1089</v>
      </c>
      <c r="R98" t="s">
        <v>93</v>
      </c>
      <c r="S98" t="s">
        <v>93</v>
      </c>
      <c r="T98" t="s">
        <v>93</v>
      </c>
      <c r="U98" t="s">
        <v>93</v>
      </c>
      <c r="V98" t="s">
        <v>93</v>
      </c>
      <c r="W98">
        <v>97</v>
      </c>
      <c r="X98">
        <v>1</v>
      </c>
      <c r="Y98" t="s">
        <v>94</v>
      </c>
      <c r="Z98" s="1">
        <v>45534</v>
      </c>
      <c r="AA98" s="1"/>
      <c r="AB98" s="1"/>
      <c r="AC98" s="1"/>
      <c r="AD98" t="s">
        <v>166</v>
      </c>
      <c r="AE98">
        <v>25</v>
      </c>
      <c r="AF98" s="1">
        <v>45292</v>
      </c>
      <c r="AG98" s="1">
        <v>46752</v>
      </c>
      <c r="AH98" t="s">
        <v>93</v>
      </c>
      <c r="AI98" t="s">
        <v>93</v>
      </c>
      <c r="AJ98">
        <v>132027</v>
      </c>
      <c r="AK98" t="s">
        <v>1579</v>
      </c>
      <c r="AL98" s="1"/>
      <c r="AM98">
        <v>1373002615</v>
      </c>
      <c r="AN98" t="s">
        <v>293</v>
      </c>
      <c r="AO98" t="s">
        <v>93</v>
      </c>
      <c r="AQ98" t="s">
        <v>93</v>
      </c>
      <c r="AR98" t="s">
        <v>93</v>
      </c>
      <c r="AS98" t="s">
        <v>93</v>
      </c>
      <c r="AT98" t="s">
        <v>93</v>
      </c>
      <c r="AU98" s="1">
        <v>45962</v>
      </c>
      <c r="AV98" s="1">
        <v>45991</v>
      </c>
      <c r="AW98">
        <v>49</v>
      </c>
      <c r="AX98" t="s">
        <v>98</v>
      </c>
      <c r="AY98" t="s">
        <v>99</v>
      </c>
      <c r="AZ98">
        <v>302</v>
      </c>
      <c r="BA98" t="s">
        <v>1056</v>
      </c>
      <c r="BB98" t="s">
        <v>1200</v>
      </c>
      <c r="BC98" t="s">
        <v>93</v>
      </c>
      <c r="BD98" t="s">
        <v>93</v>
      </c>
      <c r="BE98" t="s">
        <v>1052</v>
      </c>
      <c r="BF98" t="s">
        <v>156</v>
      </c>
      <c r="BG98" t="s">
        <v>1053</v>
      </c>
      <c r="BH98" t="s">
        <v>93</v>
      </c>
      <c r="BI98" t="s">
        <v>1054</v>
      </c>
      <c r="BJ98" t="s">
        <v>99</v>
      </c>
      <c r="BK98" s="1"/>
      <c r="BL98" s="1"/>
      <c r="BM98">
        <v>81</v>
      </c>
      <c r="BN98" t="s">
        <v>712</v>
      </c>
      <c r="BO98" t="s">
        <v>93</v>
      </c>
      <c r="BP98" t="s">
        <v>93</v>
      </c>
      <c r="BQ98" t="s">
        <v>93</v>
      </c>
      <c r="BR98" t="s">
        <v>93</v>
      </c>
      <c r="BS98" s="1"/>
      <c r="BT98">
        <v>960</v>
      </c>
      <c r="BU98" t="s">
        <v>93</v>
      </c>
      <c r="BV98" t="s">
        <v>101</v>
      </c>
      <c r="BW98">
        <v>7984417</v>
      </c>
      <c r="BX98" t="s">
        <v>1096</v>
      </c>
      <c r="BY98" t="s">
        <v>1097</v>
      </c>
      <c r="BZ98" t="s">
        <v>1098</v>
      </c>
      <c r="CA98">
        <v>0</v>
      </c>
      <c r="CB98">
        <v>90</v>
      </c>
      <c r="CC98" t="s">
        <v>93</v>
      </c>
      <c r="CD98" t="s">
        <v>93</v>
      </c>
      <c r="CE98" t="s">
        <v>1201</v>
      </c>
      <c r="CF98" t="s">
        <v>93</v>
      </c>
      <c r="CG98" t="s">
        <v>93</v>
      </c>
      <c r="CH98" t="s">
        <v>93</v>
      </c>
      <c r="CI98">
        <v>191</v>
      </c>
      <c r="CJ98" t="s">
        <v>294</v>
      </c>
      <c r="CK98">
        <v>0</v>
      </c>
      <c r="CL98" t="s">
        <v>93</v>
      </c>
      <c r="CM98">
        <v>0</v>
      </c>
      <c r="CN98" t="s">
        <v>93</v>
      </c>
      <c r="CO98">
        <v>0</v>
      </c>
      <c r="CP98" t="s">
        <v>93</v>
      </c>
      <c r="CQ98" t="s">
        <v>93</v>
      </c>
      <c r="CS98" t="str">
        <f>_xlfn.IFNA(VLOOKUP(全[[#This Row],[利用者名]],前[利用者名],1,FALSE),"新規")</f>
        <v>林　康子</v>
      </c>
    </row>
    <row r="99" spans="1:102">
      <c r="A99">
        <v>98</v>
      </c>
      <c r="B99">
        <v>691</v>
      </c>
      <c r="C99" t="s">
        <v>309</v>
      </c>
      <c r="D99" t="s">
        <v>310</v>
      </c>
      <c r="E99" t="s">
        <v>125</v>
      </c>
      <c r="F99" s="1">
        <v>17982</v>
      </c>
      <c r="G99" s="1">
        <v>17982</v>
      </c>
      <c r="H99" t="s">
        <v>156</v>
      </c>
      <c r="I99" t="s">
        <v>311</v>
      </c>
      <c r="J99" t="s">
        <v>93</v>
      </c>
      <c r="K99" t="s">
        <v>312</v>
      </c>
      <c r="L99" t="s">
        <v>93</v>
      </c>
      <c r="M99" t="s">
        <v>93</v>
      </c>
      <c r="N99" t="s">
        <v>94</v>
      </c>
      <c r="O99" t="s">
        <v>93</v>
      </c>
      <c r="P99" t="s">
        <v>93</v>
      </c>
      <c r="Q99" t="s">
        <v>1019</v>
      </c>
      <c r="R99" t="s">
        <v>1433</v>
      </c>
      <c r="S99" t="s">
        <v>919</v>
      </c>
      <c r="T99" t="s">
        <v>93</v>
      </c>
      <c r="U99" t="s">
        <v>93</v>
      </c>
      <c r="V99" t="s">
        <v>93</v>
      </c>
      <c r="W99">
        <v>76</v>
      </c>
      <c r="X99">
        <v>3</v>
      </c>
      <c r="Y99" t="s">
        <v>94</v>
      </c>
      <c r="Z99" s="1">
        <v>44470</v>
      </c>
      <c r="AA99" s="1"/>
      <c r="AB99" s="1"/>
      <c r="AC99" s="1"/>
      <c r="AD99" t="s">
        <v>166</v>
      </c>
      <c r="AE99">
        <v>25</v>
      </c>
      <c r="AF99" s="1">
        <v>45261</v>
      </c>
      <c r="AG99" s="1">
        <v>46356</v>
      </c>
      <c r="AH99" t="s">
        <v>93</v>
      </c>
      <c r="AI99" t="s">
        <v>93</v>
      </c>
      <c r="AJ99">
        <v>132027</v>
      </c>
      <c r="AK99" t="s">
        <v>1541</v>
      </c>
      <c r="AL99" s="1"/>
      <c r="AM99">
        <v>1373101961</v>
      </c>
      <c r="AN99" t="s">
        <v>1035</v>
      </c>
      <c r="AO99" t="s">
        <v>93</v>
      </c>
      <c r="AQ99" t="s">
        <v>93</v>
      </c>
      <c r="AR99" t="s">
        <v>93</v>
      </c>
      <c r="AS99" t="s">
        <v>93</v>
      </c>
      <c r="AT99" t="s">
        <v>93</v>
      </c>
      <c r="AU99" s="1">
        <v>45931</v>
      </c>
      <c r="AV99" s="1">
        <v>46022</v>
      </c>
      <c r="AW99">
        <v>49</v>
      </c>
      <c r="AX99" t="s">
        <v>98</v>
      </c>
      <c r="AY99" t="s">
        <v>99</v>
      </c>
      <c r="AZ99">
        <v>76</v>
      </c>
      <c r="BA99" t="s">
        <v>1346</v>
      </c>
      <c r="BB99" t="s">
        <v>199</v>
      </c>
      <c r="BC99" t="s">
        <v>93</v>
      </c>
      <c r="BD99" t="s">
        <v>93</v>
      </c>
      <c r="BE99" t="s">
        <v>310</v>
      </c>
      <c r="BF99" t="s">
        <v>156</v>
      </c>
      <c r="BG99" t="s">
        <v>311</v>
      </c>
      <c r="BH99" t="s">
        <v>93</v>
      </c>
      <c r="BI99" t="s">
        <v>312</v>
      </c>
      <c r="BJ99" t="s">
        <v>99</v>
      </c>
      <c r="BK99" s="1"/>
      <c r="BL99" s="1"/>
      <c r="BM99">
        <v>81</v>
      </c>
      <c r="BN99" t="s">
        <v>712</v>
      </c>
      <c r="BO99" t="s">
        <v>93</v>
      </c>
      <c r="BP99" t="s">
        <v>93</v>
      </c>
      <c r="BQ99" t="s">
        <v>93</v>
      </c>
      <c r="BR99" t="s">
        <v>93</v>
      </c>
      <c r="BS99" s="1"/>
      <c r="BT99">
        <v>771</v>
      </c>
      <c r="BU99" t="s">
        <v>93</v>
      </c>
      <c r="BV99" t="s">
        <v>101</v>
      </c>
      <c r="BW99">
        <v>300448</v>
      </c>
      <c r="BX99" t="s">
        <v>194</v>
      </c>
      <c r="BY99" t="s">
        <v>313</v>
      </c>
      <c r="BZ99" t="s">
        <v>310</v>
      </c>
      <c r="CA99">
        <v>0</v>
      </c>
      <c r="CB99">
        <v>90</v>
      </c>
      <c r="CC99" t="s">
        <v>106</v>
      </c>
      <c r="CD99" t="s">
        <v>93</v>
      </c>
      <c r="CE99" t="s">
        <v>290</v>
      </c>
      <c r="CF99" t="s">
        <v>93</v>
      </c>
      <c r="CG99" t="s">
        <v>93</v>
      </c>
      <c r="CH99" t="s">
        <v>93</v>
      </c>
      <c r="CI99">
        <v>324</v>
      </c>
      <c r="CJ99" t="s">
        <v>1057</v>
      </c>
      <c r="CK99">
        <v>0</v>
      </c>
      <c r="CL99" t="s">
        <v>93</v>
      </c>
      <c r="CM99">
        <v>0</v>
      </c>
      <c r="CN99" t="s">
        <v>93</v>
      </c>
      <c r="CO99">
        <v>0</v>
      </c>
      <c r="CP99" t="s">
        <v>93</v>
      </c>
      <c r="CQ99" t="s">
        <v>93</v>
      </c>
      <c r="CS99" t="str">
        <f>_xlfn.IFNA(VLOOKUP(全[[#This Row],[利用者名]],前[利用者名],1,FALSE),"新規")</f>
        <v>原田　春子</v>
      </c>
    </row>
    <row r="100" spans="1:102">
      <c r="A100">
        <v>99</v>
      </c>
      <c r="B100">
        <v>931</v>
      </c>
      <c r="C100" t="s">
        <v>1058</v>
      </c>
      <c r="D100" t="s">
        <v>1059</v>
      </c>
      <c r="E100" t="s">
        <v>125</v>
      </c>
      <c r="F100" s="1">
        <v>10813</v>
      </c>
      <c r="G100" s="1">
        <v>10813</v>
      </c>
      <c r="H100" t="s">
        <v>1060</v>
      </c>
      <c r="I100" t="s">
        <v>1061</v>
      </c>
      <c r="J100" t="s">
        <v>1062</v>
      </c>
      <c r="K100" t="s">
        <v>1063</v>
      </c>
      <c r="L100" t="s">
        <v>93</v>
      </c>
      <c r="M100" t="s">
        <v>1064</v>
      </c>
      <c r="N100" t="s">
        <v>94</v>
      </c>
      <c r="O100" t="s">
        <v>93</v>
      </c>
      <c r="P100" t="s">
        <v>93</v>
      </c>
      <c r="Q100" t="s">
        <v>1065</v>
      </c>
      <c r="R100" t="s">
        <v>93</v>
      </c>
      <c r="S100" t="s">
        <v>93</v>
      </c>
      <c r="T100" t="s">
        <v>93</v>
      </c>
      <c r="U100" t="s">
        <v>93</v>
      </c>
      <c r="V100" t="s">
        <v>93</v>
      </c>
      <c r="W100">
        <v>96</v>
      </c>
      <c r="X100">
        <v>8</v>
      </c>
      <c r="Y100" t="s">
        <v>94</v>
      </c>
      <c r="Z100" s="1">
        <v>45526</v>
      </c>
      <c r="AA100" s="1"/>
      <c r="AB100" s="1"/>
      <c r="AC100" s="1"/>
      <c r="AD100" t="s">
        <v>108</v>
      </c>
      <c r="AE100">
        <v>23</v>
      </c>
      <c r="AF100" s="1">
        <v>45323</v>
      </c>
      <c r="AG100" s="1">
        <v>46418</v>
      </c>
      <c r="AH100" t="s">
        <v>93</v>
      </c>
      <c r="AI100" t="s">
        <v>93</v>
      </c>
      <c r="AJ100">
        <v>132209</v>
      </c>
      <c r="AK100" t="s">
        <v>1580</v>
      </c>
      <c r="AL100" s="1"/>
      <c r="AM100">
        <v>1374600268</v>
      </c>
      <c r="AN100" t="s">
        <v>1066</v>
      </c>
      <c r="AO100" t="s">
        <v>96</v>
      </c>
      <c r="AP100">
        <v>39132204</v>
      </c>
      <c r="AQ100" t="s">
        <v>97</v>
      </c>
      <c r="AR100" t="s">
        <v>93</v>
      </c>
      <c r="AS100" t="s">
        <v>1067</v>
      </c>
      <c r="AT100" t="s">
        <v>93</v>
      </c>
      <c r="AU100" s="1">
        <v>45992</v>
      </c>
      <c r="AV100" s="1">
        <v>46022</v>
      </c>
      <c r="AW100">
        <v>49</v>
      </c>
      <c r="AX100" t="s">
        <v>98</v>
      </c>
      <c r="AY100" t="s">
        <v>99</v>
      </c>
      <c r="AZ100">
        <v>712</v>
      </c>
      <c r="BA100" t="s">
        <v>1279</v>
      </c>
      <c r="BB100" t="s">
        <v>716</v>
      </c>
      <c r="BC100" t="s">
        <v>93</v>
      </c>
      <c r="BD100" t="s">
        <v>93</v>
      </c>
      <c r="BE100" t="s">
        <v>1059</v>
      </c>
      <c r="BF100" t="s">
        <v>1060</v>
      </c>
      <c r="BG100" t="s">
        <v>1061</v>
      </c>
      <c r="BH100" t="s">
        <v>1062</v>
      </c>
      <c r="BI100" t="s">
        <v>1063</v>
      </c>
      <c r="BJ100" t="s">
        <v>99</v>
      </c>
      <c r="BK100" s="1">
        <v>45505</v>
      </c>
      <c r="BL100" s="1">
        <v>45869</v>
      </c>
      <c r="BM100">
        <v>0</v>
      </c>
      <c r="BN100" t="s">
        <v>93</v>
      </c>
      <c r="BO100" t="s">
        <v>93</v>
      </c>
      <c r="BP100" t="s">
        <v>93</v>
      </c>
      <c r="BQ100" t="s">
        <v>93</v>
      </c>
      <c r="BR100" t="s">
        <v>93</v>
      </c>
      <c r="BS100" s="1"/>
      <c r="BT100">
        <v>961</v>
      </c>
      <c r="BU100" t="s">
        <v>93</v>
      </c>
      <c r="BV100" t="s">
        <v>101</v>
      </c>
      <c r="BW100">
        <v>1989139</v>
      </c>
      <c r="BX100" t="s">
        <v>307</v>
      </c>
      <c r="BY100" t="s">
        <v>1068</v>
      </c>
      <c r="BZ100" t="s">
        <v>1059</v>
      </c>
      <c r="CA100">
        <v>0</v>
      </c>
      <c r="CB100">
        <v>90</v>
      </c>
      <c r="CC100" t="s">
        <v>106</v>
      </c>
      <c r="CD100" t="s">
        <v>93</v>
      </c>
      <c r="CE100" t="s">
        <v>1112</v>
      </c>
      <c r="CF100" t="s">
        <v>93</v>
      </c>
      <c r="CG100" t="s">
        <v>93</v>
      </c>
      <c r="CH100" t="s">
        <v>93</v>
      </c>
      <c r="CI100">
        <v>323</v>
      </c>
      <c r="CJ100" t="s">
        <v>1069</v>
      </c>
      <c r="CK100">
        <v>0</v>
      </c>
      <c r="CL100" t="s">
        <v>93</v>
      </c>
      <c r="CM100">
        <v>0</v>
      </c>
      <c r="CN100" t="s">
        <v>93</v>
      </c>
      <c r="CO100">
        <v>0</v>
      </c>
      <c r="CP100" t="s">
        <v>93</v>
      </c>
      <c r="CQ100" t="s">
        <v>93</v>
      </c>
      <c r="CS100" t="str">
        <f>_xlfn.IFNA(VLOOKUP(全[[#This Row],[利用者名]],前[利用者名],1,FALSE),"新規")</f>
        <v>日原　潤子</v>
      </c>
    </row>
    <row r="101" spans="1:102">
      <c r="A101">
        <v>100</v>
      </c>
      <c r="B101">
        <v>999</v>
      </c>
      <c r="C101" t="s">
        <v>1693</v>
      </c>
      <c r="D101" t="s">
        <v>1694</v>
      </c>
      <c r="E101" t="s">
        <v>91</v>
      </c>
      <c r="F101" s="1">
        <v>24410</v>
      </c>
      <c r="G101" s="1">
        <v>24410</v>
      </c>
      <c r="H101" t="s">
        <v>113</v>
      </c>
      <c r="I101" t="s">
        <v>1695</v>
      </c>
      <c r="J101" t="s">
        <v>93</v>
      </c>
      <c r="K101" t="s">
        <v>1696</v>
      </c>
      <c r="L101" t="s">
        <v>93</v>
      </c>
      <c r="M101" t="s">
        <v>93</v>
      </c>
      <c r="N101" t="s">
        <v>94</v>
      </c>
      <c r="O101" t="s">
        <v>1012</v>
      </c>
      <c r="P101" t="s">
        <v>93</v>
      </c>
      <c r="Q101" t="s">
        <v>1253</v>
      </c>
      <c r="R101" t="s">
        <v>93</v>
      </c>
      <c r="S101" t="s">
        <v>93</v>
      </c>
      <c r="T101" t="s">
        <v>93</v>
      </c>
      <c r="U101" t="s">
        <v>93</v>
      </c>
      <c r="V101" t="s">
        <v>93</v>
      </c>
      <c r="W101">
        <v>59</v>
      </c>
      <c r="X101">
        <v>10</v>
      </c>
      <c r="Y101" t="s">
        <v>94</v>
      </c>
      <c r="Z101" s="1">
        <v>45870</v>
      </c>
      <c r="AA101" s="1"/>
      <c r="AB101" s="1">
        <v>45870</v>
      </c>
      <c r="AC101" s="1">
        <v>45883</v>
      </c>
      <c r="AD101" t="s">
        <v>192</v>
      </c>
      <c r="AE101">
        <v>24</v>
      </c>
      <c r="AF101" s="1">
        <v>45734</v>
      </c>
      <c r="AG101" s="1">
        <v>46112</v>
      </c>
      <c r="AH101" t="s">
        <v>93</v>
      </c>
      <c r="AI101" t="s">
        <v>93</v>
      </c>
      <c r="AJ101">
        <v>132027</v>
      </c>
      <c r="AK101" t="s">
        <v>1697</v>
      </c>
      <c r="AL101" s="1"/>
      <c r="AM101">
        <v>1373003647</v>
      </c>
      <c r="AN101" t="s">
        <v>1033</v>
      </c>
      <c r="AO101" t="s">
        <v>96</v>
      </c>
      <c r="AP101">
        <v>138255</v>
      </c>
      <c r="AQ101" t="s">
        <v>141</v>
      </c>
      <c r="AR101" t="s">
        <v>773</v>
      </c>
      <c r="AS101" t="s">
        <v>1698</v>
      </c>
      <c r="AT101" t="s">
        <v>93</v>
      </c>
      <c r="AU101" s="1">
        <v>45962</v>
      </c>
      <c r="AV101" s="1">
        <v>46053</v>
      </c>
      <c r="AW101">
        <v>49</v>
      </c>
      <c r="AX101" t="s">
        <v>98</v>
      </c>
      <c r="AY101" t="s">
        <v>99</v>
      </c>
      <c r="AZ101">
        <v>549</v>
      </c>
      <c r="BA101" t="s">
        <v>656</v>
      </c>
      <c r="BB101" t="s">
        <v>199</v>
      </c>
      <c r="BC101" t="s">
        <v>93</v>
      </c>
      <c r="BD101" t="s">
        <v>93</v>
      </c>
      <c r="BE101" t="s">
        <v>1694</v>
      </c>
      <c r="BF101" t="s">
        <v>113</v>
      </c>
      <c r="BG101" t="s">
        <v>1695</v>
      </c>
      <c r="BH101" t="s">
        <v>93</v>
      </c>
      <c r="BI101" t="s">
        <v>1696</v>
      </c>
      <c r="BJ101" t="s">
        <v>99</v>
      </c>
      <c r="BK101" s="1">
        <v>44849</v>
      </c>
      <c r="BL101" s="1">
        <v>45930</v>
      </c>
      <c r="BM101">
        <v>0</v>
      </c>
      <c r="BN101" t="s">
        <v>93</v>
      </c>
      <c r="BO101" t="s">
        <v>93</v>
      </c>
      <c r="BP101" t="s">
        <v>93</v>
      </c>
      <c r="BQ101" t="s">
        <v>203</v>
      </c>
      <c r="BR101" t="s">
        <v>1287</v>
      </c>
      <c r="BS101" s="1"/>
      <c r="BT101">
        <v>1020</v>
      </c>
      <c r="BU101" t="s">
        <v>93</v>
      </c>
      <c r="BV101" t="s">
        <v>101</v>
      </c>
      <c r="BW101">
        <v>3647406</v>
      </c>
      <c r="BX101" t="s">
        <v>1786</v>
      </c>
      <c r="BY101" t="s">
        <v>1787</v>
      </c>
      <c r="BZ101" t="s">
        <v>1788</v>
      </c>
      <c r="CA101">
        <v>0</v>
      </c>
      <c r="CB101">
        <v>90</v>
      </c>
      <c r="CC101" t="s">
        <v>106</v>
      </c>
      <c r="CD101" t="s">
        <v>106</v>
      </c>
      <c r="CE101" t="s">
        <v>290</v>
      </c>
      <c r="CF101" t="s">
        <v>93</v>
      </c>
      <c r="CG101" t="s">
        <v>94</v>
      </c>
      <c r="CH101" t="s">
        <v>93</v>
      </c>
      <c r="CI101">
        <v>308</v>
      </c>
      <c r="CJ101" t="s">
        <v>1091</v>
      </c>
      <c r="CK101">
        <v>0</v>
      </c>
      <c r="CL101" t="s">
        <v>93</v>
      </c>
      <c r="CM101">
        <v>0</v>
      </c>
      <c r="CN101" t="s">
        <v>93</v>
      </c>
      <c r="CO101">
        <v>0</v>
      </c>
      <c r="CP101" t="s">
        <v>93</v>
      </c>
      <c r="CQ101" t="s">
        <v>93</v>
      </c>
      <c r="CT101" t="str">
        <f>_xlfn.IFNA(VLOOKUP(全[[#This Row],[利用者名]],前[利用者名],1,FALSE),"新規")</f>
        <v>平塚　茂樹</v>
      </c>
    </row>
    <row r="102" spans="1:102">
      <c r="A102">
        <v>101</v>
      </c>
      <c r="B102">
        <v>892</v>
      </c>
      <c r="C102" t="s">
        <v>890</v>
      </c>
      <c r="D102" t="s">
        <v>891</v>
      </c>
      <c r="E102" t="s">
        <v>125</v>
      </c>
      <c r="F102" s="1">
        <v>18934</v>
      </c>
      <c r="G102" s="1">
        <v>18934</v>
      </c>
      <c r="H102" t="s">
        <v>136</v>
      </c>
      <c r="I102" t="s">
        <v>892</v>
      </c>
      <c r="J102" t="s">
        <v>93</v>
      </c>
      <c r="K102" t="s">
        <v>893</v>
      </c>
      <c r="L102" t="s">
        <v>93</v>
      </c>
      <c r="M102" t="s">
        <v>1070</v>
      </c>
      <c r="N102" t="s">
        <v>94</v>
      </c>
      <c r="O102" t="s">
        <v>894</v>
      </c>
      <c r="P102" t="s">
        <v>93</v>
      </c>
      <c r="Q102" t="s">
        <v>1364</v>
      </c>
      <c r="R102" t="s">
        <v>1433</v>
      </c>
      <c r="S102" t="s">
        <v>93</v>
      </c>
      <c r="T102" t="s">
        <v>909</v>
      </c>
      <c r="U102" t="s">
        <v>93</v>
      </c>
      <c r="V102" t="s">
        <v>93</v>
      </c>
      <c r="W102">
        <v>74</v>
      </c>
      <c r="X102">
        <v>11</v>
      </c>
      <c r="Y102" t="s">
        <v>94</v>
      </c>
      <c r="Z102" s="1">
        <v>45314</v>
      </c>
      <c r="AA102" s="1"/>
      <c r="AB102" s="1"/>
      <c r="AC102" s="1"/>
      <c r="AD102" t="s">
        <v>104</v>
      </c>
      <c r="AE102">
        <v>22</v>
      </c>
      <c r="AF102" s="1">
        <v>45689</v>
      </c>
      <c r="AG102" s="1">
        <v>46783</v>
      </c>
      <c r="AH102" t="s">
        <v>93</v>
      </c>
      <c r="AI102" t="s">
        <v>93</v>
      </c>
      <c r="AJ102">
        <v>132027</v>
      </c>
      <c r="AK102" t="s">
        <v>1542</v>
      </c>
      <c r="AL102" s="1"/>
      <c r="AM102">
        <v>1373003233</v>
      </c>
      <c r="AN102" t="s">
        <v>1319</v>
      </c>
      <c r="AO102" t="s">
        <v>93</v>
      </c>
      <c r="AQ102" t="s">
        <v>93</v>
      </c>
      <c r="AR102" t="s">
        <v>93</v>
      </c>
      <c r="AS102" t="s">
        <v>93</v>
      </c>
      <c r="AT102" t="s">
        <v>93</v>
      </c>
      <c r="AU102" s="1">
        <v>45992</v>
      </c>
      <c r="AV102" s="1">
        <v>46173</v>
      </c>
      <c r="AW102">
        <v>49</v>
      </c>
      <c r="AX102" t="s">
        <v>98</v>
      </c>
      <c r="AY102" t="s">
        <v>99</v>
      </c>
      <c r="AZ102">
        <v>159</v>
      </c>
      <c r="BA102" t="s">
        <v>895</v>
      </c>
      <c r="BB102" t="s">
        <v>283</v>
      </c>
      <c r="BC102" t="s">
        <v>93</v>
      </c>
      <c r="BD102" t="s">
        <v>93</v>
      </c>
      <c r="BE102" t="s">
        <v>891</v>
      </c>
      <c r="BF102" t="s">
        <v>136</v>
      </c>
      <c r="BG102" t="s">
        <v>892</v>
      </c>
      <c r="BH102" t="s">
        <v>93</v>
      </c>
      <c r="BI102" t="s">
        <v>893</v>
      </c>
      <c r="BJ102" t="s">
        <v>99</v>
      </c>
      <c r="BK102" s="1"/>
      <c r="BL102" s="1"/>
      <c r="BM102">
        <v>0</v>
      </c>
      <c r="BN102" t="s">
        <v>93</v>
      </c>
      <c r="BO102" t="s">
        <v>93</v>
      </c>
      <c r="BP102" t="s">
        <v>93</v>
      </c>
      <c r="BQ102" t="s">
        <v>93</v>
      </c>
      <c r="BR102" t="s">
        <v>93</v>
      </c>
      <c r="BS102" s="1"/>
      <c r="BT102">
        <v>928</v>
      </c>
      <c r="BU102" t="s">
        <v>93</v>
      </c>
      <c r="BV102" t="s">
        <v>101</v>
      </c>
      <c r="BW102">
        <v>138901</v>
      </c>
      <c r="BX102" t="s">
        <v>160</v>
      </c>
      <c r="BY102" t="s">
        <v>896</v>
      </c>
      <c r="BZ102" t="s">
        <v>891</v>
      </c>
      <c r="CA102">
        <v>0</v>
      </c>
      <c r="CB102">
        <v>90</v>
      </c>
      <c r="CC102" t="s">
        <v>106</v>
      </c>
      <c r="CD102" t="s">
        <v>102</v>
      </c>
      <c r="CE102" t="s">
        <v>93</v>
      </c>
      <c r="CF102" t="s">
        <v>93</v>
      </c>
      <c r="CG102" t="s">
        <v>94</v>
      </c>
      <c r="CH102" t="s">
        <v>93</v>
      </c>
      <c r="CI102">
        <v>194</v>
      </c>
      <c r="CJ102" t="s">
        <v>947</v>
      </c>
      <c r="CK102">
        <v>0</v>
      </c>
      <c r="CL102" t="s">
        <v>93</v>
      </c>
      <c r="CM102">
        <v>0</v>
      </c>
      <c r="CN102" t="s">
        <v>93</v>
      </c>
      <c r="CO102">
        <v>0</v>
      </c>
      <c r="CP102" t="s">
        <v>93</v>
      </c>
      <c r="CQ102" t="s">
        <v>93</v>
      </c>
      <c r="CT102" t="str">
        <f>_xlfn.IFNA(VLOOKUP(全[[#This Row],[利用者名]],前[利用者名],1,FALSE),"新規")</f>
        <v>平野　康子</v>
      </c>
    </row>
    <row r="103" spans="1:102">
      <c r="A103">
        <v>102</v>
      </c>
      <c r="B103">
        <v>963</v>
      </c>
      <c r="C103" t="s">
        <v>1218</v>
      </c>
      <c r="D103" t="s">
        <v>1219</v>
      </c>
      <c r="E103" t="s">
        <v>91</v>
      </c>
      <c r="F103" s="1">
        <v>14910</v>
      </c>
      <c r="G103" s="1">
        <v>14910</v>
      </c>
      <c r="H103" t="s">
        <v>156</v>
      </c>
      <c r="I103" t="s">
        <v>1220</v>
      </c>
      <c r="J103" t="s">
        <v>93</v>
      </c>
      <c r="K103" t="s">
        <v>1221</v>
      </c>
      <c r="L103" t="s">
        <v>93</v>
      </c>
      <c r="M103" t="s">
        <v>93</v>
      </c>
      <c r="N103" t="s">
        <v>94</v>
      </c>
      <c r="O103" t="s">
        <v>93</v>
      </c>
      <c r="P103" t="s">
        <v>93</v>
      </c>
      <c r="Q103" t="s">
        <v>1402</v>
      </c>
      <c r="R103" t="s">
        <v>93</v>
      </c>
      <c r="S103" t="s">
        <v>93</v>
      </c>
      <c r="T103" t="s">
        <v>93</v>
      </c>
      <c r="U103" t="s">
        <v>93</v>
      </c>
      <c r="V103" t="s">
        <v>93</v>
      </c>
      <c r="W103">
        <v>85</v>
      </c>
      <c r="X103">
        <v>10</v>
      </c>
      <c r="Y103" t="s">
        <v>94</v>
      </c>
      <c r="Z103" s="1">
        <v>45702</v>
      </c>
      <c r="AA103" s="1"/>
      <c r="AB103" s="1"/>
      <c r="AC103" s="1"/>
      <c r="AD103" t="s">
        <v>95</v>
      </c>
      <c r="AE103">
        <v>21</v>
      </c>
      <c r="AF103" s="1">
        <v>45901</v>
      </c>
      <c r="AG103" s="1">
        <v>47361</v>
      </c>
      <c r="AH103" t="s">
        <v>93</v>
      </c>
      <c r="AI103" t="s">
        <v>93</v>
      </c>
      <c r="AJ103">
        <v>132027</v>
      </c>
      <c r="AK103" t="s">
        <v>1543</v>
      </c>
      <c r="AL103" s="1"/>
      <c r="AM103">
        <v>1373003647</v>
      </c>
      <c r="AN103" t="s">
        <v>1033</v>
      </c>
      <c r="AO103" t="s">
        <v>96</v>
      </c>
      <c r="AP103">
        <v>39132022</v>
      </c>
      <c r="AQ103" t="s">
        <v>97</v>
      </c>
      <c r="AR103" t="s">
        <v>93</v>
      </c>
      <c r="AS103" t="s">
        <v>1222</v>
      </c>
      <c r="AT103" t="s">
        <v>93</v>
      </c>
      <c r="AU103" s="1">
        <v>45901</v>
      </c>
      <c r="AV103" s="1">
        <v>46081</v>
      </c>
      <c r="AW103">
        <v>49</v>
      </c>
      <c r="AX103" t="s">
        <v>98</v>
      </c>
      <c r="AY103" t="s">
        <v>99</v>
      </c>
      <c r="AZ103">
        <v>707</v>
      </c>
      <c r="BA103" t="s">
        <v>1265</v>
      </c>
      <c r="BB103" t="s">
        <v>263</v>
      </c>
      <c r="BC103" t="s">
        <v>93</v>
      </c>
      <c r="BD103" t="s">
        <v>93</v>
      </c>
      <c r="BE103" t="s">
        <v>1219</v>
      </c>
      <c r="BF103" t="s">
        <v>156</v>
      </c>
      <c r="BG103" t="s">
        <v>1220</v>
      </c>
      <c r="BH103" t="s">
        <v>93</v>
      </c>
      <c r="BI103" t="s">
        <v>1221</v>
      </c>
      <c r="BJ103" t="s">
        <v>99</v>
      </c>
      <c r="BK103" s="1">
        <v>45700</v>
      </c>
      <c r="BL103" s="1">
        <v>45869</v>
      </c>
      <c r="BM103">
        <v>81</v>
      </c>
      <c r="BN103" t="s">
        <v>712</v>
      </c>
      <c r="BO103" t="s">
        <v>93</v>
      </c>
      <c r="BP103" t="s">
        <v>93</v>
      </c>
      <c r="BQ103" t="s">
        <v>93</v>
      </c>
      <c r="BR103" t="s">
        <v>93</v>
      </c>
      <c r="BS103" s="1"/>
      <c r="BT103">
        <v>989</v>
      </c>
      <c r="BU103" t="s">
        <v>93</v>
      </c>
      <c r="BV103" t="s">
        <v>101</v>
      </c>
      <c r="BW103">
        <v>2336167</v>
      </c>
      <c r="BX103" t="s">
        <v>1223</v>
      </c>
      <c r="BY103" t="s">
        <v>1224</v>
      </c>
      <c r="BZ103" t="s">
        <v>1219</v>
      </c>
      <c r="CA103">
        <v>0</v>
      </c>
      <c r="CB103">
        <v>90</v>
      </c>
      <c r="CC103" t="s">
        <v>106</v>
      </c>
      <c r="CD103" t="s">
        <v>93</v>
      </c>
      <c r="CE103" t="s">
        <v>990</v>
      </c>
      <c r="CF103" t="s">
        <v>93</v>
      </c>
      <c r="CG103" t="s">
        <v>93</v>
      </c>
      <c r="CH103" t="s">
        <v>93</v>
      </c>
      <c r="CI103">
        <v>330</v>
      </c>
      <c r="CJ103" t="s">
        <v>1110</v>
      </c>
      <c r="CK103">
        <v>0</v>
      </c>
      <c r="CL103" t="s">
        <v>93</v>
      </c>
      <c r="CM103">
        <v>0</v>
      </c>
      <c r="CN103" t="s">
        <v>93</v>
      </c>
      <c r="CO103">
        <v>0</v>
      </c>
      <c r="CP103" t="s">
        <v>93</v>
      </c>
      <c r="CQ103" t="s">
        <v>93</v>
      </c>
      <c r="CT103" t="str">
        <f>_xlfn.IFNA(VLOOKUP(全[[#This Row],[利用者名]],前[利用者名],1,FALSE),"新規")</f>
        <v>星　昌志</v>
      </c>
    </row>
    <row r="104" spans="1:102">
      <c r="A104">
        <v>103</v>
      </c>
      <c r="B104">
        <v>969</v>
      </c>
      <c r="C104" t="s">
        <v>1225</v>
      </c>
      <c r="D104" t="s">
        <v>1226</v>
      </c>
      <c r="E104" t="s">
        <v>125</v>
      </c>
      <c r="F104" s="1">
        <v>15977</v>
      </c>
      <c r="G104" s="1">
        <v>15977</v>
      </c>
      <c r="H104" t="s">
        <v>156</v>
      </c>
      <c r="I104" t="s">
        <v>1220</v>
      </c>
      <c r="J104" t="s">
        <v>93</v>
      </c>
      <c r="K104" t="s">
        <v>1221</v>
      </c>
      <c r="L104" t="s">
        <v>93</v>
      </c>
      <c r="M104" t="s">
        <v>93</v>
      </c>
      <c r="N104" t="s">
        <v>94</v>
      </c>
      <c r="O104" t="s">
        <v>93</v>
      </c>
      <c r="P104" t="s">
        <v>93</v>
      </c>
      <c r="Q104" t="s">
        <v>1402</v>
      </c>
      <c r="R104" t="s">
        <v>93</v>
      </c>
      <c r="S104" t="s">
        <v>93</v>
      </c>
      <c r="T104" t="s">
        <v>93</v>
      </c>
      <c r="U104" t="s">
        <v>93</v>
      </c>
      <c r="V104" t="s">
        <v>93</v>
      </c>
      <c r="W104">
        <v>82</v>
      </c>
      <c r="X104">
        <v>9</v>
      </c>
      <c r="Y104" t="s">
        <v>94</v>
      </c>
      <c r="Z104" s="1">
        <v>45723</v>
      </c>
      <c r="AA104" s="1"/>
      <c r="AB104" s="1"/>
      <c r="AC104" s="1"/>
      <c r="AD104" t="s">
        <v>95</v>
      </c>
      <c r="AE104">
        <v>21</v>
      </c>
      <c r="AF104" s="1">
        <v>45901</v>
      </c>
      <c r="AG104" s="1">
        <v>46996</v>
      </c>
      <c r="AH104" t="s">
        <v>93</v>
      </c>
      <c r="AI104" t="s">
        <v>93</v>
      </c>
      <c r="AJ104">
        <v>132027</v>
      </c>
      <c r="AK104" t="s">
        <v>1544</v>
      </c>
      <c r="AL104" s="1"/>
      <c r="AM104">
        <v>1373003647</v>
      </c>
      <c r="AN104" t="s">
        <v>1033</v>
      </c>
      <c r="AO104" t="s">
        <v>93</v>
      </c>
      <c r="AQ104" t="s">
        <v>93</v>
      </c>
      <c r="AR104" t="s">
        <v>93</v>
      </c>
      <c r="AS104" t="s">
        <v>93</v>
      </c>
      <c r="AT104" t="s">
        <v>93</v>
      </c>
      <c r="AU104" s="1">
        <v>45971</v>
      </c>
      <c r="AV104" s="1">
        <v>46142</v>
      </c>
      <c r="AW104">
        <v>49</v>
      </c>
      <c r="AX104" t="s">
        <v>98</v>
      </c>
      <c r="AY104" t="s">
        <v>99</v>
      </c>
      <c r="AZ104">
        <v>756</v>
      </c>
      <c r="BA104" t="s">
        <v>1789</v>
      </c>
      <c r="BB104" t="s">
        <v>263</v>
      </c>
      <c r="BC104" t="s">
        <v>93</v>
      </c>
      <c r="BD104" t="s">
        <v>93</v>
      </c>
      <c r="BE104" t="s">
        <v>1226</v>
      </c>
      <c r="BF104" t="s">
        <v>156</v>
      </c>
      <c r="BG104" t="s">
        <v>1220</v>
      </c>
      <c r="BH104" t="s">
        <v>93</v>
      </c>
      <c r="BI104" t="s">
        <v>1221</v>
      </c>
      <c r="BJ104" t="s">
        <v>99</v>
      </c>
      <c r="BK104" s="1"/>
      <c r="BL104" s="1"/>
      <c r="BM104">
        <v>81</v>
      </c>
      <c r="BN104" t="s">
        <v>712</v>
      </c>
      <c r="BO104" t="s">
        <v>93</v>
      </c>
      <c r="BP104" t="s">
        <v>93</v>
      </c>
      <c r="BQ104" t="s">
        <v>93</v>
      </c>
      <c r="BR104" t="s">
        <v>93</v>
      </c>
      <c r="BS104" s="1"/>
      <c r="BT104">
        <v>995</v>
      </c>
      <c r="BU104" t="s">
        <v>93</v>
      </c>
      <c r="BV104" t="s">
        <v>101</v>
      </c>
      <c r="BW104">
        <v>2538958</v>
      </c>
      <c r="BX104" t="s">
        <v>1266</v>
      </c>
      <c r="BY104" t="s">
        <v>1267</v>
      </c>
      <c r="BZ104" t="s">
        <v>1226</v>
      </c>
      <c r="CA104">
        <v>0</v>
      </c>
      <c r="CB104">
        <v>90</v>
      </c>
      <c r="CC104" t="s">
        <v>106</v>
      </c>
      <c r="CD104" t="s">
        <v>93</v>
      </c>
      <c r="CE104" t="s">
        <v>990</v>
      </c>
      <c r="CF104" t="s">
        <v>93</v>
      </c>
      <c r="CG104" t="s">
        <v>93</v>
      </c>
      <c r="CH104" t="s">
        <v>93</v>
      </c>
      <c r="CI104">
        <v>330</v>
      </c>
      <c r="CJ104" t="s">
        <v>1110</v>
      </c>
      <c r="CK104">
        <v>0</v>
      </c>
      <c r="CL104" t="s">
        <v>93</v>
      </c>
      <c r="CM104">
        <v>0</v>
      </c>
      <c r="CN104" t="s">
        <v>93</v>
      </c>
      <c r="CO104">
        <v>0</v>
      </c>
      <c r="CP104" t="s">
        <v>93</v>
      </c>
      <c r="CQ104" t="s">
        <v>93</v>
      </c>
      <c r="CT104" t="str">
        <f>_xlfn.IFNA(VLOOKUP(全[[#This Row],[利用者名]],前[利用者名],1,FALSE),"新規")</f>
        <v>星　美代子</v>
      </c>
    </row>
    <row r="105" spans="1:102">
      <c r="A105">
        <v>104</v>
      </c>
      <c r="B105">
        <v>1024</v>
      </c>
      <c r="C105" t="s">
        <v>1790</v>
      </c>
      <c r="D105" t="s">
        <v>1791</v>
      </c>
      <c r="E105" t="s">
        <v>125</v>
      </c>
      <c r="F105" s="1">
        <v>24031</v>
      </c>
      <c r="G105" s="1">
        <v>24031</v>
      </c>
      <c r="H105" t="s">
        <v>251</v>
      </c>
      <c r="I105" t="s">
        <v>1792</v>
      </c>
      <c r="J105" t="s">
        <v>93</v>
      </c>
      <c r="K105" t="s">
        <v>1793</v>
      </c>
      <c r="L105" t="s">
        <v>93</v>
      </c>
      <c r="M105" t="s">
        <v>93</v>
      </c>
      <c r="N105" t="s">
        <v>94</v>
      </c>
      <c r="O105" t="s">
        <v>93</v>
      </c>
      <c r="P105" t="s">
        <v>93</v>
      </c>
      <c r="Q105" t="s">
        <v>93</v>
      </c>
      <c r="R105" t="s">
        <v>93</v>
      </c>
      <c r="S105" t="s">
        <v>93</v>
      </c>
      <c r="T105" t="s">
        <v>93</v>
      </c>
      <c r="U105" t="s">
        <v>93</v>
      </c>
      <c r="V105" t="s">
        <v>1794</v>
      </c>
      <c r="W105">
        <v>60</v>
      </c>
      <c r="X105">
        <v>10</v>
      </c>
      <c r="Y105" t="s">
        <v>94</v>
      </c>
      <c r="Z105" s="1"/>
      <c r="AA105" s="1"/>
      <c r="AB105" s="1">
        <v>45982</v>
      </c>
      <c r="AC105" s="1"/>
      <c r="AD105" t="s">
        <v>93</v>
      </c>
      <c r="AF105" s="1"/>
      <c r="AG105" s="1"/>
      <c r="AH105" t="s">
        <v>93</v>
      </c>
      <c r="AI105" t="s">
        <v>93</v>
      </c>
      <c r="AK105" t="s">
        <v>93</v>
      </c>
      <c r="AL105" s="1"/>
      <c r="AN105" t="s">
        <v>93</v>
      </c>
      <c r="AO105" t="s">
        <v>140</v>
      </c>
      <c r="AP105">
        <v>6140305</v>
      </c>
      <c r="AQ105" t="s">
        <v>141</v>
      </c>
      <c r="AR105" t="s">
        <v>1795</v>
      </c>
      <c r="AS105" t="s">
        <v>1796</v>
      </c>
      <c r="AT105" t="s">
        <v>93</v>
      </c>
      <c r="AU105" s="1">
        <v>45982</v>
      </c>
      <c r="AV105" s="1">
        <v>46053</v>
      </c>
      <c r="AW105">
        <v>64</v>
      </c>
      <c r="AX105" t="s">
        <v>105</v>
      </c>
      <c r="AY105" t="s">
        <v>142</v>
      </c>
      <c r="AZ105">
        <v>139</v>
      </c>
      <c r="BA105" t="s">
        <v>206</v>
      </c>
      <c r="BB105" t="s">
        <v>199</v>
      </c>
      <c r="BC105" t="s">
        <v>93</v>
      </c>
      <c r="BD105" t="s">
        <v>93</v>
      </c>
      <c r="BE105" t="s">
        <v>1791</v>
      </c>
      <c r="BF105" t="s">
        <v>251</v>
      </c>
      <c r="BG105" t="s">
        <v>1792</v>
      </c>
      <c r="BH105" t="s">
        <v>93</v>
      </c>
      <c r="BI105" t="s">
        <v>1793</v>
      </c>
      <c r="BJ105" t="s">
        <v>142</v>
      </c>
      <c r="BK105" s="1">
        <v>43922</v>
      </c>
      <c r="BL105" s="1"/>
      <c r="BM105">
        <v>0</v>
      </c>
      <c r="BN105" t="s">
        <v>93</v>
      </c>
      <c r="BO105" t="s">
        <v>93</v>
      </c>
      <c r="BP105" t="s">
        <v>93</v>
      </c>
      <c r="BQ105" t="s">
        <v>93</v>
      </c>
      <c r="BR105" t="s">
        <v>93</v>
      </c>
      <c r="BS105" s="1"/>
      <c r="BT105">
        <v>1040</v>
      </c>
      <c r="BU105" t="s">
        <v>93</v>
      </c>
      <c r="BV105" t="s">
        <v>101</v>
      </c>
      <c r="BW105">
        <v>467713</v>
      </c>
      <c r="BX105" t="s">
        <v>1797</v>
      </c>
      <c r="BY105" t="s">
        <v>1798</v>
      </c>
      <c r="BZ105" t="s">
        <v>1799</v>
      </c>
      <c r="CA105">
        <v>0</v>
      </c>
      <c r="CB105">
        <v>0</v>
      </c>
      <c r="CC105" t="s">
        <v>982</v>
      </c>
      <c r="CD105" t="s">
        <v>93</v>
      </c>
      <c r="CE105" t="s">
        <v>290</v>
      </c>
      <c r="CF105" t="s">
        <v>94</v>
      </c>
      <c r="CG105" t="s">
        <v>93</v>
      </c>
      <c r="CH105" t="s">
        <v>93</v>
      </c>
      <c r="CI105">
        <v>0</v>
      </c>
      <c r="CJ105" t="s">
        <v>93</v>
      </c>
      <c r="CK105">
        <v>0</v>
      </c>
      <c r="CL105" t="s">
        <v>93</v>
      </c>
      <c r="CM105">
        <v>0</v>
      </c>
      <c r="CN105" t="s">
        <v>93</v>
      </c>
      <c r="CO105">
        <v>0</v>
      </c>
      <c r="CP105" t="s">
        <v>93</v>
      </c>
      <c r="CQ105" t="s">
        <v>93</v>
      </c>
      <c r="CT105" t="str">
        <f>_xlfn.IFNA(VLOOKUP(全[[#This Row],[利用者名]],前[利用者名],1,FALSE),"新規")</f>
        <v>堀　美香子</v>
      </c>
    </row>
    <row r="106" spans="1:102">
      <c r="A106">
        <v>105</v>
      </c>
      <c r="B106">
        <v>991</v>
      </c>
      <c r="C106" t="s">
        <v>1347</v>
      </c>
      <c r="D106" t="s">
        <v>1348</v>
      </c>
      <c r="E106" t="s">
        <v>91</v>
      </c>
      <c r="F106" s="1">
        <v>14327</v>
      </c>
      <c r="G106" s="1">
        <v>14327</v>
      </c>
      <c r="H106" t="s">
        <v>1349</v>
      </c>
      <c r="I106" t="s">
        <v>1350</v>
      </c>
      <c r="J106" t="s">
        <v>93</v>
      </c>
      <c r="K106" t="s">
        <v>1351</v>
      </c>
      <c r="L106" t="s">
        <v>93</v>
      </c>
      <c r="M106" t="s">
        <v>93</v>
      </c>
      <c r="N106" t="s">
        <v>94</v>
      </c>
      <c r="O106" t="s">
        <v>1714</v>
      </c>
      <c r="P106" t="s">
        <v>93</v>
      </c>
      <c r="Q106" t="s">
        <v>1089</v>
      </c>
      <c r="R106" t="s">
        <v>93</v>
      </c>
      <c r="S106" t="s">
        <v>93</v>
      </c>
      <c r="T106" t="s">
        <v>93</v>
      </c>
      <c r="U106" t="s">
        <v>93</v>
      </c>
      <c r="V106" t="s">
        <v>93</v>
      </c>
      <c r="W106">
        <v>86</v>
      </c>
      <c r="X106">
        <v>3</v>
      </c>
      <c r="Y106" t="s">
        <v>94</v>
      </c>
      <c r="Z106" s="1"/>
      <c r="AA106" s="1"/>
      <c r="AB106" s="1">
        <v>45834</v>
      </c>
      <c r="AC106" s="1">
        <v>45991</v>
      </c>
      <c r="AD106" t="s">
        <v>108</v>
      </c>
      <c r="AE106">
        <v>23</v>
      </c>
      <c r="AF106" s="1">
        <v>45820</v>
      </c>
      <c r="AG106" s="1">
        <v>46203</v>
      </c>
      <c r="AH106" t="s">
        <v>93</v>
      </c>
      <c r="AI106" t="s">
        <v>93</v>
      </c>
      <c r="AJ106">
        <v>132118</v>
      </c>
      <c r="AK106" t="s">
        <v>1715</v>
      </c>
      <c r="AL106" s="1"/>
      <c r="AM106">
        <v>1373003613</v>
      </c>
      <c r="AN106" t="s">
        <v>825</v>
      </c>
      <c r="AO106" t="s">
        <v>96</v>
      </c>
      <c r="AP106">
        <v>39132113</v>
      </c>
      <c r="AQ106" t="s">
        <v>97</v>
      </c>
      <c r="AR106" t="s">
        <v>93</v>
      </c>
      <c r="AS106" t="s">
        <v>1716</v>
      </c>
      <c r="AT106" t="s">
        <v>93</v>
      </c>
      <c r="AU106" s="1">
        <v>45962</v>
      </c>
      <c r="AV106" s="1">
        <v>45991</v>
      </c>
      <c r="AW106">
        <v>49</v>
      </c>
      <c r="AX106" t="s">
        <v>98</v>
      </c>
      <c r="AY106" t="s">
        <v>142</v>
      </c>
      <c r="AZ106">
        <v>549</v>
      </c>
      <c r="BA106" t="s">
        <v>656</v>
      </c>
      <c r="BB106" t="s">
        <v>199</v>
      </c>
      <c r="BC106" t="s">
        <v>704</v>
      </c>
      <c r="BD106" t="s">
        <v>93</v>
      </c>
      <c r="BE106" t="s">
        <v>1348</v>
      </c>
      <c r="BF106" t="s">
        <v>1349</v>
      </c>
      <c r="BG106" t="s">
        <v>1350</v>
      </c>
      <c r="BH106" t="s">
        <v>93</v>
      </c>
      <c r="BI106" t="s">
        <v>1351</v>
      </c>
      <c r="BJ106" t="s">
        <v>142</v>
      </c>
      <c r="BK106" s="1">
        <v>45870</v>
      </c>
      <c r="BL106" s="1">
        <v>46234</v>
      </c>
      <c r="BM106">
        <v>0</v>
      </c>
      <c r="BN106" t="s">
        <v>93</v>
      </c>
      <c r="BO106" t="s">
        <v>93</v>
      </c>
      <c r="BP106" t="s">
        <v>93</v>
      </c>
      <c r="BQ106" t="s">
        <v>93</v>
      </c>
      <c r="BR106" t="s">
        <v>1740</v>
      </c>
      <c r="BS106" s="1"/>
      <c r="BT106">
        <v>1014</v>
      </c>
      <c r="BU106" t="s">
        <v>93</v>
      </c>
      <c r="BV106" t="s">
        <v>101</v>
      </c>
      <c r="BW106">
        <v>983665</v>
      </c>
      <c r="BX106" t="s">
        <v>794</v>
      </c>
      <c r="BY106" t="s">
        <v>1717</v>
      </c>
      <c r="BZ106" t="s">
        <v>1348</v>
      </c>
      <c r="CA106">
        <v>0</v>
      </c>
      <c r="CB106">
        <v>80</v>
      </c>
      <c r="CC106" t="s">
        <v>982</v>
      </c>
      <c r="CD106" t="s">
        <v>142</v>
      </c>
      <c r="CE106" t="s">
        <v>290</v>
      </c>
      <c r="CF106" t="s">
        <v>94</v>
      </c>
      <c r="CG106" t="s">
        <v>94</v>
      </c>
      <c r="CH106" t="s">
        <v>93</v>
      </c>
      <c r="CI106">
        <v>319</v>
      </c>
      <c r="CJ106" t="s">
        <v>971</v>
      </c>
      <c r="CK106">
        <v>0</v>
      </c>
      <c r="CL106" t="s">
        <v>93</v>
      </c>
      <c r="CM106">
        <v>0</v>
      </c>
      <c r="CN106" t="s">
        <v>93</v>
      </c>
      <c r="CO106">
        <v>0</v>
      </c>
      <c r="CP106" t="s">
        <v>93</v>
      </c>
      <c r="CQ106" t="s">
        <v>93</v>
      </c>
      <c r="CT106" t="str">
        <f>_xlfn.IFNA(VLOOKUP(全[[#This Row],[利用者名]],前[利用者名],1,FALSE),"新規")</f>
        <v>本田　武和</v>
      </c>
    </row>
    <row r="107" spans="1:102">
      <c r="A107">
        <v>106</v>
      </c>
      <c r="B107">
        <v>940</v>
      </c>
      <c r="C107" t="s">
        <v>1699</v>
      </c>
      <c r="D107" t="s">
        <v>1700</v>
      </c>
      <c r="E107" t="s">
        <v>91</v>
      </c>
      <c r="F107" s="1">
        <v>15342</v>
      </c>
      <c r="G107" s="1">
        <v>15342</v>
      </c>
      <c r="H107" t="s">
        <v>184</v>
      </c>
      <c r="I107" t="s">
        <v>1701</v>
      </c>
      <c r="J107" t="s">
        <v>93</v>
      </c>
      <c r="K107" t="s">
        <v>1702</v>
      </c>
      <c r="L107" t="s">
        <v>93</v>
      </c>
      <c r="M107" t="s">
        <v>1703</v>
      </c>
      <c r="N107" t="s">
        <v>94</v>
      </c>
      <c r="O107" t="s">
        <v>93</v>
      </c>
      <c r="P107" t="s">
        <v>93</v>
      </c>
      <c r="Q107" t="s">
        <v>1278</v>
      </c>
      <c r="R107" t="s">
        <v>93</v>
      </c>
      <c r="S107" t="s">
        <v>93</v>
      </c>
      <c r="T107" t="s">
        <v>93</v>
      </c>
      <c r="U107" t="s">
        <v>93</v>
      </c>
      <c r="V107" t="s">
        <v>93</v>
      </c>
      <c r="W107">
        <v>83</v>
      </c>
      <c r="X107">
        <v>1</v>
      </c>
      <c r="Y107" t="s">
        <v>94</v>
      </c>
      <c r="Z107" s="1">
        <v>45554</v>
      </c>
      <c r="AA107" s="1"/>
      <c r="AB107" s="1"/>
      <c r="AC107" s="1"/>
      <c r="AD107" t="s">
        <v>192</v>
      </c>
      <c r="AE107">
        <v>24</v>
      </c>
      <c r="AF107" s="1">
        <v>45778</v>
      </c>
      <c r="AG107" s="1">
        <v>46873</v>
      </c>
      <c r="AH107" t="s">
        <v>93</v>
      </c>
      <c r="AI107" t="s">
        <v>93</v>
      </c>
      <c r="AJ107">
        <v>132027</v>
      </c>
      <c r="AK107" t="s">
        <v>1704</v>
      </c>
      <c r="AL107" s="1"/>
      <c r="AM107">
        <v>1373003647</v>
      </c>
      <c r="AN107" t="s">
        <v>1033</v>
      </c>
      <c r="AO107" t="s">
        <v>93</v>
      </c>
      <c r="AQ107" t="s">
        <v>93</v>
      </c>
      <c r="AR107" t="s">
        <v>93</v>
      </c>
      <c r="AS107" t="s">
        <v>93</v>
      </c>
      <c r="AT107" t="s">
        <v>93</v>
      </c>
      <c r="AU107" s="1">
        <v>45992</v>
      </c>
      <c r="AV107" s="1">
        <v>46022</v>
      </c>
      <c r="AW107">
        <v>49</v>
      </c>
      <c r="AX107" t="s">
        <v>98</v>
      </c>
      <c r="AY107" t="s">
        <v>99</v>
      </c>
      <c r="AZ107">
        <v>569</v>
      </c>
      <c r="BA107" t="s">
        <v>1705</v>
      </c>
      <c r="BB107" t="s">
        <v>185</v>
      </c>
      <c r="BC107" t="s">
        <v>93</v>
      </c>
      <c r="BD107" t="s">
        <v>93</v>
      </c>
      <c r="BE107" t="s">
        <v>1700</v>
      </c>
      <c r="BF107" t="s">
        <v>184</v>
      </c>
      <c r="BG107" t="s">
        <v>1701</v>
      </c>
      <c r="BH107" t="s">
        <v>93</v>
      </c>
      <c r="BI107" t="s">
        <v>1702</v>
      </c>
      <c r="BJ107" t="s">
        <v>99</v>
      </c>
      <c r="BK107" s="1"/>
      <c r="BL107" s="1"/>
      <c r="BM107">
        <v>0</v>
      </c>
      <c r="BN107" t="s">
        <v>93</v>
      </c>
      <c r="BO107" t="s">
        <v>93</v>
      </c>
      <c r="BP107" t="s">
        <v>93</v>
      </c>
      <c r="BQ107" t="s">
        <v>93</v>
      </c>
      <c r="BR107" t="s">
        <v>93</v>
      </c>
      <c r="BS107" s="1"/>
      <c r="BT107">
        <v>969</v>
      </c>
      <c r="BU107" t="s">
        <v>93</v>
      </c>
      <c r="BV107" t="s">
        <v>101</v>
      </c>
      <c r="BW107">
        <v>79300</v>
      </c>
      <c r="BX107" t="s">
        <v>345</v>
      </c>
      <c r="BY107" t="s">
        <v>1706</v>
      </c>
      <c r="BZ107" t="s">
        <v>1700</v>
      </c>
      <c r="CA107">
        <v>0</v>
      </c>
      <c r="CB107">
        <v>90</v>
      </c>
      <c r="CC107" t="s">
        <v>106</v>
      </c>
      <c r="CD107" t="s">
        <v>93</v>
      </c>
      <c r="CE107" t="s">
        <v>187</v>
      </c>
      <c r="CF107" t="s">
        <v>93</v>
      </c>
      <c r="CG107" t="s">
        <v>93</v>
      </c>
      <c r="CH107" t="s">
        <v>93</v>
      </c>
      <c r="CI107">
        <v>308</v>
      </c>
      <c r="CJ107" t="s">
        <v>1091</v>
      </c>
      <c r="CK107">
        <v>0</v>
      </c>
      <c r="CL107" t="s">
        <v>93</v>
      </c>
      <c r="CM107">
        <v>0</v>
      </c>
      <c r="CN107" t="s">
        <v>93</v>
      </c>
      <c r="CO107">
        <v>0</v>
      </c>
      <c r="CP107" t="s">
        <v>93</v>
      </c>
      <c r="CQ107" t="s">
        <v>93</v>
      </c>
      <c r="CX107" t="str">
        <f>_xlfn.IFNA(VLOOKUP(全[[#This Row],[利用者名]],前[利用者名],1,FALSE),"新規")</f>
        <v>増田　音治</v>
      </c>
    </row>
    <row r="108" spans="1:102">
      <c r="A108">
        <v>107</v>
      </c>
      <c r="B108">
        <v>906</v>
      </c>
      <c r="C108" t="s">
        <v>960</v>
      </c>
      <c r="D108" t="s">
        <v>961</v>
      </c>
      <c r="E108" t="s">
        <v>91</v>
      </c>
      <c r="F108" s="1">
        <v>12726</v>
      </c>
      <c r="G108" s="1">
        <v>12726</v>
      </c>
      <c r="H108" t="s">
        <v>229</v>
      </c>
      <c r="I108" t="s">
        <v>962</v>
      </c>
      <c r="J108" t="s">
        <v>93</v>
      </c>
      <c r="K108" t="s">
        <v>963</v>
      </c>
      <c r="L108" t="s">
        <v>93</v>
      </c>
      <c r="M108" t="s">
        <v>964</v>
      </c>
      <c r="N108" t="s">
        <v>93</v>
      </c>
      <c r="O108" t="s">
        <v>93</v>
      </c>
      <c r="P108" t="s">
        <v>93</v>
      </c>
      <c r="Q108" t="s">
        <v>1352</v>
      </c>
      <c r="R108" t="s">
        <v>93</v>
      </c>
      <c r="S108" t="s">
        <v>93</v>
      </c>
      <c r="T108" t="s">
        <v>93</v>
      </c>
      <c r="U108" t="s">
        <v>93</v>
      </c>
      <c r="V108" t="s">
        <v>93</v>
      </c>
      <c r="W108">
        <v>91</v>
      </c>
      <c r="X108">
        <v>11</v>
      </c>
      <c r="Y108" t="s">
        <v>94</v>
      </c>
      <c r="Z108" s="1">
        <v>45427</v>
      </c>
      <c r="AA108" s="1">
        <v>45988</v>
      </c>
      <c r="AB108" s="1"/>
      <c r="AC108" s="1"/>
      <c r="AD108" t="s">
        <v>104</v>
      </c>
      <c r="AE108">
        <v>22</v>
      </c>
      <c r="AF108" s="1">
        <v>45839</v>
      </c>
      <c r="AG108" s="1">
        <v>46203</v>
      </c>
      <c r="AH108" t="s">
        <v>93</v>
      </c>
      <c r="AI108" t="s">
        <v>93</v>
      </c>
      <c r="AJ108">
        <v>132027</v>
      </c>
      <c r="AK108" t="s">
        <v>1545</v>
      </c>
      <c r="AL108" s="1"/>
      <c r="AM108">
        <v>1373101896</v>
      </c>
      <c r="AN108" t="s">
        <v>888</v>
      </c>
      <c r="AO108" t="s">
        <v>93</v>
      </c>
      <c r="AQ108" t="s">
        <v>93</v>
      </c>
      <c r="AR108" t="s">
        <v>93</v>
      </c>
      <c r="AS108" t="s">
        <v>93</v>
      </c>
      <c r="AT108" t="s">
        <v>93</v>
      </c>
      <c r="AU108" s="1">
        <v>45962</v>
      </c>
      <c r="AV108" s="1">
        <v>45991</v>
      </c>
      <c r="AW108">
        <v>49</v>
      </c>
      <c r="AX108" t="s">
        <v>98</v>
      </c>
      <c r="AY108" t="s">
        <v>99</v>
      </c>
      <c r="AZ108">
        <v>659</v>
      </c>
      <c r="BA108" t="s">
        <v>1707</v>
      </c>
      <c r="BB108" t="s">
        <v>207</v>
      </c>
      <c r="BC108" t="s">
        <v>93</v>
      </c>
      <c r="BD108" t="s">
        <v>93</v>
      </c>
      <c r="BE108" t="s">
        <v>961</v>
      </c>
      <c r="BF108" t="s">
        <v>229</v>
      </c>
      <c r="BG108" t="s">
        <v>962</v>
      </c>
      <c r="BH108" t="s">
        <v>93</v>
      </c>
      <c r="BI108" t="s">
        <v>963</v>
      </c>
      <c r="BJ108" t="s">
        <v>99</v>
      </c>
      <c r="BK108" s="1"/>
      <c r="BL108" s="1"/>
      <c r="BM108">
        <v>81</v>
      </c>
      <c r="BN108" t="s">
        <v>712</v>
      </c>
      <c r="BO108" t="s">
        <v>93</v>
      </c>
      <c r="BP108" t="s">
        <v>1618</v>
      </c>
      <c r="BQ108" t="s">
        <v>93</v>
      </c>
      <c r="BR108" t="s">
        <v>93</v>
      </c>
      <c r="BS108" s="1"/>
      <c r="BT108">
        <v>941</v>
      </c>
      <c r="BU108" t="s">
        <v>93</v>
      </c>
      <c r="BV108" t="s">
        <v>101</v>
      </c>
      <c r="BW108">
        <v>2168730</v>
      </c>
      <c r="BX108" t="s">
        <v>267</v>
      </c>
      <c r="BY108" t="s">
        <v>981</v>
      </c>
      <c r="BZ108" t="s">
        <v>961</v>
      </c>
      <c r="CA108">
        <v>0</v>
      </c>
      <c r="CB108">
        <v>80</v>
      </c>
      <c r="CC108" t="s">
        <v>93</v>
      </c>
      <c r="CD108" t="s">
        <v>93</v>
      </c>
      <c r="CE108" t="s">
        <v>208</v>
      </c>
      <c r="CF108" t="s">
        <v>93</v>
      </c>
      <c r="CG108" t="s">
        <v>93</v>
      </c>
      <c r="CH108" t="s">
        <v>93</v>
      </c>
      <c r="CI108">
        <v>316</v>
      </c>
      <c r="CJ108" t="s">
        <v>285</v>
      </c>
      <c r="CK108">
        <v>0</v>
      </c>
      <c r="CL108" t="s">
        <v>93</v>
      </c>
      <c r="CM108">
        <v>0</v>
      </c>
      <c r="CN108" t="s">
        <v>93</v>
      </c>
      <c r="CO108">
        <v>0</v>
      </c>
      <c r="CP108" t="s">
        <v>93</v>
      </c>
      <c r="CQ108" t="s">
        <v>93</v>
      </c>
      <c r="CX108" t="str">
        <f>_xlfn.IFNA(VLOOKUP(全[[#This Row],[利用者名]],前[利用者名],1,FALSE),"新規")</f>
        <v>松岡　實</v>
      </c>
    </row>
    <row r="109" spans="1:102">
      <c r="A109">
        <v>108</v>
      </c>
      <c r="B109">
        <v>888</v>
      </c>
      <c r="C109" t="s">
        <v>897</v>
      </c>
      <c r="D109" t="s">
        <v>865</v>
      </c>
      <c r="E109" t="s">
        <v>91</v>
      </c>
      <c r="F109" s="1">
        <v>13657</v>
      </c>
      <c r="G109" s="1">
        <v>13657</v>
      </c>
      <c r="H109" t="s">
        <v>175</v>
      </c>
      <c r="I109" t="s">
        <v>866</v>
      </c>
      <c r="J109" t="s">
        <v>93</v>
      </c>
      <c r="K109" t="s">
        <v>867</v>
      </c>
      <c r="L109" t="s">
        <v>93</v>
      </c>
      <c r="M109" t="s">
        <v>93</v>
      </c>
      <c r="N109" t="s">
        <v>93</v>
      </c>
      <c r="O109" t="s">
        <v>93</v>
      </c>
      <c r="P109" t="s">
        <v>93</v>
      </c>
      <c r="Q109" t="s">
        <v>1546</v>
      </c>
      <c r="R109" t="s">
        <v>1433</v>
      </c>
      <c r="S109" t="s">
        <v>875</v>
      </c>
      <c r="T109" t="s">
        <v>93</v>
      </c>
      <c r="U109" t="s">
        <v>93</v>
      </c>
      <c r="V109" t="s">
        <v>93</v>
      </c>
      <c r="W109">
        <v>88</v>
      </c>
      <c r="X109">
        <v>5</v>
      </c>
      <c r="Y109" t="s">
        <v>94</v>
      </c>
      <c r="Z109" s="1">
        <v>45309</v>
      </c>
      <c r="AA109" s="1"/>
      <c r="AB109" s="1"/>
      <c r="AC109" s="1"/>
      <c r="AD109" t="s">
        <v>95</v>
      </c>
      <c r="AE109">
        <v>21</v>
      </c>
      <c r="AF109" s="1">
        <v>45505</v>
      </c>
      <c r="AG109" s="1">
        <v>46965</v>
      </c>
      <c r="AH109" t="s">
        <v>93</v>
      </c>
      <c r="AI109" t="s">
        <v>93</v>
      </c>
      <c r="AJ109">
        <v>132027</v>
      </c>
      <c r="AK109" t="s">
        <v>1547</v>
      </c>
      <c r="AL109" s="1"/>
      <c r="AM109">
        <v>1373000098</v>
      </c>
      <c r="AN109" t="s">
        <v>139</v>
      </c>
      <c r="AO109" t="s">
        <v>93</v>
      </c>
      <c r="AQ109" t="s">
        <v>93</v>
      </c>
      <c r="AR109" t="s">
        <v>93</v>
      </c>
      <c r="AS109" t="s">
        <v>93</v>
      </c>
      <c r="AT109" t="s">
        <v>93</v>
      </c>
      <c r="AU109" s="1">
        <v>45992</v>
      </c>
      <c r="AV109" s="1">
        <v>46173</v>
      </c>
      <c r="AW109">
        <v>49</v>
      </c>
      <c r="AX109" t="s">
        <v>98</v>
      </c>
      <c r="AY109" t="s">
        <v>99</v>
      </c>
      <c r="AZ109">
        <v>644</v>
      </c>
      <c r="BA109" t="s">
        <v>868</v>
      </c>
      <c r="BB109" t="s">
        <v>869</v>
      </c>
      <c r="BC109" t="s">
        <v>93</v>
      </c>
      <c r="BD109" t="s">
        <v>93</v>
      </c>
      <c r="BE109" t="s">
        <v>865</v>
      </c>
      <c r="BF109" t="s">
        <v>175</v>
      </c>
      <c r="BG109" t="s">
        <v>866</v>
      </c>
      <c r="BH109" t="s">
        <v>93</v>
      </c>
      <c r="BI109" t="s">
        <v>867</v>
      </c>
      <c r="BJ109" t="s">
        <v>99</v>
      </c>
      <c r="BK109" s="1"/>
      <c r="BL109" s="1"/>
      <c r="BM109">
        <v>81</v>
      </c>
      <c r="BN109" t="s">
        <v>712</v>
      </c>
      <c r="BO109" t="s">
        <v>93</v>
      </c>
      <c r="BP109" t="s">
        <v>93</v>
      </c>
      <c r="BQ109" t="s">
        <v>93</v>
      </c>
      <c r="BR109" t="s">
        <v>93</v>
      </c>
      <c r="BS109" s="1"/>
      <c r="BT109">
        <v>924</v>
      </c>
      <c r="BU109" t="s">
        <v>93</v>
      </c>
      <c r="BV109" t="s">
        <v>93</v>
      </c>
      <c r="BX109" t="s">
        <v>93</v>
      </c>
      <c r="BY109" t="s">
        <v>93</v>
      </c>
      <c r="BZ109" t="s">
        <v>93</v>
      </c>
      <c r="CA109">
        <v>0</v>
      </c>
      <c r="CB109">
        <v>80</v>
      </c>
      <c r="CC109" t="s">
        <v>93</v>
      </c>
      <c r="CD109" t="s">
        <v>93</v>
      </c>
      <c r="CE109" t="s">
        <v>870</v>
      </c>
      <c r="CF109" t="s">
        <v>93</v>
      </c>
      <c r="CG109" t="s">
        <v>93</v>
      </c>
      <c r="CH109" t="s">
        <v>93</v>
      </c>
      <c r="CI109">
        <v>147</v>
      </c>
      <c r="CJ109" t="s">
        <v>248</v>
      </c>
      <c r="CK109">
        <v>0</v>
      </c>
      <c r="CL109" t="s">
        <v>93</v>
      </c>
      <c r="CM109">
        <v>0</v>
      </c>
      <c r="CN109" t="s">
        <v>93</v>
      </c>
      <c r="CO109">
        <v>0</v>
      </c>
      <c r="CP109" t="s">
        <v>93</v>
      </c>
      <c r="CQ109" t="s">
        <v>93</v>
      </c>
      <c r="CX109" t="str">
        <f>_xlfn.IFNA(VLOOKUP(全[[#This Row],[利用者名]],前[利用者名],1,FALSE),"新規")</f>
        <v>松下　善一</v>
      </c>
    </row>
    <row r="110" spans="1:102">
      <c r="A110">
        <v>109</v>
      </c>
      <c r="B110">
        <v>597</v>
      </c>
      <c r="C110" t="s">
        <v>314</v>
      </c>
      <c r="D110" t="s">
        <v>315</v>
      </c>
      <c r="E110" t="s">
        <v>91</v>
      </c>
      <c r="F110" s="1">
        <v>15919</v>
      </c>
      <c r="G110" s="1">
        <v>15919</v>
      </c>
      <c r="H110" t="s">
        <v>92</v>
      </c>
      <c r="I110" t="s">
        <v>316</v>
      </c>
      <c r="J110" t="s">
        <v>93</v>
      </c>
      <c r="K110" t="s">
        <v>871</v>
      </c>
      <c r="L110" t="s">
        <v>93</v>
      </c>
      <c r="M110" t="s">
        <v>93</v>
      </c>
      <c r="N110" t="s">
        <v>94</v>
      </c>
      <c r="O110" t="s">
        <v>93</v>
      </c>
      <c r="P110" t="s">
        <v>126</v>
      </c>
      <c r="Q110" t="s">
        <v>1708</v>
      </c>
      <c r="R110" t="s">
        <v>1436</v>
      </c>
      <c r="S110" t="s">
        <v>931</v>
      </c>
      <c r="T110" t="s">
        <v>909</v>
      </c>
      <c r="U110" t="s">
        <v>93</v>
      </c>
      <c r="V110" t="s">
        <v>93</v>
      </c>
      <c r="W110">
        <v>82</v>
      </c>
      <c r="X110">
        <v>8</v>
      </c>
      <c r="Y110" t="s">
        <v>94</v>
      </c>
      <c r="Z110" s="1">
        <v>44123</v>
      </c>
      <c r="AA110" s="1"/>
      <c r="AB110" s="1"/>
      <c r="AC110" s="1"/>
      <c r="AD110" t="s">
        <v>108</v>
      </c>
      <c r="AE110">
        <v>23</v>
      </c>
      <c r="AF110" s="1">
        <v>45901</v>
      </c>
      <c r="AG110" s="1">
        <v>46265</v>
      </c>
      <c r="AH110" t="s">
        <v>93</v>
      </c>
      <c r="AI110" t="s">
        <v>157</v>
      </c>
      <c r="AJ110">
        <v>132027</v>
      </c>
      <c r="AK110" t="s">
        <v>1548</v>
      </c>
      <c r="AL110" s="1"/>
      <c r="AM110">
        <v>1373003720</v>
      </c>
      <c r="AN110" t="s">
        <v>1289</v>
      </c>
      <c r="AO110" t="s">
        <v>93</v>
      </c>
      <c r="AQ110" t="s">
        <v>93</v>
      </c>
      <c r="AR110" t="s">
        <v>93</v>
      </c>
      <c r="AS110" t="s">
        <v>93</v>
      </c>
      <c r="AT110" t="s">
        <v>157</v>
      </c>
      <c r="AU110" s="1">
        <v>45992</v>
      </c>
      <c r="AV110" s="1">
        <v>46022</v>
      </c>
      <c r="AW110">
        <v>49</v>
      </c>
      <c r="AX110" t="s">
        <v>98</v>
      </c>
      <c r="AY110" t="s">
        <v>99</v>
      </c>
      <c r="AZ110">
        <v>671</v>
      </c>
      <c r="BA110" t="s">
        <v>1017</v>
      </c>
      <c r="BB110" t="s">
        <v>219</v>
      </c>
      <c r="BC110" t="s">
        <v>93</v>
      </c>
      <c r="BD110" t="s">
        <v>93</v>
      </c>
      <c r="BE110" t="s">
        <v>315</v>
      </c>
      <c r="BF110" t="s">
        <v>92</v>
      </c>
      <c r="BG110" t="s">
        <v>316</v>
      </c>
      <c r="BH110" t="s">
        <v>93</v>
      </c>
      <c r="BI110" t="s">
        <v>871</v>
      </c>
      <c r="BJ110" t="s">
        <v>99</v>
      </c>
      <c r="BK110" s="1"/>
      <c r="BL110" s="1"/>
      <c r="BM110">
        <v>85</v>
      </c>
      <c r="BN110" t="s">
        <v>811</v>
      </c>
      <c r="BO110" t="s">
        <v>93</v>
      </c>
      <c r="BP110" t="s">
        <v>93</v>
      </c>
      <c r="BQ110" t="s">
        <v>93</v>
      </c>
      <c r="BR110" t="s">
        <v>93</v>
      </c>
      <c r="BS110" s="1"/>
      <c r="BT110">
        <v>652</v>
      </c>
      <c r="BU110" t="s">
        <v>93</v>
      </c>
      <c r="BV110" t="s">
        <v>93</v>
      </c>
      <c r="BX110" t="s">
        <v>93</v>
      </c>
      <c r="BY110" t="s">
        <v>93</v>
      </c>
      <c r="BZ110" t="s">
        <v>93</v>
      </c>
      <c r="CA110">
        <v>0</v>
      </c>
      <c r="CB110">
        <v>90</v>
      </c>
      <c r="CC110" t="s">
        <v>106</v>
      </c>
      <c r="CD110" t="s">
        <v>93</v>
      </c>
      <c r="CE110" t="s">
        <v>220</v>
      </c>
      <c r="CF110" t="s">
        <v>93</v>
      </c>
      <c r="CG110" t="s">
        <v>93</v>
      </c>
      <c r="CH110" t="s">
        <v>93</v>
      </c>
      <c r="CI110">
        <v>341</v>
      </c>
      <c r="CJ110" t="s">
        <v>172</v>
      </c>
      <c r="CK110">
        <v>0</v>
      </c>
      <c r="CL110" t="s">
        <v>93</v>
      </c>
      <c r="CM110">
        <v>0</v>
      </c>
      <c r="CN110" t="s">
        <v>93</v>
      </c>
      <c r="CO110">
        <v>0</v>
      </c>
      <c r="CP110" t="s">
        <v>93</v>
      </c>
      <c r="CQ110" t="s">
        <v>93</v>
      </c>
      <c r="CX110" t="str">
        <f>_xlfn.IFNA(VLOOKUP(全[[#This Row],[利用者名]],前[利用者名],1,FALSE),"新規")</f>
        <v>松原　保男</v>
      </c>
    </row>
    <row r="111" spans="1:102">
      <c r="A111">
        <v>110</v>
      </c>
      <c r="B111">
        <v>951</v>
      </c>
      <c r="C111" t="s">
        <v>1139</v>
      </c>
      <c r="D111" t="s">
        <v>1140</v>
      </c>
      <c r="E111" t="s">
        <v>91</v>
      </c>
      <c r="F111" s="1">
        <v>12242</v>
      </c>
      <c r="G111" s="1">
        <v>12242</v>
      </c>
      <c r="H111" t="s">
        <v>184</v>
      </c>
      <c r="I111" t="s">
        <v>1141</v>
      </c>
      <c r="J111" t="s">
        <v>93</v>
      </c>
      <c r="K111" t="s">
        <v>1142</v>
      </c>
      <c r="L111" t="s">
        <v>93</v>
      </c>
      <c r="M111" t="s">
        <v>93</v>
      </c>
      <c r="N111" t="s">
        <v>94</v>
      </c>
      <c r="O111" t="s">
        <v>1012</v>
      </c>
      <c r="P111" t="s">
        <v>93</v>
      </c>
      <c r="Q111" t="s">
        <v>1089</v>
      </c>
      <c r="R111" t="s">
        <v>93</v>
      </c>
      <c r="S111" t="s">
        <v>93</v>
      </c>
      <c r="T111" t="s">
        <v>93</v>
      </c>
      <c r="U111" t="s">
        <v>93</v>
      </c>
      <c r="V111" t="s">
        <v>93</v>
      </c>
      <c r="W111">
        <v>92</v>
      </c>
      <c r="X111">
        <v>7</v>
      </c>
      <c r="Y111" t="s">
        <v>94</v>
      </c>
      <c r="Z111" s="1">
        <v>45689</v>
      </c>
      <c r="AA111" s="1"/>
      <c r="AB111" s="1">
        <v>45643</v>
      </c>
      <c r="AC111" s="1"/>
      <c r="AD111" t="s">
        <v>104</v>
      </c>
      <c r="AE111">
        <v>22</v>
      </c>
      <c r="AF111" s="1">
        <v>45992</v>
      </c>
      <c r="AG111" s="1">
        <v>47087</v>
      </c>
      <c r="AH111" t="s">
        <v>93</v>
      </c>
      <c r="AI111" t="s">
        <v>93</v>
      </c>
      <c r="AJ111">
        <v>132027</v>
      </c>
      <c r="AK111" t="s">
        <v>1549</v>
      </c>
      <c r="AL111" s="1"/>
      <c r="AM111">
        <v>1373003647</v>
      </c>
      <c r="AN111" t="s">
        <v>1033</v>
      </c>
      <c r="AO111" t="s">
        <v>96</v>
      </c>
      <c r="AP111">
        <v>39132022</v>
      </c>
      <c r="AQ111" t="s">
        <v>97</v>
      </c>
      <c r="AR111" t="s">
        <v>93</v>
      </c>
      <c r="AS111" t="s">
        <v>1143</v>
      </c>
      <c r="AT111" t="s">
        <v>93</v>
      </c>
      <c r="AU111" s="1">
        <v>45992</v>
      </c>
      <c r="AV111" s="1">
        <v>46022</v>
      </c>
      <c r="AW111">
        <v>49</v>
      </c>
      <c r="AX111" t="s">
        <v>98</v>
      </c>
      <c r="AY111" t="s">
        <v>99</v>
      </c>
      <c r="AZ111">
        <v>702</v>
      </c>
      <c r="BA111" t="s">
        <v>1164</v>
      </c>
      <c r="BB111" t="s">
        <v>185</v>
      </c>
      <c r="BC111" t="s">
        <v>93</v>
      </c>
      <c r="BD111" t="s">
        <v>93</v>
      </c>
      <c r="BE111" t="s">
        <v>1140</v>
      </c>
      <c r="BF111" t="s">
        <v>184</v>
      </c>
      <c r="BG111" t="s">
        <v>1141</v>
      </c>
      <c r="BH111" t="s">
        <v>93</v>
      </c>
      <c r="BI111" t="s">
        <v>1142</v>
      </c>
      <c r="BJ111" t="s">
        <v>99</v>
      </c>
      <c r="BK111" s="1">
        <v>45505</v>
      </c>
      <c r="BL111" s="1">
        <v>45869</v>
      </c>
      <c r="BM111">
        <v>0</v>
      </c>
      <c r="BN111" t="s">
        <v>93</v>
      </c>
      <c r="BO111" t="s">
        <v>1287</v>
      </c>
      <c r="BP111" t="s">
        <v>93</v>
      </c>
      <c r="BQ111" t="s">
        <v>203</v>
      </c>
      <c r="BR111" t="s">
        <v>93</v>
      </c>
      <c r="BS111" s="1"/>
      <c r="BT111">
        <v>979</v>
      </c>
      <c r="BU111" t="s">
        <v>93</v>
      </c>
      <c r="BV111" t="s">
        <v>101</v>
      </c>
      <c r="BW111">
        <v>14433</v>
      </c>
      <c r="BX111" t="s">
        <v>1094</v>
      </c>
      <c r="BY111" t="s">
        <v>1144</v>
      </c>
      <c r="BZ111" t="s">
        <v>1140</v>
      </c>
      <c r="CA111">
        <v>0</v>
      </c>
      <c r="CB111">
        <v>90</v>
      </c>
      <c r="CC111" t="s">
        <v>106</v>
      </c>
      <c r="CD111" t="s">
        <v>106</v>
      </c>
      <c r="CE111" t="s">
        <v>187</v>
      </c>
      <c r="CF111" t="s">
        <v>93</v>
      </c>
      <c r="CG111" t="s">
        <v>94</v>
      </c>
      <c r="CH111" t="s">
        <v>93</v>
      </c>
      <c r="CI111">
        <v>308</v>
      </c>
      <c r="CJ111" t="s">
        <v>1091</v>
      </c>
      <c r="CK111">
        <v>0</v>
      </c>
      <c r="CL111" t="s">
        <v>93</v>
      </c>
      <c r="CM111">
        <v>0</v>
      </c>
      <c r="CN111" t="s">
        <v>93</v>
      </c>
      <c r="CO111">
        <v>0</v>
      </c>
      <c r="CP111" t="s">
        <v>93</v>
      </c>
      <c r="CQ111" t="s">
        <v>93</v>
      </c>
      <c r="CX111" t="str">
        <f>_xlfn.IFNA(VLOOKUP(全[[#This Row],[利用者名]],前[利用者名],1,FALSE),"新規")</f>
        <v>松村　豊松</v>
      </c>
    </row>
    <row r="112" spans="1:102">
      <c r="A112">
        <v>111</v>
      </c>
      <c r="B112">
        <v>696</v>
      </c>
      <c r="C112" t="s">
        <v>320</v>
      </c>
      <c r="D112" t="s">
        <v>321</v>
      </c>
      <c r="E112" t="s">
        <v>91</v>
      </c>
      <c r="F112" s="1">
        <v>21516</v>
      </c>
      <c r="G112" s="1">
        <v>21516</v>
      </c>
      <c r="H112" t="s">
        <v>136</v>
      </c>
      <c r="I112" t="s">
        <v>322</v>
      </c>
      <c r="J112" t="s">
        <v>93</v>
      </c>
      <c r="K112" t="s">
        <v>323</v>
      </c>
      <c r="L112" t="s">
        <v>324</v>
      </c>
      <c r="M112" t="s">
        <v>648</v>
      </c>
      <c r="N112" t="s">
        <v>94</v>
      </c>
      <c r="O112" t="s">
        <v>1072</v>
      </c>
      <c r="P112" t="s">
        <v>214</v>
      </c>
      <c r="Q112" t="s">
        <v>93</v>
      </c>
      <c r="R112" t="s">
        <v>1430</v>
      </c>
      <c r="S112" t="s">
        <v>93</v>
      </c>
      <c r="T112" t="s">
        <v>909</v>
      </c>
      <c r="U112" t="s">
        <v>93</v>
      </c>
      <c r="V112" t="s">
        <v>1794</v>
      </c>
      <c r="W112">
        <v>67</v>
      </c>
      <c r="X112">
        <v>11</v>
      </c>
      <c r="Y112" t="s">
        <v>94</v>
      </c>
      <c r="Z112" s="1"/>
      <c r="AA112" s="1"/>
      <c r="AB112" s="1">
        <v>44487</v>
      </c>
      <c r="AC112" s="1"/>
      <c r="AD112" t="s">
        <v>93</v>
      </c>
      <c r="AF112" s="1"/>
      <c r="AG112" s="1"/>
      <c r="AH112" t="s">
        <v>93</v>
      </c>
      <c r="AI112" t="s">
        <v>93</v>
      </c>
      <c r="AK112" t="s">
        <v>93</v>
      </c>
      <c r="AL112" s="1"/>
      <c r="AN112" t="s">
        <v>93</v>
      </c>
      <c r="AO112" t="s">
        <v>140</v>
      </c>
      <c r="AP112">
        <v>34130013</v>
      </c>
      <c r="AQ112" t="s">
        <v>97</v>
      </c>
      <c r="AR112" t="s">
        <v>325</v>
      </c>
      <c r="AS112" t="s">
        <v>1550</v>
      </c>
      <c r="AT112" t="s">
        <v>217</v>
      </c>
      <c r="AU112" s="1">
        <v>45931</v>
      </c>
      <c r="AV112" s="1">
        <v>46022</v>
      </c>
      <c r="AW112">
        <v>49</v>
      </c>
      <c r="AX112" t="s">
        <v>98</v>
      </c>
      <c r="AY112" t="s">
        <v>142</v>
      </c>
      <c r="AZ112">
        <v>549</v>
      </c>
      <c r="BA112" t="s">
        <v>656</v>
      </c>
      <c r="BB112" t="s">
        <v>199</v>
      </c>
      <c r="BC112" t="s">
        <v>93</v>
      </c>
      <c r="BD112" t="s">
        <v>93</v>
      </c>
      <c r="BE112" t="s">
        <v>321</v>
      </c>
      <c r="BF112" t="s">
        <v>136</v>
      </c>
      <c r="BG112" t="s">
        <v>322</v>
      </c>
      <c r="BH112" t="s">
        <v>93</v>
      </c>
      <c r="BI112" t="s">
        <v>323</v>
      </c>
      <c r="BJ112" t="s">
        <v>142</v>
      </c>
      <c r="BK112" s="1">
        <v>44197</v>
      </c>
      <c r="BL112" s="1">
        <v>44834</v>
      </c>
      <c r="BM112">
        <v>0</v>
      </c>
      <c r="BN112" t="s">
        <v>93</v>
      </c>
      <c r="BO112" t="s">
        <v>93</v>
      </c>
      <c r="BP112" t="s">
        <v>93</v>
      </c>
      <c r="BQ112" t="s">
        <v>93</v>
      </c>
      <c r="BR112" t="s">
        <v>93</v>
      </c>
      <c r="BS112" s="1"/>
      <c r="BT112">
        <v>781</v>
      </c>
      <c r="BU112" t="s">
        <v>93</v>
      </c>
      <c r="BV112" t="s">
        <v>101</v>
      </c>
      <c r="BW112">
        <v>1416108</v>
      </c>
      <c r="BX112" t="s">
        <v>326</v>
      </c>
      <c r="BY112" t="s">
        <v>327</v>
      </c>
      <c r="BZ112" t="s">
        <v>321</v>
      </c>
      <c r="CA112">
        <v>0</v>
      </c>
      <c r="CB112">
        <v>0</v>
      </c>
      <c r="CC112" t="s">
        <v>982</v>
      </c>
      <c r="CD112" t="s">
        <v>142</v>
      </c>
      <c r="CE112" t="s">
        <v>290</v>
      </c>
      <c r="CF112" t="s">
        <v>94</v>
      </c>
      <c r="CG112" t="s">
        <v>94</v>
      </c>
      <c r="CH112" t="s">
        <v>93</v>
      </c>
      <c r="CI112">
        <v>0</v>
      </c>
      <c r="CJ112" t="s">
        <v>93</v>
      </c>
      <c r="CK112">
        <v>0</v>
      </c>
      <c r="CL112" t="s">
        <v>93</v>
      </c>
      <c r="CM112">
        <v>0</v>
      </c>
      <c r="CN112" t="s">
        <v>93</v>
      </c>
      <c r="CO112">
        <v>0</v>
      </c>
      <c r="CP112" t="s">
        <v>93</v>
      </c>
      <c r="CQ112" t="s">
        <v>93</v>
      </c>
      <c r="CX112" t="str">
        <f>_xlfn.IFNA(VLOOKUP(全[[#This Row],[利用者名]],前[利用者名],1,FALSE),"新規")</f>
        <v>三浦　眞二</v>
      </c>
    </row>
    <row r="113" spans="1:102">
      <c r="A113">
        <v>112</v>
      </c>
      <c r="B113">
        <v>839</v>
      </c>
      <c r="C113" t="s">
        <v>782</v>
      </c>
      <c r="D113" t="s">
        <v>783</v>
      </c>
      <c r="E113" t="s">
        <v>91</v>
      </c>
      <c r="F113" s="1">
        <v>14131</v>
      </c>
      <c r="G113" s="1">
        <v>14131</v>
      </c>
      <c r="H113" t="s">
        <v>92</v>
      </c>
      <c r="I113" t="s">
        <v>784</v>
      </c>
      <c r="J113" t="s">
        <v>93</v>
      </c>
      <c r="K113" t="s">
        <v>785</v>
      </c>
      <c r="L113" t="s">
        <v>93</v>
      </c>
      <c r="M113" t="s">
        <v>93</v>
      </c>
      <c r="N113" t="s">
        <v>94</v>
      </c>
      <c r="O113" t="s">
        <v>838</v>
      </c>
      <c r="P113" t="s">
        <v>93</v>
      </c>
      <c r="Q113" t="s">
        <v>1179</v>
      </c>
      <c r="R113" t="s">
        <v>1433</v>
      </c>
      <c r="S113" t="s">
        <v>898</v>
      </c>
      <c r="T113" t="s">
        <v>93</v>
      </c>
      <c r="U113" t="s">
        <v>93</v>
      </c>
      <c r="V113" t="s">
        <v>93</v>
      </c>
      <c r="W113">
        <v>87</v>
      </c>
      <c r="X113">
        <v>9</v>
      </c>
      <c r="Y113" t="s">
        <v>94</v>
      </c>
      <c r="Z113" s="1">
        <v>45111</v>
      </c>
      <c r="AA113" s="1"/>
      <c r="AB113" s="1"/>
      <c r="AC113" s="1"/>
      <c r="AD113" t="s">
        <v>192</v>
      </c>
      <c r="AE113">
        <v>24</v>
      </c>
      <c r="AF113" s="1">
        <v>45323</v>
      </c>
      <c r="AG113" s="1">
        <v>46783</v>
      </c>
      <c r="AH113" t="s">
        <v>93</v>
      </c>
      <c r="AI113" t="s">
        <v>93</v>
      </c>
      <c r="AJ113">
        <v>132027</v>
      </c>
      <c r="AK113" t="s">
        <v>1551</v>
      </c>
      <c r="AL113" s="1"/>
      <c r="AM113">
        <v>1373002136</v>
      </c>
      <c r="AN113" t="s">
        <v>201</v>
      </c>
      <c r="AO113" t="s">
        <v>96</v>
      </c>
      <c r="AP113">
        <v>39132022</v>
      </c>
      <c r="AQ113" t="s">
        <v>97</v>
      </c>
      <c r="AR113" t="s">
        <v>93</v>
      </c>
      <c r="AS113" t="s">
        <v>1021</v>
      </c>
      <c r="AT113" t="s">
        <v>93</v>
      </c>
      <c r="AU113" s="1">
        <v>45962</v>
      </c>
      <c r="AV113" s="1">
        <v>46053</v>
      </c>
      <c r="AW113">
        <v>49</v>
      </c>
      <c r="AX113" t="s">
        <v>98</v>
      </c>
      <c r="AY113" t="s">
        <v>99</v>
      </c>
      <c r="AZ113">
        <v>37</v>
      </c>
      <c r="BA113" t="s">
        <v>198</v>
      </c>
      <c r="BB113" t="s">
        <v>199</v>
      </c>
      <c r="BC113" t="s">
        <v>93</v>
      </c>
      <c r="BD113" t="s">
        <v>93</v>
      </c>
      <c r="BE113" t="s">
        <v>783</v>
      </c>
      <c r="BF113" t="s">
        <v>92</v>
      </c>
      <c r="BG113" t="s">
        <v>784</v>
      </c>
      <c r="BH113" t="s">
        <v>93</v>
      </c>
      <c r="BI113" t="s">
        <v>785</v>
      </c>
      <c r="BJ113" t="s">
        <v>99</v>
      </c>
      <c r="BK113" s="1">
        <v>45870</v>
      </c>
      <c r="BL113" s="1">
        <v>46234</v>
      </c>
      <c r="BM113">
        <v>85</v>
      </c>
      <c r="BN113" t="s">
        <v>811</v>
      </c>
      <c r="BO113" t="s">
        <v>93</v>
      </c>
      <c r="BP113" t="s">
        <v>93</v>
      </c>
      <c r="BQ113" t="s">
        <v>93</v>
      </c>
      <c r="BR113" t="s">
        <v>93</v>
      </c>
      <c r="BS113" s="1"/>
      <c r="BT113">
        <v>883</v>
      </c>
      <c r="BU113" t="s">
        <v>93</v>
      </c>
      <c r="BV113" t="s">
        <v>101</v>
      </c>
      <c r="BW113">
        <v>5569044</v>
      </c>
      <c r="BX113" t="s">
        <v>352</v>
      </c>
      <c r="BY113" t="s">
        <v>801</v>
      </c>
      <c r="BZ113" t="s">
        <v>802</v>
      </c>
      <c r="CA113">
        <v>0</v>
      </c>
      <c r="CB113">
        <v>70</v>
      </c>
      <c r="CC113" t="s">
        <v>106</v>
      </c>
      <c r="CD113" t="s">
        <v>106</v>
      </c>
      <c r="CE113" t="s">
        <v>290</v>
      </c>
      <c r="CF113" t="s">
        <v>93</v>
      </c>
      <c r="CG113" t="s">
        <v>94</v>
      </c>
      <c r="CH113" t="s">
        <v>93</v>
      </c>
      <c r="CI113">
        <v>3</v>
      </c>
      <c r="CJ113" t="s">
        <v>851</v>
      </c>
      <c r="CK113">
        <v>0</v>
      </c>
      <c r="CL113" t="s">
        <v>93</v>
      </c>
      <c r="CM113">
        <v>0</v>
      </c>
      <c r="CN113" t="s">
        <v>93</v>
      </c>
      <c r="CO113">
        <v>0</v>
      </c>
      <c r="CP113" t="s">
        <v>93</v>
      </c>
      <c r="CQ113" t="s">
        <v>93</v>
      </c>
      <c r="CX113" t="str">
        <f>_xlfn.IFNA(VLOOKUP(全[[#This Row],[利用者名]],前[利用者名],1,FALSE),"新規")</f>
        <v>三好　俊明</v>
      </c>
    </row>
    <row r="114" spans="1:102">
      <c r="A114">
        <v>113</v>
      </c>
      <c r="B114">
        <v>1022</v>
      </c>
      <c r="C114" t="s">
        <v>1800</v>
      </c>
      <c r="D114" t="s">
        <v>1801</v>
      </c>
      <c r="E114" t="s">
        <v>91</v>
      </c>
      <c r="F114" s="1">
        <v>19006</v>
      </c>
      <c r="G114" s="1">
        <v>19006</v>
      </c>
      <c r="H114" t="s">
        <v>492</v>
      </c>
      <c r="I114" t="s">
        <v>1802</v>
      </c>
      <c r="J114" t="s">
        <v>93</v>
      </c>
      <c r="K114" t="s">
        <v>1803</v>
      </c>
      <c r="L114" t="s">
        <v>93</v>
      </c>
      <c r="M114" t="s">
        <v>1804</v>
      </c>
      <c r="N114" t="s">
        <v>94</v>
      </c>
      <c r="O114" t="s">
        <v>1805</v>
      </c>
      <c r="P114" t="s">
        <v>93</v>
      </c>
      <c r="Q114" t="s">
        <v>1278</v>
      </c>
      <c r="R114" t="s">
        <v>93</v>
      </c>
      <c r="S114" t="s">
        <v>93</v>
      </c>
      <c r="T114" t="s">
        <v>93</v>
      </c>
      <c r="U114" t="s">
        <v>93</v>
      </c>
      <c r="V114" t="s">
        <v>1794</v>
      </c>
      <c r="W114">
        <v>73</v>
      </c>
      <c r="X114">
        <v>1</v>
      </c>
      <c r="Y114" t="s">
        <v>94</v>
      </c>
      <c r="Z114" s="1"/>
      <c r="AA114" s="1"/>
      <c r="AB114" s="1">
        <v>45986</v>
      </c>
      <c r="AC114" s="1"/>
      <c r="AD114" t="s">
        <v>93</v>
      </c>
      <c r="AF114" s="1"/>
      <c r="AG114" s="1"/>
      <c r="AH114" t="s">
        <v>93</v>
      </c>
      <c r="AI114" t="s">
        <v>93</v>
      </c>
      <c r="AK114" t="s">
        <v>93</v>
      </c>
      <c r="AL114" s="1"/>
      <c r="AN114" t="s">
        <v>93</v>
      </c>
      <c r="AO114" t="s">
        <v>96</v>
      </c>
      <c r="AP114">
        <v>138388</v>
      </c>
      <c r="AQ114" t="s">
        <v>97</v>
      </c>
      <c r="AR114" t="s">
        <v>1806</v>
      </c>
      <c r="AS114" t="s">
        <v>1807</v>
      </c>
      <c r="AT114" t="s">
        <v>93</v>
      </c>
      <c r="AU114" s="1">
        <v>45986</v>
      </c>
      <c r="AV114" s="1">
        <v>46053</v>
      </c>
      <c r="AW114">
        <v>64</v>
      </c>
      <c r="AX114" t="s">
        <v>105</v>
      </c>
      <c r="AY114" t="s">
        <v>142</v>
      </c>
      <c r="AZ114">
        <v>37</v>
      </c>
      <c r="BA114" t="s">
        <v>198</v>
      </c>
      <c r="BB114" t="s">
        <v>199</v>
      </c>
      <c r="BC114" t="s">
        <v>93</v>
      </c>
      <c r="BD114" t="s">
        <v>93</v>
      </c>
      <c r="BE114" t="s">
        <v>1801</v>
      </c>
      <c r="BF114" t="s">
        <v>492</v>
      </c>
      <c r="BG114" t="s">
        <v>1802</v>
      </c>
      <c r="BH114" t="s">
        <v>93</v>
      </c>
      <c r="BI114" t="s">
        <v>1803</v>
      </c>
      <c r="BJ114" t="s">
        <v>142</v>
      </c>
      <c r="BK114" s="1">
        <v>42748</v>
      </c>
      <c r="BL114" s="1"/>
      <c r="BM114">
        <v>0</v>
      </c>
      <c r="BN114" t="s">
        <v>93</v>
      </c>
      <c r="BO114" t="s">
        <v>93</v>
      </c>
      <c r="BP114" t="s">
        <v>93</v>
      </c>
      <c r="BQ114" t="s">
        <v>93</v>
      </c>
      <c r="BR114" t="s">
        <v>93</v>
      </c>
      <c r="BS114" s="1"/>
      <c r="BT114">
        <v>1039</v>
      </c>
      <c r="BU114" t="s">
        <v>93</v>
      </c>
      <c r="BV114" t="s">
        <v>101</v>
      </c>
      <c r="BW114">
        <v>439433</v>
      </c>
      <c r="BX114" t="s">
        <v>1808</v>
      </c>
      <c r="BY114" t="s">
        <v>1809</v>
      </c>
      <c r="BZ114" t="s">
        <v>1801</v>
      </c>
      <c r="CA114">
        <v>0</v>
      </c>
      <c r="CB114">
        <v>0</v>
      </c>
      <c r="CC114" t="s">
        <v>982</v>
      </c>
      <c r="CD114" t="s">
        <v>142</v>
      </c>
      <c r="CE114" t="s">
        <v>290</v>
      </c>
      <c r="CF114" t="s">
        <v>94</v>
      </c>
      <c r="CG114" t="s">
        <v>94</v>
      </c>
      <c r="CH114" t="s">
        <v>93</v>
      </c>
      <c r="CI114">
        <v>0</v>
      </c>
      <c r="CJ114" t="s">
        <v>93</v>
      </c>
      <c r="CK114">
        <v>0</v>
      </c>
      <c r="CL114" t="s">
        <v>93</v>
      </c>
      <c r="CM114">
        <v>0</v>
      </c>
      <c r="CN114" t="s">
        <v>93</v>
      </c>
      <c r="CO114">
        <v>0</v>
      </c>
      <c r="CP114" t="s">
        <v>93</v>
      </c>
      <c r="CQ114" t="s">
        <v>93</v>
      </c>
      <c r="CX114" t="str">
        <f>_xlfn.IFNA(VLOOKUP(全[[#This Row],[利用者名]],前[利用者名],1,FALSE),"新規")</f>
        <v>望月　眞壽夫</v>
      </c>
    </row>
    <row r="115" spans="1:102">
      <c r="A115">
        <v>114</v>
      </c>
      <c r="B115">
        <v>971</v>
      </c>
      <c r="C115" t="s">
        <v>1268</v>
      </c>
      <c r="D115" t="s">
        <v>1228</v>
      </c>
      <c r="E115" t="s">
        <v>125</v>
      </c>
      <c r="F115" s="1">
        <v>16040</v>
      </c>
      <c r="G115" s="1">
        <v>16040</v>
      </c>
      <c r="H115" t="s">
        <v>397</v>
      </c>
      <c r="I115" t="s">
        <v>1229</v>
      </c>
      <c r="J115" t="s">
        <v>93</v>
      </c>
      <c r="K115" t="s">
        <v>1269</v>
      </c>
      <c r="L115" t="s">
        <v>93</v>
      </c>
      <c r="M115" t="s">
        <v>93</v>
      </c>
      <c r="N115" t="s">
        <v>94</v>
      </c>
      <c r="O115" t="s">
        <v>93</v>
      </c>
      <c r="P115" t="s">
        <v>93</v>
      </c>
      <c r="Q115" t="s">
        <v>1089</v>
      </c>
      <c r="R115" t="s">
        <v>93</v>
      </c>
      <c r="S115" t="s">
        <v>93</v>
      </c>
      <c r="T115" t="s">
        <v>909</v>
      </c>
      <c r="U115" t="s">
        <v>93</v>
      </c>
      <c r="V115" t="s">
        <v>93</v>
      </c>
      <c r="W115">
        <v>82</v>
      </c>
      <c r="X115">
        <v>11</v>
      </c>
      <c r="Y115" t="s">
        <v>94</v>
      </c>
      <c r="Z115" s="1">
        <v>45793</v>
      </c>
      <c r="AA115" s="1"/>
      <c r="AB115" s="1"/>
      <c r="AC115" s="1"/>
      <c r="AD115" t="s">
        <v>95</v>
      </c>
      <c r="AE115">
        <v>21</v>
      </c>
      <c r="AF115" s="1">
        <v>45658</v>
      </c>
      <c r="AG115" s="1">
        <v>46022</v>
      </c>
      <c r="AH115" t="s">
        <v>93</v>
      </c>
      <c r="AI115" t="s">
        <v>93</v>
      </c>
      <c r="AJ115">
        <v>132027</v>
      </c>
      <c r="AK115" t="s">
        <v>1552</v>
      </c>
      <c r="AL115" s="1"/>
      <c r="AM115">
        <v>1373003613</v>
      </c>
      <c r="AN115" t="s">
        <v>825</v>
      </c>
      <c r="AO115" t="s">
        <v>93</v>
      </c>
      <c r="AQ115" t="s">
        <v>93</v>
      </c>
      <c r="AR115" t="s">
        <v>93</v>
      </c>
      <c r="AS115" t="s">
        <v>93</v>
      </c>
      <c r="AT115" t="s">
        <v>93</v>
      </c>
      <c r="AU115" s="1">
        <v>45992</v>
      </c>
      <c r="AV115" s="1">
        <v>46022</v>
      </c>
      <c r="AW115">
        <v>49</v>
      </c>
      <c r="AX115" t="s">
        <v>98</v>
      </c>
      <c r="AY115" t="s">
        <v>99</v>
      </c>
      <c r="AZ115">
        <v>543</v>
      </c>
      <c r="BA115" t="s">
        <v>1320</v>
      </c>
      <c r="BB115" t="s">
        <v>1200</v>
      </c>
      <c r="BC115" t="s">
        <v>93</v>
      </c>
      <c r="BD115" t="s">
        <v>93</v>
      </c>
      <c r="BE115" t="s">
        <v>1228</v>
      </c>
      <c r="BF115" t="s">
        <v>397</v>
      </c>
      <c r="BG115" t="s">
        <v>1229</v>
      </c>
      <c r="BH115" t="s">
        <v>93</v>
      </c>
      <c r="BI115" t="s">
        <v>1269</v>
      </c>
      <c r="BJ115" t="s">
        <v>99</v>
      </c>
      <c r="BK115" s="1"/>
      <c r="BL115" s="1"/>
      <c r="BM115">
        <v>0</v>
      </c>
      <c r="BN115" t="s">
        <v>93</v>
      </c>
      <c r="BO115" t="s">
        <v>93</v>
      </c>
      <c r="BP115" t="s">
        <v>93</v>
      </c>
      <c r="BQ115" t="s">
        <v>93</v>
      </c>
      <c r="BR115" t="s">
        <v>93</v>
      </c>
      <c r="BS115" s="1"/>
      <c r="BT115">
        <v>997</v>
      </c>
      <c r="BU115" t="s">
        <v>93</v>
      </c>
      <c r="BV115" t="s">
        <v>101</v>
      </c>
      <c r="BW115">
        <v>6023711</v>
      </c>
      <c r="BX115" t="s">
        <v>1006</v>
      </c>
      <c r="BY115" t="s">
        <v>1353</v>
      </c>
      <c r="BZ115" t="s">
        <v>1228</v>
      </c>
      <c r="CA115">
        <v>0</v>
      </c>
      <c r="CB115">
        <v>90</v>
      </c>
      <c r="CC115" t="s">
        <v>106</v>
      </c>
      <c r="CD115" t="s">
        <v>93</v>
      </c>
      <c r="CE115" t="s">
        <v>1201</v>
      </c>
      <c r="CF115" t="s">
        <v>93</v>
      </c>
      <c r="CG115" t="s">
        <v>93</v>
      </c>
      <c r="CH115" t="s">
        <v>93</v>
      </c>
      <c r="CI115">
        <v>306</v>
      </c>
      <c r="CJ115" t="s">
        <v>319</v>
      </c>
      <c r="CK115">
        <v>0</v>
      </c>
      <c r="CL115" t="s">
        <v>93</v>
      </c>
      <c r="CM115">
        <v>0</v>
      </c>
      <c r="CN115" t="s">
        <v>93</v>
      </c>
      <c r="CO115">
        <v>0</v>
      </c>
      <c r="CP115" t="s">
        <v>93</v>
      </c>
      <c r="CQ115" t="s">
        <v>93</v>
      </c>
      <c r="CX115" t="str">
        <f>_xlfn.IFNA(VLOOKUP(全[[#This Row],[利用者名]],前[利用者名],1,FALSE),"新規")</f>
        <v>茂原　信</v>
      </c>
    </row>
    <row r="116" spans="1:102">
      <c r="A116">
        <v>115</v>
      </c>
      <c r="B116">
        <v>853</v>
      </c>
      <c r="C116" t="s">
        <v>803</v>
      </c>
      <c r="D116" t="s">
        <v>804</v>
      </c>
      <c r="E116" t="s">
        <v>125</v>
      </c>
      <c r="F116" s="1">
        <v>15001</v>
      </c>
      <c r="G116" s="1">
        <v>15001</v>
      </c>
      <c r="H116" t="s">
        <v>805</v>
      </c>
      <c r="I116" t="s">
        <v>806</v>
      </c>
      <c r="J116" t="s">
        <v>93</v>
      </c>
      <c r="K116" t="s">
        <v>807</v>
      </c>
      <c r="L116" t="s">
        <v>93</v>
      </c>
      <c r="M116" t="s">
        <v>899</v>
      </c>
      <c r="N116" t="s">
        <v>94</v>
      </c>
      <c r="O116" t="s">
        <v>93</v>
      </c>
      <c r="P116" t="s">
        <v>93</v>
      </c>
      <c r="Q116" t="s">
        <v>1207</v>
      </c>
      <c r="R116" t="s">
        <v>1436</v>
      </c>
      <c r="S116" t="s">
        <v>881</v>
      </c>
      <c r="T116" t="s">
        <v>918</v>
      </c>
      <c r="U116" t="s">
        <v>93</v>
      </c>
      <c r="V116" t="s">
        <v>93</v>
      </c>
      <c r="W116">
        <v>84</v>
      </c>
      <c r="X116">
        <v>1</v>
      </c>
      <c r="Y116" t="s">
        <v>94</v>
      </c>
      <c r="Z116" s="1">
        <v>45173</v>
      </c>
      <c r="AA116" s="1"/>
      <c r="AB116" s="1"/>
      <c r="AC116" s="1"/>
      <c r="AD116" t="s">
        <v>104</v>
      </c>
      <c r="AE116">
        <v>22</v>
      </c>
      <c r="AF116" s="1">
        <v>45352</v>
      </c>
      <c r="AG116" s="1">
        <v>46446</v>
      </c>
      <c r="AH116" t="s">
        <v>93</v>
      </c>
      <c r="AI116" t="s">
        <v>93</v>
      </c>
      <c r="AJ116">
        <v>132233</v>
      </c>
      <c r="AK116" t="s">
        <v>1553</v>
      </c>
      <c r="AL116" s="1"/>
      <c r="AM116">
        <v>1373101961</v>
      </c>
      <c r="AN116" t="s">
        <v>1035</v>
      </c>
      <c r="AO116" t="s">
        <v>93</v>
      </c>
      <c r="AQ116" t="s">
        <v>93</v>
      </c>
      <c r="AR116" t="s">
        <v>93</v>
      </c>
      <c r="AS116" t="s">
        <v>93</v>
      </c>
      <c r="AT116" t="s">
        <v>93</v>
      </c>
      <c r="AU116" s="1">
        <v>45967</v>
      </c>
      <c r="AV116" s="1">
        <v>46022</v>
      </c>
      <c r="AW116">
        <v>49</v>
      </c>
      <c r="AX116" t="s">
        <v>98</v>
      </c>
      <c r="AY116" t="s">
        <v>99</v>
      </c>
      <c r="AZ116">
        <v>722</v>
      </c>
      <c r="BA116" t="s">
        <v>1810</v>
      </c>
      <c r="BB116" t="s">
        <v>109</v>
      </c>
      <c r="BC116" t="s">
        <v>93</v>
      </c>
      <c r="BD116" t="s">
        <v>93</v>
      </c>
      <c r="BE116" t="s">
        <v>804</v>
      </c>
      <c r="BF116" t="s">
        <v>805</v>
      </c>
      <c r="BG116" t="s">
        <v>806</v>
      </c>
      <c r="BH116" t="s">
        <v>93</v>
      </c>
      <c r="BI116" t="s">
        <v>807</v>
      </c>
      <c r="BJ116" t="s">
        <v>99</v>
      </c>
      <c r="BK116" s="1"/>
      <c r="BL116" s="1"/>
      <c r="BM116">
        <v>0</v>
      </c>
      <c r="BN116" t="s">
        <v>93</v>
      </c>
      <c r="BO116" t="s">
        <v>93</v>
      </c>
      <c r="BP116" t="s">
        <v>93</v>
      </c>
      <c r="BQ116" t="s">
        <v>93</v>
      </c>
      <c r="BR116" t="s">
        <v>93</v>
      </c>
      <c r="BS116" s="1"/>
      <c r="BT116">
        <v>897</v>
      </c>
      <c r="BU116" t="s">
        <v>93</v>
      </c>
      <c r="BV116" t="s">
        <v>101</v>
      </c>
      <c r="BW116">
        <v>955538</v>
      </c>
      <c r="BX116" t="s">
        <v>694</v>
      </c>
      <c r="BY116" t="s">
        <v>819</v>
      </c>
      <c r="BZ116" t="s">
        <v>820</v>
      </c>
      <c r="CA116">
        <v>0</v>
      </c>
      <c r="CB116">
        <v>90</v>
      </c>
      <c r="CC116" t="s">
        <v>106</v>
      </c>
      <c r="CD116" t="s">
        <v>93</v>
      </c>
      <c r="CE116" t="s">
        <v>110</v>
      </c>
      <c r="CF116" t="s">
        <v>93</v>
      </c>
      <c r="CG116" t="s">
        <v>93</v>
      </c>
      <c r="CH116" t="s">
        <v>93</v>
      </c>
      <c r="CI116">
        <v>325</v>
      </c>
      <c r="CJ116" t="s">
        <v>808</v>
      </c>
      <c r="CK116">
        <v>0</v>
      </c>
      <c r="CL116" t="s">
        <v>93</v>
      </c>
      <c r="CM116">
        <v>0</v>
      </c>
      <c r="CN116" t="s">
        <v>93</v>
      </c>
      <c r="CO116">
        <v>0</v>
      </c>
      <c r="CP116" t="s">
        <v>93</v>
      </c>
      <c r="CQ116" t="s">
        <v>93</v>
      </c>
      <c r="CX116" t="str">
        <f>_xlfn.IFNA(VLOOKUP(全[[#This Row],[利用者名]],前[利用者名],1,FALSE),"新規")</f>
        <v>矢口　一枝</v>
      </c>
    </row>
    <row r="117" spans="1:102">
      <c r="A117">
        <v>116</v>
      </c>
      <c r="B117">
        <v>852</v>
      </c>
      <c r="C117" t="s">
        <v>809</v>
      </c>
      <c r="D117" t="s">
        <v>820</v>
      </c>
      <c r="E117" t="s">
        <v>91</v>
      </c>
      <c r="F117" s="1">
        <v>14872</v>
      </c>
      <c r="G117" s="1">
        <v>14872</v>
      </c>
      <c r="H117" t="s">
        <v>805</v>
      </c>
      <c r="I117" t="s">
        <v>806</v>
      </c>
      <c r="J117" t="s">
        <v>93</v>
      </c>
      <c r="K117" t="s">
        <v>807</v>
      </c>
      <c r="L117" t="s">
        <v>810</v>
      </c>
      <c r="M117" t="s">
        <v>899</v>
      </c>
      <c r="N117" t="s">
        <v>94</v>
      </c>
      <c r="O117" t="s">
        <v>93</v>
      </c>
      <c r="P117" t="s">
        <v>93</v>
      </c>
      <c r="Q117" t="s">
        <v>1294</v>
      </c>
      <c r="R117" t="s">
        <v>1436</v>
      </c>
      <c r="S117" t="s">
        <v>881</v>
      </c>
      <c r="T117" t="s">
        <v>918</v>
      </c>
      <c r="U117" t="s">
        <v>93</v>
      </c>
      <c r="V117" t="s">
        <v>93</v>
      </c>
      <c r="W117">
        <v>85</v>
      </c>
      <c r="X117">
        <v>9</v>
      </c>
      <c r="Y117" t="s">
        <v>94</v>
      </c>
      <c r="Z117" s="1">
        <v>45173</v>
      </c>
      <c r="AA117" s="1"/>
      <c r="AB117" s="1">
        <v>45457</v>
      </c>
      <c r="AC117" s="1"/>
      <c r="AD117" t="s">
        <v>108</v>
      </c>
      <c r="AE117">
        <v>23</v>
      </c>
      <c r="AF117" s="1">
        <v>45809</v>
      </c>
      <c r="AG117" s="1">
        <v>46173</v>
      </c>
      <c r="AH117" t="s">
        <v>93</v>
      </c>
      <c r="AI117" t="s">
        <v>93</v>
      </c>
      <c r="AJ117">
        <v>132233</v>
      </c>
      <c r="AK117" t="s">
        <v>1554</v>
      </c>
      <c r="AL117" s="1"/>
      <c r="AM117">
        <v>1373101961</v>
      </c>
      <c r="AN117" t="s">
        <v>1035</v>
      </c>
      <c r="AO117" t="s">
        <v>96</v>
      </c>
      <c r="AP117">
        <v>39132238</v>
      </c>
      <c r="AQ117" t="s">
        <v>97</v>
      </c>
      <c r="AR117" t="s">
        <v>93</v>
      </c>
      <c r="AS117" t="s">
        <v>1009</v>
      </c>
      <c r="AT117" t="s">
        <v>93</v>
      </c>
      <c r="AU117" s="1">
        <v>45979</v>
      </c>
      <c r="AV117" s="1">
        <v>64284</v>
      </c>
      <c r="AW117">
        <v>49</v>
      </c>
      <c r="AX117" t="s">
        <v>98</v>
      </c>
      <c r="AY117" t="s">
        <v>99</v>
      </c>
      <c r="AZ117">
        <v>427</v>
      </c>
      <c r="BA117" t="s">
        <v>1381</v>
      </c>
      <c r="BB117" t="s">
        <v>109</v>
      </c>
      <c r="BC117" t="s">
        <v>93</v>
      </c>
      <c r="BD117" t="s">
        <v>93</v>
      </c>
      <c r="BE117" t="s">
        <v>820</v>
      </c>
      <c r="BF117" t="s">
        <v>805</v>
      </c>
      <c r="BG117" t="s">
        <v>806</v>
      </c>
      <c r="BH117" t="s">
        <v>93</v>
      </c>
      <c r="BI117" t="s">
        <v>807</v>
      </c>
      <c r="BJ117" t="s">
        <v>99</v>
      </c>
      <c r="BK117" s="1">
        <v>44835</v>
      </c>
      <c r="BL117" s="1">
        <v>45504</v>
      </c>
      <c r="BM117">
        <v>81</v>
      </c>
      <c r="BN117" t="s">
        <v>712</v>
      </c>
      <c r="BO117" t="s">
        <v>93</v>
      </c>
      <c r="BP117" t="s">
        <v>93</v>
      </c>
      <c r="BQ117" t="s">
        <v>203</v>
      </c>
      <c r="BR117" t="s">
        <v>93</v>
      </c>
      <c r="BS117" s="1"/>
      <c r="BT117">
        <v>896</v>
      </c>
      <c r="BU117" t="s">
        <v>93</v>
      </c>
      <c r="BV117" t="s">
        <v>101</v>
      </c>
      <c r="BW117">
        <v>955538</v>
      </c>
      <c r="BX117" t="s">
        <v>694</v>
      </c>
      <c r="BY117" t="s">
        <v>819</v>
      </c>
      <c r="BZ117" t="s">
        <v>820</v>
      </c>
      <c r="CA117">
        <v>0</v>
      </c>
      <c r="CB117">
        <v>90</v>
      </c>
      <c r="CC117" t="s">
        <v>106</v>
      </c>
      <c r="CD117" t="s">
        <v>93</v>
      </c>
      <c r="CE117" t="s">
        <v>110</v>
      </c>
      <c r="CF117" t="s">
        <v>93</v>
      </c>
      <c r="CG117" t="s">
        <v>93</v>
      </c>
      <c r="CH117" t="s">
        <v>93</v>
      </c>
      <c r="CI117">
        <v>325</v>
      </c>
      <c r="CJ117" t="s">
        <v>808</v>
      </c>
      <c r="CK117">
        <v>0</v>
      </c>
      <c r="CL117" t="s">
        <v>93</v>
      </c>
      <c r="CM117">
        <v>0</v>
      </c>
      <c r="CN117" t="s">
        <v>93</v>
      </c>
      <c r="CO117">
        <v>0</v>
      </c>
      <c r="CP117" t="s">
        <v>93</v>
      </c>
      <c r="CQ117" t="s">
        <v>93</v>
      </c>
      <c r="CX117" t="str">
        <f>_xlfn.IFNA(VLOOKUP(全[[#This Row],[利用者名]],前[利用者名],1,FALSE),"新規")</f>
        <v>矢口　建太郎</v>
      </c>
    </row>
    <row r="118" spans="1:102">
      <c r="A118">
        <v>117</v>
      </c>
      <c r="B118">
        <v>182</v>
      </c>
      <c r="C118" t="s">
        <v>333</v>
      </c>
      <c r="D118" t="s">
        <v>334</v>
      </c>
      <c r="E118" t="s">
        <v>91</v>
      </c>
      <c r="F118" s="1">
        <v>14780</v>
      </c>
      <c r="G118" s="1">
        <v>14780</v>
      </c>
      <c r="H118" t="s">
        <v>271</v>
      </c>
      <c r="I118" t="s">
        <v>335</v>
      </c>
      <c r="J118" t="s">
        <v>93</v>
      </c>
      <c r="K118" t="s">
        <v>336</v>
      </c>
      <c r="L118" t="s">
        <v>93</v>
      </c>
      <c r="M118" t="s">
        <v>93</v>
      </c>
      <c r="N118" t="s">
        <v>94</v>
      </c>
      <c r="O118" t="s">
        <v>93</v>
      </c>
      <c r="P118" t="s">
        <v>93</v>
      </c>
      <c r="Q118" t="s">
        <v>1811</v>
      </c>
      <c r="R118" t="s">
        <v>1433</v>
      </c>
      <c r="S118" t="s">
        <v>879</v>
      </c>
      <c r="T118" t="s">
        <v>93</v>
      </c>
      <c r="U118" t="s">
        <v>93</v>
      </c>
      <c r="V118" t="s">
        <v>93</v>
      </c>
      <c r="W118">
        <v>85</v>
      </c>
      <c r="X118">
        <v>6</v>
      </c>
      <c r="Y118" t="s">
        <v>94</v>
      </c>
      <c r="Z118" s="1">
        <v>42401</v>
      </c>
      <c r="AA118" s="1"/>
      <c r="AB118" s="1"/>
      <c r="AC118" s="1"/>
      <c r="AD118" t="s">
        <v>108</v>
      </c>
      <c r="AE118">
        <v>23</v>
      </c>
      <c r="AF118" s="1">
        <v>45992</v>
      </c>
      <c r="AG118" s="1">
        <v>47452</v>
      </c>
      <c r="AH118" t="s">
        <v>93</v>
      </c>
      <c r="AI118" t="s">
        <v>93</v>
      </c>
      <c r="AJ118">
        <v>132209</v>
      </c>
      <c r="AK118" t="s">
        <v>1555</v>
      </c>
      <c r="AL118" s="1">
        <v>42276</v>
      </c>
      <c r="AM118">
        <v>1374600763</v>
      </c>
      <c r="AN118" t="s">
        <v>337</v>
      </c>
      <c r="AO118" t="s">
        <v>96</v>
      </c>
      <c r="AP118">
        <v>39132204</v>
      </c>
      <c r="AQ118" t="s">
        <v>97</v>
      </c>
      <c r="AR118" t="s">
        <v>93</v>
      </c>
      <c r="AS118" t="s">
        <v>338</v>
      </c>
      <c r="AT118" t="s">
        <v>93</v>
      </c>
      <c r="AU118" s="1">
        <v>45992</v>
      </c>
      <c r="AV118" s="1">
        <v>46173</v>
      </c>
      <c r="AW118">
        <v>64</v>
      </c>
      <c r="AX118" t="s">
        <v>105</v>
      </c>
      <c r="AY118" t="s">
        <v>99</v>
      </c>
      <c r="AZ118">
        <v>52</v>
      </c>
      <c r="BA118" t="s">
        <v>297</v>
      </c>
      <c r="BB118" t="s">
        <v>298</v>
      </c>
      <c r="BC118" t="s">
        <v>93</v>
      </c>
      <c r="BD118" t="s">
        <v>93</v>
      </c>
      <c r="BE118" t="s">
        <v>334</v>
      </c>
      <c r="BF118" t="s">
        <v>271</v>
      </c>
      <c r="BG118" t="s">
        <v>335</v>
      </c>
      <c r="BH118" t="s">
        <v>93</v>
      </c>
      <c r="BI118" t="s">
        <v>336</v>
      </c>
      <c r="BJ118" t="s">
        <v>99</v>
      </c>
      <c r="BK118" s="1">
        <v>44044</v>
      </c>
      <c r="BL118" s="1">
        <v>44773</v>
      </c>
      <c r="BM118">
        <v>0</v>
      </c>
      <c r="BN118" t="s">
        <v>93</v>
      </c>
      <c r="BO118" t="s">
        <v>93</v>
      </c>
      <c r="BP118" t="s">
        <v>93</v>
      </c>
      <c r="BQ118" t="s">
        <v>93</v>
      </c>
      <c r="BR118" t="s">
        <v>93</v>
      </c>
      <c r="BS118" s="1"/>
      <c r="BT118">
        <v>164</v>
      </c>
      <c r="BU118" t="s">
        <v>93</v>
      </c>
      <c r="BV118" t="s">
        <v>101</v>
      </c>
      <c r="BW118">
        <v>167398</v>
      </c>
      <c r="BX118" t="s">
        <v>272</v>
      </c>
      <c r="BY118" t="s">
        <v>339</v>
      </c>
      <c r="BZ118" t="s">
        <v>334</v>
      </c>
      <c r="CA118">
        <v>0</v>
      </c>
      <c r="CB118">
        <v>80</v>
      </c>
      <c r="CC118" t="s">
        <v>106</v>
      </c>
      <c r="CD118" t="s">
        <v>93</v>
      </c>
      <c r="CE118" t="s">
        <v>944</v>
      </c>
      <c r="CF118" t="s">
        <v>93</v>
      </c>
      <c r="CG118" t="s">
        <v>93</v>
      </c>
      <c r="CH118" t="s">
        <v>93</v>
      </c>
      <c r="CI118">
        <v>339</v>
      </c>
      <c r="CJ118" t="s">
        <v>1321</v>
      </c>
      <c r="CK118">
        <v>0</v>
      </c>
      <c r="CL118" t="s">
        <v>93</v>
      </c>
      <c r="CM118">
        <v>0</v>
      </c>
      <c r="CN118" t="s">
        <v>93</v>
      </c>
      <c r="CO118">
        <v>0</v>
      </c>
      <c r="CP118" t="s">
        <v>93</v>
      </c>
      <c r="CQ118" t="s">
        <v>93</v>
      </c>
      <c r="CX118" t="str">
        <f>_xlfn.IFNA(VLOOKUP(全[[#This Row],[利用者名]],前[利用者名],1,FALSE),"新規")</f>
        <v>山岸　照幸</v>
      </c>
    </row>
    <row r="119" spans="1:102">
      <c r="A119">
        <v>118</v>
      </c>
      <c r="B119">
        <v>40</v>
      </c>
      <c r="C119" t="s">
        <v>340</v>
      </c>
      <c r="D119" t="s">
        <v>341</v>
      </c>
      <c r="E119" t="s">
        <v>91</v>
      </c>
      <c r="F119" s="1">
        <v>15023</v>
      </c>
      <c r="G119" s="1">
        <v>15023</v>
      </c>
      <c r="H119" t="s">
        <v>92</v>
      </c>
      <c r="I119" t="s">
        <v>342</v>
      </c>
      <c r="J119" t="s">
        <v>93</v>
      </c>
      <c r="K119" t="s">
        <v>343</v>
      </c>
      <c r="L119" t="s">
        <v>93</v>
      </c>
      <c r="M119" t="s">
        <v>93</v>
      </c>
      <c r="N119" t="s">
        <v>94</v>
      </c>
      <c r="O119" t="s">
        <v>93</v>
      </c>
      <c r="P119" t="s">
        <v>116</v>
      </c>
      <c r="Q119" t="s">
        <v>1019</v>
      </c>
      <c r="R119" t="s">
        <v>1433</v>
      </c>
      <c r="S119" t="s">
        <v>927</v>
      </c>
      <c r="T119" t="s">
        <v>93</v>
      </c>
      <c r="U119" t="s">
        <v>93</v>
      </c>
      <c r="V119" t="s">
        <v>93</v>
      </c>
      <c r="W119">
        <v>84</v>
      </c>
      <c r="X119">
        <v>2</v>
      </c>
      <c r="Y119" t="s">
        <v>94</v>
      </c>
      <c r="Z119" s="1">
        <v>44112</v>
      </c>
      <c r="AA119" s="1"/>
      <c r="AB119" s="1"/>
      <c r="AC119" s="1"/>
      <c r="AD119" t="s">
        <v>95</v>
      </c>
      <c r="AE119">
        <v>21</v>
      </c>
      <c r="AF119" s="1">
        <v>45261</v>
      </c>
      <c r="AG119" s="1">
        <v>46721</v>
      </c>
      <c r="AH119" t="s">
        <v>93</v>
      </c>
      <c r="AI119" t="s">
        <v>117</v>
      </c>
      <c r="AJ119">
        <v>132027</v>
      </c>
      <c r="AK119" t="s">
        <v>1556</v>
      </c>
      <c r="AL119" s="1"/>
      <c r="AM119">
        <v>1373400561</v>
      </c>
      <c r="AN119" t="s">
        <v>649</v>
      </c>
      <c r="AO119" t="s">
        <v>96</v>
      </c>
      <c r="AP119">
        <v>39132022</v>
      </c>
      <c r="AQ119" t="s">
        <v>97</v>
      </c>
      <c r="AR119" t="s">
        <v>93</v>
      </c>
      <c r="AS119" t="s">
        <v>344</v>
      </c>
      <c r="AT119" t="s">
        <v>117</v>
      </c>
      <c r="AU119" s="1">
        <v>45936</v>
      </c>
      <c r="AV119" s="1">
        <v>46117</v>
      </c>
      <c r="AW119">
        <v>49</v>
      </c>
      <c r="AX119" t="s">
        <v>98</v>
      </c>
      <c r="AY119" t="s">
        <v>99</v>
      </c>
      <c r="AZ119">
        <v>741</v>
      </c>
      <c r="BA119" t="s">
        <v>1557</v>
      </c>
      <c r="BB119" t="s">
        <v>317</v>
      </c>
      <c r="BC119" t="s">
        <v>93</v>
      </c>
      <c r="BD119" t="s">
        <v>93</v>
      </c>
      <c r="BE119" t="s">
        <v>341</v>
      </c>
      <c r="BF119" t="s">
        <v>92</v>
      </c>
      <c r="BG119" t="s">
        <v>342</v>
      </c>
      <c r="BH119" t="s">
        <v>93</v>
      </c>
      <c r="BI119" t="s">
        <v>343</v>
      </c>
      <c r="BJ119" t="s">
        <v>99</v>
      </c>
      <c r="BK119" s="1">
        <v>44044</v>
      </c>
      <c r="BL119" s="1">
        <v>44773</v>
      </c>
      <c r="BM119">
        <v>11</v>
      </c>
      <c r="BN119" t="s">
        <v>264</v>
      </c>
      <c r="BO119" t="s">
        <v>93</v>
      </c>
      <c r="BP119" t="s">
        <v>93</v>
      </c>
      <c r="BQ119" t="s">
        <v>93</v>
      </c>
      <c r="BR119" t="s">
        <v>93</v>
      </c>
      <c r="BS119" s="1"/>
      <c r="BT119">
        <v>33</v>
      </c>
      <c r="BU119" t="s">
        <v>649</v>
      </c>
      <c r="BV119" t="s">
        <v>101</v>
      </c>
      <c r="BW119">
        <v>89696</v>
      </c>
      <c r="BX119" t="s">
        <v>345</v>
      </c>
      <c r="BY119" t="s">
        <v>346</v>
      </c>
      <c r="BZ119" t="s">
        <v>341</v>
      </c>
      <c r="CA119">
        <v>23</v>
      </c>
      <c r="CB119">
        <v>90</v>
      </c>
      <c r="CC119" t="s">
        <v>106</v>
      </c>
      <c r="CD119" t="s">
        <v>93</v>
      </c>
      <c r="CE119" t="s">
        <v>318</v>
      </c>
      <c r="CF119" t="s">
        <v>93</v>
      </c>
      <c r="CG119" t="s">
        <v>93</v>
      </c>
      <c r="CH119" t="s">
        <v>93</v>
      </c>
      <c r="CI119">
        <v>19</v>
      </c>
      <c r="CJ119" t="s">
        <v>347</v>
      </c>
      <c r="CK119">
        <v>11</v>
      </c>
      <c r="CL119" t="s">
        <v>264</v>
      </c>
      <c r="CM119">
        <v>0</v>
      </c>
      <c r="CN119" t="s">
        <v>93</v>
      </c>
      <c r="CO119">
        <v>0</v>
      </c>
      <c r="CP119" t="s">
        <v>93</v>
      </c>
      <c r="CQ119" t="s">
        <v>93</v>
      </c>
      <c r="CX119" t="str">
        <f>_xlfn.IFNA(VLOOKUP(全[[#This Row],[利用者名]],前[利用者名],1,FALSE),"新規")</f>
        <v>山﨑　昭作</v>
      </c>
    </row>
    <row r="120" spans="1:102">
      <c r="A120">
        <v>119</v>
      </c>
      <c r="B120">
        <v>958</v>
      </c>
      <c r="C120" t="s">
        <v>1180</v>
      </c>
      <c r="D120" t="s">
        <v>1181</v>
      </c>
      <c r="E120" t="s">
        <v>91</v>
      </c>
      <c r="F120" s="1">
        <v>19840</v>
      </c>
      <c r="G120" s="1">
        <v>19840</v>
      </c>
      <c r="H120" t="s">
        <v>136</v>
      </c>
      <c r="I120" t="s">
        <v>1182</v>
      </c>
      <c r="J120" t="s">
        <v>93</v>
      </c>
      <c r="K120" t="s">
        <v>1183</v>
      </c>
      <c r="L120" t="s">
        <v>93</v>
      </c>
      <c r="M120" t="s">
        <v>1184</v>
      </c>
      <c r="N120" t="s">
        <v>93</v>
      </c>
      <c r="O120" t="s">
        <v>93</v>
      </c>
      <c r="P120" t="s">
        <v>1322</v>
      </c>
      <c r="Q120" t="s">
        <v>956</v>
      </c>
      <c r="R120" t="s">
        <v>93</v>
      </c>
      <c r="S120" t="s">
        <v>93</v>
      </c>
      <c r="T120" t="s">
        <v>93</v>
      </c>
      <c r="U120" t="s">
        <v>93</v>
      </c>
      <c r="V120" t="s">
        <v>1185</v>
      </c>
      <c r="W120">
        <v>71</v>
      </c>
      <c r="X120">
        <v>4</v>
      </c>
      <c r="Y120" t="s">
        <v>94</v>
      </c>
      <c r="Z120" s="1"/>
      <c r="AA120" s="1"/>
      <c r="AB120" s="1">
        <v>45684</v>
      </c>
      <c r="AC120" s="1"/>
      <c r="AD120" t="s">
        <v>95</v>
      </c>
      <c r="AE120">
        <v>21</v>
      </c>
      <c r="AF120" s="1">
        <v>45658</v>
      </c>
      <c r="AG120" s="1">
        <v>46752</v>
      </c>
      <c r="AH120" t="s">
        <v>93</v>
      </c>
      <c r="AI120" t="s">
        <v>1288</v>
      </c>
      <c r="AJ120">
        <v>132027</v>
      </c>
      <c r="AK120" t="s">
        <v>1581</v>
      </c>
      <c r="AL120" s="1"/>
      <c r="AN120" t="s">
        <v>93</v>
      </c>
      <c r="AO120" t="s">
        <v>96</v>
      </c>
      <c r="AP120">
        <v>138255</v>
      </c>
      <c r="AQ120" t="s">
        <v>97</v>
      </c>
      <c r="AR120" t="s">
        <v>1186</v>
      </c>
      <c r="AS120" t="s">
        <v>1187</v>
      </c>
      <c r="AT120" t="s">
        <v>1288</v>
      </c>
      <c r="AU120" s="1">
        <v>45865</v>
      </c>
      <c r="AV120" s="1">
        <v>46048</v>
      </c>
      <c r="AW120">
        <v>49</v>
      </c>
      <c r="AX120" t="s">
        <v>98</v>
      </c>
      <c r="AY120" t="s">
        <v>142</v>
      </c>
      <c r="AZ120">
        <v>727</v>
      </c>
      <c r="BA120" t="s">
        <v>1393</v>
      </c>
      <c r="BB120" t="s">
        <v>1188</v>
      </c>
      <c r="BC120" t="s">
        <v>93</v>
      </c>
      <c r="BD120" t="s">
        <v>93</v>
      </c>
      <c r="BE120" t="s">
        <v>1181</v>
      </c>
      <c r="BF120" t="s">
        <v>136</v>
      </c>
      <c r="BG120" t="s">
        <v>1182</v>
      </c>
      <c r="BH120" t="s">
        <v>93</v>
      </c>
      <c r="BI120" t="s">
        <v>1183</v>
      </c>
      <c r="BJ120" t="s">
        <v>142</v>
      </c>
      <c r="BK120" s="1">
        <v>45870</v>
      </c>
      <c r="BL120" s="1">
        <v>46234</v>
      </c>
      <c r="BM120">
        <v>0</v>
      </c>
      <c r="BN120" t="s">
        <v>93</v>
      </c>
      <c r="BO120" t="s">
        <v>93</v>
      </c>
      <c r="BP120" t="s">
        <v>93</v>
      </c>
      <c r="BQ120" t="s">
        <v>93</v>
      </c>
      <c r="BR120" t="s">
        <v>93</v>
      </c>
      <c r="BS120" s="1"/>
      <c r="BT120">
        <v>986</v>
      </c>
      <c r="BU120" t="s">
        <v>93</v>
      </c>
      <c r="BV120" t="s">
        <v>101</v>
      </c>
      <c r="BW120">
        <v>2275164</v>
      </c>
      <c r="BX120" t="s">
        <v>1189</v>
      </c>
      <c r="BY120" t="s">
        <v>1190</v>
      </c>
      <c r="BZ120" t="s">
        <v>1181</v>
      </c>
      <c r="CA120">
        <v>0</v>
      </c>
      <c r="CB120">
        <v>90</v>
      </c>
      <c r="CC120" t="s">
        <v>93</v>
      </c>
      <c r="CD120" t="s">
        <v>93</v>
      </c>
      <c r="CE120" t="s">
        <v>1191</v>
      </c>
      <c r="CF120" t="s">
        <v>93</v>
      </c>
      <c r="CG120" t="s">
        <v>93</v>
      </c>
      <c r="CH120" t="s">
        <v>93</v>
      </c>
      <c r="CI120">
        <v>0</v>
      </c>
      <c r="CJ120" t="s">
        <v>93</v>
      </c>
      <c r="CK120">
        <v>0</v>
      </c>
      <c r="CL120" t="s">
        <v>93</v>
      </c>
      <c r="CM120">
        <v>0</v>
      </c>
      <c r="CN120" t="s">
        <v>93</v>
      </c>
      <c r="CO120">
        <v>0</v>
      </c>
      <c r="CP120" t="s">
        <v>93</v>
      </c>
      <c r="CQ120" t="s">
        <v>93</v>
      </c>
      <c r="CX120" t="str">
        <f>_xlfn.IFNA(VLOOKUP(全[[#This Row],[利用者名]],前[利用者名],1,FALSE),"新規")</f>
        <v>山田　敦</v>
      </c>
    </row>
    <row r="121" spans="1:102">
      <c r="A121">
        <v>120</v>
      </c>
      <c r="B121">
        <v>1020</v>
      </c>
      <c r="C121" t="s">
        <v>1709</v>
      </c>
      <c r="D121" t="s">
        <v>1710</v>
      </c>
      <c r="E121" t="s">
        <v>125</v>
      </c>
      <c r="F121" s="1"/>
      <c r="G121" s="1"/>
      <c r="H121" t="s">
        <v>136</v>
      </c>
      <c r="I121" t="s">
        <v>1182</v>
      </c>
      <c r="J121" t="s">
        <v>93</v>
      </c>
      <c r="K121" t="s">
        <v>93</v>
      </c>
      <c r="L121" t="s">
        <v>93</v>
      </c>
      <c r="M121" t="s">
        <v>93</v>
      </c>
      <c r="N121" t="s">
        <v>93</v>
      </c>
      <c r="O121" t="s">
        <v>93</v>
      </c>
      <c r="P121" t="s">
        <v>93</v>
      </c>
      <c r="Q121" t="s">
        <v>93</v>
      </c>
      <c r="R121" t="s">
        <v>93</v>
      </c>
      <c r="S121" t="s">
        <v>93</v>
      </c>
      <c r="T121" t="s">
        <v>93</v>
      </c>
      <c r="U121" t="s">
        <v>93</v>
      </c>
      <c r="V121" t="s">
        <v>93</v>
      </c>
      <c r="W121">
        <v>0</v>
      </c>
      <c r="X121">
        <v>0</v>
      </c>
      <c r="Y121" t="s">
        <v>94</v>
      </c>
      <c r="Z121" s="1"/>
      <c r="AA121" s="1"/>
      <c r="AB121" s="1"/>
      <c r="AC121" s="1"/>
      <c r="AD121" t="s">
        <v>192</v>
      </c>
      <c r="AE121">
        <v>24</v>
      </c>
      <c r="AF121" s="1">
        <v>45658</v>
      </c>
      <c r="AG121" s="1">
        <v>46053</v>
      </c>
      <c r="AH121" t="s">
        <v>93</v>
      </c>
      <c r="AI121" t="s">
        <v>93</v>
      </c>
      <c r="AJ121">
        <v>132027</v>
      </c>
      <c r="AK121" t="s">
        <v>1711</v>
      </c>
      <c r="AL121" s="1"/>
      <c r="AM121">
        <v>1373000577</v>
      </c>
      <c r="AN121" t="s">
        <v>1712</v>
      </c>
      <c r="AO121" t="s">
        <v>93</v>
      </c>
      <c r="AQ121" t="s">
        <v>93</v>
      </c>
      <c r="AR121" t="s">
        <v>93</v>
      </c>
      <c r="AS121" t="s">
        <v>93</v>
      </c>
      <c r="AT121" t="s">
        <v>93</v>
      </c>
      <c r="AU121" s="1"/>
      <c r="AV121" s="1"/>
      <c r="AW121">
        <v>0</v>
      </c>
      <c r="AX121" t="s">
        <v>93</v>
      </c>
      <c r="AY121" t="s">
        <v>99</v>
      </c>
      <c r="AZ121">
        <v>0</v>
      </c>
      <c r="BA121" t="s">
        <v>93</v>
      </c>
      <c r="BB121" t="s">
        <v>93</v>
      </c>
      <c r="BC121" t="s">
        <v>93</v>
      </c>
      <c r="BD121" t="s">
        <v>93</v>
      </c>
      <c r="BE121" t="s">
        <v>1710</v>
      </c>
      <c r="BF121" t="s">
        <v>136</v>
      </c>
      <c r="BG121" t="s">
        <v>1182</v>
      </c>
      <c r="BH121" t="s">
        <v>93</v>
      </c>
      <c r="BI121" t="s">
        <v>93</v>
      </c>
      <c r="BJ121" t="s">
        <v>99</v>
      </c>
      <c r="BK121" s="1"/>
      <c r="BL121" s="1"/>
      <c r="BM121">
        <v>0</v>
      </c>
      <c r="BN121" t="s">
        <v>93</v>
      </c>
      <c r="BO121" t="s">
        <v>93</v>
      </c>
      <c r="BP121" t="s">
        <v>93</v>
      </c>
      <c r="BQ121" t="s">
        <v>93</v>
      </c>
      <c r="BR121" t="s">
        <v>93</v>
      </c>
      <c r="BS121" s="1"/>
      <c r="BT121">
        <v>1037</v>
      </c>
      <c r="BU121" t="s">
        <v>93</v>
      </c>
      <c r="BV121" t="s">
        <v>93</v>
      </c>
      <c r="BX121" t="s">
        <v>93</v>
      </c>
      <c r="BY121" t="s">
        <v>93</v>
      </c>
      <c r="BZ121" t="s">
        <v>93</v>
      </c>
      <c r="CA121">
        <v>0</v>
      </c>
      <c r="CB121">
        <v>90</v>
      </c>
      <c r="CC121" t="s">
        <v>93</v>
      </c>
      <c r="CD121" t="s">
        <v>93</v>
      </c>
      <c r="CE121" t="s">
        <v>93</v>
      </c>
      <c r="CF121" t="s">
        <v>93</v>
      </c>
      <c r="CG121" t="s">
        <v>93</v>
      </c>
      <c r="CH121" t="s">
        <v>93</v>
      </c>
      <c r="CI121">
        <v>347</v>
      </c>
      <c r="CJ121" t="s">
        <v>1713</v>
      </c>
      <c r="CK121">
        <v>0</v>
      </c>
      <c r="CL121" t="s">
        <v>93</v>
      </c>
      <c r="CM121">
        <v>0</v>
      </c>
      <c r="CN121" t="s">
        <v>93</v>
      </c>
      <c r="CO121">
        <v>0</v>
      </c>
      <c r="CP121" t="s">
        <v>93</v>
      </c>
      <c r="CQ121" t="s">
        <v>93</v>
      </c>
      <c r="CX121" t="str">
        <f>_xlfn.IFNA(VLOOKUP(全[[#This Row],[利用者名]],前[利用者名],1,FALSE),"新規")</f>
        <v>山田　和美</v>
      </c>
    </row>
    <row r="122" spans="1:102">
      <c r="A122">
        <v>121</v>
      </c>
      <c r="B122">
        <v>713</v>
      </c>
      <c r="C122" t="s">
        <v>348</v>
      </c>
      <c r="D122" t="s">
        <v>349</v>
      </c>
      <c r="E122" t="s">
        <v>91</v>
      </c>
      <c r="F122" s="1">
        <v>16951</v>
      </c>
      <c r="G122" s="1">
        <v>16951</v>
      </c>
      <c r="H122" t="s">
        <v>175</v>
      </c>
      <c r="I122" t="s">
        <v>350</v>
      </c>
      <c r="J122" t="s">
        <v>93</v>
      </c>
      <c r="K122" t="s">
        <v>351</v>
      </c>
      <c r="L122" t="s">
        <v>1132</v>
      </c>
      <c r="M122" t="s">
        <v>1121</v>
      </c>
      <c r="N122" t="s">
        <v>94</v>
      </c>
      <c r="O122" t="s">
        <v>93</v>
      </c>
      <c r="P122" t="s">
        <v>93</v>
      </c>
      <c r="Q122" t="s">
        <v>1429</v>
      </c>
      <c r="R122" t="s">
        <v>1433</v>
      </c>
      <c r="S122" t="s">
        <v>93</v>
      </c>
      <c r="T122" t="s">
        <v>93</v>
      </c>
      <c r="U122" t="s">
        <v>93</v>
      </c>
      <c r="V122" t="s">
        <v>93</v>
      </c>
      <c r="W122">
        <v>79</v>
      </c>
      <c r="X122">
        <v>5</v>
      </c>
      <c r="Y122" t="s">
        <v>94</v>
      </c>
      <c r="Z122" s="1">
        <v>44582</v>
      </c>
      <c r="AA122" s="1"/>
      <c r="AB122" s="1"/>
      <c r="AC122" s="1"/>
      <c r="AD122" t="s">
        <v>104</v>
      </c>
      <c r="AE122">
        <v>22</v>
      </c>
      <c r="AF122" s="1">
        <v>45200</v>
      </c>
      <c r="AG122" s="1">
        <v>46295</v>
      </c>
      <c r="AH122" t="s">
        <v>93</v>
      </c>
      <c r="AI122" t="s">
        <v>93</v>
      </c>
      <c r="AJ122">
        <v>132027</v>
      </c>
      <c r="AK122" t="s">
        <v>1558</v>
      </c>
      <c r="AL122" s="1">
        <v>44508</v>
      </c>
      <c r="AM122">
        <v>1373003720</v>
      </c>
      <c r="AN122" t="s">
        <v>1289</v>
      </c>
      <c r="AO122" t="s">
        <v>96</v>
      </c>
      <c r="AP122">
        <v>39132022</v>
      </c>
      <c r="AQ122" t="s">
        <v>97</v>
      </c>
      <c r="AR122" t="s">
        <v>93</v>
      </c>
      <c r="AS122" t="s">
        <v>650</v>
      </c>
      <c r="AT122" t="s">
        <v>93</v>
      </c>
      <c r="AU122" s="1">
        <v>45851</v>
      </c>
      <c r="AV122" s="1">
        <v>46034</v>
      </c>
      <c r="AW122">
        <v>49</v>
      </c>
      <c r="AX122" t="s">
        <v>98</v>
      </c>
      <c r="AY122" t="s">
        <v>99</v>
      </c>
      <c r="AZ122">
        <v>539</v>
      </c>
      <c r="BA122" t="s">
        <v>651</v>
      </c>
      <c r="BB122" t="s">
        <v>652</v>
      </c>
      <c r="BC122" t="s">
        <v>93</v>
      </c>
      <c r="BD122" t="s">
        <v>93</v>
      </c>
      <c r="BE122" t="s">
        <v>349</v>
      </c>
      <c r="BF122" t="s">
        <v>175</v>
      </c>
      <c r="BG122" t="s">
        <v>350</v>
      </c>
      <c r="BH122" t="s">
        <v>93</v>
      </c>
      <c r="BI122" t="s">
        <v>351</v>
      </c>
      <c r="BJ122" t="s">
        <v>99</v>
      </c>
      <c r="BK122" s="1">
        <v>44440</v>
      </c>
      <c r="BL122" s="1">
        <v>44773</v>
      </c>
      <c r="BM122">
        <v>0</v>
      </c>
      <c r="BN122" t="s">
        <v>93</v>
      </c>
      <c r="BO122" t="s">
        <v>93</v>
      </c>
      <c r="BP122" t="s">
        <v>93</v>
      </c>
      <c r="BQ122" t="s">
        <v>93</v>
      </c>
      <c r="BR122" t="s">
        <v>93</v>
      </c>
      <c r="BS122" s="1"/>
      <c r="BT122">
        <v>800</v>
      </c>
      <c r="BU122" t="s">
        <v>93</v>
      </c>
      <c r="BV122" t="s">
        <v>101</v>
      </c>
      <c r="BW122">
        <v>1886308</v>
      </c>
      <c r="BX122" t="s">
        <v>653</v>
      </c>
      <c r="BY122" t="s">
        <v>654</v>
      </c>
      <c r="BZ122" t="s">
        <v>349</v>
      </c>
      <c r="CA122">
        <v>0</v>
      </c>
      <c r="CB122">
        <v>90</v>
      </c>
      <c r="CC122" t="s">
        <v>106</v>
      </c>
      <c r="CD122" t="s">
        <v>93</v>
      </c>
      <c r="CE122" t="s">
        <v>655</v>
      </c>
      <c r="CF122" t="s">
        <v>93</v>
      </c>
      <c r="CG122" t="s">
        <v>93</v>
      </c>
      <c r="CH122" t="s">
        <v>93</v>
      </c>
      <c r="CI122">
        <v>341</v>
      </c>
      <c r="CJ122" t="s">
        <v>172</v>
      </c>
      <c r="CK122">
        <v>0</v>
      </c>
      <c r="CL122" t="s">
        <v>93</v>
      </c>
      <c r="CM122">
        <v>0</v>
      </c>
      <c r="CN122" t="s">
        <v>93</v>
      </c>
      <c r="CO122">
        <v>0</v>
      </c>
      <c r="CP122" t="s">
        <v>93</v>
      </c>
      <c r="CQ122" t="s">
        <v>93</v>
      </c>
      <c r="CX122" t="str">
        <f>_xlfn.IFNA(VLOOKUP(全[[#This Row],[利用者名]],前[利用者名],1,FALSE),"新規")</f>
        <v>大和　博</v>
      </c>
    </row>
    <row r="123" spans="1:102">
      <c r="A123">
        <v>122</v>
      </c>
      <c r="B123">
        <v>593</v>
      </c>
      <c r="C123" t="s">
        <v>1817</v>
      </c>
      <c r="D123" t="s">
        <v>1818</v>
      </c>
      <c r="E123" t="s">
        <v>125</v>
      </c>
      <c r="F123" s="1">
        <v>14277</v>
      </c>
      <c r="G123" s="1">
        <v>14277</v>
      </c>
      <c r="H123" t="s">
        <v>156</v>
      </c>
      <c r="I123" t="s">
        <v>1819</v>
      </c>
      <c r="J123" t="s">
        <v>93</v>
      </c>
      <c r="K123" t="s">
        <v>1820</v>
      </c>
      <c r="L123" t="s">
        <v>1821</v>
      </c>
      <c r="M123" t="s">
        <v>93</v>
      </c>
      <c r="N123" t="s">
        <v>94</v>
      </c>
      <c r="O123" t="s">
        <v>93</v>
      </c>
      <c r="P123" t="s">
        <v>93</v>
      </c>
      <c r="Q123" t="s">
        <v>1822</v>
      </c>
      <c r="R123" t="s">
        <v>1433</v>
      </c>
      <c r="S123" t="s">
        <v>1823</v>
      </c>
      <c r="T123" t="s">
        <v>93</v>
      </c>
      <c r="U123" t="s">
        <v>93</v>
      </c>
      <c r="V123" t="s">
        <v>93</v>
      </c>
      <c r="W123">
        <v>86</v>
      </c>
      <c r="X123">
        <v>2</v>
      </c>
      <c r="Y123" t="s">
        <v>94</v>
      </c>
      <c r="Z123" s="1">
        <v>44102</v>
      </c>
      <c r="AA123" s="1">
        <v>45911</v>
      </c>
      <c r="AB123" s="1"/>
      <c r="AC123" s="1"/>
      <c r="AD123" t="s">
        <v>95</v>
      </c>
      <c r="AE123">
        <v>21</v>
      </c>
      <c r="AF123" s="1">
        <v>45108</v>
      </c>
      <c r="AG123" s="1">
        <v>46568</v>
      </c>
      <c r="AH123" t="s">
        <v>93</v>
      </c>
      <c r="AI123" t="s">
        <v>93</v>
      </c>
      <c r="AJ123">
        <v>132027</v>
      </c>
      <c r="AK123" t="s">
        <v>1824</v>
      </c>
      <c r="AL123" s="1">
        <v>44070</v>
      </c>
      <c r="AM123">
        <v>1373002144</v>
      </c>
      <c r="AN123" t="s">
        <v>118</v>
      </c>
      <c r="AO123" t="s">
        <v>96</v>
      </c>
      <c r="AP123">
        <v>39132022</v>
      </c>
      <c r="AQ123" t="s">
        <v>97</v>
      </c>
      <c r="AR123" t="s">
        <v>93</v>
      </c>
      <c r="AS123" t="s">
        <v>1825</v>
      </c>
      <c r="AT123" t="s">
        <v>93</v>
      </c>
      <c r="AU123" s="1">
        <v>45901</v>
      </c>
      <c r="AV123" s="1">
        <v>45930</v>
      </c>
      <c r="AW123">
        <v>64</v>
      </c>
      <c r="AX123" t="s">
        <v>105</v>
      </c>
      <c r="AY123" t="s">
        <v>99</v>
      </c>
      <c r="AZ123">
        <v>60</v>
      </c>
      <c r="BA123" t="s">
        <v>1826</v>
      </c>
      <c r="BB123" t="s">
        <v>207</v>
      </c>
      <c r="BC123" t="s">
        <v>93</v>
      </c>
      <c r="BD123" t="s">
        <v>93</v>
      </c>
      <c r="BE123" t="s">
        <v>1818</v>
      </c>
      <c r="BF123" t="s">
        <v>156</v>
      </c>
      <c r="BG123" t="s">
        <v>1819</v>
      </c>
      <c r="BH123" t="s">
        <v>93</v>
      </c>
      <c r="BI123" t="s">
        <v>1820</v>
      </c>
      <c r="BJ123" t="s">
        <v>99</v>
      </c>
      <c r="BK123" s="1">
        <v>45870</v>
      </c>
      <c r="BL123" s="1">
        <v>46234</v>
      </c>
      <c r="BM123">
        <v>0</v>
      </c>
      <c r="BN123" t="s">
        <v>93</v>
      </c>
      <c r="BO123" t="s">
        <v>93</v>
      </c>
      <c r="BP123" t="s">
        <v>1827</v>
      </c>
      <c r="BQ123" t="s">
        <v>93</v>
      </c>
      <c r="BR123" t="s">
        <v>93</v>
      </c>
      <c r="BS123" s="1"/>
      <c r="BT123">
        <v>643</v>
      </c>
      <c r="BU123" t="s">
        <v>93</v>
      </c>
      <c r="BV123" t="s">
        <v>101</v>
      </c>
      <c r="BW123">
        <v>19064</v>
      </c>
      <c r="BX123" t="s">
        <v>194</v>
      </c>
      <c r="BY123" t="s">
        <v>1828</v>
      </c>
      <c r="BZ123" t="s">
        <v>1818</v>
      </c>
      <c r="CA123">
        <v>0</v>
      </c>
      <c r="CB123">
        <v>90</v>
      </c>
      <c r="CC123" t="s">
        <v>106</v>
      </c>
      <c r="CD123" t="s">
        <v>93</v>
      </c>
      <c r="CE123" t="s">
        <v>93</v>
      </c>
      <c r="CF123" t="s">
        <v>93</v>
      </c>
      <c r="CG123" t="s">
        <v>93</v>
      </c>
      <c r="CH123" t="s">
        <v>93</v>
      </c>
      <c r="CI123">
        <v>275</v>
      </c>
      <c r="CJ123" t="s">
        <v>1829</v>
      </c>
      <c r="CK123">
        <v>0</v>
      </c>
      <c r="CL123" t="s">
        <v>93</v>
      </c>
      <c r="CM123">
        <v>0</v>
      </c>
      <c r="CN123" t="s">
        <v>93</v>
      </c>
      <c r="CO123">
        <v>0</v>
      </c>
      <c r="CP123" t="s">
        <v>93</v>
      </c>
      <c r="CQ123" t="s">
        <v>93</v>
      </c>
      <c r="CX123" t="str">
        <f>_xlfn.IFNA(VLOOKUP(全[[#This Row],[利用者名]],前[利用者名],1,FALSE),"新規")</f>
        <v>山中　トキ</v>
      </c>
    </row>
    <row r="124" spans="1:102">
      <c r="A124">
        <v>123</v>
      </c>
      <c r="B124">
        <v>472</v>
      </c>
      <c r="C124" t="s">
        <v>1133</v>
      </c>
      <c r="D124" t="s">
        <v>1134</v>
      </c>
      <c r="E124" t="s">
        <v>125</v>
      </c>
      <c r="F124" s="1">
        <v>9108</v>
      </c>
      <c r="G124" s="1">
        <v>9108</v>
      </c>
      <c r="H124" t="s">
        <v>163</v>
      </c>
      <c r="I124" t="s">
        <v>1135</v>
      </c>
      <c r="J124" t="s">
        <v>93</v>
      </c>
      <c r="K124" t="s">
        <v>1136</v>
      </c>
      <c r="L124" t="s">
        <v>93</v>
      </c>
      <c r="M124" t="s">
        <v>93</v>
      </c>
      <c r="N124" t="s">
        <v>94</v>
      </c>
      <c r="O124" t="s">
        <v>93</v>
      </c>
      <c r="P124" t="s">
        <v>93</v>
      </c>
      <c r="Q124" t="s">
        <v>1432</v>
      </c>
      <c r="R124" t="s">
        <v>1433</v>
      </c>
      <c r="S124" t="s">
        <v>93</v>
      </c>
      <c r="T124" t="s">
        <v>93</v>
      </c>
      <c r="U124" t="s">
        <v>93</v>
      </c>
      <c r="V124" t="s">
        <v>93</v>
      </c>
      <c r="W124">
        <v>101</v>
      </c>
      <c r="X124">
        <v>12</v>
      </c>
      <c r="Y124" t="s">
        <v>94</v>
      </c>
      <c r="Z124" s="1">
        <v>43529</v>
      </c>
      <c r="AA124" s="1"/>
      <c r="AB124" s="1"/>
      <c r="AC124" s="1"/>
      <c r="AD124" t="s">
        <v>95</v>
      </c>
      <c r="AE124">
        <v>21</v>
      </c>
      <c r="AF124" s="1">
        <v>45383</v>
      </c>
      <c r="AG124" s="1">
        <v>46843</v>
      </c>
      <c r="AH124" t="s">
        <v>93</v>
      </c>
      <c r="AI124" t="s">
        <v>93</v>
      </c>
      <c r="AJ124">
        <v>132027</v>
      </c>
      <c r="AK124" t="s">
        <v>1559</v>
      </c>
      <c r="AL124" s="1">
        <v>43529</v>
      </c>
      <c r="AM124">
        <v>1373003720</v>
      </c>
      <c r="AN124" t="s">
        <v>1289</v>
      </c>
      <c r="AO124" t="s">
        <v>96</v>
      </c>
      <c r="AP124">
        <v>39132022</v>
      </c>
      <c r="AQ124" t="s">
        <v>97</v>
      </c>
      <c r="AR124" t="s">
        <v>93</v>
      </c>
      <c r="AS124" t="s">
        <v>1560</v>
      </c>
      <c r="AT124" t="s">
        <v>93</v>
      </c>
      <c r="AU124" s="1">
        <v>45992</v>
      </c>
      <c r="AV124" s="1">
        <v>46081</v>
      </c>
      <c r="AW124">
        <v>49</v>
      </c>
      <c r="AX124" t="s">
        <v>98</v>
      </c>
      <c r="AY124" t="s">
        <v>99</v>
      </c>
      <c r="AZ124">
        <v>37</v>
      </c>
      <c r="BA124" t="s">
        <v>198</v>
      </c>
      <c r="BB124" t="s">
        <v>199</v>
      </c>
      <c r="BC124" t="s">
        <v>93</v>
      </c>
      <c r="BD124" t="s">
        <v>93</v>
      </c>
      <c r="BE124" t="s">
        <v>1134</v>
      </c>
      <c r="BF124" t="s">
        <v>163</v>
      </c>
      <c r="BG124" t="s">
        <v>1135</v>
      </c>
      <c r="BH124" t="s">
        <v>93</v>
      </c>
      <c r="BI124" t="s">
        <v>1136</v>
      </c>
      <c r="BJ124" t="s">
        <v>99</v>
      </c>
      <c r="BK124" s="1">
        <v>43313</v>
      </c>
      <c r="BL124" s="1">
        <v>44043</v>
      </c>
      <c r="BM124">
        <v>0</v>
      </c>
      <c r="BN124" t="s">
        <v>93</v>
      </c>
      <c r="BO124" t="s">
        <v>93</v>
      </c>
      <c r="BP124" t="s">
        <v>93</v>
      </c>
      <c r="BQ124" t="s">
        <v>93</v>
      </c>
      <c r="BR124" t="s">
        <v>93</v>
      </c>
      <c r="BS124" s="1"/>
      <c r="BT124">
        <v>472</v>
      </c>
      <c r="BU124" t="s">
        <v>93</v>
      </c>
      <c r="BV124" t="s">
        <v>101</v>
      </c>
      <c r="BW124">
        <v>5132498</v>
      </c>
      <c r="BX124" t="s">
        <v>352</v>
      </c>
      <c r="BY124" t="s">
        <v>1137</v>
      </c>
      <c r="BZ124" t="s">
        <v>1134</v>
      </c>
      <c r="CA124">
        <v>0</v>
      </c>
      <c r="CB124">
        <v>90</v>
      </c>
      <c r="CC124" t="s">
        <v>106</v>
      </c>
      <c r="CD124" t="s">
        <v>93</v>
      </c>
      <c r="CE124" t="s">
        <v>290</v>
      </c>
      <c r="CF124" t="s">
        <v>93</v>
      </c>
      <c r="CG124" t="s">
        <v>93</v>
      </c>
      <c r="CH124" t="s">
        <v>93</v>
      </c>
      <c r="CI124">
        <v>341</v>
      </c>
      <c r="CJ124" t="s">
        <v>172</v>
      </c>
      <c r="CK124">
        <v>0</v>
      </c>
      <c r="CL124" t="s">
        <v>93</v>
      </c>
      <c r="CM124">
        <v>0</v>
      </c>
      <c r="CN124" t="s">
        <v>93</v>
      </c>
      <c r="CO124">
        <v>0</v>
      </c>
      <c r="CP124" t="s">
        <v>93</v>
      </c>
      <c r="CQ124" t="s">
        <v>93</v>
      </c>
      <c r="CX124" t="str">
        <f>_xlfn.IFNA(VLOOKUP(全[[#This Row],[利用者名]],前[利用者名],1,FALSE),"新規")</f>
        <v>山本　國江</v>
      </c>
    </row>
    <row r="125" spans="1:102">
      <c r="A125">
        <v>124</v>
      </c>
      <c r="B125">
        <v>1031</v>
      </c>
      <c r="C125" t="s">
        <v>1845</v>
      </c>
      <c r="D125" t="s">
        <v>1846</v>
      </c>
      <c r="E125" t="s">
        <v>125</v>
      </c>
      <c r="F125" s="1">
        <v>28247</v>
      </c>
      <c r="G125" s="1">
        <v>28247</v>
      </c>
      <c r="H125" t="s">
        <v>184</v>
      </c>
      <c r="I125" t="s">
        <v>1847</v>
      </c>
      <c r="J125" t="s">
        <v>93</v>
      </c>
      <c r="K125" t="s">
        <v>1848</v>
      </c>
      <c r="L125" t="s">
        <v>1849</v>
      </c>
      <c r="M125" t="s">
        <v>93</v>
      </c>
      <c r="N125" t="s">
        <v>93</v>
      </c>
      <c r="O125" t="s">
        <v>93</v>
      </c>
      <c r="P125" t="s">
        <v>93</v>
      </c>
      <c r="Q125" t="s">
        <v>93</v>
      </c>
      <c r="R125" t="s">
        <v>93</v>
      </c>
      <c r="S125" t="s">
        <v>93</v>
      </c>
      <c r="T125" t="s">
        <v>93</v>
      </c>
      <c r="U125" t="s">
        <v>93</v>
      </c>
      <c r="V125" t="s">
        <v>1738</v>
      </c>
      <c r="W125">
        <v>48</v>
      </c>
      <c r="X125">
        <v>5</v>
      </c>
      <c r="Y125" t="s">
        <v>94</v>
      </c>
      <c r="Z125" s="1"/>
      <c r="AA125" s="1"/>
      <c r="AB125" s="1">
        <v>46000</v>
      </c>
      <c r="AC125" s="1"/>
      <c r="AD125" t="s">
        <v>93</v>
      </c>
      <c r="AF125" s="1"/>
      <c r="AG125" s="1"/>
      <c r="AH125" t="s">
        <v>93</v>
      </c>
      <c r="AI125" t="s">
        <v>93</v>
      </c>
      <c r="AK125" t="s">
        <v>93</v>
      </c>
      <c r="AL125" s="1"/>
      <c r="AN125" t="s">
        <v>93</v>
      </c>
      <c r="AO125" t="s">
        <v>96</v>
      </c>
      <c r="AP125">
        <v>138255</v>
      </c>
      <c r="AQ125" t="s">
        <v>141</v>
      </c>
      <c r="AR125" t="s">
        <v>1850</v>
      </c>
      <c r="AS125" t="s">
        <v>1851</v>
      </c>
      <c r="AT125" t="s">
        <v>93</v>
      </c>
      <c r="AU125" s="1"/>
      <c r="AV125" s="1"/>
      <c r="AW125">
        <v>49</v>
      </c>
      <c r="AX125" t="s">
        <v>98</v>
      </c>
      <c r="AY125" t="s">
        <v>142</v>
      </c>
      <c r="AZ125">
        <v>0</v>
      </c>
      <c r="BA125" t="s">
        <v>93</v>
      </c>
      <c r="BB125" t="s">
        <v>93</v>
      </c>
      <c r="BC125" t="s">
        <v>93</v>
      </c>
      <c r="BD125" t="s">
        <v>93</v>
      </c>
      <c r="BE125" t="s">
        <v>1846</v>
      </c>
      <c r="BF125" t="s">
        <v>184</v>
      </c>
      <c r="BG125" t="s">
        <v>1847</v>
      </c>
      <c r="BH125" t="s">
        <v>93</v>
      </c>
      <c r="BI125" t="s">
        <v>1848</v>
      </c>
      <c r="BJ125" t="s">
        <v>142</v>
      </c>
      <c r="BK125" s="1">
        <v>44222</v>
      </c>
      <c r="BL125" s="1"/>
      <c r="BM125">
        <v>0</v>
      </c>
      <c r="BN125" t="s">
        <v>93</v>
      </c>
      <c r="BO125" t="s">
        <v>93</v>
      </c>
      <c r="BP125" t="s">
        <v>93</v>
      </c>
      <c r="BQ125" t="s">
        <v>93</v>
      </c>
      <c r="BR125" t="s">
        <v>93</v>
      </c>
      <c r="BS125" s="1"/>
      <c r="BT125">
        <v>1047</v>
      </c>
      <c r="BU125" t="s">
        <v>93</v>
      </c>
      <c r="BV125" t="s">
        <v>93</v>
      </c>
      <c r="BX125" t="s">
        <v>93</v>
      </c>
      <c r="BY125" t="s">
        <v>93</v>
      </c>
      <c r="BZ125" t="s">
        <v>93</v>
      </c>
      <c r="CA125">
        <v>0</v>
      </c>
      <c r="CB125">
        <v>0</v>
      </c>
      <c r="CC125" t="s">
        <v>93</v>
      </c>
      <c r="CD125" t="s">
        <v>93</v>
      </c>
      <c r="CE125" t="s">
        <v>93</v>
      </c>
      <c r="CF125" t="s">
        <v>93</v>
      </c>
      <c r="CG125" t="s">
        <v>93</v>
      </c>
      <c r="CH125" t="s">
        <v>93</v>
      </c>
      <c r="CI125">
        <v>0</v>
      </c>
      <c r="CJ125" t="s">
        <v>93</v>
      </c>
      <c r="CK125">
        <v>0</v>
      </c>
      <c r="CL125" t="s">
        <v>93</v>
      </c>
      <c r="CM125">
        <v>0</v>
      </c>
      <c r="CN125" t="s">
        <v>93</v>
      </c>
      <c r="CO125">
        <v>0</v>
      </c>
      <c r="CP125" t="s">
        <v>93</v>
      </c>
      <c r="CQ125" t="s">
        <v>93</v>
      </c>
      <c r="CX125" t="str">
        <f>_xlfn.IFNA(VLOOKUP(全[[#This Row],[利用者名]],前[利用者名],1,FALSE),"新規")</f>
        <v>新規</v>
      </c>
    </row>
    <row r="126" spans="1:102">
      <c r="A126">
        <v>125</v>
      </c>
      <c r="B126">
        <v>867</v>
      </c>
      <c r="C126" t="s">
        <v>829</v>
      </c>
      <c r="D126" t="s">
        <v>830</v>
      </c>
      <c r="E126" t="s">
        <v>125</v>
      </c>
      <c r="F126" s="1">
        <v>12992</v>
      </c>
      <c r="G126" s="1">
        <v>12992</v>
      </c>
      <c r="H126" t="s">
        <v>184</v>
      </c>
      <c r="I126" t="s">
        <v>831</v>
      </c>
      <c r="J126" t="s">
        <v>93</v>
      </c>
      <c r="K126" t="s">
        <v>832</v>
      </c>
      <c r="L126" t="s">
        <v>93</v>
      </c>
      <c r="M126" t="s">
        <v>93</v>
      </c>
      <c r="N126" t="s">
        <v>94</v>
      </c>
      <c r="O126" t="s">
        <v>93</v>
      </c>
      <c r="P126" t="s">
        <v>93</v>
      </c>
      <c r="Q126" t="s">
        <v>1089</v>
      </c>
      <c r="R126" t="s">
        <v>1433</v>
      </c>
      <c r="S126" t="s">
        <v>882</v>
      </c>
      <c r="T126" t="s">
        <v>93</v>
      </c>
      <c r="U126" t="s">
        <v>93</v>
      </c>
      <c r="V126" t="s">
        <v>93</v>
      </c>
      <c r="W126">
        <v>90</v>
      </c>
      <c r="X126">
        <v>7</v>
      </c>
      <c r="Y126" t="s">
        <v>94</v>
      </c>
      <c r="Z126" s="1">
        <v>45212</v>
      </c>
      <c r="AA126" s="1"/>
      <c r="AB126" s="1"/>
      <c r="AC126" s="1"/>
      <c r="AD126" t="s">
        <v>95</v>
      </c>
      <c r="AE126">
        <v>21</v>
      </c>
      <c r="AF126" s="1">
        <v>45108</v>
      </c>
      <c r="AG126" s="1">
        <v>46203</v>
      </c>
      <c r="AH126" t="s">
        <v>93</v>
      </c>
      <c r="AI126" t="s">
        <v>93</v>
      </c>
      <c r="AJ126">
        <v>132027</v>
      </c>
      <c r="AK126" t="s">
        <v>1561</v>
      </c>
      <c r="AL126" s="1"/>
      <c r="AM126">
        <v>1373003613</v>
      </c>
      <c r="AN126" t="s">
        <v>825</v>
      </c>
      <c r="AO126" t="s">
        <v>93</v>
      </c>
      <c r="AQ126" t="s">
        <v>93</v>
      </c>
      <c r="AR126" t="s">
        <v>93</v>
      </c>
      <c r="AS126" t="s">
        <v>93</v>
      </c>
      <c r="AT126" t="s">
        <v>93</v>
      </c>
      <c r="AU126" s="1">
        <v>45962</v>
      </c>
      <c r="AV126" s="1">
        <v>46053</v>
      </c>
      <c r="AW126">
        <v>49</v>
      </c>
      <c r="AX126" t="s">
        <v>98</v>
      </c>
      <c r="AY126" t="s">
        <v>99</v>
      </c>
      <c r="AZ126">
        <v>143</v>
      </c>
      <c r="BA126" t="s">
        <v>841</v>
      </c>
      <c r="BB126" t="s">
        <v>489</v>
      </c>
      <c r="BC126" t="s">
        <v>93</v>
      </c>
      <c r="BD126" t="s">
        <v>93</v>
      </c>
      <c r="BE126" t="s">
        <v>830</v>
      </c>
      <c r="BF126" t="s">
        <v>184</v>
      </c>
      <c r="BG126" t="s">
        <v>831</v>
      </c>
      <c r="BH126" t="s">
        <v>93</v>
      </c>
      <c r="BI126" t="s">
        <v>832</v>
      </c>
      <c r="BJ126" t="s">
        <v>99</v>
      </c>
      <c r="BK126" s="1"/>
      <c r="BL126" s="1"/>
      <c r="BM126">
        <v>0</v>
      </c>
      <c r="BN126" t="s">
        <v>93</v>
      </c>
      <c r="BO126" t="s">
        <v>93</v>
      </c>
      <c r="BP126" t="s">
        <v>93</v>
      </c>
      <c r="BQ126" t="s">
        <v>93</v>
      </c>
      <c r="BR126" t="s">
        <v>93</v>
      </c>
      <c r="BS126" s="1"/>
      <c r="BT126">
        <v>907</v>
      </c>
      <c r="BU126" t="s">
        <v>93</v>
      </c>
      <c r="BV126" t="s">
        <v>101</v>
      </c>
      <c r="BW126">
        <v>125646</v>
      </c>
      <c r="BX126" t="s">
        <v>194</v>
      </c>
      <c r="BY126" t="s">
        <v>842</v>
      </c>
      <c r="BZ126" t="s">
        <v>830</v>
      </c>
      <c r="CA126">
        <v>0</v>
      </c>
      <c r="CB126">
        <v>90</v>
      </c>
      <c r="CC126" t="s">
        <v>106</v>
      </c>
      <c r="CD126" t="s">
        <v>93</v>
      </c>
      <c r="CE126" t="s">
        <v>93</v>
      </c>
      <c r="CF126" t="s">
        <v>93</v>
      </c>
      <c r="CG126" t="s">
        <v>93</v>
      </c>
      <c r="CH126" t="s">
        <v>93</v>
      </c>
      <c r="CI126">
        <v>306</v>
      </c>
      <c r="CJ126" t="s">
        <v>319</v>
      </c>
      <c r="CK126">
        <v>0</v>
      </c>
      <c r="CL126" t="s">
        <v>93</v>
      </c>
      <c r="CM126">
        <v>0</v>
      </c>
      <c r="CN126" t="s">
        <v>93</v>
      </c>
      <c r="CO126">
        <v>0</v>
      </c>
      <c r="CP126" t="s">
        <v>93</v>
      </c>
      <c r="CQ126" t="s">
        <v>93</v>
      </c>
      <c r="CX126" t="str">
        <f>_xlfn.IFNA(VLOOKUP(全[[#This Row],[利用者名]],前[利用者名],1,FALSE),"新規")</f>
        <v>渡邉　もと子</v>
      </c>
    </row>
    <row r="127" spans="1:102">
      <c r="CX127" t="e">
        <f>_xlfn.IFNA(VLOOKUP(全[[#This Row],[利用者名]],前[利用者名],1,FALSE),"新規")</f>
        <v>#VALUE!</v>
      </c>
    </row>
    <row r="128" spans="1:102">
      <c r="CX128" t="e">
        <f>_xlfn.IFNA(VLOOKUP(全[[#This Row],[利用者名]],前[利用者名],1,FALSE),"新規")</f>
        <v>#VALUE!</v>
      </c>
    </row>
    <row r="129" spans="102:102">
      <c r="CX129" t="e">
        <f>_xlfn.IFNA(VLOOKUP(全[[#This Row],[利用者名]],前[利用者名],1,FALSE),"新規")</f>
        <v>#VALUE!</v>
      </c>
    </row>
    <row r="130" spans="102:102">
      <c r="CX130" t="e">
        <f>_xlfn.IFNA(VLOOKUP(全[[#This Row],[利用者名]],前[利用者名],1,FALSE),"新規")</f>
        <v>#VALUE!</v>
      </c>
    </row>
    <row r="131" spans="102:102">
      <c r="CX131" t="e">
        <f>_xlfn.IFNA(VLOOKUP(全[[#This Row],[利用者名]],前[利用者名],1,FALSE),"新規")</f>
        <v>#VALUE!</v>
      </c>
    </row>
    <row r="132" spans="102:102">
      <c r="CX132" t="e">
        <f>_xlfn.IFNA(VLOOKUP(全[[#This Row],[利用者名]],前[利用者名],1,FALSE),"新規")</f>
        <v>#VALUE!</v>
      </c>
    </row>
    <row r="133" spans="102:102">
      <c r="CX133" t="e">
        <f>_xlfn.IFNA(VLOOKUP(全[[#This Row],[利用者名]],前[利用者名],1,FALSE),"新規")</f>
        <v>#VALUE!</v>
      </c>
    </row>
    <row r="134" spans="102:102">
      <c r="CX134" t="e">
        <f>_xlfn.IFNA(VLOOKUP(全[[#This Row],[利用者名]],前[利用者名],1,FALSE),"新規")</f>
        <v>#VALUE!</v>
      </c>
    </row>
    <row r="135" spans="102:102">
      <c r="CX135" t="e">
        <f>_xlfn.IFNA(VLOOKUP(全[[#This Row],[利用者名]],前[利用者名],1,FALSE),"新規")</f>
        <v>#VALUE!</v>
      </c>
    </row>
    <row r="136" spans="102:102">
      <c r="CX136" t="e">
        <f>_xlfn.IFNA(VLOOKUP(全[[#This Row],[利用者名]],前[利用者名],1,FALSE),"新規")</f>
        <v>#VALUE!</v>
      </c>
    </row>
    <row r="137" spans="102:102">
      <c r="CX137" t="e">
        <f>_xlfn.IFNA(VLOOKUP(全[[#This Row],[利用者名]],前[利用者名],1,FALSE),"新規")</f>
        <v>#VALUE!</v>
      </c>
    </row>
    <row r="138" spans="102:102">
      <c r="CX138" t="e">
        <f>_xlfn.IFNA(VLOOKUP(全[[#This Row],[利用者名]],前[利用者名],1,FALSE),"新規")</f>
        <v>#VALUE!</v>
      </c>
    </row>
    <row r="139" spans="102:102">
      <c r="CX139" t="e">
        <f>_xlfn.IFNA(VLOOKUP(全[[#This Row],[利用者名]],前[利用者名],1,FALSE),"新規")</f>
        <v>#VALUE!</v>
      </c>
    </row>
    <row r="140" spans="102:102">
      <c r="CX140" t="e">
        <f>_xlfn.IFNA(VLOOKUP(全[[#This Row],[利用者名]],前[利用者名],1,FALSE),"新規")</f>
        <v>#VALUE!</v>
      </c>
    </row>
    <row r="141" spans="102:102">
      <c r="CX141" t="e">
        <f>_xlfn.IFNA(VLOOKUP(全[[#This Row],[利用者名]],前[利用者名],1,FALSE),"新規")</f>
        <v>#VALUE!</v>
      </c>
    </row>
    <row r="142" spans="102:102">
      <c r="CX142" t="e">
        <f>_xlfn.IFNA(VLOOKUP(全[[#This Row],[利用者名]],前[利用者名],1,FALSE),"新規")</f>
        <v>#VALUE!</v>
      </c>
    </row>
    <row r="143" spans="102:102">
      <c r="CX143" t="e">
        <f>_xlfn.IFNA(VLOOKUP(全[[#This Row],[利用者名]],前[利用者名],1,FALSE),"新規")</f>
        <v>#VALUE!</v>
      </c>
    </row>
    <row r="144" spans="102:102">
      <c r="CX144" t="e">
        <f>_xlfn.IFNA(VLOOKUP(全[[#This Row],[利用者名]],前[利用者名],1,FALSE),"新規")</f>
        <v>#VALUE!</v>
      </c>
    </row>
    <row r="145" spans="102:102">
      <c r="CX145" t="e">
        <f>_xlfn.IFNA(VLOOKUP(全[[#This Row],[利用者名]],前[利用者名],1,FALSE),"新規")</f>
        <v>#VALUE!</v>
      </c>
    </row>
    <row r="146" spans="102:102">
      <c r="CX146" t="e">
        <f>_xlfn.IFNA(VLOOKUP(全[[#This Row],[利用者名]],前[利用者名],1,FALSE),"新規")</f>
        <v>#VALUE!</v>
      </c>
    </row>
    <row r="147" spans="102:102">
      <c r="CX147" t="e">
        <f>_xlfn.IFNA(VLOOKUP(全[[#This Row],[利用者名]],前[利用者名],1,FALSE),"新規")</f>
        <v>#VALUE!</v>
      </c>
    </row>
    <row r="148" spans="102:102">
      <c r="CX148" t="e">
        <f>_xlfn.IFNA(VLOOKUP(全[[#This Row],[利用者名]],前[利用者名],1,FALSE),"新規")</f>
        <v>#VALUE!</v>
      </c>
    </row>
    <row r="149" spans="102:102">
      <c r="CX149" t="e">
        <f>_xlfn.IFNA(VLOOKUP(全[[#This Row],[利用者名]],前[利用者名],1,FALSE),"新規")</f>
        <v>#VALUE!</v>
      </c>
    </row>
    <row r="150" spans="102:102">
      <c r="CX150" t="e">
        <f>_xlfn.IFNA(VLOOKUP(全[[#This Row],[利用者名]],前[利用者名],1,FALSE),"新規")</f>
        <v>#VALUE!</v>
      </c>
    </row>
    <row r="151" spans="102:102">
      <c r="CX151" t="e">
        <f>_xlfn.IFNA(VLOOKUP(全[[#This Row],[利用者名]],前[利用者名],1,FALSE),"新規")</f>
        <v>#VALUE!</v>
      </c>
    </row>
    <row r="152" spans="102:102">
      <c r="CX152" t="e">
        <f>_xlfn.IFNA(VLOOKUP(全[[#This Row],[利用者名]],前[利用者名],1,FALSE),"新規")</f>
        <v>#VALUE!</v>
      </c>
    </row>
    <row r="153" spans="102:102">
      <c r="CX153" t="e">
        <f>_xlfn.IFNA(VLOOKUP(全[[#This Row],[利用者名]],前[利用者名],1,FALSE),"新規")</f>
        <v>#VALUE!</v>
      </c>
    </row>
    <row r="154" spans="102:102">
      <c r="CX154" t="e">
        <f>_xlfn.IFNA(VLOOKUP(全[[#This Row],[利用者名]],前[利用者名],1,FALSE),"新規")</f>
        <v>#VALUE!</v>
      </c>
    </row>
    <row r="155" spans="102:102">
      <c r="CX155" t="e">
        <f>_xlfn.IFNA(VLOOKUP(全[[#This Row],[利用者名]],前[利用者名],1,FALSE),"新規")</f>
        <v>#VALUE!</v>
      </c>
    </row>
    <row r="156" spans="102:102">
      <c r="CX156" t="e">
        <f>_xlfn.IFNA(VLOOKUP(全[[#This Row],[利用者名]],前[利用者名],1,FALSE),"新規")</f>
        <v>#VALUE!</v>
      </c>
    </row>
    <row r="157" spans="102:102">
      <c r="CX157" t="e">
        <f>_xlfn.IFNA(VLOOKUP(全[[#This Row],[利用者名]],前[利用者名],1,FALSE),"新規")</f>
        <v>#VALUE!</v>
      </c>
    </row>
    <row r="158" spans="102:102">
      <c r="CX158" t="e">
        <f>_xlfn.IFNA(VLOOKUP(全[[#This Row],[利用者名]],前[利用者名],1,FALSE),"新規")</f>
        <v>#VALUE!</v>
      </c>
    </row>
    <row r="159" spans="102:102">
      <c r="CX159" t="e">
        <f>_xlfn.IFNA(VLOOKUP(全[[#This Row],[利用者名]],前[利用者名],1,FALSE),"新規")</f>
        <v>#VALUE!</v>
      </c>
    </row>
    <row r="160" spans="102:102">
      <c r="CX160" t="e">
        <f>_xlfn.IFNA(VLOOKUP(全[[#This Row],[利用者名]],前[利用者名],1,FALSE),"新規")</f>
        <v>#VALUE!</v>
      </c>
    </row>
    <row r="161" spans="102:102">
      <c r="CX161" t="e">
        <f>_xlfn.IFNA(VLOOKUP(全[[#This Row],[利用者名]],前[利用者名],1,FALSE),"新規")</f>
        <v>#VALUE!</v>
      </c>
    </row>
    <row r="162" spans="102:102">
      <c r="CX162" t="e">
        <f>_xlfn.IFNA(VLOOKUP(全[[#This Row],[利用者名]],前[利用者名],1,FALSE),"新規")</f>
        <v>#VALUE!</v>
      </c>
    </row>
    <row r="163" spans="102:102">
      <c r="CX163" t="e">
        <f>_xlfn.IFNA(VLOOKUP(全[[#This Row],[利用者名]],前[利用者名],1,FALSE),"新規")</f>
        <v>#VALUE!</v>
      </c>
    </row>
    <row r="164" spans="102:102">
      <c r="CX164" t="e">
        <f>_xlfn.IFNA(VLOOKUP(全[[#This Row],[利用者名]],前[利用者名],1,FALSE),"新規")</f>
        <v>#VALUE!</v>
      </c>
    </row>
    <row r="165" spans="102:102">
      <c r="CX165" t="e">
        <f>_xlfn.IFNA(VLOOKUP(全[[#This Row],[利用者名]],前[利用者名],1,FALSE),"新規")</f>
        <v>#VALUE!</v>
      </c>
    </row>
    <row r="166" spans="102:102">
      <c r="CX166" t="e">
        <f>_xlfn.IFNA(VLOOKUP(全[[#This Row],[利用者名]],前[利用者名],1,FALSE),"新規")</f>
        <v>#VALUE!</v>
      </c>
    </row>
    <row r="167" spans="102:102">
      <c r="CX167" t="e">
        <f>_xlfn.IFNA(VLOOKUP(全[[#This Row],[利用者名]],前[利用者名],1,FALSE),"新規")</f>
        <v>#VALUE!</v>
      </c>
    </row>
    <row r="168" spans="102:102">
      <c r="CX168" t="e">
        <f>_xlfn.IFNA(VLOOKUP(全[[#This Row],[利用者名]],前[利用者名],1,FALSE),"新規")</f>
        <v>#VALUE!</v>
      </c>
    </row>
    <row r="169" spans="102:102">
      <c r="CX169" t="e">
        <f>_xlfn.IFNA(VLOOKUP(全[[#This Row],[利用者名]],前[利用者名],1,FALSE),"新規")</f>
        <v>#VALUE!</v>
      </c>
    </row>
    <row r="170" spans="102:102">
      <c r="CX170" t="e">
        <f>_xlfn.IFNA(VLOOKUP(全[[#This Row],[利用者名]],前[利用者名],1,FALSE),"新規")</f>
        <v>#VALUE!</v>
      </c>
    </row>
    <row r="171" spans="102:102">
      <c r="CX171" t="e">
        <f>_xlfn.IFNA(VLOOKUP(全[[#This Row],[利用者名]],前[利用者名],1,FALSE),"新規")</f>
        <v>#VALUE!</v>
      </c>
    </row>
    <row r="172" spans="102:102">
      <c r="CX172" t="e">
        <f>_xlfn.IFNA(VLOOKUP(全[[#This Row],[利用者名]],前[利用者名],1,FALSE),"新規")</f>
        <v>#VALUE!</v>
      </c>
    </row>
    <row r="173" spans="102:102">
      <c r="CX173" t="e">
        <f>_xlfn.IFNA(VLOOKUP(全[[#This Row],[利用者名]],前[利用者名],1,FALSE),"新規")</f>
        <v>#VALUE!</v>
      </c>
    </row>
    <row r="174" spans="102:102">
      <c r="CX174" t="e">
        <f>_xlfn.IFNA(VLOOKUP(全[[#This Row],[利用者名]],前[利用者名],1,FALSE),"新規")</f>
        <v>#VALUE!</v>
      </c>
    </row>
    <row r="175" spans="102:102">
      <c r="CX175" t="e">
        <f>_xlfn.IFNA(VLOOKUP(全[[#This Row],[利用者名]],前[利用者名],1,FALSE),"新規")</f>
        <v>#VALUE!</v>
      </c>
    </row>
    <row r="176" spans="102:102">
      <c r="CX176" t="e">
        <f>_xlfn.IFNA(VLOOKUP(全[[#This Row],[利用者名]],前[利用者名],1,FALSE),"新規")</f>
        <v>#VALUE!</v>
      </c>
    </row>
    <row r="177" spans="102:102">
      <c r="CX177" t="e">
        <f>_xlfn.IFNA(VLOOKUP(全[[#This Row],[利用者名]],前[利用者名],1,FALSE),"新規")</f>
        <v>#VALUE!</v>
      </c>
    </row>
    <row r="178" spans="102:102">
      <c r="CX178" t="e">
        <f>_xlfn.IFNA(VLOOKUP(全[[#This Row],[利用者名]],前[利用者名],1,FALSE),"新規")</f>
        <v>#VALUE!</v>
      </c>
    </row>
    <row r="179" spans="102:102">
      <c r="CX179" t="e">
        <f>_xlfn.IFNA(VLOOKUP(全[[#This Row],[利用者名]],前[利用者名],1,FALSE),"新規")</f>
        <v>#VALUE!</v>
      </c>
    </row>
    <row r="180" spans="102:102">
      <c r="CX180" t="e">
        <f>_xlfn.IFNA(VLOOKUP(全[[#This Row],[利用者名]],前[利用者名],1,FALSE),"新規")</f>
        <v>#VALUE!</v>
      </c>
    </row>
    <row r="181" spans="102:102">
      <c r="CX181" t="e">
        <f>_xlfn.IFNA(VLOOKUP(全[[#This Row],[利用者名]],前[利用者名],1,FALSE),"新規")</f>
        <v>#VALUE!</v>
      </c>
    </row>
    <row r="182" spans="102:102">
      <c r="CX182" t="e">
        <f>_xlfn.IFNA(VLOOKUP(全[[#This Row],[利用者名]],前[利用者名],1,FALSE),"新規")</f>
        <v>#VALUE!</v>
      </c>
    </row>
    <row r="183" spans="102:102">
      <c r="CX183" t="e">
        <f>_xlfn.IFNA(VLOOKUP(全[[#This Row],[利用者名]],前[利用者名],1,FALSE),"新規")</f>
        <v>#VALUE!</v>
      </c>
    </row>
    <row r="184" spans="102:102">
      <c r="CX184" t="e">
        <f>_xlfn.IFNA(VLOOKUP(全[[#This Row],[利用者名]],前[利用者名],1,FALSE),"新規")</f>
        <v>#VALUE!</v>
      </c>
    </row>
    <row r="185" spans="102:102">
      <c r="CX185" t="e">
        <f>_xlfn.IFNA(VLOOKUP(全[[#This Row],[利用者名]],前[利用者名],1,FALSE),"新規")</f>
        <v>#VALUE!</v>
      </c>
    </row>
    <row r="186" spans="102:102">
      <c r="CX186" t="e">
        <f>_xlfn.IFNA(VLOOKUP(全[[#This Row],[利用者名]],前[利用者名],1,FALSE),"新規")</f>
        <v>#VALUE!</v>
      </c>
    </row>
    <row r="187" spans="102:102">
      <c r="CX187" t="e">
        <f>_xlfn.IFNA(VLOOKUP(全[[#This Row],[利用者名]],前[利用者名],1,FALSE),"新規")</f>
        <v>#VALUE!</v>
      </c>
    </row>
    <row r="188" spans="102:102">
      <c r="CX188" t="e">
        <f>_xlfn.IFNA(VLOOKUP(全[[#This Row],[利用者名]],前[利用者名],1,FALSE),"新規")</f>
        <v>#VALUE!</v>
      </c>
    </row>
    <row r="189" spans="102:102">
      <c r="CX189" t="e">
        <f>_xlfn.IFNA(VLOOKUP(全[[#This Row],[利用者名]],前[利用者名],1,FALSE),"新規")</f>
        <v>#VALUE!</v>
      </c>
    </row>
    <row r="190" spans="102:102">
      <c r="CX190" t="e">
        <f>_xlfn.IFNA(VLOOKUP(全[[#This Row],[利用者名]],前[利用者名],1,FALSE),"新規")</f>
        <v>#VALUE!</v>
      </c>
    </row>
    <row r="191" spans="102:102">
      <c r="CX191" t="e">
        <f>_xlfn.IFNA(VLOOKUP(全[[#This Row],[利用者名]],前[利用者名],1,FALSE),"新規")</f>
        <v>#VALUE!</v>
      </c>
    </row>
    <row r="192" spans="102:102">
      <c r="CX192" t="e">
        <f>_xlfn.IFNA(VLOOKUP(全[[#This Row],[利用者名]],前[利用者名],1,FALSE),"新規")</f>
        <v>#VALUE!</v>
      </c>
    </row>
    <row r="193" spans="102:102">
      <c r="CX193" t="e">
        <f>_xlfn.IFNA(VLOOKUP(全[[#This Row],[利用者名]],前[利用者名],1,FALSE),"新規")</f>
        <v>#VALUE!</v>
      </c>
    </row>
    <row r="194" spans="102:102">
      <c r="CX194" t="e">
        <f>_xlfn.IFNA(VLOOKUP(全[[#This Row],[利用者名]],前[利用者名],1,FALSE),"新規")</f>
        <v>#VALUE!</v>
      </c>
    </row>
    <row r="195" spans="102:102">
      <c r="CX195" t="e">
        <f>_xlfn.IFNA(VLOOKUP(全[[#This Row],[利用者名]],前[利用者名],1,FALSE),"新規")</f>
        <v>#VALUE!</v>
      </c>
    </row>
    <row r="196" spans="102:102">
      <c r="CX196" t="e">
        <f>_xlfn.IFNA(VLOOKUP(全[[#This Row],[利用者名]],前[利用者名],1,FALSE),"新規")</f>
        <v>#VALUE!</v>
      </c>
    </row>
    <row r="197" spans="102:102">
      <c r="CX197" t="e">
        <f>_xlfn.IFNA(VLOOKUP(全[[#This Row],[利用者名]],前[利用者名],1,FALSE),"新規")</f>
        <v>#VALUE!</v>
      </c>
    </row>
    <row r="198" spans="102:102">
      <c r="CX198" t="e">
        <f>_xlfn.IFNA(VLOOKUP(全[[#This Row],[利用者名]],前[利用者名],1,FALSE),"新規")</f>
        <v>#VALUE!</v>
      </c>
    </row>
    <row r="199" spans="102:102">
      <c r="CX199" t="e">
        <f>_xlfn.IFNA(VLOOKUP(全[[#This Row],[利用者名]],前[利用者名],1,FALSE),"新規")</f>
        <v>#VALUE!</v>
      </c>
    </row>
    <row r="200" spans="102:102">
      <c r="CX200" t="e">
        <f>_xlfn.IFNA(VLOOKUP(全[[#This Row],[利用者名]],前[利用者名],1,FALSE),"新規")</f>
        <v>#VALUE!</v>
      </c>
    </row>
    <row r="201" spans="102:102">
      <c r="CX201" t="e">
        <f>_xlfn.IFNA(VLOOKUP(全[[#This Row],[利用者名]],前[利用者名],1,FALSE),"新規")</f>
        <v>#VALUE!</v>
      </c>
    </row>
    <row r="202" spans="102:102">
      <c r="CX202" t="e">
        <f>_xlfn.IFNA(VLOOKUP(全[[#This Row],[利用者名]],前[利用者名],1,FALSE),"新規")</f>
        <v>#VALUE!</v>
      </c>
    </row>
    <row r="203" spans="102:102">
      <c r="CX203" t="e">
        <f>_xlfn.IFNA(VLOOKUP(全[[#This Row],[利用者名]],前[利用者名],1,FALSE),"新規")</f>
        <v>#VALUE!</v>
      </c>
    </row>
    <row r="204" spans="102:102">
      <c r="CX204" t="e">
        <f>_xlfn.IFNA(VLOOKUP(全[[#This Row],[利用者名]],前[利用者名],1,FALSE),"新規")</f>
        <v>#VALUE!</v>
      </c>
    </row>
  </sheetData>
  <phoneticPr fontId="2"/>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2A044-7426-47CD-85CD-D4B93D2CE5AB}">
  <sheetPr codeName="Sheet2"/>
  <dimension ref="A1:CS206"/>
  <sheetViews>
    <sheetView topLeftCell="AP31" zoomScale="70" zoomScaleNormal="70" workbookViewId="0">
      <selection activeCell="AR39" sqref="AR39"/>
    </sheetView>
  </sheetViews>
  <sheetFormatPr defaultRowHeight="15.75"/>
  <cols>
    <col min="1" max="2" width="6.6640625" bestFit="1" customWidth="1"/>
    <col min="3" max="3" width="14.44140625" bestFit="1" customWidth="1"/>
    <col min="4" max="4" width="12.88671875" bestFit="1" customWidth="1"/>
    <col min="5" max="5" width="6.6640625" bestFit="1" customWidth="1"/>
    <col min="6" max="6" width="11.21875" bestFit="1" customWidth="1"/>
    <col min="7" max="7" width="15.88671875" bestFit="1" customWidth="1"/>
    <col min="8" max="8" width="10" bestFit="1" customWidth="1"/>
    <col min="9" max="9" width="44" bestFit="1" customWidth="1"/>
    <col min="10" max="10" width="27.44140625" bestFit="1" customWidth="1"/>
    <col min="11" max="11" width="15.5546875" bestFit="1" customWidth="1"/>
    <col min="12" max="12" width="14.44140625" bestFit="1" customWidth="1"/>
    <col min="13" max="13" width="80.88671875" bestFit="1" customWidth="1"/>
    <col min="14" max="14" width="15.21875" bestFit="1" customWidth="1"/>
    <col min="15" max="15" width="49" bestFit="1" customWidth="1"/>
    <col min="16" max="16" width="12.77734375" bestFit="1" customWidth="1"/>
    <col min="17" max="17" width="13.5546875" bestFit="1" customWidth="1"/>
    <col min="18" max="18" width="11.6640625" bestFit="1" customWidth="1"/>
    <col min="19" max="22" width="11.109375" bestFit="1" customWidth="1"/>
    <col min="23" max="23" width="6.6640625" bestFit="1" customWidth="1"/>
    <col min="24" max="24" width="8.33203125" bestFit="1" customWidth="1"/>
    <col min="25" max="25" width="9.33203125" bestFit="1" customWidth="1"/>
    <col min="26" max="29" width="11.6640625" bestFit="1" customWidth="1"/>
    <col min="30" max="30" width="10" bestFit="1" customWidth="1"/>
    <col min="31" max="31" width="12.77734375" bestFit="1" customWidth="1"/>
    <col min="32" max="33" width="11.21875" bestFit="1" customWidth="1"/>
    <col min="34" max="34" width="8.33203125" bestFit="1" customWidth="1"/>
    <col min="35" max="35" width="6.6640625" bestFit="1" customWidth="1"/>
    <col min="36" max="36" width="8.33203125" bestFit="1" customWidth="1"/>
    <col min="37" max="37" width="13.44140625" bestFit="1" customWidth="1"/>
    <col min="38" max="38" width="11.21875" bestFit="1" customWidth="1"/>
    <col min="39" max="39" width="15.33203125" bestFit="1" customWidth="1"/>
    <col min="40" max="40" width="34.21875" bestFit="1" customWidth="1"/>
    <col min="41" max="41" width="6.6640625" bestFit="1" customWidth="1"/>
    <col min="42" max="42" width="11.6640625" bestFit="1" customWidth="1"/>
    <col min="43" max="43" width="6.6640625" bestFit="1" customWidth="1"/>
    <col min="44" max="44" width="9.5546875" bestFit="1" customWidth="1"/>
    <col min="45" max="45" width="19" bestFit="1" customWidth="1"/>
    <col min="46" max="46" width="8.33203125" bestFit="1" customWidth="1"/>
    <col min="47" max="48" width="11.6640625" bestFit="1" customWidth="1"/>
    <col min="49" max="49" width="12.21875" bestFit="1" customWidth="1"/>
    <col min="50" max="50" width="11.109375" bestFit="1" customWidth="1"/>
    <col min="51" max="51" width="10" bestFit="1" customWidth="1"/>
    <col min="52" max="52" width="10.5546875" bestFit="1" customWidth="1"/>
    <col min="53" max="53" width="11.109375" bestFit="1" customWidth="1"/>
    <col min="54" max="54" width="37" bestFit="1" customWidth="1"/>
    <col min="55" max="56" width="10" bestFit="1" customWidth="1"/>
    <col min="57" max="57" width="12.88671875" bestFit="1" customWidth="1"/>
    <col min="58" max="58" width="16.5546875" bestFit="1" customWidth="1"/>
    <col min="59" max="59" width="44" bestFit="1" customWidth="1"/>
    <col min="60" max="60" width="27.44140625" bestFit="1" customWidth="1"/>
    <col min="61" max="61" width="15.5546875" bestFit="1" customWidth="1"/>
    <col min="62" max="62" width="10" bestFit="1" customWidth="1"/>
    <col min="63" max="64" width="11.6640625" bestFit="1" customWidth="1"/>
    <col min="65" max="65" width="13.33203125" bestFit="1" customWidth="1"/>
    <col min="66" max="66" width="11.109375" bestFit="1" customWidth="1"/>
    <col min="67" max="67" width="13.44140625" bestFit="1" customWidth="1"/>
    <col min="68" max="68" width="19" bestFit="1" customWidth="1"/>
    <col min="69" max="69" width="13.44140625" bestFit="1" customWidth="1"/>
    <col min="70" max="70" width="14.6640625" bestFit="1" customWidth="1"/>
    <col min="71" max="71" width="10.109375" bestFit="1" customWidth="1"/>
    <col min="72" max="72" width="6.6640625" bestFit="1" customWidth="1"/>
    <col min="73" max="73" width="34.21875" bestFit="1" customWidth="1"/>
    <col min="74" max="75" width="10" bestFit="1" customWidth="1"/>
    <col min="76" max="76" width="26.109375" bestFit="1" customWidth="1"/>
    <col min="77" max="77" width="11.109375" bestFit="1" customWidth="1"/>
    <col min="78" max="78" width="12.88671875" bestFit="1" customWidth="1"/>
    <col min="79" max="79" width="15.88671875" bestFit="1" customWidth="1"/>
    <col min="80" max="81" width="8.33203125" bestFit="1" customWidth="1"/>
    <col min="82" max="82" width="10" bestFit="1" customWidth="1"/>
    <col min="83" max="83" width="27.33203125" bestFit="1" customWidth="1"/>
    <col min="84" max="85" width="8.77734375" bestFit="1" customWidth="1"/>
    <col min="86" max="86" width="9.33203125" bestFit="1" customWidth="1"/>
    <col min="87" max="87" width="14.109375" bestFit="1" customWidth="1"/>
    <col min="88" max="89" width="11.6640625" bestFit="1" customWidth="1"/>
    <col min="90" max="90" width="11.109375" bestFit="1" customWidth="1"/>
    <col min="91" max="91" width="11.6640625" bestFit="1" customWidth="1"/>
    <col min="92" max="92" width="9.44140625" bestFit="1" customWidth="1"/>
    <col min="93" max="93" width="11.6640625" bestFit="1" customWidth="1"/>
    <col min="94" max="94" width="9.44140625" bestFit="1" customWidth="1"/>
    <col min="97" max="97" width="13.33203125" customWidth="1"/>
  </cols>
  <sheetData>
    <row r="1" spans="1:97">
      <c r="A1" t="s">
        <v>0</v>
      </c>
      <c r="B1" t="s">
        <v>1</v>
      </c>
      <c r="C1" t="s">
        <v>2</v>
      </c>
      <c r="D1" t="s">
        <v>3</v>
      </c>
      <c r="E1" t="s">
        <v>4</v>
      </c>
      <c r="F1" t="s">
        <v>5</v>
      </c>
      <c r="G1" t="s">
        <v>6</v>
      </c>
      <c r="H1" t="s">
        <v>7</v>
      </c>
      <c r="I1" t="s">
        <v>8</v>
      </c>
      <c r="J1" t="s">
        <v>9</v>
      </c>
      <c r="K1" t="s">
        <v>10</v>
      </c>
      <c r="L1" t="s">
        <v>11</v>
      </c>
      <c r="M1" t="s">
        <v>12</v>
      </c>
      <c r="N1" t="s">
        <v>13</v>
      </c>
      <c r="O1" t="s">
        <v>14</v>
      </c>
      <c r="P1" t="s">
        <v>15</v>
      </c>
      <c r="Q1" t="s">
        <v>16</v>
      </c>
      <c r="R1" t="s">
        <v>904</v>
      </c>
      <c r="S1" t="s">
        <v>905</v>
      </c>
      <c r="T1" t="s">
        <v>906</v>
      </c>
      <c r="U1" t="s">
        <v>907</v>
      </c>
      <c r="V1" t="s">
        <v>17</v>
      </c>
      <c r="W1" t="s">
        <v>18</v>
      </c>
      <c r="X1" t="s">
        <v>19</v>
      </c>
      <c r="Y1" t="s">
        <v>20</v>
      </c>
      <c r="Z1" t="s">
        <v>21</v>
      </c>
      <c r="AA1" t="s">
        <v>22</v>
      </c>
      <c r="AB1" t="s">
        <v>23</v>
      </c>
      <c r="AC1" t="s">
        <v>24</v>
      </c>
      <c r="AD1" t="s">
        <v>25</v>
      </c>
      <c r="AE1" t="s">
        <v>26</v>
      </c>
      <c r="AF1" t="s">
        <v>27</v>
      </c>
      <c r="AG1" t="s">
        <v>28</v>
      </c>
      <c r="AH1" t="s">
        <v>29</v>
      </c>
      <c r="AI1" t="s">
        <v>30</v>
      </c>
      <c r="AJ1" t="s">
        <v>31</v>
      </c>
      <c r="AK1" t="s">
        <v>32</v>
      </c>
      <c r="AL1" t="s">
        <v>33</v>
      </c>
      <c r="AM1" t="s">
        <v>34</v>
      </c>
      <c r="AN1" t="s">
        <v>35</v>
      </c>
      <c r="AO1" t="s">
        <v>36</v>
      </c>
      <c r="AP1" t="s">
        <v>37</v>
      </c>
      <c r="AQ1" t="s">
        <v>38</v>
      </c>
      <c r="AR1" t="s">
        <v>39</v>
      </c>
      <c r="AS1" t="s">
        <v>40</v>
      </c>
      <c r="AT1" t="s">
        <v>41</v>
      </c>
      <c r="AU1" t="s">
        <v>42</v>
      </c>
      <c r="AV1" t="s">
        <v>43</v>
      </c>
      <c r="AW1" t="s">
        <v>44</v>
      </c>
      <c r="AX1" t="s">
        <v>45</v>
      </c>
      <c r="AY1" t="s">
        <v>46</v>
      </c>
      <c r="AZ1" t="s">
        <v>47</v>
      </c>
      <c r="BA1" t="s">
        <v>48</v>
      </c>
      <c r="BB1" t="s">
        <v>49</v>
      </c>
      <c r="BC1" t="s">
        <v>50</v>
      </c>
      <c r="BD1" t="s">
        <v>51</v>
      </c>
      <c r="BE1" t="s">
        <v>52</v>
      </c>
      <c r="BF1" t="s">
        <v>53</v>
      </c>
      <c r="BG1" t="s">
        <v>54</v>
      </c>
      <c r="BH1" t="s">
        <v>55</v>
      </c>
      <c r="BI1" t="s">
        <v>56</v>
      </c>
      <c r="BJ1" t="s">
        <v>57</v>
      </c>
      <c r="BK1" t="s">
        <v>58</v>
      </c>
      <c r="BL1" t="s">
        <v>59</v>
      </c>
      <c r="BM1" t="s">
        <v>60</v>
      </c>
      <c r="BN1" t="s">
        <v>61</v>
      </c>
      <c r="BO1" t="s">
        <v>62</v>
      </c>
      <c r="BP1" t="s">
        <v>63</v>
      </c>
      <c r="BQ1" t="s">
        <v>64</v>
      </c>
      <c r="BR1" t="s">
        <v>65</v>
      </c>
      <c r="BS1" t="s">
        <v>66</v>
      </c>
      <c r="BT1" t="s">
        <v>67</v>
      </c>
      <c r="BU1" t="s">
        <v>68</v>
      </c>
      <c r="BV1" t="s">
        <v>69</v>
      </c>
      <c r="BW1" t="s">
        <v>70</v>
      </c>
      <c r="BX1" t="s">
        <v>71</v>
      </c>
      <c r="BY1" t="s">
        <v>72</v>
      </c>
      <c r="BZ1" t="s">
        <v>73</v>
      </c>
      <c r="CA1" t="s">
        <v>74</v>
      </c>
      <c r="CB1" t="s">
        <v>75</v>
      </c>
      <c r="CC1" t="s">
        <v>76</v>
      </c>
      <c r="CD1" t="s">
        <v>77</v>
      </c>
      <c r="CE1" t="s">
        <v>78</v>
      </c>
      <c r="CF1" t="s">
        <v>79</v>
      </c>
      <c r="CG1" t="s">
        <v>80</v>
      </c>
      <c r="CH1" t="s">
        <v>81</v>
      </c>
      <c r="CI1" t="s">
        <v>82</v>
      </c>
      <c r="CJ1" t="s">
        <v>83</v>
      </c>
      <c r="CK1" t="s">
        <v>84</v>
      </c>
      <c r="CL1" t="s">
        <v>85</v>
      </c>
      <c r="CM1" t="s">
        <v>86</v>
      </c>
      <c r="CN1" t="s">
        <v>87</v>
      </c>
      <c r="CO1" t="s">
        <v>88</v>
      </c>
      <c r="CP1" t="s">
        <v>89</v>
      </c>
      <c r="CQ1" t="s">
        <v>90</v>
      </c>
      <c r="CS1" t="s">
        <v>354</v>
      </c>
    </row>
    <row r="2" spans="1:97">
      <c r="A2">
        <v>1</v>
      </c>
      <c r="B2">
        <v>851</v>
      </c>
      <c r="C2" t="s">
        <v>788</v>
      </c>
      <c r="D2" t="s">
        <v>789</v>
      </c>
      <c r="E2" t="s">
        <v>125</v>
      </c>
      <c r="F2" s="1">
        <v>18906</v>
      </c>
      <c r="G2" s="1">
        <v>18906</v>
      </c>
      <c r="H2" t="s">
        <v>92</v>
      </c>
      <c r="I2" t="s">
        <v>790</v>
      </c>
      <c r="J2" t="s">
        <v>93</v>
      </c>
      <c r="K2" t="s">
        <v>791</v>
      </c>
      <c r="L2" t="s">
        <v>93</v>
      </c>
      <c r="M2" t="s">
        <v>1125</v>
      </c>
      <c r="N2" t="s">
        <v>94</v>
      </c>
      <c r="O2" t="s">
        <v>93</v>
      </c>
      <c r="P2" t="s">
        <v>126</v>
      </c>
      <c r="Q2" t="s">
        <v>1429</v>
      </c>
      <c r="R2" t="s">
        <v>1430</v>
      </c>
      <c r="S2" t="s">
        <v>908</v>
      </c>
      <c r="T2" t="s">
        <v>909</v>
      </c>
      <c r="U2" t="s">
        <v>910</v>
      </c>
      <c r="V2" t="s">
        <v>93</v>
      </c>
      <c r="W2">
        <v>74</v>
      </c>
      <c r="X2">
        <v>10</v>
      </c>
      <c r="Y2" t="s">
        <v>94</v>
      </c>
      <c r="Z2" s="1">
        <v>45174</v>
      </c>
      <c r="AA2" s="1"/>
      <c r="AB2" s="1">
        <v>45567</v>
      </c>
      <c r="AC2" s="1"/>
      <c r="AD2" t="s">
        <v>104</v>
      </c>
      <c r="AE2">
        <v>22</v>
      </c>
      <c r="AF2" s="1">
        <v>45931</v>
      </c>
      <c r="AG2" s="1">
        <v>47026</v>
      </c>
      <c r="AH2" t="s">
        <v>93</v>
      </c>
      <c r="AI2" t="s">
        <v>157</v>
      </c>
      <c r="AJ2">
        <v>132027</v>
      </c>
      <c r="AK2" t="s">
        <v>1431</v>
      </c>
      <c r="AL2" s="1"/>
      <c r="AM2">
        <v>1373003720</v>
      </c>
      <c r="AN2" t="s">
        <v>1289</v>
      </c>
      <c r="AO2" t="s">
        <v>93</v>
      </c>
      <c r="AQ2" t="s">
        <v>93</v>
      </c>
      <c r="AR2" t="s">
        <v>93</v>
      </c>
      <c r="AS2" t="s">
        <v>93</v>
      </c>
      <c r="AT2" t="s">
        <v>157</v>
      </c>
      <c r="AU2" s="1">
        <v>45855</v>
      </c>
      <c r="AV2" s="1">
        <v>46022</v>
      </c>
      <c r="AW2">
        <v>49</v>
      </c>
      <c r="AX2" t="s">
        <v>98</v>
      </c>
      <c r="AY2" t="s">
        <v>99</v>
      </c>
      <c r="AZ2">
        <v>676</v>
      </c>
      <c r="BA2" t="s">
        <v>1362</v>
      </c>
      <c r="BB2" t="s">
        <v>425</v>
      </c>
      <c r="BC2" t="s">
        <v>93</v>
      </c>
      <c r="BD2" t="s">
        <v>93</v>
      </c>
      <c r="BE2" t="s">
        <v>789</v>
      </c>
      <c r="BF2" t="s">
        <v>92</v>
      </c>
      <c r="BG2" t="s">
        <v>790</v>
      </c>
      <c r="BH2" t="s">
        <v>93</v>
      </c>
      <c r="BI2" t="s">
        <v>791</v>
      </c>
      <c r="BJ2" t="s">
        <v>99</v>
      </c>
      <c r="BK2" s="1"/>
      <c r="BL2" s="1"/>
      <c r="BM2">
        <v>81</v>
      </c>
      <c r="BN2" t="s">
        <v>712</v>
      </c>
      <c r="BO2" t="s">
        <v>93</v>
      </c>
      <c r="BP2" t="s">
        <v>93</v>
      </c>
      <c r="BQ2" t="s">
        <v>203</v>
      </c>
      <c r="BR2" t="s">
        <v>93</v>
      </c>
      <c r="BS2" s="1"/>
      <c r="BT2">
        <v>895</v>
      </c>
      <c r="BU2" t="s">
        <v>93</v>
      </c>
      <c r="BV2" t="s">
        <v>93</v>
      </c>
      <c r="BX2" t="s">
        <v>93</v>
      </c>
      <c r="BY2" t="s">
        <v>93</v>
      </c>
      <c r="BZ2" t="s">
        <v>93</v>
      </c>
      <c r="CA2">
        <v>0</v>
      </c>
      <c r="CB2">
        <v>90</v>
      </c>
      <c r="CC2" t="s">
        <v>106</v>
      </c>
      <c r="CD2" t="s">
        <v>93</v>
      </c>
      <c r="CE2" t="s">
        <v>1227</v>
      </c>
      <c r="CF2" t="s">
        <v>93</v>
      </c>
      <c r="CG2" t="s">
        <v>93</v>
      </c>
      <c r="CH2" t="s">
        <v>93</v>
      </c>
      <c r="CI2">
        <v>341</v>
      </c>
      <c r="CJ2" t="s">
        <v>172</v>
      </c>
      <c r="CK2">
        <v>85</v>
      </c>
      <c r="CL2" t="s">
        <v>811</v>
      </c>
      <c r="CM2">
        <v>0</v>
      </c>
      <c r="CN2" t="s">
        <v>93</v>
      </c>
      <c r="CO2">
        <v>0</v>
      </c>
      <c r="CP2" t="s">
        <v>93</v>
      </c>
      <c r="CQ2" t="s">
        <v>93</v>
      </c>
      <c r="CS2" t="str">
        <f>_xlfn.IFNA(VLOOKUP(前[[#This Row],[利用者名]],全[利用者名],1,FALSE),"終了")</f>
        <v>阿久津　梅代</v>
      </c>
    </row>
    <row r="3" spans="1:97">
      <c r="A3">
        <v>2</v>
      </c>
      <c r="B3">
        <v>378</v>
      </c>
      <c r="C3" t="s">
        <v>111</v>
      </c>
      <c r="D3" t="s">
        <v>112</v>
      </c>
      <c r="E3" t="s">
        <v>91</v>
      </c>
      <c r="F3" s="1">
        <v>13113</v>
      </c>
      <c r="G3" s="1">
        <v>13113</v>
      </c>
      <c r="H3" t="s">
        <v>113</v>
      </c>
      <c r="I3" t="s">
        <v>114</v>
      </c>
      <c r="J3" t="s">
        <v>93</v>
      </c>
      <c r="K3" t="s">
        <v>115</v>
      </c>
      <c r="L3" t="s">
        <v>93</v>
      </c>
      <c r="M3" t="s">
        <v>93</v>
      </c>
      <c r="N3" t="s">
        <v>93</v>
      </c>
      <c r="O3" t="s">
        <v>93</v>
      </c>
      <c r="P3" t="s">
        <v>116</v>
      </c>
      <c r="Q3" t="s">
        <v>1432</v>
      </c>
      <c r="R3" t="s">
        <v>1433</v>
      </c>
      <c r="S3" t="s">
        <v>93</v>
      </c>
      <c r="T3" t="s">
        <v>93</v>
      </c>
      <c r="U3" t="s">
        <v>93</v>
      </c>
      <c r="V3" t="s">
        <v>93</v>
      </c>
      <c r="W3">
        <v>90</v>
      </c>
      <c r="X3">
        <v>11</v>
      </c>
      <c r="Y3" t="s">
        <v>94</v>
      </c>
      <c r="Z3" s="1">
        <v>43080</v>
      </c>
      <c r="AA3" s="1"/>
      <c r="AB3" s="1"/>
      <c r="AC3" s="1"/>
      <c r="AD3" t="s">
        <v>95</v>
      </c>
      <c r="AE3">
        <v>21</v>
      </c>
      <c r="AF3" s="1">
        <v>45017</v>
      </c>
      <c r="AG3" s="1">
        <v>46477</v>
      </c>
      <c r="AH3" t="s">
        <v>93</v>
      </c>
      <c r="AI3" t="s">
        <v>117</v>
      </c>
      <c r="AJ3">
        <v>132027</v>
      </c>
      <c r="AK3" t="s">
        <v>1434</v>
      </c>
      <c r="AL3" s="1"/>
      <c r="AM3">
        <v>1373002144</v>
      </c>
      <c r="AN3" t="s">
        <v>118</v>
      </c>
      <c r="AO3" t="s">
        <v>96</v>
      </c>
      <c r="AP3">
        <v>39132022</v>
      </c>
      <c r="AQ3" t="s">
        <v>97</v>
      </c>
      <c r="AR3" t="s">
        <v>93</v>
      </c>
      <c r="AS3" t="s">
        <v>119</v>
      </c>
      <c r="AT3" t="s">
        <v>117</v>
      </c>
      <c r="AU3" s="1">
        <v>45893</v>
      </c>
      <c r="AV3" s="1">
        <v>46076</v>
      </c>
      <c r="AW3">
        <v>64</v>
      </c>
      <c r="AX3" t="s">
        <v>105</v>
      </c>
      <c r="AY3" t="s">
        <v>99</v>
      </c>
      <c r="AZ3">
        <v>452</v>
      </c>
      <c r="BA3" t="s">
        <v>120</v>
      </c>
      <c r="BB3" t="s">
        <v>121</v>
      </c>
      <c r="BC3" t="s">
        <v>93</v>
      </c>
      <c r="BD3" t="s">
        <v>93</v>
      </c>
      <c r="BE3" t="s">
        <v>112</v>
      </c>
      <c r="BF3" t="s">
        <v>113</v>
      </c>
      <c r="BG3" t="s">
        <v>114</v>
      </c>
      <c r="BH3" t="s">
        <v>93</v>
      </c>
      <c r="BI3" t="s">
        <v>115</v>
      </c>
      <c r="BJ3" t="s">
        <v>99</v>
      </c>
      <c r="BK3" s="1">
        <v>44835</v>
      </c>
      <c r="BL3" s="1">
        <v>45504</v>
      </c>
      <c r="BM3">
        <v>0</v>
      </c>
      <c r="BN3" t="s">
        <v>93</v>
      </c>
      <c r="BO3" t="s">
        <v>93</v>
      </c>
      <c r="BP3" t="s">
        <v>93</v>
      </c>
      <c r="BQ3" t="s">
        <v>93</v>
      </c>
      <c r="BR3" t="s">
        <v>93</v>
      </c>
      <c r="BS3" s="1"/>
      <c r="BT3">
        <v>387</v>
      </c>
      <c r="BU3" t="s">
        <v>118</v>
      </c>
      <c r="BV3" t="s">
        <v>101</v>
      </c>
      <c r="BW3">
        <v>2825038</v>
      </c>
      <c r="BX3" t="s">
        <v>122</v>
      </c>
      <c r="BY3" t="s">
        <v>123</v>
      </c>
      <c r="BZ3" t="s">
        <v>112</v>
      </c>
      <c r="CA3">
        <v>208</v>
      </c>
      <c r="CB3">
        <v>90</v>
      </c>
      <c r="CC3" t="s">
        <v>93</v>
      </c>
      <c r="CD3" t="s">
        <v>93</v>
      </c>
      <c r="CE3" t="s">
        <v>124</v>
      </c>
      <c r="CF3" t="s">
        <v>93</v>
      </c>
      <c r="CG3" t="s">
        <v>93</v>
      </c>
      <c r="CH3" t="s">
        <v>93</v>
      </c>
      <c r="CI3">
        <v>333</v>
      </c>
      <c r="CJ3" t="s">
        <v>1126</v>
      </c>
      <c r="CK3">
        <v>0</v>
      </c>
      <c r="CL3" t="s">
        <v>93</v>
      </c>
      <c r="CM3">
        <v>0</v>
      </c>
      <c r="CN3" t="s">
        <v>93</v>
      </c>
      <c r="CO3">
        <v>0</v>
      </c>
      <c r="CP3" t="s">
        <v>93</v>
      </c>
      <c r="CQ3" t="s">
        <v>93</v>
      </c>
      <c r="CS3" t="str">
        <f>_xlfn.IFNA(VLOOKUP(前[[#This Row],[利用者名]],全[利用者名],1,FALSE),"終了")</f>
        <v>阿部　進</v>
      </c>
    </row>
    <row r="4" spans="1:97">
      <c r="A4">
        <v>3</v>
      </c>
      <c r="B4">
        <v>18</v>
      </c>
      <c r="C4" t="s">
        <v>686</v>
      </c>
      <c r="D4" t="s">
        <v>687</v>
      </c>
      <c r="E4" t="s">
        <v>125</v>
      </c>
      <c r="F4" s="1">
        <v>18074</v>
      </c>
      <c r="G4" s="1">
        <v>18074</v>
      </c>
      <c r="H4" t="s">
        <v>92</v>
      </c>
      <c r="I4" t="s">
        <v>688</v>
      </c>
      <c r="J4" t="s">
        <v>93</v>
      </c>
      <c r="K4" t="s">
        <v>689</v>
      </c>
      <c r="L4" t="s">
        <v>93</v>
      </c>
      <c r="M4" t="s">
        <v>93</v>
      </c>
      <c r="N4" t="s">
        <v>94</v>
      </c>
      <c r="O4" t="s">
        <v>93</v>
      </c>
      <c r="P4" t="s">
        <v>126</v>
      </c>
      <c r="Q4" t="s">
        <v>1435</v>
      </c>
      <c r="R4" t="s">
        <v>1436</v>
      </c>
      <c r="S4" t="s">
        <v>876</v>
      </c>
      <c r="T4" t="s">
        <v>909</v>
      </c>
      <c r="U4" t="s">
        <v>93</v>
      </c>
      <c r="V4" t="s">
        <v>93</v>
      </c>
      <c r="W4">
        <v>76</v>
      </c>
      <c r="X4">
        <v>6</v>
      </c>
      <c r="Y4" t="s">
        <v>94</v>
      </c>
      <c r="Z4" s="1">
        <v>42401</v>
      </c>
      <c r="AA4" s="1"/>
      <c r="AB4" s="1"/>
      <c r="AC4" s="1"/>
      <c r="AD4" t="s">
        <v>95</v>
      </c>
      <c r="AE4">
        <v>21</v>
      </c>
      <c r="AF4" s="1">
        <v>44927</v>
      </c>
      <c r="AG4" s="1">
        <v>46387</v>
      </c>
      <c r="AH4" t="s">
        <v>93</v>
      </c>
      <c r="AI4" t="s">
        <v>157</v>
      </c>
      <c r="AJ4">
        <v>132027</v>
      </c>
      <c r="AK4" t="s">
        <v>1437</v>
      </c>
      <c r="AL4" s="1"/>
      <c r="AM4">
        <v>1373003720</v>
      </c>
      <c r="AN4" t="s">
        <v>1289</v>
      </c>
      <c r="AO4" t="s">
        <v>93</v>
      </c>
      <c r="AQ4" t="s">
        <v>93</v>
      </c>
      <c r="AR4" t="s">
        <v>93</v>
      </c>
      <c r="AS4" t="s">
        <v>93</v>
      </c>
      <c r="AT4" t="s">
        <v>157</v>
      </c>
      <c r="AU4" s="1">
        <v>45992</v>
      </c>
      <c r="AV4" s="1">
        <v>46022</v>
      </c>
      <c r="AW4">
        <v>49</v>
      </c>
      <c r="AX4" t="s">
        <v>98</v>
      </c>
      <c r="AY4" t="s">
        <v>99</v>
      </c>
      <c r="AZ4">
        <v>671</v>
      </c>
      <c r="BA4" t="s">
        <v>1017</v>
      </c>
      <c r="BB4" t="s">
        <v>219</v>
      </c>
      <c r="BC4" t="s">
        <v>93</v>
      </c>
      <c r="BD4" t="s">
        <v>93</v>
      </c>
      <c r="BE4" t="s">
        <v>687</v>
      </c>
      <c r="BF4" t="s">
        <v>92</v>
      </c>
      <c r="BG4" t="s">
        <v>688</v>
      </c>
      <c r="BH4" t="s">
        <v>93</v>
      </c>
      <c r="BI4" t="s">
        <v>689</v>
      </c>
      <c r="BJ4" t="s">
        <v>99</v>
      </c>
      <c r="BK4" s="1"/>
      <c r="BL4" s="1"/>
      <c r="BM4">
        <v>8</v>
      </c>
      <c r="BN4" t="s">
        <v>129</v>
      </c>
      <c r="BO4" t="s">
        <v>93</v>
      </c>
      <c r="BP4" t="s">
        <v>93</v>
      </c>
      <c r="BQ4" t="s">
        <v>93</v>
      </c>
      <c r="BR4" t="s">
        <v>93</v>
      </c>
      <c r="BS4" s="1"/>
      <c r="BT4">
        <v>11</v>
      </c>
      <c r="BU4" t="s">
        <v>93</v>
      </c>
      <c r="BV4" t="s">
        <v>93</v>
      </c>
      <c r="BX4" t="s">
        <v>93</v>
      </c>
      <c r="BY4" t="s">
        <v>93</v>
      </c>
      <c r="BZ4" t="s">
        <v>93</v>
      </c>
      <c r="CA4">
        <v>0</v>
      </c>
      <c r="CB4">
        <v>90</v>
      </c>
      <c r="CC4" t="s">
        <v>106</v>
      </c>
      <c r="CD4" t="s">
        <v>93</v>
      </c>
      <c r="CE4" t="s">
        <v>220</v>
      </c>
      <c r="CF4" t="s">
        <v>93</v>
      </c>
      <c r="CG4" t="s">
        <v>93</v>
      </c>
      <c r="CH4" t="s">
        <v>93</v>
      </c>
      <c r="CI4">
        <v>341</v>
      </c>
      <c r="CJ4" t="s">
        <v>172</v>
      </c>
      <c r="CK4">
        <v>0</v>
      </c>
      <c r="CL4" t="s">
        <v>93</v>
      </c>
      <c r="CM4">
        <v>0</v>
      </c>
      <c r="CN4" t="s">
        <v>93</v>
      </c>
      <c r="CO4">
        <v>0</v>
      </c>
      <c r="CP4" t="s">
        <v>93</v>
      </c>
      <c r="CQ4" t="s">
        <v>93</v>
      </c>
      <c r="CS4" t="str">
        <f>_xlfn.IFNA(VLOOKUP(前[[#This Row],[利用者名]],全[利用者名],1,FALSE),"終了")</f>
        <v>阿部　眞知子</v>
      </c>
    </row>
    <row r="5" spans="1:97">
      <c r="A5">
        <v>4</v>
      </c>
      <c r="B5">
        <v>973</v>
      </c>
      <c r="C5" t="s">
        <v>1231</v>
      </c>
      <c r="D5" t="s">
        <v>1232</v>
      </c>
      <c r="E5" t="s">
        <v>91</v>
      </c>
      <c r="F5" s="1">
        <v>17760</v>
      </c>
      <c r="G5" s="1">
        <v>17760</v>
      </c>
      <c r="H5" t="s">
        <v>156</v>
      </c>
      <c r="I5" t="s">
        <v>1233</v>
      </c>
      <c r="J5" t="s">
        <v>93</v>
      </c>
      <c r="K5" t="s">
        <v>1234</v>
      </c>
      <c r="L5" t="s">
        <v>1235</v>
      </c>
      <c r="M5" t="s">
        <v>1105</v>
      </c>
      <c r="N5" t="s">
        <v>94</v>
      </c>
      <c r="O5" t="s">
        <v>93</v>
      </c>
      <c r="P5" t="s">
        <v>116</v>
      </c>
      <c r="Q5" t="s">
        <v>93</v>
      </c>
      <c r="R5" t="s">
        <v>93</v>
      </c>
      <c r="S5" t="s">
        <v>93</v>
      </c>
      <c r="T5" t="s">
        <v>93</v>
      </c>
      <c r="U5" t="s">
        <v>93</v>
      </c>
      <c r="V5" t="s">
        <v>1323</v>
      </c>
      <c r="W5">
        <v>77</v>
      </c>
      <c r="X5">
        <v>8</v>
      </c>
      <c r="Y5" t="s">
        <v>94</v>
      </c>
      <c r="Z5" s="1"/>
      <c r="AA5" s="1"/>
      <c r="AB5" s="1">
        <v>45737</v>
      </c>
      <c r="AC5" s="1"/>
      <c r="AD5" t="s">
        <v>93</v>
      </c>
      <c r="AF5" s="1"/>
      <c r="AG5" s="1"/>
      <c r="AH5" t="s">
        <v>93</v>
      </c>
      <c r="AI5" t="s">
        <v>117</v>
      </c>
      <c r="AK5" t="s">
        <v>93</v>
      </c>
      <c r="AL5" s="1"/>
      <c r="AN5" t="s">
        <v>93</v>
      </c>
      <c r="AO5" t="s">
        <v>96</v>
      </c>
      <c r="AP5">
        <v>39132022</v>
      </c>
      <c r="AQ5" t="s">
        <v>97</v>
      </c>
      <c r="AR5" t="s">
        <v>93</v>
      </c>
      <c r="AS5" t="s">
        <v>1236</v>
      </c>
      <c r="AT5" t="s">
        <v>117</v>
      </c>
      <c r="AU5" s="1">
        <v>45901</v>
      </c>
      <c r="AV5" s="1">
        <v>46081</v>
      </c>
      <c r="AW5">
        <v>49</v>
      </c>
      <c r="AX5" t="s">
        <v>98</v>
      </c>
      <c r="AY5" t="s">
        <v>142</v>
      </c>
      <c r="AZ5">
        <v>461</v>
      </c>
      <c r="BA5" t="s">
        <v>1237</v>
      </c>
      <c r="BB5" t="s">
        <v>193</v>
      </c>
      <c r="BC5" t="s">
        <v>93</v>
      </c>
      <c r="BD5" t="s">
        <v>93</v>
      </c>
      <c r="BE5" t="s">
        <v>1232</v>
      </c>
      <c r="BF5" t="s">
        <v>156</v>
      </c>
      <c r="BG5" t="s">
        <v>1233</v>
      </c>
      <c r="BH5" t="s">
        <v>93</v>
      </c>
      <c r="BI5" t="s">
        <v>1234</v>
      </c>
      <c r="BJ5" t="s">
        <v>142</v>
      </c>
      <c r="BK5" s="1">
        <v>45153</v>
      </c>
      <c r="BL5" s="1"/>
      <c r="BM5">
        <v>81</v>
      </c>
      <c r="BN5" t="s">
        <v>712</v>
      </c>
      <c r="BO5" t="s">
        <v>93</v>
      </c>
      <c r="BP5" t="s">
        <v>93</v>
      </c>
      <c r="BQ5" t="s">
        <v>93</v>
      </c>
      <c r="BR5" t="s">
        <v>93</v>
      </c>
      <c r="BS5" s="1"/>
      <c r="BT5">
        <v>999</v>
      </c>
      <c r="BU5" t="s">
        <v>93</v>
      </c>
      <c r="BV5" t="s">
        <v>101</v>
      </c>
      <c r="BW5">
        <v>162193</v>
      </c>
      <c r="BX5" t="s">
        <v>194</v>
      </c>
      <c r="BY5" t="s">
        <v>1238</v>
      </c>
      <c r="BZ5" t="s">
        <v>1232</v>
      </c>
      <c r="CA5">
        <v>0</v>
      </c>
      <c r="CB5">
        <v>0</v>
      </c>
      <c r="CC5" t="s">
        <v>982</v>
      </c>
      <c r="CD5" t="s">
        <v>93</v>
      </c>
      <c r="CE5" t="s">
        <v>197</v>
      </c>
      <c r="CF5" t="s">
        <v>94</v>
      </c>
      <c r="CG5" t="s">
        <v>93</v>
      </c>
      <c r="CH5" t="s">
        <v>93</v>
      </c>
      <c r="CI5">
        <v>0</v>
      </c>
      <c r="CJ5" t="s">
        <v>93</v>
      </c>
      <c r="CK5">
        <v>0</v>
      </c>
      <c r="CL5" t="s">
        <v>93</v>
      </c>
      <c r="CM5">
        <v>0</v>
      </c>
      <c r="CN5" t="s">
        <v>93</v>
      </c>
      <c r="CO5">
        <v>0</v>
      </c>
      <c r="CP5" t="s">
        <v>93</v>
      </c>
      <c r="CQ5" t="s">
        <v>93</v>
      </c>
      <c r="CS5" t="str">
        <f>_xlfn.IFNA(VLOOKUP(前[[#This Row],[利用者名]],全[利用者名],1,FALSE),"終了")</f>
        <v>天坂　勝雪</v>
      </c>
    </row>
    <row r="6" spans="1:97">
      <c r="A6">
        <v>5</v>
      </c>
      <c r="B6">
        <v>870</v>
      </c>
      <c r="C6" t="s">
        <v>834</v>
      </c>
      <c r="D6" t="s">
        <v>835</v>
      </c>
      <c r="E6" t="s">
        <v>125</v>
      </c>
      <c r="F6" s="1">
        <v>10733</v>
      </c>
      <c r="G6" s="1">
        <v>10733</v>
      </c>
      <c r="H6" t="s">
        <v>175</v>
      </c>
      <c r="I6" t="s">
        <v>836</v>
      </c>
      <c r="J6" t="s">
        <v>93</v>
      </c>
      <c r="K6" t="s">
        <v>837</v>
      </c>
      <c r="L6" t="s">
        <v>93</v>
      </c>
      <c r="M6" t="s">
        <v>93</v>
      </c>
      <c r="N6" t="s">
        <v>94</v>
      </c>
      <c r="O6" t="s">
        <v>93</v>
      </c>
      <c r="P6" t="s">
        <v>93</v>
      </c>
      <c r="Q6" t="s">
        <v>1071</v>
      </c>
      <c r="R6" t="s">
        <v>1433</v>
      </c>
      <c r="S6" t="s">
        <v>93</v>
      </c>
      <c r="T6" t="s">
        <v>93</v>
      </c>
      <c r="U6" t="s">
        <v>93</v>
      </c>
      <c r="V6" t="s">
        <v>93</v>
      </c>
      <c r="W6">
        <v>96</v>
      </c>
      <c r="X6">
        <v>5</v>
      </c>
      <c r="Y6" t="s">
        <v>94</v>
      </c>
      <c r="Z6" s="1">
        <v>45231</v>
      </c>
      <c r="AA6" s="1"/>
      <c r="AB6" s="1"/>
      <c r="AC6" s="1"/>
      <c r="AD6" t="s">
        <v>108</v>
      </c>
      <c r="AE6">
        <v>23</v>
      </c>
      <c r="AF6" s="1">
        <v>45566</v>
      </c>
      <c r="AG6" s="1">
        <v>47026</v>
      </c>
      <c r="AH6" t="s">
        <v>93</v>
      </c>
      <c r="AI6" t="s">
        <v>93</v>
      </c>
      <c r="AJ6">
        <v>132027</v>
      </c>
      <c r="AK6" t="s">
        <v>1438</v>
      </c>
      <c r="AL6" s="1"/>
      <c r="AM6">
        <v>1373400561</v>
      </c>
      <c r="AN6" t="s">
        <v>649</v>
      </c>
      <c r="AO6" t="s">
        <v>93</v>
      </c>
      <c r="AQ6" t="s">
        <v>93</v>
      </c>
      <c r="AR6" t="s">
        <v>93</v>
      </c>
      <c r="AS6" t="s">
        <v>93</v>
      </c>
      <c r="AT6" t="s">
        <v>93</v>
      </c>
      <c r="AU6" s="1">
        <v>45992</v>
      </c>
      <c r="AV6" s="1">
        <v>46022</v>
      </c>
      <c r="AW6">
        <v>49</v>
      </c>
      <c r="AX6" t="s">
        <v>98</v>
      </c>
      <c r="AY6" t="s">
        <v>99</v>
      </c>
      <c r="AZ6">
        <v>664</v>
      </c>
      <c r="BA6" t="s">
        <v>968</v>
      </c>
      <c r="BB6" t="s">
        <v>185</v>
      </c>
      <c r="BC6" t="s">
        <v>93</v>
      </c>
      <c r="BD6" t="s">
        <v>93</v>
      </c>
      <c r="BE6" t="s">
        <v>835</v>
      </c>
      <c r="BF6" t="s">
        <v>175</v>
      </c>
      <c r="BG6" t="s">
        <v>836</v>
      </c>
      <c r="BH6" t="s">
        <v>93</v>
      </c>
      <c r="BI6" t="s">
        <v>837</v>
      </c>
      <c r="BJ6" t="s">
        <v>99</v>
      </c>
      <c r="BK6" s="1"/>
      <c r="BL6" s="1"/>
      <c r="BM6">
        <v>0</v>
      </c>
      <c r="BN6" t="s">
        <v>93</v>
      </c>
      <c r="BO6" t="s">
        <v>93</v>
      </c>
      <c r="BP6" t="s">
        <v>93</v>
      </c>
      <c r="BQ6" t="s">
        <v>93</v>
      </c>
      <c r="BR6" t="s">
        <v>93</v>
      </c>
      <c r="BS6" s="1"/>
      <c r="BT6">
        <v>910</v>
      </c>
      <c r="BU6" t="s">
        <v>93</v>
      </c>
      <c r="BV6" t="s">
        <v>101</v>
      </c>
      <c r="BW6">
        <v>39691</v>
      </c>
      <c r="BX6" t="s">
        <v>145</v>
      </c>
      <c r="BY6" t="s">
        <v>843</v>
      </c>
      <c r="BZ6" t="s">
        <v>844</v>
      </c>
      <c r="CA6">
        <v>0</v>
      </c>
      <c r="CB6">
        <v>90</v>
      </c>
      <c r="CC6" t="s">
        <v>106</v>
      </c>
      <c r="CD6" t="s">
        <v>93</v>
      </c>
      <c r="CE6" t="s">
        <v>187</v>
      </c>
      <c r="CF6" t="s">
        <v>93</v>
      </c>
      <c r="CG6" t="s">
        <v>93</v>
      </c>
      <c r="CH6" t="s">
        <v>93</v>
      </c>
      <c r="CI6">
        <v>19</v>
      </c>
      <c r="CJ6" t="s">
        <v>347</v>
      </c>
      <c r="CK6">
        <v>0</v>
      </c>
      <c r="CL6" t="s">
        <v>93</v>
      </c>
      <c r="CM6">
        <v>0</v>
      </c>
      <c r="CN6" t="s">
        <v>93</v>
      </c>
      <c r="CO6">
        <v>0</v>
      </c>
      <c r="CP6" t="s">
        <v>93</v>
      </c>
      <c r="CQ6" t="s">
        <v>93</v>
      </c>
      <c r="CS6" t="str">
        <f>_xlfn.IFNA(VLOOKUP(前[[#This Row],[利用者名]],全[利用者名],1,FALSE),"終了")</f>
        <v>鮎澤　髙代</v>
      </c>
    </row>
    <row r="7" spans="1:97">
      <c r="A7">
        <v>6</v>
      </c>
      <c r="B7">
        <v>905</v>
      </c>
      <c r="C7" t="s">
        <v>948</v>
      </c>
      <c r="D7" t="s">
        <v>844</v>
      </c>
      <c r="E7" t="s">
        <v>91</v>
      </c>
      <c r="F7" s="1">
        <v>10123</v>
      </c>
      <c r="G7" s="1">
        <v>10123</v>
      </c>
      <c r="H7" t="s">
        <v>175</v>
      </c>
      <c r="I7" t="s">
        <v>836</v>
      </c>
      <c r="J7" t="s">
        <v>93</v>
      </c>
      <c r="K7" t="s">
        <v>837</v>
      </c>
      <c r="L7" t="s">
        <v>93</v>
      </c>
      <c r="M7" t="s">
        <v>93</v>
      </c>
      <c r="N7" t="s">
        <v>93</v>
      </c>
      <c r="O7" t="s">
        <v>93</v>
      </c>
      <c r="P7" t="s">
        <v>93</v>
      </c>
      <c r="Q7" t="s">
        <v>1192</v>
      </c>
      <c r="R7" t="s">
        <v>1436</v>
      </c>
      <c r="S7" t="s">
        <v>877</v>
      </c>
      <c r="T7" t="s">
        <v>93</v>
      </c>
      <c r="U7" t="s">
        <v>93</v>
      </c>
      <c r="V7" t="s">
        <v>93</v>
      </c>
      <c r="W7">
        <v>98</v>
      </c>
      <c r="X7">
        <v>9</v>
      </c>
      <c r="Y7" t="s">
        <v>94</v>
      </c>
      <c r="Z7" s="1">
        <v>45406</v>
      </c>
      <c r="AA7" s="1"/>
      <c r="AB7" s="1"/>
      <c r="AC7" s="1"/>
      <c r="AD7" t="s">
        <v>131</v>
      </c>
      <c r="AE7">
        <v>12</v>
      </c>
      <c r="AF7" s="1">
        <v>45717</v>
      </c>
      <c r="AG7" s="1">
        <v>46812</v>
      </c>
      <c r="AH7" t="s">
        <v>93</v>
      </c>
      <c r="AI7" t="s">
        <v>93</v>
      </c>
      <c r="AJ7">
        <v>132027</v>
      </c>
      <c r="AK7" t="s">
        <v>1439</v>
      </c>
      <c r="AL7" s="1"/>
      <c r="AM7">
        <v>1373400561</v>
      </c>
      <c r="AN7" t="s">
        <v>649</v>
      </c>
      <c r="AO7" t="s">
        <v>93</v>
      </c>
      <c r="AQ7" t="s">
        <v>93</v>
      </c>
      <c r="AR7" t="s">
        <v>93</v>
      </c>
      <c r="AS7" t="s">
        <v>93</v>
      </c>
      <c r="AT7" t="s">
        <v>93</v>
      </c>
      <c r="AU7" s="1">
        <v>45931</v>
      </c>
      <c r="AV7" s="1">
        <v>46112</v>
      </c>
      <c r="AW7">
        <v>64</v>
      </c>
      <c r="AX7" t="s">
        <v>105</v>
      </c>
      <c r="AY7" t="s">
        <v>99</v>
      </c>
      <c r="AZ7">
        <v>109</v>
      </c>
      <c r="BA7" t="s">
        <v>949</v>
      </c>
      <c r="BB7" t="s">
        <v>470</v>
      </c>
      <c r="BC7" t="s">
        <v>93</v>
      </c>
      <c r="BD7" t="s">
        <v>93</v>
      </c>
      <c r="BE7" t="s">
        <v>844</v>
      </c>
      <c r="BF7" t="s">
        <v>175</v>
      </c>
      <c r="BG7" t="s">
        <v>836</v>
      </c>
      <c r="BH7" t="s">
        <v>93</v>
      </c>
      <c r="BI7" t="s">
        <v>837</v>
      </c>
      <c r="BJ7" t="s">
        <v>833</v>
      </c>
      <c r="BK7" s="1"/>
      <c r="BL7" s="1"/>
      <c r="BM7">
        <v>0</v>
      </c>
      <c r="BN7" t="s">
        <v>93</v>
      </c>
      <c r="BO7" t="s">
        <v>93</v>
      </c>
      <c r="BP7" t="s">
        <v>93</v>
      </c>
      <c r="BQ7" t="s">
        <v>93</v>
      </c>
      <c r="BR7" t="s">
        <v>93</v>
      </c>
      <c r="BS7" s="1"/>
      <c r="BT7">
        <v>940</v>
      </c>
      <c r="BU7" t="s">
        <v>93</v>
      </c>
      <c r="BV7" t="s">
        <v>101</v>
      </c>
      <c r="BW7">
        <v>39691</v>
      </c>
      <c r="BX7" t="s">
        <v>145</v>
      </c>
      <c r="BY7" t="s">
        <v>843</v>
      </c>
      <c r="BZ7" t="s">
        <v>844</v>
      </c>
      <c r="CA7">
        <v>0</v>
      </c>
      <c r="CB7">
        <v>80</v>
      </c>
      <c r="CC7" t="s">
        <v>93</v>
      </c>
      <c r="CD7" t="s">
        <v>93</v>
      </c>
      <c r="CE7" t="s">
        <v>93</v>
      </c>
      <c r="CF7" t="s">
        <v>93</v>
      </c>
      <c r="CG7" t="s">
        <v>93</v>
      </c>
      <c r="CH7" t="s">
        <v>93</v>
      </c>
      <c r="CI7">
        <v>19</v>
      </c>
      <c r="CJ7" t="s">
        <v>347</v>
      </c>
      <c r="CK7">
        <v>0</v>
      </c>
      <c r="CL7" t="s">
        <v>93</v>
      </c>
      <c r="CM7">
        <v>0</v>
      </c>
      <c r="CN7" t="s">
        <v>93</v>
      </c>
      <c r="CO7">
        <v>0</v>
      </c>
      <c r="CP7" t="s">
        <v>93</v>
      </c>
      <c r="CQ7" t="s">
        <v>93</v>
      </c>
      <c r="CS7" t="str">
        <f>_xlfn.IFNA(VLOOKUP(前[[#This Row],[利用者名]],全[利用者名],1,FALSE),"終了")</f>
        <v>鮎澤　知徳</v>
      </c>
    </row>
    <row r="8" spans="1:97">
      <c r="A8">
        <v>7</v>
      </c>
      <c r="B8">
        <v>818</v>
      </c>
      <c r="C8" t="s">
        <v>731</v>
      </c>
      <c r="D8" t="s">
        <v>732</v>
      </c>
      <c r="E8" t="s">
        <v>125</v>
      </c>
      <c r="F8" s="1">
        <v>15364</v>
      </c>
      <c r="G8" s="1">
        <v>15364</v>
      </c>
      <c r="H8" t="s">
        <v>156</v>
      </c>
      <c r="I8" t="s">
        <v>733</v>
      </c>
      <c r="J8" t="s">
        <v>93</v>
      </c>
      <c r="K8" t="s">
        <v>720</v>
      </c>
      <c r="L8" t="s">
        <v>93</v>
      </c>
      <c r="M8" t="s">
        <v>1127</v>
      </c>
      <c r="N8" t="s">
        <v>94</v>
      </c>
      <c r="O8" t="s">
        <v>1020</v>
      </c>
      <c r="P8" t="s">
        <v>93</v>
      </c>
      <c r="Q8" t="s">
        <v>1649</v>
      </c>
      <c r="R8" t="s">
        <v>1436</v>
      </c>
      <c r="S8" t="s">
        <v>878</v>
      </c>
      <c r="T8" t="s">
        <v>912</v>
      </c>
      <c r="U8" t="s">
        <v>93</v>
      </c>
      <c r="V8" t="s">
        <v>1363</v>
      </c>
      <c r="W8">
        <v>83</v>
      </c>
      <c r="X8">
        <v>1</v>
      </c>
      <c r="Y8" t="s">
        <v>94</v>
      </c>
      <c r="Z8" s="1">
        <v>45021</v>
      </c>
      <c r="AA8" s="1">
        <v>45264</v>
      </c>
      <c r="AB8" s="1">
        <v>45265</v>
      </c>
      <c r="AC8" s="1"/>
      <c r="AD8" t="s">
        <v>104</v>
      </c>
      <c r="AE8">
        <v>22</v>
      </c>
      <c r="AF8" s="1">
        <v>45352</v>
      </c>
      <c r="AG8" s="1">
        <v>46446</v>
      </c>
      <c r="AH8" t="s">
        <v>93</v>
      </c>
      <c r="AI8" t="s">
        <v>93</v>
      </c>
      <c r="AJ8">
        <v>132027</v>
      </c>
      <c r="AK8" t="s">
        <v>1440</v>
      </c>
      <c r="AL8" s="1"/>
      <c r="AM8">
        <v>1373002193</v>
      </c>
      <c r="AN8" t="s">
        <v>1720</v>
      </c>
      <c r="AO8" t="s">
        <v>96</v>
      </c>
      <c r="AP8">
        <v>39132022</v>
      </c>
      <c r="AQ8" t="s">
        <v>97</v>
      </c>
      <c r="AR8" t="s">
        <v>93</v>
      </c>
      <c r="AS8" t="s">
        <v>854</v>
      </c>
      <c r="AT8" t="s">
        <v>93</v>
      </c>
      <c r="AU8" s="1">
        <v>45992</v>
      </c>
      <c r="AV8" s="1">
        <v>46081</v>
      </c>
      <c r="AW8">
        <v>49</v>
      </c>
      <c r="AX8" t="s">
        <v>98</v>
      </c>
      <c r="AY8" t="s">
        <v>142</v>
      </c>
      <c r="AZ8">
        <v>139</v>
      </c>
      <c r="BA8" t="s">
        <v>206</v>
      </c>
      <c r="BB8" t="s">
        <v>199</v>
      </c>
      <c r="BC8" t="s">
        <v>704</v>
      </c>
      <c r="BD8" t="s">
        <v>93</v>
      </c>
      <c r="BE8" t="s">
        <v>732</v>
      </c>
      <c r="BF8" t="s">
        <v>156</v>
      </c>
      <c r="BG8" t="s">
        <v>733</v>
      </c>
      <c r="BH8" t="s">
        <v>93</v>
      </c>
      <c r="BI8" t="s">
        <v>720</v>
      </c>
      <c r="BJ8" t="s">
        <v>142</v>
      </c>
      <c r="BK8" s="1">
        <v>45870</v>
      </c>
      <c r="BL8" s="1">
        <v>46234</v>
      </c>
      <c r="BM8">
        <v>81</v>
      </c>
      <c r="BN8" t="s">
        <v>712</v>
      </c>
      <c r="BO8" t="s">
        <v>93</v>
      </c>
      <c r="BP8" t="s">
        <v>154</v>
      </c>
      <c r="BQ8" t="s">
        <v>154</v>
      </c>
      <c r="BR8" t="s">
        <v>93</v>
      </c>
      <c r="BS8" s="1"/>
      <c r="BT8">
        <v>867</v>
      </c>
      <c r="BU8" t="s">
        <v>93</v>
      </c>
      <c r="BV8" t="s">
        <v>101</v>
      </c>
      <c r="BW8">
        <v>245936</v>
      </c>
      <c r="BX8" t="s">
        <v>292</v>
      </c>
      <c r="BY8" t="s">
        <v>734</v>
      </c>
      <c r="BZ8" t="s">
        <v>732</v>
      </c>
      <c r="CA8">
        <v>0</v>
      </c>
      <c r="CB8">
        <v>90</v>
      </c>
      <c r="CC8" t="s">
        <v>982</v>
      </c>
      <c r="CD8" t="s">
        <v>142</v>
      </c>
      <c r="CE8" t="s">
        <v>290</v>
      </c>
      <c r="CF8" t="s">
        <v>94</v>
      </c>
      <c r="CG8" t="s">
        <v>94</v>
      </c>
      <c r="CH8" t="s">
        <v>93</v>
      </c>
      <c r="CI8">
        <v>246</v>
      </c>
      <c r="CJ8" t="s">
        <v>275</v>
      </c>
      <c r="CK8">
        <v>0</v>
      </c>
      <c r="CL8" t="s">
        <v>93</v>
      </c>
      <c r="CM8">
        <v>0</v>
      </c>
      <c r="CN8" t="s">
        <v>93</v>
      </c>
      <c r="CO8">
        <v>0</v>
      </c>
      <c r="CP8" t="s">
        <v>93</v>
      </c>
      <c r="CQ8" t="s">
        <v>93</v>
      </c>
      <c r="CS8" t="str">
        <f>_xlfn.IFNA(VLOOKUP(前[[#This Row],[利用者名]],全[利用者名],1,FALSE),"終了")</f>
        <v>有田　淳子</v>
      </c>
    </row>
    <row r="9" spans="1:97">
      <c r="A9">
        <v>8</v>
      </c>
      <c r="B9">
        <v>448</v>
      </c>
      <c r="C9" t="s">
        <v>134</v>
      </c>
      <c r="D9" t="s">
        <v>135</v>
      </c>
      <c r="E9" t="s">
        <v>125</v>
      </c>
      <c r="F9" s="1">
        <v>17352</v>
      </c>
      <c r="G9" s="1">
        <v>17352</v>
      </c>
      <c r="H9" t="s">
        <v>175</v>
      </c>
      <c r="I9" t="s">
        <v>637</v>
      </c>
      <c r="J9" t="s">
        <v>93</v>
      </c>
      <c r="K9" t="s">
        <v>137</v>
      </c>
      <c r="L9" t="s">
        <v>93</v>
      </c>
      <c r="M9" t="s">
        <v>138</v>
      </c>
      <c r="N9" t="s">
        <v>94</v>
      </c>
      <c r="O9" t="s">
        <v>93</v>
      </c>
      <c r="P9" t="s">
        <v>116</v>
      </c>
      <c r="Q9" t="s">
        <v>1454</v>
      </c>
      <c r="R9" t="s">
        <v>1436</v>
      </c>
      <c r="S9" t="s">
        <v>879</v>
      </c>
      <c r="T9" t="s">
        <v>93</v>
      </c>
      <c r="U9" t="s">
        <v>93</v>
      </c>
      <c r="V9" t="s">
        <v>93</v>
      </c>
      <c r="W9">
        <v>78</v>
      </c>
      <c r="X9">
        <v>7</v>
      </c>
      <c r="Y9" t="s">
        <v>94</v>
      </c>
      <c r="Z9" s="1">
        <v>43405</v>
      </c>
      <c r="AA9" s="1">
        <v>44251</v>
      </c>
      <c r="AB9" s="1">
        <v>44252</v>
      </c>
      <c r="AC9" s="1">
        <v>45991</v>
      </c>
      <c r="AD9" t="s">
        <v>104</v>
      </c>
      <c r="AE9">
        <v>22</v>
      </c>
      <c r="AF9" s="1">
        <v>45352</v>
      </c>
      <c r="AG9" s="1">
        <v>45716</v>
      </c>
      <c r="AH9" t="s">
        <v>93</v>
      </c>
      <c r="AI9" t="s">
        <v>117</v>
      </c>
      <c r="AJ9">
        <v>132027</v>
      </c>
      <c r="AK9" t="s">
        <v>1441</v>
      </c>
      <c r="AL9" s="1"/>
      <c r="AM9">
        <v>1373000098</v>
      </c>
      <c r="AN9" t="s">
        <v>139</v>
      </c>
      <c r="AO9" t="s">
        <v>96</v>
      </c>
      <c r="AP9">
        <v>39132022</v>
      </c>
      <c r="AQ9" t="s">
        <v>97</v>
      </c>
      <c r="AR9" t="s">
        <v>93</v>
      </c>
      <c r="AS9" t="s">
        <v>663</v>
      </c>
      <c r="AT9" t="s">
        <v>117</v>
      </c>
      <c r="AU9" s="1">
        <v>45870</v>
      </c>
      <c r="AV9" s="1">
        <v>46053</v>
      </c>
      <c r="AW9">
        <v>64</v>
      </c>
      <c r="AX9" t="s">
        <v>105</v>
      </c>
      <c r="AY9" t="s">
        <v>142</v>
      </c>
      <c r="AZ9">
        <v>20</v>
      </c>
      <c r="BA9" t="s">
        <v>143</v>
      </c>
      <c r="BB9" t="s">
        <v>121</v>
      </c>
      <c r="BC9" t="s">
        <v>1010</v>
      </c>
      <c r="BD9" t="s">
        <v>93</v>
      </c>
      <c r="BE9" t="s">
        <v>135</v>
      </c>
      <c r="BF9" t="s">
        <v>175</v>
      </c>
      <c r="BG9" t="s">
        <v>637</v>
      </c>
      <c r="BH9" t="s">
        <v>93</v>
      </c>
      <c r="BI9" t="s">
        <v>137</v>
      </c>
      <c r="BJ9" t="s">
        <v>142</v>
      </c>
      <c r="BK9" s="1">
        <v>45870</v>
      </c>
      <c r="BL9" s="1">
        <v>46234</v>
      </c>
      <c r="BM9">
        <v>0</v>
      </c>
      <c r="BN9" t="s">
        <v>93</v>
      </c>
      <c r="BO9" t="s">
        <v>93</v>
      </c>
      <c r="BP9" t="s">
        <v>144</v>
      </c>
      <c r="BQ9" t="s">
        <v>93</v>
      </c>
      <c r="BR9" t="s">
        <v>1618</v>
      </c>
      <c r="BS9" s="1"/>
      <c r="BT9">
        <v>452</v>
      </c>
      <c r="BU9" t="s">
        <v>139</v>
      </c>
      <c r="BV9" t="s">
        <v>101</v>
      </c>
      <c r="BW9">
        <v>269964</v>
      </c>
      <c r="BX9" t="s">
        <v>145</v>
      </c>
      <c r="BY9" t="s">
        <v>146</v>
      </c>
      <c r="BZ9" t="s">
        <v>135</v>
      </c>
      <c r="CA9">
        <v>70</v>
      </c>
      <c r="CB9">
        <v>90</v>
      </c>
      <c r="CC9" t="s">
        <v>982</v>
      </c>
      <c r="CD9" t="s">
        <v>93</v>
      </c>
      <c r="CE9" t="s">
        <v>93</v>
      </c>
      <c r="CF9" t="s">
        <v>94</v>
      </c>
      <c r="CG9" t="s">
        <v>93</v>
      </c>
      <c r="CH9" t="s">
        <v>93</v>
      </c>
      <c r="CI9">
        <v>96</v>
      </c>
      <c r="CJ9" t="s">
        <v>308</v>
      </c>
      <c r="CK9">
        <v>0</v>
      </c>
      <c r="CL9" t="s">
        <v>93</v>
      </c>
      <c r="CM9">
        <v>0</v>
      </c>
      <c r="CN9" t="s">
        <v>93</v>
      </c>
      <c r="CO9">
        <v>0</v>
      </c>
      <c r="CP9" t="s">
        <v>93</v>
      </c>
      <c r="CQ9" t="s">
        <v>93</v>
      </c>
      <c r="CS9" t="str">
        <f>_xlfn.IFNA(VLOOKUP(前[[#This Row],[利用者名]],全[利用者名],1,FALSE),"終了")</f>
        <v>安藤　志津子</v>
      </c>
    </row>
    <row r="10" spans="1:97">
      <c r="A10">
        <v>9</v>
      </c>
      <c r="B10">
        <v>770</v>
      </c>
      <c r="C10" t="s">
        <v>1586</v>
      </c>
      <c r="D10" t="s">
        <v>1587</v>
      </c>
      <c r="E10" t="s">
        <v>125</v>
      </c>
      <c r="F10" s="1">
        <v>20590</v>
      </c>
      <c r="G10" s="1">
        <v>20590</v>
      </c>
      <c r="H10" t="s">
        <v>113</v>
      </c>
      <c r="I10" t="s">
        <v>1588</v>
      </c>
      <c r="J10" t="s">
        <v>93</v>
      </c>
      <c r="K10" t="s">
        <v>1589</v>
      </c>
      <c r="L10" t="s">
        <v>93</v>
      </c>
      <c r="M10" t="s">
        <v>93</v>
      </c>
      <c r="N10" t="s">
        <v>94</v>
      </c>
      <c r="O10" t="s">
        <v>93</v>
      </c>
      <c r="P10" t="s">
        <v>214</v>
      </c>
      <c r="Q10" t="s">
        <v>93</v>
      </c>
      <c r="R10" t="s">
        <v>1436</v>
      </c>
      <c r="S10" t="s">
        <v>93</v>
      </c>
      <c r="T10" t="s">
        <v>93</v>
      </c>
      <c r="U10" t="s">
        <v>93</v>
      </c>
      <c r="V10" t="s">
        <v>1451</v>
      </c>
      <c r="W10">
        <v>69</v>
      </c>
      <c r="X10">
        <v>5</v>
      </c>
      <c r="Y10" t="s">
        <v>94</v>
      </c>
      <c r="Z10" s="1"/>
      <c r="AA10" s="1"/>
      <c r="AB10" s="1">
        <v>44866</v>
      </c>
      <c r="AC10" s="1"/>
      <c r="AD10" t="s">
        <v>93</v>
      </c>
      <c r="AF10" s="1"/>
      <c r="AG10" s="1"/>
      <c r="AH10" t="s">
        <v>93</v>
      </c>
      <c r="AI10" t="s">
        <v>93</v>
      </c>
      <c r="AK10" t="s">
        <v>93</v>
      </c>
      <c r="AL10" s="1"/>
      <c r="AN10" t="s">
        <v>93</v>
      </c>
      <c r="AO10" t="s">
        <v>96</v>
      </c>
      <c r="AP10">
        <v>138255</v>
      </c>
      <c r="AQ10" t="s">
        <v>141</v>
      </c>
      <c r="AR10" t="s">
        <v>1590</v>
      </c>
      <c r="AS10" t="s">
        <v>1591</v>
      </c>
      <c r="AT10" t="s">
        <v>217</v>
      </c>
      <c r="AU10" s="1">
        <v>45874</v>
      </c>
      <c r="AV10" s="1">
        <v>46057</v>
      </c>
      <c r="AW10">
        <v>49</v>
      </c>
      <c r="AX10" t="s">
        <v>98</v>
      </c>
      <c r="AY10" t="s">
        <v>142</v>
      </c>
      <c r="AZ10">
        <v>565</v>
      </c>
      <c r="BA10" t="s">
        <v>1592</v>
      </c>
      <c r="BB10" t="s">
        <v>193</v>
      </c>
      <c r="BC10" t="s">
        <v>1010</v>
      </c>
      <c r="BD10" t="s">
        <v>93</v>
      </c>
      <c r="BE10" t="s">
        <v>1587</v>
      </c>
      <c r="BF10" t="s">
        <v>113</v>
      </c>
      <c r="BG10" t="s">
        <v>1588</v>
      </c>
      <c r="BH10" t="s">
        <v>93</v>
      </c>
      <c r="BI10" t="s">
        <v>1589</v>
      </c>
      <c r="BJ10" t="s">
        <v>142</v>
      </c>
      <c r="BK10" s="1">
        <v>45200</v>
      </c>
      <c r="BL10" s="1">
        <v>45930</v>
      </c>
      <c r="BM10">
        <v>81</v>
      </c>
      <c r="BN10" t="s">
        <v>712</v>
      </c>
      <c r="BO10" t="s">
        <v>93</v>
      </c>
      <c r="BP10" t="s">
        <v>93</v>
      </c>
      <c r="BQ10" t="s">
        <v>93</v>
      </c>
      <c r="BR10" t="s">
        <v>93</v>
      </c>
      <c r="BS10" s="1"/>
      <c r="BT10">
        <v>840</v>
      </c>
      <c r="BU10" t="s">
        <v>93</v>
      </c>
      <c r="BV10" t="s">
        <v>101</v>
      </c>
      <c r="BW10">
        <v>56808</v>
      </c>
      <c r="BX10" t="s">
        <v>160</v>
      </c>
      <c r="BY10" t="s">
        <v>1593</v>
      </c>
      <c r="BZ10" t="s">
        <v>1587</v>
      </c>
      <c r="CA10">
        <v>0</v>
      </c>
      <c r="CB10">
        <v>0</v>
      </c>
      <c r="CC10" t="s">
        <v>982</v>
      </c>
      <c r="CD10" t="s">
        <v>93</v>
      </c>
      <c r="CE10" t="s">
        <v>197</v>
      </c>
      <c r="CF10" t="s">
        <v>93</v>
      </c>
      <c r="CG10" t="s">
        <v>93</v>
      </c>
      <c r="CH10" t="s">
        <v>93</v>
      </c>
      <c r="CI10">
        <v>0</v>
      </c>
      <c r="CJ10" t="s">
        <v>93</v>
      </c>
      <c r="CK10">
        <v>0</v>
      </c>
      <c r="CL10" t="s">
        <v>93</v>
      </c>
      <c r="CM10">
        <v>0</v>
      </c>
      <c r="CN10" t="s">
        <v>93</v>
      </c>
      <c r="CO10">
        <v>0</v>
      </c>
      <c r="CP10" t="s">
        <v>93</v>
      </c>
      <c r="CQ10" t="s">
        <v>93</v>
      </c>
      <c r="CS10" t="str">
        <f>_xlfn.IFNA(VLOOKUP(前[[#This Row],[利用者名]],全[利用者名],1,FALSE),"終了")</f>
        <v>五十嵐　惠美子</v>
      </c>
    </row>
    <row r="11" spans="1:97">
      <c r="A11">
        <v>10</v>
      </c>
      <c r="B11">
        <v>518</v>
      </c>
      <c r="C11" t="s">
        <v>147</v>
      </c>
      <c r="D11" t="s">
        <v>148</v>
      </c>
      <c r="E11" t="s">
        <v>91</v>
      </c>
      <c r="F11" s="1">
        <v>11907</v>
      </c>
      <c r="G11" s="1">
        <v>11907</v>
      </c>
      <c r="H11" t="s">
        <v>92</v>
      </c>
      <c r="I11" t="s">
        <v>149</v>
      </c>
      <c r="J11" t="s">
        <v>93</v>
      </c>
      <c r="K11" t="s">
        <v>150</v>
      </c>
      <c r="L11" t="s">
        <v>93</v>
      </c>
      <c r="M11" t="s">
        <v>151</v>
      </c>
      <c r="N11" t="s">
        <v>94</v>
      </c>
      <c r="O11" t="s">
        <v>93</v>
      </c>
      <c r="P11" t="s">
        <v>93</v>
      </c>
      <c r="Q11" t="s">
        <v>1721</v>
      </c>
      <c r="R11" t="s">
        <v>1436</v>
      </c>
      <c r="S11" t="s">
        <v>878</v>
      </c>
      <c r="T11" t="s">
        <v>909</v>
      </c>
      <c r="U11" t="s">
        <v>93</v>
      </c>
      <c r="V11" t="s">
        <v>93</v>
      </c>
      <c r="W11">
        <v>93</v>
      </c>
      <c r="X11">
        <v>8</v>
      </c>
      <c r="Y11" t="s">
        <v>94</v>
      </c>
      <c r="Z11" s="1">
        <v>43815</v>
      </c>
      <c r="AA11" s="1"/>
      <c r="AB11" s="1">
        <v>43735</v>
      </c>
      <c r="AC11" s="1">
        <v>43814</v>
      </c>
      <c r="AD11" t="s">
        <v>95</v>
      </c>
      <c r="AE11">
        <v>21</v>
      </c>
      <c r="AF11" s="1">
        <v>45261</v>
      </c>
      <c r="AG11" s="1">
        <v>46721</v>
      </c>
      <c r="AH11" t="s">
        <v>93</v>
      </c>
      <c r="AI11" t="s">
        <v>93</v>
      </c>
      <c r="AJ11">
        <v>132027</v>
      </c>
      <c r="AK11" t="s">
        <v>1562</v>
      </c>
      <c r="AL11" s="1"/>
      <c r="AM11">
        <v>1373000163</v>
      </c>
      <c r="AN11" t="s">
        <v>127</v>
      </c>
      <c r="AO11" t="s">
        <v>96</v>
      </c>
      <c r="AP11">
        <v>39132022</v>
      </c>
      <c r="AQ11" t="s">
        <v>97</v>
      </c>
      <c r="AR11" t="s">
        <v>93</v>
      </c>
      <c r="AS11" t="s">
        <v>1563</v>
      </c>
      <c r="AT11" t="s">
        <v>93</v>
      </c>
      <c r="AU11" s="1">
        <v>45973</v>
      </c>
      <c r="AV11" s="1">
        <v>46002</v>
      </c>
      <c r="AW11">
        <v>49</v>
      </c>
      <c r="AX11" t="s">
        <v>98</v>
      </c>
      <c r="AY11" t="s">
        <v>99</v>
      </c>
      <c r="AZ11">
        <v>307</v>
      </c>
      <c r="BA11" t="s">
        <v>152</v>
      </c>
      <c r="BB11" t="s">
        <v>153</v>
      </c>
      <c r="BC11" t="s">
        <v>93</v>
      </c>
      <c r="BD11" t="s">
        <v>93</v>
      </c>
      <c r="BE11" t="s">
        <v>148</v>
      </c>
      <c r="BF11" t="s">
        <v>92</v>
      </c>
      <c r="BG11" t="s">
        <v>149</v>
      </c>
      <c r="BH11" t="s">
        <v>93</v>
      </c>
      <c r="BI11" t="s">
        <v>150</v>
      </c>
      <c r="BJ11" t="s">
        <v>99</v>
      </c>
      <c r="BK11" s="1">
        <v>43313</v>
      </c>
      <c r="BL11" s="1">
        <v>44043</v>
      </c>
      <c r="BM11">
        <v>0</v>
      </c>
      <c r="BN11" t="s">
        <v>93</v>
      </c>
      <c r="BO11" t="s">
        <v>93</v>
      </c>
      <c r="BP11" t="s">
        <v>93</v>
      </c>
      <c r="BQ11" t="s">
        <v>93</v>
      </c>
      <c r="BR11" t="s">
        <v>154</v>
      </c>
      <c r="BS11" s="1"/>
      <c r="BT11">
        <v>551</v>
      </c>
      <c r="BU11" t="s">
        <v>127</v>
      </c>
      <c r="BV11" t="s">
        <v>101</v>
      </c>
      <c r="BW11">
        <v>194565</v>
      </c>
      <c r="BX11" t="s">
        <v>145</v>
      </c>
      <c r="BY11" t="s">
        <v>155</v>
      </c>
      <c r="BZ11" t="s">
        <v>148</v>
      </c>
      <c r="CA11">
        <v>13</v>
      </c>
      <c r="CB11">
        <v>90</v>
      </c>
      <c r="CC11" t="s">
        <v>106</v>
      </c>
      <c r="CD11" t="s">
        <v>93</v>
      </c>
      <c r="CE11" t="s">
        <v>93</v>
      </c>
      <c r="CF11" t="s">
        <v>93</v>
      </c>
      <c r="CG11" t="s">
        <v>93</v>
      </c>
      <c r="CH11" t="s">
        <v>93</v>
      </c>
      <c r="CI11">
        <v>64</v>
      </c>
      <c r="CJ11" t="s">
        <v>130</v>
      </c>
      <c r="CK11">
        <v>0</v>
      </c>
      <c r="CL11" t="s">
        <v>93</v>
      </c>
      <c r="CM11">
        <v>0</v>
      </c>
      <c r="CN11" t="s">
        <v>93</v>
      </c>
      <c r="CO11">
        <v>0</v>
      </c>
      <c r="CP11" t="s">
        <v>93</v>
      </c>
      <c r="CQ11" t="s">
        <v>93</v>
      </c>
      <c r="CS11" t="str">
        <f>_xlfn.IFNA(VLOOKUP(前[[#This Row],[利用者名]],全[利用者名],1,FALSE),"終了")</f>
        <v>井澤　猛</v>
      </c>
    </row>
    <row r="12" spans="1:97">
      <c r="A12">
        <v>11</v>
      </c>
      <c r="B12">
        <v>927</v>
      </c>
      <c r="C12" t="s">
        <v>1029</v>
      </c>
      <c r="D12" t="s">
        <v>1030</v>
      </c>
      <c r="E12" t="s">
        <v>125</v>
      </c>
      <c r="F12" s="1">
        <v>13339</v>
      </c>
      <c r="G12" s="1">
        <v>13339</v>
      </c>
      <c r="H12" t="s">
        <v>184</v>
      </c>
      <c r="I12" t="s">
        <v>1031</v>
      </c>
      <c r="J12" t="s">
        <v>93</v>
      </c>
      <c r="K12" t="s">
        <v>1032</v>
      </c>
      <c r="L12" t="s">
        <v>93</v>
      </c>
      <c r="M12" t="s">
        <v>93</v>
      </c>
      <c r="N12" t="s">
        <v>94</v>
      </c>
      <c r="O12" t="s">
        <v>93</v>
      </c>
      <c r="P12" t="s">
        <v>93</v>
      </c>
      <c r="Q12" t="s">
        <v>1364</v>
      </c>
      <c r="R12" t="s">
        <v>93</v>
      </c>
      <c r="S12" t="s">
        <v>93</v>
      </c>
      <c r="T12" t="s">
        <v>93</v>
      </c>
      <c r="U12" t="s">
        <v>93</v>
      </c>
      <c r="V12" t="s">
        <v>93</v>
      </c>
      <c r="W12">
        <v>89</v>
      </c>
      <c r="X12">
        <v>7</v>
      </c>
      <c r="Y12" t="s">
        <v>94</v>
      </c>
      <c r="Z12" s="1">
        <v>45510</v>
      </c>
      <c r="AA12" s="1"/>
      <c r="AB12" s="1"/>
      <c r="AC12" s="1"/>
      <c r="AD12" t="s">
        <v>95</v>
      </c>
      <c r="AE12">
        <v>21</v>
      </c>
      <c r="AF12" s="1">
        <v>45870</v>
      </c>
      <c r="AG12" s="1">
        <v>47330</v>
      </c>
      <c r="AH12" t="s">
        <v>93</v>
      </c>
      <c r="AI12" t="s">
        <v>93</v>
      </c>
      <c r="AJ12">
        <v>132027</v>
      </c>
      <c r="AK12" t="s">
        <v>1564</v>
      </c>
      <c r="AL12" s="1"/>
      <c r="AM12">
        <v>1373003647</v>
      </c>
      <c r="AN12" t="s">
        <v>1033</v>
      </c>
      <c r="AO12" t="s">
        <v>93</v>
      </c>
      <c r="AQ12" t="s">
        <v>93</v>
      </c>
      <c r="AR12" t="s">
        <v>93</v>
      </c>
      <c r="AS12" t="s">
        <v>93</v>
      </c>
      <c r="AT12" t="s">
        <v>93</v>
      </c>
      <c r="AU12" s="1">
        <v>45962</v>
      </c>
      <c r="AV12" s="1">
        <v>46053</v>
      </c>
      <c r="AW12">
        <v>49</v>
      </c>
      <c r="AX12" t="s">
        <v>98</v>
      </c>
      <c r="AY12" t="s">
        <v>99</v>
      </c>
      <c r="AZ12">
        <v>143</v>
      </c>
      <c r="BA12" t="s">
        <v>841</v>
      </c>
      <c r="BB12" t="s">
        <v>489</v>
      </c>
      <c r="BC12" t="s">
        <v>93</v>
      </c>
      <c r="BD12" t="s">
        <v>93</v>
      </c>
      <c r="BE12" t="s">
        <v>1270</v>
      </c>
      <c r="BF12" t="s">
        <v>93</v>
      </c>
      <c r="BG12" t="s">
        <v>93</v>
      </c>
      <c r="BH12" t="s">
        <v>93</v>
      </c>
      <c r="BI12" t="s">
        <v>93</v>
      </c>
      <c r="BJ12" t="s">
        <v>99</v>
      </c>
      <c r="BK12" s="1"/>
      <c r="BL12" s="1"/>
      <c r="BM12">
        <v>0</v>
      </c>
      <c r="BN12" t="s">
        <v>93</v>
      </c>
      <c r="BO12" t="s">
        <v>93</v>
      </c>
      <c r="BP12" t="s">
        <v>93</v>
      </c>
      <c r="BQ12" t="s">
        <v>93</v>
      </c>
      <c r="BR12" t="s">
        <v>93</v>
      </c>
      <c r="BS12" s="1"/>
      <c r="BT12">
        <v>957</v>
      </c>
      <c r="BU12" t="s">
        <v>93</v>
      </c>
      <c r="BV12" t="s">
        <v>101</v>
      </c>
      <c r="BW12">
        <v>4881841</v>
      </c>
      <c r="BX12" t="s">
        <v>303</v>
      </c>
      <c r="BY12" t="s">
        <v>1034</v>
      </c>
      <c r="BZ12" t="s">
        <v>1030</v>
      </c>
      <c r="CA12">
        <v>0</v>
      </c>
      <c r="CB12">
        <v>90</v>
      </c>
      <c r="CC12" t="s">
        <v>106</v>
      </c>
      <c r="CD12" t="s">
        <v>93</v>
      </c>
      <c r="CE12" t="s">
        <v>93</v>
      </c>
      <c r="CF12" t="s">
        <v>93</v>
      </c>
      <c r="CG12" t="s">
        <v>93</v>
      </c>
      <c r="CH12" t="s">
        <v>93</v>
      </c>
      <c r="CI12">
        <v>308</v>
      </c>
      <c r="CJ12" t="s">
        <v>1091</v>
      </c>
      <c r="CK12">
        <v>0</v>
      </c>
      <c r="CL12" t="s">
        <v>93</v>
      </c>
      <c r="CM12">
        <v>0</v>
      </c>
      <c r="CN12" t="s">
        <v>93</v>
      </c>
      <c r="CO12">
        <v>0</v>
      </c>
      <c r="CP12" t="s">
        <v>93</v>
      </c>
      <c r="CQ12" t="s">
        <v>93</v>
      </c>
      <c r="CS12" t="str">
        <f>_xlfn.IFNA(VLOOKUP(前[[#This Row],[利用者名]],全[利用者名],1,FALSE),"終了")</f>
        <v>泉　玉美</v>
      </c>
    </row>
    <row r="13" spans="1:97">
      <c r="A13">
        <v>12</v>
      </c>
      <c r="B13">
        <v>689</v>
      </c>
      <c r="C13" t="s">
        <v>161</v>
      </c>
      <c r="D13" t="s">
        <v>162</v>
      </c>
      <c r="E13" t="s">
        <v>91</v>
      </c>
      <c r="F13" s="1">
        <v>18112</v>
      </c>
      <c r="G13" s="1">
        <v>18112</v>
      </c>
      <c r="H13" t="s">
        <v>163</v>
      </c>
      <c r="I13" t="s">
        <v>164</v>
      </c>
      <c r="J13" t="s">
        <v>93</v>
      </c>
      <c r="K13" t="s">
        <v>165</v>
      </c>
      <c r="L13" t="s">
        <v>93</v>
      </c>
      <c r="M13" t="s">
        <v>93</v>
      </c>
      <c r="N13" t="s">
        <v>93</v>
      </c>
      <c r="O13" t="s">
        <v>93</v>
      </c>
      <c r="P13" t="s">
        <v>93</v>
      </c>
      <c r="Q13" t="s">
        <v>1432</v>
      </c>
      <c r="R13" t="s">
        <v>1433</v>
      </c>
      <c r="S13" t="s">
        <v>911</v>
      </c>
      <c r="T13" t="s">
        <v>93</v>
      </c>
      <c r="U13" t="s">
        <v>93</v>
      </c>
      <c r="V13" t="s">
        <v>93</v>
      </c>
      <c r="W13">
        <v>76</v>
      </c>
      <c r="X13">
        <v>8</v>
      </c>
      <c r="Y13" t="s">
        <v>94</v>
      </c>
      <c r="Z13" s="1">
        <v>44476</v>
      </c>
      <c r="AA13" s="1"/>
      <c r="AB13" s="1"/>
      <c r="AC13" s="1"/>
      <c r="AD13" t="s">
        <v>95</v>
      </c>
      <c r="AE13">
        <v>21</v>
      </c>
      <c r="AF13" s="1">
        <v>45017</v>
      </c>
      <c r="AG13" s="1">
        <v>46112</v>
      </c>
      <c r="AH13" t="s">
        <v>93</v>
      </c>
      <c r="AI13" t="s">
        <v>93</v>
      </c>
      <c r="AJ13">
        <v>132027</v>
      </c>
      <c r="AK13" t="s">
        <v>1565</v>
      </c>
      <c r="AL13" s="1">
        <v>44481</v>
      </c>
      <c r="AM13">
        <v>1373003720</v>
      </c>
      <c r="AN13" t="s">
        <v>1289</v>
      </c>
      <c r="AO13" t="s">
        <v>93</v>
      </c>
      <c r="AQ13" t="s">
        <v>93</v>
      </c>
      <c r="AR13" t="s">
        <v>93</v>
      </c>
      <c r="AS13" t="s">
        <v>93</v>
      </c>
      <c r="AT13" t="s">
        <v>93</v>
      </c>
      <c r="AU13" s="1">
        <v>45992</v>
      </c>
      <c r="AV13" s="1">
        <v>46081</v>
      </c>
      <c r="AW13">
        <v>67</v>
      </c>
      <c r="AX13" t="s">
        <v>181</v>
      </c>
      <c r="AY13" t="s">
        <v>99</v>
      </c>
      <c r="AZ13">
        <v>524</v>
      </c>
      <c r="BA13" t="s">
        <v>167</v>
      </c>
      <c r="BB13" t="s">
        <v>168</v>
      </c>
      <c r="BC13" t="s">
        <v>93</v>
      </c>
      <c r="BD13" t="s">
        <v>93</v>
      </c>
      <c r="BE13" t="s">
        <v>162</v>
      </c>
      <c r="BF13" t="s">
        <v>163</v>
      </c>
      <c r="BG13" t="s">
        <v>164</v>
      </c>
      <c r="BH13" t="s">
        <v>93</v>
      </c>
      <c r="BI13" t="s">
        <v>165</v>
      </c>
      <c r="BJ13" t="s">
        <v>99</v>
      </c>
      <c r="BK13" s="1"/>
      <c r="BL13" s="1"/>
      <c r="BM13">
        <v>67</v>
      </c>
      <c r="BN13" t="s">
        <v>181</v>
      </c>
      <c r="BO13" t="s">
        <v>93</v>
      </c>
      <c r="BP13" t="s">
        <v>93</v>
      </c>
      <c r="BQ13" t="s">
        <v>93</v>
      </c>
      <c r="BR13" t="s">
        <v>93</v>
      </c>
      <c r="BS13" s="1"/>
      <c r="BT13">
        <v>758</v>
      </c>
      <c r="BU13" t="s">
        <v>93</v>
      </c>
      <c r="BV13" t="s">
        <v>101</v>
      </c>
      <c r="BW13">
        <v>1004855</v>
      </c>
      <c r="BX13" t="s">
        <v>169</v>
      </c>
      <c r="BY13" t="s">
        <v>170</v>
      </c>
      <c r="BZ13" t="s">
        <v>162</v>
      </c>
      <c r="CA13">
        <v>0</v>
      </c>
      <c r="CB13">
        <v>90</v>
      </c>
      <c r="CC13" t="s">
        <v>93</v>
      </c>
      <c r="CD13" t="s">
        <v>93</v>
      </c>
      <c r="CE13" t="s">
        <v>171</v>
      </c>
      <c r="CF13" t="s">
        <v>93</v>
      </c>
      <c r="CG13" t="s">
        <v>93</v>
      </c>
      <c r="CH13" t="s">
        <v>93</v>
      </c>
      <c r="CI13">
        <v>341</v>
      </c>
      <c r="CJ13" t="s">
        <v>172</v>
      </c>
      <c r="CK13">
        <v>49</v>
      </c>
      <c r="CL13" t="s">
        <v>98</v>
      </c>
      <c r="CM13">
        <v>0</v>
      </c>
      <c r="CN13" t="s">
        <v>93</v>
      </c>
      <c r="CO13">
        <v>0</v>
      </c>
      <c r="CP13" t="s">
        <v>93</v>
      </c>
      <c r="CQ13" t="s">
        <v>93</v>
      </c>
      <c r="CS13" t="str">
        <f>_xlfn.IFNA(VLOOKUP(前[[#This Row],[利用者名]],全[利用者名],1,FALSE),"終了")</f>
        <v>伊藤　収</v>
      </c>
    </row>
    <row r="14" spans="1:97">
      <c r="A14">
        <v>13</v>
      </c>
      <c r="B14">
        <v>625</v>
      </c>
      <c r="C14" t="s">
        <v>173</v>
      </c>
      <c r="D14" t="s">
        <v>174</v>
      </c>
      <c r="E14" t="s">
        <v>91</v>
      </c>
      <c r="F14" s="1">
        <v>10558</v>
      </c>
      <c r="G14" s="1">
        <v>10558</v>
      </c>
      <c r="H14" t="s">
        <v>175</v>
      </c>
      <c r="I14" t="s">
        <v>176</v>
      </c>
      <c r="J14" t="s">
        <v>93</v>
      </c>
      <c r="K14" t="s">
        <v>177</v>
      </c>
      <c r="L14" t="s">
        <v>178</v>
      </c>
      <c r="M14" t="s">
        <v>93</v>
      </c>
      <c r="N14" t="s">
        <v>93</v>
      </c>
      <c r="O14" t="s">
        <v>93</v>
      </c>
      <c r="P14" t="s">
        <v>93</v>
      </c>
      <c r="Q14" t="s">
        <v>1566</v>
      </c>
      <c r="R14" t="s">
        <v>1433</v>
      </c>
      <c r="S14" t="s">
        <v>911</v>
      </c>
      <c r="T14" t="s">
        <v>93</v>
      </c>
      <c r="U14" t="s">
        <v>93</v>
      </c>
      <c r="V14" t="s">
        <v>93</v>
      </c>
      <c r="W14">
        <v>97</v>
      </c>
      <c r="X14">
        <v>11</v>
      </c>
      <c r="Y14" t="s">
        <v>94</v>
      </c>
      <c r="Z14" s="1">
        <v>44208</v>
      </c>
      <c r="AA14" s="1"/>
      <c r="AB14" s="1"/>
      <c r="AC14" s="1"/>
      <c r="AD14" t="s">
        <v>95</v>
      </c>
      <c r="AE14">
        <v>21</v>
      </c>
      <c r="AF14" s="1">
        <v>44958</v>
      </c>
      <c r="AG14" s="1">
        <v>46418</v>
      </c>
      <c r="AH14" t="s">
        <v>93</v>
      </c>
      <c r="AI14" t="s">
        <v>93</v>
      </c>
      <c r="AJ14">
        <v>132027</v>
      </c>
      <c r="AK14" t="s">
        <v>1567</v>
      </c>
      <c r="AL14" s="1">
        <v>44042</v>
      </c>
      <c r="AM14">
        <v>1373003720</v>
      </c>
      <c r="AN14" t="s">
        <v>1289</v>
      </c>
      <c r="AO14" t="s">
        <v>93</v>
      </c>
      <c r="AQ14" t="s">
        <v>93</v>
      </c>
      <c r="AR14" t="s">
        <v>93</v>
      </c>
      <c r="AS14" t="s">
        <v>93</v>
      </c>
      <c r="AT14" t="s">
        <v>93</v>
      </c>
      <c r="AU14" s="1">
        <v>45995</v>
      </c>
      <c r="AV14" s="1">
        <v>46176</v>
      </c>
      <c r="AW14">
        <v>49</v>
      </c>
      <c r="AX14" t="s">
        <v>98</v>
      </c>
      <c r="AY14" t="s">
        <v>99</v>
      </c>
      <c r="AZ14">
        <v>275</v>
      </c>
      <c r="BA14" t="s">
        <v>179</v>
      </c>
      <c r="BB14" t="s">
        <v>180</v>
      </c>
      <c r="BC14" t="s">
        <v>93</v>
      </c>
      <c r="BD14" t="s">
        <v>93</v>
      </c>
      <c r="BE14" t="s">
        <v>174</v>
      </c>
      <c r="BF14" t="s">
        <v>175</v>
      </c>
      <c r="BG14" t="s">
        <v>176</v>
      </c>
      <c r="BH14" t="s">
        <v>93</v>
      </c>
      <c r="BI14" t="s">
        <v>177</v>
      </c>
      <c r="BJ14" t="s">
        <v>99</v>
      </c>
      <c r="BK14" s="1"/>
      <c r="BL14" s="1"/>
      <c r="BM14">
        <v>67</v>
      </c>
      <c r="BN14" t="s">
        <v>181</v>
      </c>
      <c r="BO14" t="s">
        <v>93</v>
      </c>
      <c r="BP14" t="s">
        <v>93</v>
      </c>
      <c r="BQ14" t="s">
        <v>93</v>
      </c>
      <c r="BR14" t="s">
        <v>93</v>
      </c>
      <c r="BS14" s="1"/>
      <c r="BT14">
        <v>630</v>
      </c>
      <c r="BU14" t="s">
        <v>93</v>
      </c>
      <c r="BV14" t="s">
        <v>101</v>
      </c>
      <c r="BW14">
        <v>1136613</v>
      </c>
      <c r="BX14" t="s">
        <v>182</v>
      </c>
      <c r="BY14" t="s">
        <v>183</v>
      </c>
      <c r="BZ14" t="s">
        <v>174</v>
      </c>
      <c r="CA14">
        <v>0</v>
      </c>
      <c r="CB14">
        <v>80</v>
      </c>
      <c r="CC14" t="s">
        <v>93</v>
      </c>
      <c r="CD14" t="s">
        <v>93</v>
      </c>
      <c r="CE14" t="s">
        <v>93</v>
      </c>
      <c r="CF14" t="s">
        <v>93</v>
      </c>
      <c r="CG14" t="s">
        <v>93</v>
      </c>
      <c r="CH14" t="s">
        <v>93</v>
      </c>
      <c r="CI14">
        <v>341</v>
      </c>
      <c r="CJ14" t="s">
        <v>172</v>
      </c>
      <c r="CK14">
        <v>67</v>
      </c>
      <c r="CL14" t="s">
        <v>181</v>
      </c>
      <c r="CM14">
        <v>0</v>
      </c>
      <c r="CN14" t="s">
        <v>93</v>
      </c>
      <c r="CO14">
        <v>0</v>
      </c>
      <c r="CP14" t="s">
        <v>93</v>
      </c>
      <c r="CQ14" t="s">
        <v>93</v>
      </c>
      <c r="CS14" t="str">
        <f>_xlfn.IFNA(VLOOKUP(前[[#This Row],[利用者名]],全[利用者名],1,FALSE),"終了")</f>
        <v>伊藤　十郎</v>
      </c>
    </row>
    <row r="15" spans="1:97">
      <c r="A15">
        <v>14</v>
      </c>
      <c r="B15">
        <v>1030</v>
      </c>
      <c r="C15" t="s">
        <v>1722</v>
      </c>
      <c r="D15" t="s">
        <v>1723</v>
      </c>
      <c r="E15" t="s">
        <v>91</v>
      </c>
      <c r="F15" s="1">
        <v>16527</v>
      </c>
      <c r="G15" s="1">
        <v>16527</v>
      </c>
      <c r="H15" t="s">
        <v>113</v>
      </c>
      <c r="I15" t="s">
        <v>1724</v>
      </c>
      <c r="J15" t="s">
        <v>93</v>
      </c>
      <c r="K15" t="s">
        <v>1725</v>
      </c>
      <c r="L15" t="s">
        <v>1726</v>
      </c>
      <c r="M15" t="s">
        <v>93</v>
      </c>
      <c r="N15" t="s">
        <v>93</v>
      </c>
      <c r="O15" t="s">
        <v>93</v>
      </c>
      <c r="P15" t="s">
        <v>93</v>
      </c>
      <c r="Q15" t="s">
        <v>93</v>
      </c>
      <c r="R15" t="s">
        <v>93</v>
      </c>
      <c r="S15" t="s">
        <v>93</v>
      </c>
      <c r="T15" t="s">
        <v>93</v>
      </c>
      <c r="U15" t="s">
        <v>93</v>
      </c>
      <c r="V15" t="s">
        <v>93</v>
      </c>
      <c r="W15">
        <v>80</v>
      </c>
      <c r="X15">
        <v>3</v>
      </c>
      <c r="Y15" t="s">
        <v>94</v>
      </c>
      <c r="Z15" s="1"/>
      <c r="AA15" s="1"/>
      <c r="AB15" s="1"/>
      <c r="AC15" s="1"/>
      <c r="AD15" t="s">
        <v>93</v>
      </c>
      <c r="AF15" s="1"/>
      <c r="AG15" s="1"/>
      <c r="AH15" t="s">
        <v>93</v>
      </c>
      <c r="AI15" t="s">
        <v>93</v>
      </c>
      <c r="AK15" t="s">
        <v>93</v>
      </c>
      <c r="AL15" s="1"/>
      <c r="AN15" t="s">
        <v>93</v>
      </c>
      <c r="AO15" t="s">
        <v>93</v>
      </c>
      <c r="AQ15" t="s">
        <v>93</v>
      </c>
      <c r="AR15" t="s">
        <v>93</v>
      </c>
      <c r="AS15" t="s">
        <v>93</v>
      </c>
      <c r="AT15" t="s">
        <v>93</v>
      </c>
      <c r="AU15" s="1"/>
      <c r="AV15" s="1"/>
      <c r="AW15">
        <v>0</v>
      </c>
      <c r="AX15" t="s">
        <v>93</v>
      </c>
      <c r="AY15" t="s">
        <v>93</v>
      </c>
      <c r="AZ15">
        <v>0</v>
      </c>
      <c r="BA15" t="s">
        <v>93</v>
      </c>
      <c r="BB15" t="s">
        <v>93</v>
      </c>
      <c r="BC15" t="s">
        <v>93</v>
      </c>
      <c r="BD15" t="s">
        <v>93</v>
      </c>
      <c r="BE15" t="s">
        <v>1723</v>
      </c>
      <c r="BF15" t="s">
        <v>113</v>
      </c>
      <c r="BG15" t="s">
        <v>1724</v>
      </c>
      <c r="BH15" t="s">
        <v>93</v>
      </c>
      <c r="BI15" t="s">
        <v>1725</v>
      </c>
      <c r="BJ15" t="s">
        <v>93</v>
      </c>
      <c r="BK15" s="1"/>
      <c r="BL15" s="1"/>
      <c r="BM15">
        <v>0</v>
      </c>
      <c r="BN15" t="s">
        <v>93</v>
      </c>
      <c r="BO15" t="s">
        <v>93</v>
      </c>
      <c r="BP15" t="s">
        <v>93</v>
      </c>
      <c r="BQ15" t="s">
        <v>93</v>
      </c>
      <c r="BR15" t="s">
        <v>93</v>
      </c>
      <c r="BS15" s="1"/>
      <c r="BT15">
        <v>1046</v>
      </c>
      <c r="BU15" t="s">
        <v>93</v>
      </c>
      <c r="BV15" t="s">
        <v>93</v>
      </c>
      <c r="BX15" t="s">
        <v>93</v>
      </c>
      <c r="BY15" t="s">
        <v>93</v>
      </c>
      <c r="BZ15" t="s">
        <v>93</v>
      </c>
      <c r="CA15">
        <v>0</v>
      </c>
      <c r="CB15">
        <v>0</v>
      </c>
      <c r="CC15" t="s">
        <v>93</v>
      </c>
      <c r="CD15" t="s">
        <v>93</v>
      </c>
      <c r="CE15" t="s">
        <v>93</v>
      </c>
      <c r="CF15" t="s">
        <v>93</v>
      </c>
      <c r="CG15" t="s">
        <v>93</v>
      </c>
      <c r="CH15" t="s">
        <v>93</v>
      </c>
      <c r="CI15">
        <v>0</v>
      </c>
      <c r="CJ15" t="s">
        <v>93</v>
      </c>
      <c r="CK15">
        <v>0</v>
      </c>
      <c r="CL15" t="s">
        <v>93</v>
      </c>
      <c r="CM15">
        <v>0</v>
      </c>
      <c r="CN15" t="s">
        <v>93</v>
      </c>
      <c r="CO15">
        <v>0</v>
      </c>
      <c r="CP15" t="s">
        <v>93</v>
      </c>
      <c r="CQ15" t="s">
        <v>93</v>
      </c>
      <c r="CS15" t="str">
        <f>_xlfn.IFNA(VLOOKUP(前[[#This Row],[利用者名]],全[利用者名],1,FALSE),"終了")</f>
        <v>伊藤　英雄</v>
      </c>
    </row>
    <row r="16" spans="1:97">
      <c r="A16">
        <v>15</v>
      </c>
      <c r="B16">
        <v>986</v>
      </c>
      <c r="C16" t="s">
        <v>1290</v>
      </c>
      <c r="D16" t="s">
        <v>1291</v>
      </c>
      <c r="E16" t="s">
        <v>125</v>
      </c>
      <c r="F16" s="1">
        <v>31816</v>
      </c>
      <c r="G16" s="1">
        <v>31816</v>
      </c>
      <c r="H16" t="s">
        <v>136</v>
      </c>
      <c r="I16" t="s">
        <v>1292</v>
      </c>
      <c r="J16" t="s">
        <v>93</v>
      </c>
      <c r="K16" t="s">
        <v>1293</v>
      </c>
      <c r="L16" t="s">
        <v>1324</v>
      </c>
      <c r="M16" t="s">
        <v>93</v>
      </c>
      <c r="N16" t="s">
        <v>94</v>
      </c>
      <c r="O16" t="s">
        <v>93</v>
      </c>
      <c r="P16" t="s">
        <v>93</v>
      </c>
      <c r="Q16" t="s">
        <v>93</v>
      </c>
      <c r="R16" t="s">
        <v>93</v>
      </c>
      <c r="S16" t="s">
        <v>93</v>
      </c>
      <c r="T16" t="s">
        <v>93</v>
      </c>
      <c r="U16" t="s">
        <v>93</v>
      </c>
      <c r="V16" t="s">
        <v>93</v>
      </c>
      <c r="W16">
        <v>38</v>
      </c>
      <c r="X16">
        <v>2</v>
      </c>
      <c r="Y16" t="s">
        <v>94</v>
      </c>
      <c r="Z16" s="1"/>
      <c r="AA16" s="1"/>
      <c r="AB16" s="1">
        <v>45817</v>
      </c>
      <c r="AC16" s="1"/>
      <c r="AD16" t="s">
        <v>93</v>
      </c>
      <c r="AF16" s="1"/>
      <c r="AG16" s="1"/>
      <c r="AH16" t="s">
        <v>93</v>
      </c>
      <c r="AI16" t="s">
        <v>93</v>
      </c>
      <c r="AK16" t="s">
        <v>93</v>
      </c>
      <c r="AL16" s="1"/>
      <c r="AN16" t="s">
        <v>93</v>
      </c>
      <c r="AO16" t="s">
        <v>140</v>
      </c>
      <c r="AP16">
        <v>6131064</v>
      </c>
      <c r="AQ16" t="s">
        <v>97</v>
      </c>
      <c r="AR16" t="s">
        <v>1325</v>
      </c>
      <c r="AS16" t="s">
        <v>1326</v>
      </c>
      <c r="AT16" t="s">
        <v>93</v>
      </c>
      <c r="AU16" s="1">
        <v>45962</v>
      </c>
      <c r="AV16" s="1">
        <v>46142</v>
      </c>
      <c r="AW16">
        <v>49</v>
      </c>
      <c r="AX16" t="s">
        <v>98</v>
      </c>
      <c r="AY16" t="s">
        <v>142</v>
      </c>
      <c r="AZ16">
        <v>20</v>
      </c>
      <c r="BA16" t="s">
        <v>143</v>
      </c>
      <c r="BB16" t="s">
        <v>121</v>
      </c>
      <c r="BC16" t="s">
        <v>1327</v>
      </c>
      <c r="BD16" t="s">
        <v>93</v>
      </c>
      <c r="BE16" t="s">
        <v>1291</v>
      </c>
      <c r="BF16" t="s">
        <v>136</v>
      </c>
      <c r="BG16" t="s">
        <v>1292</v>
      </c>
      <c r="BH16" t="s">
        <v>93</v>
      </c>
      <c r="BI16" t="s">
        <v>1293</v>
      </c>
      <c r="BJ16" t="s">
        <v>142</v>
      </c>
      <c r="BK16" s="1">
        <v>39904</v>
      </c>
      <c r="BL16" s="1"/>
      <c r="BM16">
        <v>81</v>
      </c>
      <c r="BN16" t="s">
        <v>712</v>
      </c>
      <c r="BO16" t="s">
        <v>93</v>
      </c>
      <c r="BP16" t="s">
        <v>93</v>
      </c>
      <c r="BQ16" t="s">
        <v>93</v>
      </c>
      <c r="BR16" t="s">
        <v>93</v>
      </c>
      <c r="BS16" s="1"/>
      <c r="BT16">
        <v>1009</v>
      </c>
      <c r="BU16" t="s">
        <v>93</v>
      </c>
      <c r="BV16" t="s">
        <v>93</v>
      </c>
      <c r="BX16" t="s">
        <v>93</v>
      </c>
      <c r="BY16" t="s">
        <v>93</v>
      </c>
      <c r="BZ16" t="s">
        <v>93</v>
      </c>
      <c r="CA16">
        <v>0</v>
      </c>
      <c r="CB16">
        <v>0</v>
      </c>
      <c r="CC16" t="s">
        <v>982</v>
      </c>
      <c r="CD16" t="s">
        <v>93</v>
      </c>
      <c r="CE16" t="s">
        <v>93</v>
      </c>
      <c r="CF16" t="s">
        <v>93</v>
      </c>
      <c r="CG16" t="s">
        <v>93</v>
      </c>
      <c r="CH16" t="s">
        <v>93</v>
      </c>
      <c r="CI16">
        <v>0</v>
      </c>
      <c r="CJ16" t="s">
        <v>93</v>
      </c>
      <c r="CK16">
        <v>0</v>
      </c>
      <c r="CL16" t="s">
        <v>93</v>
      </c>
      <c r="CM16">
        <v>0</v>
      </c>
      <c r="CN16" t="s">
        <v>93</v>
      </c>
      <c r="CO16">
        <v>0</v>
      </c>
      <c r="CP16" t="s">
        <v>93</v>
      </c>
      <c r="CQ16" t="s">
        <v>93</v>
      </c>
      <c r="CS16" t="str">
        <f>_xlfn.IFNA(VLOOKUP(前[[#This Row],[利用者名]],全[利用者名],1,FALSE),"終了")</f>
        <v>岩崎　友香</v>
      </c>
    </row>
    <row r="17" spans="1:97">
      <c r="A17">
        <v>16</v>
      </c>
      <c r="B17">
        <v>920</v>
      </c>
      <c r="C17" t="s">
        <v>983</v>
      </c>
      <c r="D17" t="s">
        <v>984</v>
      </c>
      <c r="E17" t="s">
        <v>125</v>
      </c>
      <c r="F17" s="1">
        <v>13559</v>
      </c>
      <c r="G17" s="1">
        <v>13559</v>
      </c>
      <c r="H17" t="s">
        <v>156</v>
      </c>
      <c r="I17" t="s">
        <v>985</v>
      </c>
      <c r="J17" t="s">
        <v>93</v>
      </c>
      <c r="K17" t="s">
        <v>986</v>
      </c>
      <c r="L17" t="s">
        <v>987</v>
      </c>
      <c r="M17" t="s">
        <v>93</v>
      </c>
      <c r="N17" t="s">
        <v>94</v>
      </c>
      <c r="O17" t="s">
        <v>93</v>
      </c>
      <c r="P17" t="s">
        <v>93</v>
      </c>
      <c r="Q17" t="s">
        <v>1294</v>
      </c>
      <c r="R17" t="s">
        <v>93</v>
      </c>
      <c r="S17" t="s">
        <v>93</v>
      </c>
      <c r="T17" t="s">
        <v>93</v>
      </c>
      <c r="U17" t="s">
        <v>93</v>
      </c>
      <c r="V17" t="s">
        <v>93</v>
      </c>
      <c r="W17">
        <v>88</v>
      </c>
      <c r="X17">
        <v>2</v>
      </c>
      <c r="Y17" t="s">
        <v>94</v>
      </c>
      <c r="Z17" s="1">
        <v>45468</v>
      </c>
      <c r="AA17" s="1"/>
      <c r="AB17" s="1">
        <v>45468</v>
      </c>
      <c r="AC17" s="1"/>
      <c r="AD17" t="s">
        <v>108</v>
      </c>
      <c r="AE17">
        <v>23</v>
      </c>
      <c r="AF17" s="1">
        <v>45809</v>
      </c>
      <c r="AG17" s="1">
        <v>46173</v>
      </c>
      <c r="AH17" t="s">
        <v>93</v>
      </c>
      <c r="AI17" t="s">
        <v>93</v>
      </c>
      <c r="AJ17">
        <v>132027</v>
      </c>
      <c r="AK17" t="s">
        <v>1442</v>
      </c>
      <c r="AL17" s="1"/>
      <c r="AM17">
        <v>1373101961</v>
      </c>
      <c r="AN17" t="s">
        <v>1035</v>
      </c>
      <c r="AO17" t="s">
        <v>96</v>
      </c>
      <c r="AP17">
        <v>39132022</v>
      </c>
      <c r="AQ17" t="s">
        <v>97</v>
      </c>
      <c r="AR17" t="s">
        <v>988</v>
      </c>
      <c r="AS17" t="s">
        <v>93</v>
      </c>
      <c r="AT17" t="s">
        <v>93</v>
      </c>
      <c r="AU17" s="1">
        <v>45960</v>
      </c>
      <c r="AV17" s="1">
        <v>46141</v>
      </c>
      <c r="AW17">
        <v>49</v>
      </c>
      <c r="AX17" t="s">
        <v>98</v>
      </c>
      <c r="AY17" t="s">
        <v>99</v>
      </c>
      <c r="AZ17">
        <v>52</v>
      </c>
      <c r="BA17" t="s">
        <v>297</v>
      </c>
      <c r="BB17" t="s">
        <v>298</v>
      </c>
      <c r="BC17" t="s">
        <v>93</v>
      </c>
      <c r="BD17" t="s">
        <v>93</v>
      </c>
      <c r="BE17" t="s">
        <v>984</v>
      </c>
      <c r="BF17" t="s">
        <v>156</v>
      </c>
      <c r="BG17" t="s">
        <v>985</v>
      </c>
      <c r="BH17" t="s">
        <v>93</v>
      </c>
      <c r="BI17" t="s">
        <v>986</v>
      </c>
      <c r="BJ17" t="s">
        <v>99</v>
      </c>
      <c r="BK17" s="1">
        <v>44986</v>
      </c>
      <c r="BL17" s="1">
        <v>45504</v>
      </c>
      <c r="BM17">
        <v>0</v>
      </c>
      <c r="BN17" t="s">
        <v>93</v>
      </c>
      <c r="BO17" t="s">
        <v>93</v>
      </c>
      <c r="BP17" t="s">
        <v>93</v>
      </c>
      <c r="BQ17" t="s">
        <v>203</v>
      </c>
      <c r="BR17" t="s">
        <v>93</v>
      </c>
      <c r="BS17" s="1"/>
      <c r="BT17">
        <v>950</v>
      </c>
      <c r="BU17" t="s">
        <v>93</v>
      </c>
      <c r="BV17" t="s">
        <v>101</v>
      </c>
      <c r="BW17">
        <v>2528795</v>
      </c>
      <c r="BX17" t="s">
        <v>1154</v>
      </c>
      <c r="BY17" t="s">
        <v>1155</v>
      </c>
      <c r="BZ17" t="s">
        <v>1156</v>
      </c>
      <c r="CA17">
        <v>0</v>
      </c>
      <c r="CB17">
        <v>90</v>
      </c>
      <c r="CC17" t="s">
        <v>106</v>
      </c>
      <c r="CD17" t="s">
        <v>93</v>
      </c>
      <c r="CE17" t="s">
        <v>944</v>
      </c>
      <c r="CF17" t="s">
        <v>93</v>
      </c>
      <c r="CG17" t="s">
        <v>93</v>
      </c>
      <c r="CH17" t="s">
        <v>93</v>
      </c>
      <c r="CI17">
        <v>325</v>
      </c>
      <c r="CJ17" t="s">
        <v>808</v>
      </c>
      <c r="CK17">
        <v>0</v>
      </c>
      <c r="CL17" t="s">
        <v>93</v>
      </c>
      <c r="CM17">
        <v>0</v>
      </c>
      <c r="CN17" t="s">
        <v>93</v>
      </c>
      <c r="CO17">
        <v>0</v>
      </c>
      <c r="CP17" t="s">
        <v>93</v>
      </c>
      <c r="CQ17" t="s">
        <v>93</v>
      </c>
      <c r="CS17" t="str">
        <f>_xlfn.IFNA(VLOOKUP(前[[#This Row],[利用者名]],全[利用者名],1,FALSE),"終了")</f>
        <v>岩田　綾子</v>
      </c>
    </row>
    <row r="18" spans="1:97">
      <c r="A18">
        <v>17</v>
      </c>
      <c r="B18">
        <v>1025</v>
      </c>
      <c r="C18" t="s">
        <v>1727</v>
      </c>
      <c r="D18" t="s">
        <v>1728</v>
      </c>
      <c r="E18" t="s">
        <v>125</v>
      </c>
      <c r="F18" s="1">
        <v>12889</v>
      </c>
      <c r="G18" s="1">
        <v>12889</v>
      </c>
      <c r="H18" t="s">
        <v>156</v>
      </c>
      <c r="I18" t="s">
        <v>1729</v>
      </c>
      <c r="J18" t="s">
        <v>93</v>
      </c>
      <c r="K18" t="s">
        <v>1730</v>
      </c>
      <c r="L18" t="s">
        <v>93</v>
      </c>
      <c r="M18" t="s">
        <v>93</v>
      </c>
      <c r="N18" t="s">
        <v>94</v>
      </c>
      <c r="O18" t="s">
        <v>93</v>
      </c>
      <c r="P18" t="s">
        <v>93</v>
      </c>
      <c r="Q18" t="s">
        <v>1294</v>
      </c>
      <c r="R18" t="s">
        <v>93</v>
      </c>
      <c r="S18" t="s">
        <v>93</v>
      </c>
      <c r="T18" t="s">
        <v>93</v>
      </c>
      <c r="U18" t="s">
        <v>93</v>
      </c>
      <c r="V18" t="s">
        <v>93</v>
      </c>
      <c r="W18">
        <v>90</v>
      </c>
      <c r="X18">
        <v>4</v>
      </c>
      <c r="Y18" t="s">
        <v>94</v>
      </c>
      <c r="Z18" s="1">
        <v>45981</v>
      </c>
      <c r="AA18" s="1"/>
      <c r="AB18" s="1"/>
      <c r="AC18" s="1"/>
      <c r="AD18" t="s">
        <v>104</v>
      </c>
      <c r="AE18">
        <v>22</v>
      </c>
      <c r="AF18" s="1">
        <v>45940</v>
      </c>
      <c r="AG18" s="1">
        <v>46326</v>
      </c>
      <c r="AH18" t="s">
        <v>93</v>
      </c>
      <c r="AI18" t="s">
        <v>93</v>
      </c>
      <c r="AJ18">
        <v>132027</v>
      </c>
      <c r="AK18" t="s">
        <v>1731</v>
      </c>
      <c r="AL18" s="1"/>
      <c r="AM18">
        <v>1373000569</v>
      </c>
      <c r="AN18" t="s">
        <v>205</v>
      </c>
      <c r="AO18" t="s">
        <v>93</v>
      </c>
      <c r="AQ18" t="s">
        <v>93</v>
      </c>
      <c r="AR18" t="s">
        <v>93</v>
      </c>
      <c r="AS18" t="s">
        <v>93</v>
      </c>
      <c r="AT18" t="s">
        <v>93</v>
      </c>
      <c r="AU18" s="1">
        <v>45981</v>
      </c>
      <c r="AV18" s="1">
        <v>46053</v>
      </c>
      <c r="AW18">
        <v>75</v>
      </c>
      <c r="AX18" t="s">
        <v>1658</v>
      </c>
      <c r="AY18" t="s">
        <v>99</v>
      </c>
      <c r="AZ18">
        <v>37</v>
      </c>
      <c r="BA18" t="s">
        <v>198</v>
      </c>
      <c r="BB18" t="s">
        <v>199</v>
      </c>
      <c r="BC18" t="s">
        <v>93</v>
      </c>
      <c r="BD18" t="s">
        <v>93</v>
      </c>
      <c r="BE18" t="s">
        <v>1728</v>
      </c>
      <c r="BF18" t="s">
        <v>156</v>
      </c>
      <c r="BG18" t="s">
        <v>1729</v>
      </c>
      <c r="BH18" t="s">
        <v>93</v>
      </c>
      <c r="BI18" t="s">
        <v>1730</v>
      </c>
      <c r="BJ18" t="s">
        <v>99</v>
      </c>
      <c r="BK18" s="1"/>
      <c r="BL18" s="1"/>
      <c r="BM18">
        <v>0</v>
      </c>
      <c r="BN18" t="s">
        <v>93</v>
      </c>
      <c r="BO18" t="s">
        <v>93</v>
      </c>
      <c r="BP18" t="s">
        <v>93</v>
      </c>
      <c r="BQ18" t="s">
        <v>93</v>
      </c>
      <c r="BR18" t="s">
        <v>93</v>
      </c>
      <c r="BS18" s="1"/>
      <c r="BT18">
        <v>1041</v>
      </c>
      <c r="BU18" t="s">
        <v>93</v>
      </c>
      <c r="BV18" t="s">
        <v>101</v>
      </c>
      <c r="BW18">
        <v>387560</v>
      </c>
      <c r="BX18" t="s">
        <v>194</v>
      </c>
      <c r="BY18" t="s">
        <v>1732</v>
      </c>
      <c r="BZ18" t="s">
        <v>1728</v>
      </c>
      <c r="CA18">
        <v>0</v>
      </c>
      <c r="CB18">
        <v>90</v>
      </c>
      <c r="CC18" t="s">
        <v>106</v>
      </c>
      <c r="CD18" t="s">
        <v>93</v>
      </c>
      <c r="CE18" t="s">
        <v>290</v>
      </c>
      <c r="CF18" t="s">
        <v>93</v>
      </c>
      <c r="CG18" t="s">
        <v>93</v>
      </c>
      <c r="CH18" t="s">
        <v>93</v>
      </c>
      <c r="CI18">
        <v>138</v>
      </c>
      <c r="CJ18" t="s">
        <v>269</v>
      </c>
      <c r="CK18">
        <v>0</v>
      </c>
      <c r="CL18" t="s">
        <v>93</v>
      </c>
      <c r="CM18">
        <v>0</v>
      </c>
      <c r="CN18" t="s">
        <v>93</v>
      </c>
      <c r="CO18">
        <v>0</v>
      </c>
      <c r="CP18" t="s">
        <v>93</v>
      </c>
      <c r="CQ18" t="s">
        <v>93</v>
      </c>
      <c r="CS18" t="str">
        <f>_xlfn.IFNA(VLOOKUP(前[[#This Row],[利用者名]],全[利用者名],1,FALSE),"終了")</f>
        <v>上野　竹子</v>
      </c>
    </row>
    <row r="19" spans="1:97">
      <c r="A19">
        <v>18</v>
      </c>
      <c r="B19">
        <v>1028</v>
      </c>
      <c r="C19" t="s">
        <v>1733</v>
      </c>
      <c r="D19" t="s">
        <v>1734</v>
      </c>
      <c r="E19" t="s">
        <v>125</v>
      </c>
      <c r="F19" s="1">
        <v>9494</v>
      </c>
      <c r="G19" s="1">
        <v>9494</v>
      </c>
      <c r="H19" t="s">
        <v>1349</v>
      </c>
      <c r="I19" t="s">
        <v>1735</v>
      </c>
      <c r="J19" t="s">
        <v>93</v>
      </c>
      <c r="K19" t="s">
        <v>1736</v>
      </c>
      <c r="L19" t="s">
        <v>93</v>
      </c>
      <c r="M19" t="s">
        <v>93</v>
      </c>
      <c r="N19" t="s">
        <v>94</v>
      </c>
      <c r="O19" t="s">
        <v>93</v>
      </c>
      <c r="P19" t="s">
        <v>93</v>
      </c>
      <c r="Q19" t="s">
        <v>93</v>
      </c>
      <c r="R19" t="s">
        <v>93</v>
      </c>
      <c r="S19" t="s">
        <v>93</v>
      </c>
      <c r="T19" t="s">
        <v>93</v>
      </c>
      <c r="U19" t="s">
        <v>93</v>
      </c>
      <c r="V19" t="s">
        <v>93</v>
      </c>
      <c r="W19">
        <v>99</v>
      </c>
      <c r="X19">
        <v>12</v>
      </c>
      <c r="Y19" t="s">
        <v>94</v>
      </c>
      <c r="Z19" s="1">
        <v>45988</v>
      </c>
      <c r="AA19" s="1"/>
      <c r="AB19" s="1"/>
      <c r="AC19" s="1"/>
      <c r="AD19" t="s">
        <v>93</v>
      </c>
      <c r="AF19" s="1"/>
      <c r="AG19" s="1"/>
      <c r="AH19" t="s">
        <v>93</v>
      </c>
      <c r="AI19" t="s">
        <v>93</v>
      </c>
      <c r="AK19" t="s">
        <v>93</v>
      </c>
      <c r="AL19" s="1"/>
      <c r="AN19" t="s">
        <v>93</v>
      </c>
      <c r="AO19" t="s">
        <v>93</v>
      </c>
      <c r="AQ19" t="s">
        <v>93</v>
      </c>
      <c r="AR19" t="s">
        <v>93</v>
      </c>
      <c r="AS19" t="s">
        <v>93</v>
      </c>
      <c r="AT19" t="s">
        <v>93</v>
      </c>
      <c r="AU19" s="1">
        <v>45988</v>
      </c>
      <c r="AV19" s="1">
        <v>46053</v>
      </c>
      <c r="AW19">
        <v>49</v>
      </c>
      <c r="AX19" t="s">
        <v>98</v>
      </c>
      <c r="AY19" t="s">
        <v>99</v>
      </c>
      <c r="AZ19">
        <v>37</v>
      </c>
      <c r="BA19" t="s">
        <v>198</v>
      </c>
      <c r="BB19" t="s">
        <v>199</v>
      </c>
      <c r="BC19" t="s">
        <v>93</v>
      </c>
      <c r="BD19" t="s">
        <v>93</v>
      </c>
      <c r="BE19" t="s">
        <v>1734</v>
      </c>
      <c r="BF19" t="s">
        <v>1349</v>
      </c>
      <c r="BG19" t="s">
        <v>1735</v>
      </c>
      <c r="BH19" t="s">
        <v>93</v>
      </c>
      <c r="BI19" t="s">
        <v>1736</v>
      </c>
      <c r="BJ19" t="s">
        <v>99</v>
      </c>
      <c r="BK19" s="1"/>
      <c r="BL19" s="1"/>
      <c r="BM19">
        <v>0</v>
      </c>
      <c r="BN19" t="s">
        <v>93</v>
      </c>
      <c r="BO19" t="s">
        <v>93</v>
      </c>
      <c r="BP19" t="s">
        <v>93</v>
      </c>
      <c r="BQ19" t="s">
        <v>93</v>
      </c>
      <c r="BR19" t="s">
        <v>93</v>
      </c>
      <c r="BS19" s="1"/>
      <c r="BT19">
        <v>1044</v>
      </c>
      <c r="BU19" t="s">
        <v>93</v>
      </c>
      <c r="BV19" t="s">
        <v>101</v>
      </c>
      <c r="BW19">
        <v>5708530</v>
      </c>
      <c r="BX19" t="s">
        <v>292</v>
      </c>
      <c r="BY19" t="s">
        <v>1737</v>
      </c>
      <c r="BZ19" t="s">
        <v>1734</v>
      </c>
      <c r="CA19">
        <v>0</v>
      </c>
      <c r="CB19">
        <v>0</v>
      </c>
      <c r="CC19" t="s">
        <v>106</v>
      </c>
      <c r="CD19" t="s">
        <v>93</v>
      </c>
      <c r="CE19" t="s">
        <v>290</v>
      </c>
      <c r="CF19" t="s">
        <v>93</v>
      </c>
      <c r="CG19" t="s">
        <v>93</v>
      </c>
      <c r="CH19" t="s">
        <v>93</v>
      </c>
      <c r="CI19">
        <v>0</v>
      </c>
      <c r="CJ19" t="s">
        <v>93</v>
      </c>
      <c r="CK19">
        <v>0</v>
      </c>
      <c r="CL19" t="s">
        <v>93</v>
      </c>
      <c r="CM19">
        <v>0</v>
      </c>
      <c r="CN19" t="s">
        <v>93</v>
      </c>
      <c r="CO19">
        <v>0</v>
      </c>
      <c r="CP19" t="s">
        <v>93</v>
      </c>
      <c r="CQ19" t="s">
        <v>93</v>
      </c>
      <c r="CS19" t="str">
        <f>_xlfn.IFNA(VLOOKUP(前[[#This Row],[利用者名]],全[利用者名],1,FALSE),"終了")</f>
        <v>宇佐美　きみ子</v>
      </c>
    </row>
    <row r="20" spans="1:97">
      <c r="A20">
        <v>19</v>
      </c>
      <c r="B20">
        <v>918</v>
      </c>
      <c r="C20" t="s">
        <v>969</v>
      </c>
      <c r="D20" t="s">
        <v>970</v>
      </c>
      <c r="E20" t="s">
        <v>125</v>
      </c>
      <c r="F20" s="1">
        <v>12356</v>
      </c>
      <c r="G20" s="1">
        <v>12356</v>
      </c>
      <c r="H20" t="s">
        <v>156</v>
      </c>
      <c r="I20" t="s">
        <v>190</v>
      </c>
      <c r="J20" t="s">
        <v>93</v>
      </c>
      <c r="K20" t="s">
        <v>191</v>
      </c>
      <c r="L20" t="s">
        <v>93</v>
      </c>
      <c r="M20" t="s">
        <v>93</v>
      </c>
      <c r="N20" t="s">
        <v>93</v>
      </c>
      <c r="O20" t="s">
        <v>93</v>
      </c>
      <c r="P20" t="s">
        <v>93</v>
      </c>
      <c r="Q20" t="s">
        <v>1538</v>
      </c>
      <c r="R20" t="s">
        <v>93</v>
      </c>
      <c r="S20" t="s">
        <v>93</v>
      </c>
      <c r="T20" t="s">
        <v>93</v>
      </c>
      <c r="U20" t="s">
        <v>93</v>
      </c>
      <c r="V20" t="s">
        <v>93</v>
      </c>
      <c r="W20">
        <v>92</v>
      </c>
      <c r="X20">
        <v>10</v>
      </c>
      <c r="Y20" t="s">
        <v>94</v>
      </c>
      <c r="Z20" s="1">
        <v>45474</v>
      </c>
      <c r="AA20" s="1"/>
      <c r="AB20" s="1"/>
      <c r="AC20" s="1"/>
      <c r="AD20" t="s">
        <v>95</v>
      </c>
      <c r="AE20">
        <v>21</v>
      </c>
      <c r="AF20" s="1">
        <v>45748</v>
      </c>
      <c r="AG20" s="1">
        <v>47208</v>
      </c>
      <c r="AH20" t="s">
        <v>93</v>
      </c>
      <c r="AI20" t="s">
        <v>93</v>
      </c>
      <c r="AJ20">
        <v>132027</v>
      </c>
      <c r="AK20" t="s">
        <v>1443</v>
      </c>
      <c r="AL20" s="1"/>
      <c r="AM20">
        <v>1373000346</v>
      </c>
      <c r="AN20" t="s">
        <v>913</v>
      </c>
      <c r="AO20" t="s">
        <v>93</v>
      </c>
      <c r="AQ20" t="s">
        <v>93</v>
      </c>
      <c r="AR20" t="s">
        <v>93</v>
      </c>
      <c r="AS20" t="s">
        <v>93</v>
      </c>
      <c r="AT20" t="s">
        <v>93</v>
      </c>
      <c r="AU20" s="1">
        <v>45839</v>
      </c>
      <c r="AV20" s="1">
        <v>46022</v>
      </c>
      <c r="AW20">
        <v>49</v>
      </c>
      <c r="AX20" t="s">
        <v>98</v>
      </c>
      <c r="AY20" t="s">
        <v>99</v>
      </c>
      <c r="AZ20">
        <v>667</v>
      </c>
      <c r="BA20" t="s">
        <v>989</v>
      </c>
      <c r="BB20" t="s">
        <v>263</v>
      </c>
      <c r="BC20" t="s">
        <v>93</v>
      </c>
      <c r="BD20" t="s">
        <v>93</v>
      </c>
      <c r="BE20" t="s">
        <v>970</v>
      </c>
      <c r="BF20" t="s">
        <v>156</v>
      </c>
      <c r="BG20" t="s">
        <v>190</v>
      </c>
      <c r="BH20" t="s">
        <v>93</v>
      </c>
      <c r="BI20" t="s">
        <v>191</v>
      </c>
      <c r="BJ20" t="s">
        <v>99</v>
      </c>
      <c r="BK20" s="1"/>
      <c r="BL20" s="1"/>
      <c r="BM20">
        <v>85</v>
      </c>
      <c r="BN20" t="s">
        <v>811</v>
      </c>
      <c r="BO20" t="s">
        <v>93</v>
      </c>
      <c r="BP20" t="s">
        <v>93</v>
      </c>
      <c r="BQ20" t="s">
        <v>93</v>
      </c>
      <c r="BR20" t="s">
        <v>93</v>
      </c>
      <c r="BS20" s="1"/>
      <c r="BT20">
        <v>949</v>
      </c>
      <c r="BU20" t="s">
        <v>93</v>
      </c>
      <c r="BV20" t="s">
        <v>101</v>
      </c>
      <c r="BW20">
        <v>161545</v>
      </c>
      <c r="BX20" t="s">
        <v>194</v>
      </c>
      <c r="BY20" t="s">
        <v>195</v>
      </c>
      <c r="BZ20" t="s">
        <v>196</v>
      </c>
      <c r="CA20">
        <v>0</v>
      </c>
      <c r="CB20">
        <v>90</v>
      </c>
      <c r="CC20" t="s">
        <v>93</v>
      </c>
      <c r="CD20" t="s">
        <v>93</v>
      </c>
      <c r="CE20" t="s">
        <v>990</v>
      </c>
      <c r="CF20" t="s">
        <v>93</v>
      </c>
      <c r="CG20" t="s">
        <v>93</v>
      </c>
      <c r="CH20" t="s">
        <v>93</v>
      </c>
      <c r="CI20">
        <v>326</v>
      </c>
      <c r="CJ20" t="s">
        <v>1036</v>
      </c>
      <c r="CK20">
        <v>85</v>
      </c>
      <c r="CL20" t="s">
        <v>811</v>
      </c>
      <c r="CM20">
        <v>0</v>
      </c>
      <c r="CN20" t="s">
        <v>93</v>
      </c>
      <c r="CO20">
        <v>0</v>
      </c>
      <c r="CP20" t="s">
        <v>93</v>
      </c>
      <c r="CQ20" t="s">
        <v>93</v>
      </c>
      <c r="CS20" t="str">
        <f>_xlfn.IFNA(VLOOKUP(前[[#This Row],[利用者名]],全[利用者名],1,FALSE),"終了")</f>
        <v>内田　アイ子</v>
      </c>
    </row>
    <row r="21" spans="1:97">
      <c r="A21">
        <v>20</v>
      </c>
      <c r="B21">
        <v>676</v>
      </c>
      <c r="C21" t="s">
        <v>188</v>
      </c>
      <c r="D21" t="s">
        <v>189</v>
      </c>
      <c r="E21" t="s">
        <v>91</v>
      </c>
      <c r="F21" s="1">
        <v>11374</v>
      </c>
      <c r="G21" s="1">
        <v>11374</v>
      </c>
      <c r="H21" t="s">
        <v>156</v>
      </c>
      <c r="I21" t="s">
        <v>190</v>
      </c>
      <c r="J21" t="s">
        <v>93</v>
      </c>
      <c r="K21" t="s">
        <v>191</v>
      </c>
      <c r="L21" t="s">
        <v>93</v>
      </c>
      <c r="M21" t="s">
        <v>950</v>
      </c>
      <c r="N21" t="s">
        <v>94</v>
      </c>
      <c r="O21" t="s">
        <v>1012</v>
      </c>
      <c r="P21" t="s">
        <v>93</v>
      </c>
      <c r="Q21" t="s">
        <v>1444</v>
      </c>
      <c r="R21" t="s">
        <v>1433</v>
      </c>
      <c r="S21" t="s">
        <v>93</v>
      </c>
      <c r="T21" t="s">
        <v>93</v>
      </c>
      <c r="U21" t="s">
        <v>93</v>
      </c>
      <c r="V21" t="s">
        <v>1738</v>
      </c>
      <c r="W21">
        <v>94</v>
      </c>
      <c r="X21">
        <v>2</v>
      </c>
      <c r="Y21" t="s">
        <v>94</v>
      </c>
      <c r="Z21" s="1">
        <v>44351</v>
      </c>
      <c r="AA21" s="1"/>
      <c r="AB21" s="1"/>
      <c r="AC21" s="1"/>
      <c r="AD21" t="s">
        <v>104</v>
      </c>
      <c r="AE21">
        <v>22</v>
      </c>
      <c r="AF21" s="1">
        <v>45108</v>
      </c>
      <c r="AG21" s="1">
        <v>46203</v>
      </c>
      <c r="AH21" t="s">
        <v>93</v>
      </c>
      <c r="AI21" t="s">
        <v>93</v>
      </c>
      <c r="AJ21">
        <v>132027</v>
      </c>
      <c r="AK21" t="s">
        <v>1445</v>
      </c>
      <c r="AL21" s="1">
        <v>44371</v>
      </c>
      <c r="AM21">
        <v>1373000346</v>
      </c>
      <c r="AN21" t="s">
        <v>913</v>
      </c>
      <c r="AO21" t="s">
        <v>96</v>
      </c>
      <c r="AP21">
        <v>39132022</v>
      </c>
      <c r="AQ21" t="s">
        <v>97</v>
      </c>
      <c r="AR21" t="s">
        <v>93</v>
      </c>
      <c r="AS21" t="s">
        <v>1446</v>
      </c>
      <c r="AT21" t="s">
        <v>93</v>
      </c>
      <c r="AU21" s="1">
        <v>45995</v>
      </c>
      <c r="AV21" s="1">
        <v>46053</v>
      </c>
      <c r="AW21">
        <v>49</v>
      </c>
      <c r="AX21" t="s">
        <v>98</v>
      </c>
      <c r="AY21" t="s">
        <v>99</v>
      </c>
      <c r="AZ21">
        <v>760</v>
      </c>
      <c r="BA21" t="s">
        <v>1739</v>
      </c>
      <c r="BB21" t="s">
        <v>1200</v>
      </c>
      <c r="BC21" t="s">
        <v>93</v>
      </c>
      <c r="BD21" t="s">
        <v>93</v>
      </c>
      <c r="BE21" t="s">
        <v>189</v>
      </c>
      <c r="BF21" t="s">
        <v>156</v>
      </c>
      <c r="BG21" t="s">
        <v>190</v>
      </c>
      <c r="BH21" t="s">
        <v>93</v>
      </c>
      <c r="BI21" t="s">
        <v>191</v>
      </c>
      <c r="BJ21" t="s">
        <v>99</v>
      </c>
      <c r="BK21" s="1">
        <v>44774</v>
      </c>
      <c r="BL21" s="1">
        <v>44834</v>
      </c>
      <c r="BM21">
        <v>85</v>
      </c>
      <c r="BN21" t="s">
        <v>811</v>
      </c>
      <c r="BO21" t="s">
        <v>93</v>
      </c>
      <c r="BP21" t="s">
        <v>93</v>
      </c>
      <c r="BQ21" t="s">
        <v>93</v>
      </c>
      <c r="BR21" t="s">
        <v>93</v>
      </c>
      <c r="BS21" s="1"/>
      <c r="BT21">
        <v>747</v>
      </c>
      <c r="BU21" t="s">
        <v>93</v>
      </c>
      <c r="BV21" t="s">
        <v>101</v>
      </c>
      <c r="BW21">
        <v>161545</v>
      </c>
      <c r="BX21" t="s">
        <v>194</v>
      </c>
      <c r="BY21" t="s">
        <v>195</v>
      </c>
      <c r="BZ21" t="s">
        <v>196</v>
      </c>
      <c r="CA21">
        <v>0</v>
      </c>
      <c r="CB21">
        <v>90</v>
      </c>
      <c r="CC21" t="s">
        <v>106</v>
      </c>
      <c r="CD21" t="s">
        <v>106</v>
      </c>
      <c r="CE21" t="s">
        <v>1201</v>
      </c>
      <c r="CF21" t="s">
        <v>93</v>
      </c>
      <c r="CG21" t="s">
        <v>94</v>
      </c>
      <c r="CH21" t="s">
        <v>93</v>
      </c>
      <c r="CI21">
        <v>326</v>
      </c>
      <c r="CJ21" t="s">
        <v>1036</v>
      </c>
      <c r="CK21">
        <v>0</v>
      </c>
      <c r="CL21" t="s">
        <v>93</v>
      </c>
      <c r="CM21">
        <v>0</v>
      </c>
      <c r="CN21" t="s">
        <v>93</v>
      </c>
      <c r="CO21">
        <v>0</v>
      </c>
      <c r="CP21" t="s">
        <v>93</v>
      </c>
      <c r="CQ21" t="s">
        <v>93</v>
      </c>
      <c r="CS21" t="str">
        <f>_xlfn.IFNA(VLOOKUP(前[[#This Row],[利用者名]],全[利用者名],1,FALSE),"終了")</f>
        <v>内田　康行</v>
      </c>
    </row>
    <row r="22" spans="1:97">
      <c r="A22">
        <v>21</v>
      </c>
      <c r="B22">
        <v>844</v>
      </c>
      <c r="C22" t="s">
        <v>765</v>
      </c>
      <c r="D22" t="s">
        <v>766</v>
      </c>
      <c r="E22" t="s">
        <v>91</v>
      </c>
      <c r="F22" s="1">
        <v>13108</v>
      </c>
      <c r="G22" s="1">
        <v>13108</v>
      </c>
      <c r="H22" t="s">
        <v>229</v>
      </c>
      <c r="I22" t="s">
        <v>767</v>
      </c>
      <c r="J22" t="s">
        <v>93</v>
      </c>
      <c r="K22" t="s">
        <v>792</v>
      </c>
      <c r="L22" t="s">
        <v>793</v>
      </c>
      <c r="M22" t="s">
        <v>812</v>
      </c>
      <c r="N22" t="s">
        <v>94</v>
      </c>
      <c r="O22" t="s">
        <v>93</v>
      </c>
      <c r="P22" t="s">
        <v>93</v>
      </c>
      <c r="Q22" t="s">
        <v>1089</v>
      </c>
      <c r="R22" t="s">
        <v>1436</v>
      </c>
      <c r="S22" t="s">
        <v>878</v>
      </c>
      <c r="T22" t="s">
        <v>909</v>
      </c>
      <c r="U22" t="s">
        <v>93</v>
      </c>
      <c r="V22" t="s">
        <v>93</v>
      </c>
      <c r="W22">
        <v>90</v>
      </c>
      <c r="X22">
        <v>11</v>
      </c>
      <c r="Y22" t="s">
        <v>94</v>
      </c>
      <c r="Z22" s="1">
        <v>45120</v>
      </c>
      <c r="AA22" s="1"/>
      <c r="AB22" s="1"/>
      <c r="AC22" s="1"/>
      <c r="AD22" t="s">
        <v>95</v>
      </c>
      <c r="AE22">
        <v>21</v>
      </c>
      <c r="AF22" s="1">
        <v>45413</v>
      </c>
      <c r="AG22" s="1">
        <v>46507</v>
      </c>
      <c r="AH22" t="s">
        <v>93</v>
      </c>
      <c r="AI22" t="s">
        <v>93</v>
      </c>
      <c r="AJ22">
        <v>132027</v>
      </c>
      <c r="AK22" t="s">
        <v>1447</v>
      </c>
      <c r="AL22" s="1"/>
      <c r="AM22">
        <v>1373002615</v>
      </c>
      <c r="AN22" t="s">
        <v>293</v>
      </c>
      <c r="AO22" t="s">
        <v>96</v>
      </c>
      <c r="AP22">
        <v>39132022</v>
      </c>
      <c r="AQ22" t="s">
        <v>97</v>
      </c>
      <c r="AR22" t="s">
        <v>93</v>
      </c>
      <c r="AS22" t="s">
        <v>1365</v>
      </c>
      <c r="AT22" t="s">
        <v>93</v>
      </c>
      <c r="AU22" s="1">
        <v>45971</v>
      </c>
      <c r="AV22" s="1">
        <v>46022</v>
      </c>
      <c r="AW22">
        <v>49</v>
      </c>
      <c r="AX22" t="s">
        <v>98</v>
      </c>
      <c r="AY22" t="s">
        <v>99</v>
      </c>
      <c r="AZ22">
        <v>427</v>
      </c>
      <c r="BA22" t="s">
        <v>1381</v>
      </c>
      <c r="BB22" t="s">
        <v>109</v>
      </c>
      <c r="BC22" t="s">
        <v>93</v>
      </c>
      <c r="BD22" t="s">
        <v>93</v>
      </c>
      <c r="BE22" t="s">
        <v>766</v>
      </c>
      <c r="BF22" t="s">
        <v>229</v>
      </c>
      <c r="BG22" t="s">
        <v>767</v>
      </c>
      <c r="BH22" t="s">
        <v>93</v>
      </c>
      <c r="BI22" t="s">
        <v>792</v>
      </c>
      <c r="BJ22" t="s">
        <v>99</v>
      </c>
      <c r="BK22" s="1">
        <v>45870</v>
      </c>
      <c r="BL22" s="1">
        <v>46234</v>
      </c>
      <c r="BM22">
        <v>81</v>
      </c>
      <c r="BN22" t="s">
        <v>712</v>
      </c>
      <c r="BO22" t="s">
        <v>93</v>
      </c>
      <c r="BP22" t="s">
        <v>93</v>
      </c>
      <c r="BQ22" t="s">
        <v>93</v>
      </c>
      <c r="BR22" t="s">
        <v>93</v>
      </c>
      <c r="BS22" s="1"/>
      <c r="BT22">
        <v>888</v>
      </c>
      <c r="BU22" t="s">
        <v>93</v>
      </c>
      <c r="BV22" t="s">
        <v>101</v>
      </c>
      <c r="BW22">
        <v>9413279</v>
      </c>
      <c r="BX22" t="s">
        <v>794</v>
      </c>
      <c r="BY22" t="s">
        <v>795</v>
      </c>
      <c r="BZ22" t="s">
        <v>766</v>
      </c>
      <c r="CA22">
        <v>0</v>
      </c>
      <c r="CB22">
        <v>90</v>
      </c>
      <c r="CC22" t="s">
        <v>106</v>
      </c>
      <c r="CD22" t="s">
        <v>93</v>
      </c>
      <c r="CE22" t="s">
        <v>110</v>
      </c>
      <c r="CF22" t="s">
        <v>93</v>
      </c>
      <c r="CG22" t="s">
        <v>93</v>
      </c>
      <c r="CH22" t="s">
        <v>93</v>
      </c>
      <c r="CI22">
        <v>191</v>
      </c>
      <c r="CJ22" t="s">
        <v>294</v>
      </c>
      <c r="CK22">
        <v>0</v>
      </c>
      <c r="CL22" t="s">
        <v>93</v>
      </c>
      <c r="CM22">
        <v>0</v>
      </c>
      <c r="CN22" t="s">
        <v>93</v>
      </c>
      <c r="CO22">
        <v>0</v>
      </c>
      <c r="CP22" t="s">
        <v>93</v>
      </c>
      <c r="CQ22" t="s">
        <v>93</v>
      </c>
      <c r="CS22" t="str">
        <f>_xlfn.IFNA(VLOOKUP(前[[#This Row],[利用者名]],全[利用者名],1,FALSE),"終了")</f>
        <v>内田　裕</v>
      </c>
    </row>
    <row r="23" spans="1:97">
      <c r="A23">
        <v>22</v>
      </c>
      <c r="B23">
        <v>1003</v>
      </c>
      <c r="C23" t="s">
        <v>1394</v>
      </c>
      <c r="D23" t="s">
        <v>1395</v>
      </c>
      <c r="E23" t="s">
        <v>125</v>
      </c>
      <c r="F23" s="1">
        <v>17069</v>
      </c>
      <c r="G23" s="1">
        <v>17069</v>
      </c>
      <c r="H23" t="s">
        <v>113</v>
      </c>
      <c r="I23" t="s">
        <v>1396</v>
      </c>
      <c r="J23" t="s">
        <v>93</v>
      </c>
      <c r="K23" t="s">
        <v>1397</v>
      </c>
      <c r="L23" t="s">
        <v>93</v>
      </c>
      <c r="M23" t="s">
        <v>93</v>
      </c>
      <c r="N23" t="s">
        <v>93</v>
      </c>
      <c r="O23" t="s">
        <v>93</v>
      </c>
      <c r="P23" t="s">
        <v>93</v>
      </c>
      <c r="Q23" t="s">
        <v>1402</v>
      </c>
      <c r="R23" t="s">
        <v>93</v>
      </c>
      <c r="S23" t="s">
        <v>93</v>
      </c>
      <c r="T23" t="s">
        <v>93</v>
      </c>
      <c r="U23" t="s">
        <v>93</v>
      </c>
      <c r="V23" t="s">
        <v>93</v>
      </c>
      <c r="W23">
        <v>79</v>
      </c>
      <c r="X23">
        <v>9</v>
      </c>
      <c r="Y23" t="s">
        <v>94</v>
      </c>
      <c r="Z23" s="1">
        <v>45889</v>
      </c>
      <c r="AA23" s="1"/>
      <c r="AB23" s="1">
        <v>45889</v>
      </c>
      <c r="AC23" s="1"/>
      <c r="AD23" t="s">
        <v>104</v>
      </c>
      <c r="AE23">
        <v>22</v>
      </c>
      <c r="AF23" s="1">
        <v>45882</v>
      </c>
      <c r="AG23" s="1">
        <v>46265</v>
      </c>
      <c r="AH23" t="s">
        <v>93</v>
      </c>
      <c r="AI23" t="s">
        <v>93</v>
      </c>
      <c r="AJ23">
        <v>132027</v>
      </c>
      <c r="AK23" t="s">
        <v>1594</v>
      </c>
      <c r="AL23" s="1"/>
      <c r="AM23">
        <v>1373101896</v>
      </c>
      <c r="AN23" t="s">
        <v>888</v>
      </c>
      <c r="AO23" t="s">
        <v>96</v>
      </c>
      <c r="AP23">
        <v>39132022</v>
      </c>
      <c r="AQ23" t="s">
        <v>97</v>
      </c>
      <c r="AR23" t="s">
        <v>93</v>
      </c>
      <c r="AS23" t="s">
        <v>1398</v>
      </c>
      <c r="AT23" t="s">
        <v>93</v>
      </c>
      <c r="AU23" s="1">
        <v>45920</v>
      </c>
      <c r="AV23" s="1">
        <v>46100</v>
      </c>
      <c r="AW23">
        <v>49</v>
      </c>
      <c r="AX23" t="s">
        <v>98</v>
      </c>
      <c r="AY23" t="s">
        <v>99</v>
      </c>
      <c r="AZ23">
        <v>733</v>
      </c>
      <c r="BA23" t="s">
        <v>1399</v>
      </c>
      <c r="BB23" t="s">
        <v>193</v>
      </c>
      <c r="BC23" t="s">
        <v>93</v>
      </c>
      <c r="BD23" t="s">
        <v>93</v>
      </c>
      <c r="BE23" t="s">
        <v>1395</v>
      </c>
      <c r="BF23" t="s">
        <v>113</v>
      </c>
      <c r="BG23" t="s">
        <v>1396</v>
      </c>
      <c r="BH23" t="s">
        <v>93</v>
      </c>
      <c r="BI23" t="s">
        <v>1397</v>
      </c>
      <c r="BJ23" t="s">
        <v>99</v>
      </c>
      <c r="BK23" s="1">
        <v>45870</v>
      </c>
      <c r="BL23" s="1">
        <v>46234</v>
      </c>
      <c r="BM23">
        <v>0</v>
      </c>
      <c r="BN23" t="s">
        <v>93</v>
      </c>
      <c r="BO23" t="s">
        <v>93</v>
      </c>
      <c r="BP23" t="s">
        <v>93</v>
      </c>
      <c r="BQ23" t="s">
        <v>203</v>
      </c>
      <c r="BR23" t="s">
        <v>93</v>
      </c>
      <c r="BS23" s="1"/>
      <c r="BT23">
        <v>1023</v>
      </c>
      <c r="BU23" t="s">
        <v>93</v>
      </c>
      <c r="BV23" t="s">
        <v>101</v>
      </c>
      <c r="BW23">
        <v>319844</v>
      </c>
      <c r="BX23" t="s">
        <v>272</v>
      </c>
      <c r="BY23" t="s">
        <v>1400</v>
      </c>
      <c r="BZ23" t="s">
        <v>1401</v>
      </c>
      <c r="CA23">
        <v>0</v>
      </c>
      <c r="CB23">
        <v>90</v>
      </c>
      <c r="CC23" t="s">
        <v>93</v>
      </c>
      <c r="CD23" t="s">
        <v>93</v>
      </c>
      <c r="CE23" t="s">
        <v>197</v>
      </c>
      <c r="CF23" t="s">
        <v>93</v>
      </c>
      <c r="CG23" t="s">
        <v>93</v>
      </c>
      <c r="CH23" t="s">
        <v>93</v>
      </c>
      <c r="CI23">
        <v>316</v>
      </c>
      <c r="CJ23" t="s">
        <v>285</v>
      </c>
      <c r="CK23">
        <v>0</v>
      </c>
      <c r="CL23" t="s">
        <v>93</v>
      </c>
      <c r="CM23">
        <v>0</v>
      </c>
      <c r="CN23" t="s">
        <v>93</v>
      </c>
      <c r="CO23">
        <v>0</v>
      </c>
      <c r="CP23" t="s">
        <v>93</v>
      </c>
      <c r="CQ23" t="s">
        <v>93</v>
      </c>
      <c r="CS23" t="str">
        <f>_xlfn.IFNA(VLOOKUP(前[[#This Row],[利用者名]],全[利用者名],1,FALSE),"終了")</f>
        <v>鱗原　絹子</v>
      </c>
    </row>
    <row r="24" spans="1:97">
      <c r="A24">
        <v>23</v>
      </c>
      <c r="B24">
        <v>955</v>
      </c>
      <c r="C24" t="s">
        <v>1157</v>
      </c>
      <c r="D24" t="s">
        <v>1158</v>
      </c>
      <c r="E24" t="s">
        <v>125</v>
      </c>
      <c r="F24" s="1">
        <v>10418</v>
      </c>
      <c r="G24" s="1">
        <v>10418</v>
      </c>
      <c r="H24" t="s">
        <v>397</v>
      </c>
      <c r="I24" t="s">
        <v>1159</v>
      </c>
      <c r="J24" t="s">
        <v>93</v>
      </c>
      <c r="K24" t="s">
        <v>1160</v>
      </c>
      <c r="L24" t="s">
        <v>93</v>
      </c>
      <c r="M24" t="s">
        <v>1161</v>
      </c>
      <c r="N24" t="s">
        <v>94</v>
      </c>
      <c r="O24" t="s">
        <v>93</v>
      </c>
      <c r="P24" t="s">
        <v>93</v>
      </c>
      <c r="Q24" t="s">
        <v>1448</v>
      </c>
      <c r="R24" t="s">
        <v>93</v>
      </c>
      <c r="S24" t="s">
        <v>93</v>
      </c>
      <c r="T24" t="s">
        <v>93</v>
      </c>
      <c r="U24" t="s">
        <v>93</v>
      </c>
      <c r="V24" t="s">
        <v>93</v>
      </c>
      <c r="W24">
        <v>97</v>
      </c>
      <c r="X24">
        <v>7</v>
      </c>
      <c r="Y24" t="s">
        <v>94</v>
      </c>
      <c r="Z24" s="1">
        <v>45680</v>
      </c>
      <c r="AA24" s="1"/>
      <c r="AB24" s="1"/>
      <c r="AC24" s="1"/>
      <c r="AD24" t="s">
        <v>104</v>
      </c>
      <c r="AE24">
        <v>22</v>
      </c>
      <c r="AF24" s="1">
        <v>45931</v>
      </c>
      <c r="AG24" s="1">
        <v>47391</v>
      </c>
      <c r="AH24" t="s">
        <v>93</v>
      </c>
      <c r="AI24" t="s">
        <v>93</v>
      </c>
      <c r="AJ24">
        <v>132027</v>
      </c>
      <c r="AK24" t="s">
        <v>1449</v>
      </c>
      <c r="AL24" s="1"/>
      <c r="AM24">
        <v>1373000346</v>
      </c>
      <c r="AN24" t="s">
        <v>913</v>
      </c>
      <c r="AO24" t="s">
        <v>93</v>
      </c>
      <c r="AQ24" t="s">
        <v>93</v>
      </c>
      <c r="AR24" t="s">
        <v>93</v>
      </c>
      <c r="AS24" t="s">
        <v>93</v>
      </c>
      <c r="AT24" t="s">
        <v>93</v>
      </c>
      <c r="AU24" s="1">
        <v>45931</v>
      </c>
      <c r="AV24" s="1">
        <v>46022</v>
      </c>
      <c r="AW24">
        <v>49</v>
      </c>
      <c r="AX24" t="s">
        <v>98</v>
      </c>
      <c r="AY24" t="s">
        <v>99</v>
      </c>
      <c r="AZ24">
        <v>549</v>
      </c>
      <c r="BA24" t="s">
        <v>656</v>
      </c>
      <c r="BB24" t="s">
        <v>199</v>
      </c>
      <c r="BC24" t="s">
        <v>93</v>
      </c>
      <c r="BD24" t="s">
        <v>93</v>
      </c>
      <c r="BE24" t="s">
        <v>1158</v>
      </c>
      <c r="BF24" t="s">
        <v>397</v>
      </c>
      <c r="BG24" t="s">
        <v>1159</v>
      </c>
      <c r="BH24" t="s">
        <v>93</v>
      </c>
      <c r="BI24" t="s">
        <v>1160</v>
      </c>
      <c r="BJ24" t="s">
        <v>99</v>
      </c>
      <c r="BK24" s="1"/>
      <c r="BL24" s="1"/>
      <c r="BM24">
        <v>0</v>
      </c>
      <c r="BN24" t="s">
        <v>93</v>
      </c>
      <c r="BO24" t="s">
        <v>93</v>
      </c>
      <c r="BP24" t="s">
        <v>93</v>
      </c>
      <c r="BQ24" t="s">
        <v>93</v>
      </c>
      <c r="BR24" t="s">
        <v>93</v>
      </c>
      <c r="BS24" s="1"/>
      <c r="BT24">
        <v>983</v>
      </c>
      <c r="BU24" t="s">
        <v>93</v>
      </c>
      <c r="BV24" t="s">
        <v>101</v>
      </c>
      <c r="BW24">
        <v>4109611</v>
      </c>
      <c r="BX24" t="s">
        <v>352</v>
      </c>
      <c r="BY24" t="s">
        <v>1162</v>
      </c>
      <c r="BZ24" t="s">
        <v>1158</v>
      </c>
      <c r="CA24">
        <v>0</v>
      </c>
      <c r="CB24">
        <v>90</v>
      </c>
      <c r="CC24" t="s">
        <v>106</v>
      </c>
      <c r="CD24" t="s">
        <v>93</v>
      </c>
      <c r="CE24" t="s">
        <v>290</v>
      </c>
      <c r="CF24" t="s">
        <v>93</v>
      </c>
      <c r="CG24" t="s">
        <v>93</v>
      </c>
      <c r="CH24" t="s">
        <v>93</v>
      </c>
      <c r="CI24">
        <v>336</v>
      </c>
      <c r="CJ24" t="s">
        <v>1163</v>
      </c>
      <c r="CK24">
        <v>0</v>
      </c>
      <c r="CL24" t="s">
        <v>93</v>
      </c>
      <c r="CM24">
        <v>0</v>
      </c>
      <c r="CN24" t="s">
        <v>93</v>
      </c>
      <c r="CO24">
        <v>0</v>
      </c>
      <c r="CP24" t="s">
        <v>93</v>
      </c>
      <c r="CQ24" t="s">
        <v>93</v>
      </c>
      <c r="CS24" t="str">
        <f>_xlfn.IFNA(VLOOKUP(前[[#This Row],[利用者名]],全[利用者名],1,FALSE),"終了")</f>
        <v>榎戸　フミ</v>
      </c>
    </row>
    <row r="25" spans="1:97">
      <c r="A25">
        <v>24</v>
      </c>
      <c r="B25">
        <v>1013</v>
      </c>
      <c r="C25" t="s">
        <v>1595</v>
      </c>
      <c r="D25" t="s">
        <v>1596</v>
      </c>
      <c r="E25" t="s">
        <v>91</v>
      </c>
      <c r="F25" s="1">
        <v>17310</v>
      </c>
      <c r="G25" s="1">
        <v>17310</v>
      </c>
      <c r="H25" t="s">
        <v>184</v>
      </c>
      <c r="I25" t="s">
        <v>1597</v>
      </c>
      <c r="J25" t="s">
        <v>93</v>
      </c>
      <c r="K25" t="s">
        <v>1598</v>
      </c>
      <c r="L25" t="s">
        <v>93</v>
      </c>
      <c r="M25" t="s">
        <v>93</v>
      </c>
      <c r="N25" t="s">
        <v>94</v>
      </c>
      <c r="O25" t="s">
        <v>93</v>
      </c>
      <c r="P25" t="s">
        <v>93</v>
      </c>
      <c r="Q25" t="s">
        <v>1253</v>
      </c>
      <c r="R25" t="s">
        <v>93</v>
      </c>
      <c r="S25" t="s">
        <v>93</v>
      </c>
      <c r="T25" t="s">
        <v>93</v>
      </c>
      <c r="U25" t="s">
        <v>93</v>
      </c>
      <c r="V25" t="s">
        <v>93</v>
      </c>
      <c r="W25">
        <v>78</v>
      </c>
      <c r="X25">
        <v>5</v>
      </c>
      <c r="Y25" t="s">
        <v>94</v>
      </c>
      <c r="Z25" s="1">
        <v>45922</v>
      </c>
      <c r="AA25" s="1"/>
      <c r="AB25" s="1"/>
      <c r="AC25" s="1"/>
      <c r="AD25" t="s">
        <v>95</v>
      </c>
      <c r="AE25">
        <v>21</v>
      </c>
      <c r="AF25" s="1">
        <v>45846</v>
      </c>
      <c r="AG25" s="1">
        <v>46234</v>
      </c>
      <c r="AH25" t="s">
        <v>93</v>
      </c>
      <c r="AI25" t="s">
        <v>93</v>
      </c>
      <c r="AJ25">
        <v>132027</v>
      </c>
      <c r="AK25" t="s">
        <v>1599</v>
      </c>
      <c r="AL25" s="1"/>
      <c r="AM25">
        <v>1373400561</v>
      </c>
      <c r="AN25" t="s">
        <v>649</v>
      </c>
      <c r="AO25" t="s">
        <v>93</v>
      </c>
      <c r="AQ25" t="s">
        <v>93</v>
      </c>
      <c r="AR25" t="s">
        <v>93</v>
      </c>
      <c r="AS25" t="s">
        <v>93</v>
      </c>
      <c r="AT25" t="s">
        <v>93</v>
      </c>
      <c r="AU25" s="1">
        <v>45922</v>
      </c>
      <c r="AV25" s="1">
        <v>46053</v>
      </c>
      <c r="AW25">
        <v>49</v>
      </c>
      <c r="AX25" t="s">
        <v>98</v>
      </c>
      <c r="AY25" t="s">
        <v>99</v>
      </c>
      <c r="AZ25">
        <v>740</v>
      </c>
      <c r="BA25" t="s">
        <v>1600</v>
      </c>
      <c r="BB25" t="s">
        <v>121</v>
      </c>
      <c r="BC25" t="s">
        <v>93</v>
      </c>
      <c r="BD25" t="s">
        <v>93</v>
      </c>
      <c r="BE25" t="s">
        <v>1596</v>
      </c>
      <c r="BF25" t="s">
        <v>184</v>
      </c>
      <c r="BG25" t="s">
        <v>1597</v>
      </c>
      <c r="BH25" t="s">
        <v>93</v>
      </c>
      <c r="BI25" t="s">
        <v>1598</v>
      </c>
      <c r="BJ25" t="s">
        <v>99</v>
      </c>
      <c r="BK25" s="1"/>
      <c r="BL25" s="1"/>
      <c r="BM25">
        <v>0</v>
      </c>
      <c r="BN25" t="s">
        <v>93</v>
      </c>
      <c r="BO25" t="s">
        <v>93</v>
      </c>
      <c r="BP25" t="s">
        <v>93</v>
      </c>
      <c r="BQ25" t="s">
        <v>93</v>
      </c>
      <c r="BR25" t="s">
        <v>93</v>
      </c>
      <c r="BS25" s="1"/>
      <c r="BT25">
        <v>1031</v>
      </c>
      <c r="BU25" t="s">
        <v>93</v>
      </c>
      <c r="BV25" t="s">
        <v>101</v>
      </c>
      <c r="BW25">
        <v>289006</v>
      </c>
      <c r="BX25" t="s">
        <v>1520</v>
      </c>
      <c r="BY25" t="s">
        <v>1601</v>
      </c>
      <c r="BZ25" t="s">
        <v>1596</v>
      </c>
      <c r="CA25">
        <v>0</v>
      </c>
      <c r="CB25">
        <v>90</v>
      </c>
      <c r="CC25" t="s">
        <v>106</v>
      </c>
      <c r="CD25" t="s">
        <v>93</v>
      </c>
      <c r="CE25" t="s">
        <v>124</v>
      </c>
      <c r="CF25" t="s">
        <v>93</v>
      </c>
      <c r="CG25" t="s">
        <v>93</v>
      </c>
      <c r="CH25" t="s">
        <v>93</v>
      </c>
      <c r="CI25">
        <v>290</v>
      </c>
      <c r="CJ25" t="s">
        <v>1602</v>
      </c>
      <c r="CK25">
        <v>0</v>
      </c>
      <c r="CL25" t="s">
        <v>93</v>
      </c>
      <c r="CM25">
        <v>0</v>
      </c>
      <c r="CN25" t="s">
        <v>93</v>
      </c>
      <c r="CO25">
        <v>0</v>
      </c>
      <c r="CP25" t="s">
        <v>93</v>
      </c>
      <c r="CQ25" t="s">
        <v>93</v>
      </c>
      <c r="CS25" t="str">
        <f>_xlfn.IFNA(VLOOKUP(前[[#This Row],[利用者名]],全[利用者名],1,FALSE),"終了")</f>
        <v>榎本　吉男</v>
      </c>
    </row>
    <row r="26" spans="1:97">
      <c r="A26">
        <v>25</v>
      </c>
      <c r="B26">
        <v>901</v>
      </c>
      <c r="C26" t="s">
        <v>938</v>
      </c>
      <c r="D26" t="s">
        <v>939</v>
      </c>
      <c r="E26" t="s">
        <v>125</v>
      </c>
      <c r="F26" s="1">
        <v>10918</v>
      </c>
      <c r="G26" s="1">
        <v>10918</v>
      </c>
      <c r="H26" t="s">
        <v>229</v>
      </c>
      <c r="I26" t="s">
        <v>940</v>
      </c>
      <c r="J26" t="s">
        <v>93</v>
      </c>
      <c r="K26" t="s">
        <v>941</v>
      </c>
      <c r="L26" t="s">
        <v>93</v>
      </c>
      <c r="M26" t="s">
        <v>93</v>
      </c>
      <c r="N26" t="s">
        <v>93</v>
      </c>
      <c r="O26" t="s">
        <v>93</v>
      </c>
      <c r="P26" t="s">
        <v>93</v>
      </c>
      <c r="Q26" t="s">
        <v>1364</v>
      </c>
      <c r="R26" t="s">
        <v>93</v>
      </c>
      <c r="S26" t="s">
        <v>93</v>
      </c>
      <c r="T26" t="s">
        <v>93</v>
      </c>
      <c r="U26" t="s">
        <v>93</v>
      </c>
      <c r="V26" t="s">
        <v>93</v>
      </c>
      <c r="W26">
        <v>96</v>
      </c>
      <c r="X26">
        <v>11</v>
      </c>
      <c r="Y26" t="s">
        <v>94</v>
      </c>
      <c r="Z26" s="1">
        <v>45397</v>
      </c>
      <c r="AA26" s="1"/>
      <c r="AB26" s="1"/>
      <c r="AC26" s="1"/>
      <c r="AD26" t="s">
        <v>104</v>
      </c>
      <c r="AE26">
        <v>22</v>
      </c>
      <c r="AF26" s="1">
        <v>45139</v>
      </c>
      <c r="AG26" s="1">
        <v>46234</v>
      </c>
      <c r="AH26" t="s">
        <v>93</v>
      </c>
      <c r="AI26" t="s">
        <v>93</v>
      </c>
      <c r="AJ26">
        <v>132027</v>
      </c>
      <c r="AK26" t="s">
        <v>1450</v>
      </c>
      <c r="AL26" s="1"/>
      <c r="AM26">
        <v>1373003613</v>
      </c>
      <c r="AN26" t="s">
        <v>825</v>
      </c>
      <c r="AO26" t="s">
        <v>93</v>
      </c>
      <c r="AQ26" t="s">
        <v>93</v>
      </c>
      <c r="AR26" t="s">
        <v>93</v>
      </c>
      <c r="AS26" t="s">
        <v>93</v>
      </c>
      <c r="AT26" t="s">
        <v>93</v>
      </c>
      <c r="AU26" s="1">
        <v>45978</v>
      </c>
      <c r="AV26" s="1">
        <v>46007</v>
      </c>
      <c r="AW26">
        <v>49</v>
      </c>
      <c r="AX26" t="s">
        <v>98</v>
      </c>
      <c r="AY26" t="s">
        <v>99</v>
      </c>
      <c r="AZ26">
        <v>655</v>
      </c>
      <c r="BA26" t="s">
        <v>951</v>
      </c>
      <c r="BB26" t="s">
        <v>952</v>
      </c>
      <c r="BC26" t="s">
        <v>93</v>
      </c>
      <c r="BD26" t="s">
        <v>93</v>
      </c>
      <c r="BE26" t="s">
        <v>939</v>
      </c>
      <c r="BF26" t="s">
        <v>229</v>
      </c>
      <c r="BG26" t="s">
        <v>940</v>
      </c>
      <c r="BH26" t="s">
        <v>93</v>
      </c>
      <c r="BI26" t="s">
        <v>941</v>
      </c>
      <c r="BJ26" t="s">
        <v>99</v>
      </c>
      <c r="BK26" s="1"/>
      <c r="BL26" s="1"/>
      <c r="BM26">
        <v>85</v>
      </c>
      <c r="BN26" t="s">
        <v>811</v>
      </c>
      <c r="BO26" t="s">
        <v>93</v>
      </c>
      <c r="BP26" t="s">
        <v>93</v>
      </c>
      <c r="BQ26" t="s">
        <v>93</v>
      </c>
      <c r="BR26" t="s">
        <v>93</v>
      </c>
      <c r="BS26" s="1"/>
      <c r="BT26">
        <v>936</v>
      </c>
      <c r="BU26" t="s">
        <v>93</v>
      </c>
      <c r="BV26" t="s">
        <v>101</v>
      </c>
      <c r="BW26">
        <v>7101236</v>
      </c>
      <c r="BX26" t="s">
        <v>752</v>
      </c>
      <c r="BY26" t="s">
        <v>953</v>
      </c>
      <c r="BZ26" t="s">
        <v>939</v>
      </c>
      <c r="CA26">
        <v>0</v>
      </c>
      <c r="CB26">
        <v>90</v>
      </c>
      <c r="CC26" t="s">
        <v>93</v>
      </c>
      <c r="CD26" t="s">
        <v>93</v>
      </c>
      <c r="CE26" t="s">
        <v>954</v>
      </c>
      <c r="CF26" t="s">
        <v>93</v>
      </c>
      <c r="CG26" t="s">
        <v>93</v>
      </c>
      <c r="CH26" t="s">
        <v>93</v>
      </c>
      <c r="CI26">
        <v>322</v>
      </c>
      <c r="CJ26" t="s">
        <v>1022</v>
      </c>
      <c r="CK26">
        <v>85</v>
      </c>
      <c r="CL26" t="s">
        <v>811</v>
      </c>
      <c r="CM26">
        <v>0</v>
      </c>
      <c r="CN26" t="s">
        <v>93</v>
      </c>
      <c r="CO26">
        <v>0</v>
      </c>
      <c r="CP26" t="s">
        <v>93</v>
      </c>
      <c r="CQ26" t="s">
        <v>93</v>
      </c>
      <c r="CS26" t="str">
        <f>_xlfn.IFNA(VLOOKUP(前[[#This Row],[利用者名]],全[利用者名],1,FALSE),"終了")</f>
        <v>大熊　澄子</v>
      </c>
    </row>
    <row r="27" spans="1:97">
      <c r="A27">
        <v>26</v>
      </c>
      <c r="B27">
        <v>953</v>
      </c>
      <c r="C27" t="s">
        <v>1603</v>
      </c>
      <c r="D27" t="s">
        <v>1604</v>
      </c>
      <c r="E27" t="s">
        <v>125</v>
      </c>
      <c r="F27" s="1">
        <v>9332</v>
      </c>
      <c r="G27" s="1">
        <v>9332</v>
      </c>
      <c r="H27" t="s">
        <v>229</v>
      </c>
      <c r="I27" t="s">
        <v>1605</v>
      </c>
      <c r="J27" t="s">
        <v>93</v>
      </c>
      <c r="K27" t="s">
        <v>1606</v>
      </c>
      <c r="L27" t="s">
        <v>93</v>
      </c>
      <c r="M27" t="s">
        <v>93</v>
      </c>
      <c r="N27" t="s">
        <v>94</v>
      </c>
      <c r="O27" t="s">
        <v>93</v>
      </c>
      <c r="P27" t="s">
        <v>93</v>
      </c>
      <c r="Q27" t="s">
        <v>1546</v>
      </c>
      <c r="R27" t="s">
        <v>93</v>
      </c>
      <c r="S27" t="s">
        <v>93</v>
      </c>
      <c r="T27" t="s">
        <v>93</v>
      </c>
      <c r="U27" t="s">
        <v>93</v>
      </c>
      <c r="V27" t="s">
        <v>93</v>
      </c>
      <c r="W27">
        <v>100</v>
      </c>
      <c r="X27">
        <v>7</v>
      </c>
      <c r="Y27" t="s">
        <v>94</v>
      </c>
      <c r="Z27" s="1">
        <v>45687</v>
      </c>
      <c r="AA27" s="1"/>
      <c r="AB27" s="1"/>
      <c r="AC27" s="1"/>
      <c r="AD27" t="s">
        <v>108</v>
      </c>
      <c r="AE27">
        <v>23</v>
      </c>
      <c r="AF27" s="1">
        <v>45689</v>
      </c>
      <c r="AG27" s="1">
        <v>46783</v>
      </c>
      <c r="AH27" t="s">
        <v>93</v>
      </c>
      <c r="AI27" t="s">
        <v>93</v>
      </c>
      <c r="AJ27">
        <v>132027</v>
      </c>
      <c r="AK27" t="s">
        <v>1607</v>
      </c>
      <c r="AL27" s="1"/>
      <c r="AM27">
        <v>1373003423</v>
      </c>
      <c r="AN27" t="s">
        <v>695</v>
      </c>
      <c r="AO27" t="s">
        <v>93</v>
      </c>
      <c r="AQ27" t="s">
        <v>93</v>
      </c>
      <c r="AR27" t="s">
        <v>93</v>
      </c>
      <c r="AS27" t="s">
        <v>93</v>
      </c>
      <c r="AT27" t="s">
        <v>93</v>
      </c>
      <c r="AU27" s="1">
        <v>45992</v>
      </c>
      <c r="AV27" s="1">
        <v>46022</v>
      </c>
      <c r="AW27">
        <v>49</v>
      </c>
      <c r="AX27" t="s">
        <v>98</v>
      </c>
      <c r="AY27" t="s">
        <v>99</v>
      </c>
      <c r="AZ27">
        <v>701</v>
      </c>
      <c r="BA27" t="s">
        <v>1164</v>
      </c>
      <c r="BB27" t="s">
        <v>207</v>
      </c>
      <c r="BC27" t="s">
        <v>93</v>
      </c>
      <c r="BD27" t="s">
        <v>93</v>
      </c>
      <c r="BE27" t="s">
        <v>1604</v>
      </c>
      <c r="BF27" t="s">
        <v>229</v>
      </c>
      <c r="BG27" t="s">
        <v>1605</v>
      </c>
      <c r="BH27" t="s">
        <v>93</v>
      </c>
      <c r="BI27" t="s">
        <v>1606</v>
      </c>
      <c r="BJ27" t="s">
        <v>99</v>
      </c>
      <c r="BK27" s="1"/>
      <c r="BL27" s="1"/>
      <c r="BM27">
        <v>0</v>
      </c>
      <c r="BN27" t="s">
        <v>93</v>
      </c>
      <c r="BO27" t="s">
        <v>93</v>
      </c>
      <c r="BP27" t="s">
        <v>93</v>
      </c>
      <c r="BQ27" t="s">
        <v>93</v>
      </c>
      <c r="BR27" t="s">
        <v>93</v>
      </c>
      <c r="BS27" s="1"/>
      <c r="BT27">
        <v>981</v>
      </c>
      <c r="BU27" t="s">
        <v>93</v>
      </c>
      <c r="BV27" t="s">
        <v>101</v>
      </c>
      <c r="BW27">
        <v>4649203</v>
      </c>
      <c r="BX27" t="s">
        <v>1608</v>
      </c>
      <c r="BY27" t="s">
        <v>1609</v>
      </c>
      <c r="BZ27" t="s">
        <v>1604</v>
      </c>
      <c r="CA27">
        <v>0</v>
      </c>
      <c r="CB27">
        <v>90</v>
      </c>
      <c r="CC27" t="s">
        <v>106</v>
      </c>
      <c r="CD27" t="s">
        <v>93</v>
      </c>
      <c r="CE27" t="s">
        <v>208</v>
      </c>
      <c r="CF27" t="s">
        <v>93</v>
      </c>
      <c r="CG27" t="s">
        <v>93</v>
      </c>
      <c r="CH27" t="s">
        <v>93</v>
      </c>
      <c r="CI27">
        <v>300</v>
      </c>
      <c r="CJ27" t="s">
        <v>776</v>
      </c>
      <c r="CK27">
        <v>0</v>
      </c>
      <c r="CL27" t="s">
        <v>93</v>
      </c>
      <c r="CM27">
        <v>0</v>
      </c>
      <c r="CN27" t="s">
        <v>93</v>
      </c>
      <c r="CO27">
        <v>0</v>
      </c>
      <c r="CP27" t="s">
        <v>93</v>
      </c>
      <c r="CQ27" t="s">
        <v>93</v>
      </c>
      <c r="CS27" t="str">
        <f>_xlfn.IFNA(VLOOKUP(前[[#This Row],[利用者名]],全[利用者名],1,FALSE),"終了")</f>
        <v>大里　ミヨ</v>
      </c>
    </row>
    <row r="28" spans="1:97">
      <c r="A28">
        <v>27</v>
      </c>
      <c r="B28">
        <v>747</v>
      </c>
      <c r="C28" t="s">
        <v>664</v>
      </c>
      <c r="D28" t="s">
        <v>665</v>
      </c>
      <c r="E28" t="s">
        <v>91</v>
      </c>
      <c r="F28" s="1">
        <v>18580</v>
      </c>
      <c r="G28" s="1">
        <v>18580</v>
      </c>
      <c r="H28" t="s">
        <v>156</v>
      </c>
      <c r="I28" t="s">
        <v>666</v>
      </c>
      <c r="J28" t="s">
        <v>93</v>
      </c>
      <c r="K28" t="s">
        <v>667</v>
      </c>
      <c r="L28" t="s">
        <v>93</v>
      </c>
      <c r="M28" t="s">
        <v>93</v>
      </c>
      <c r="N28" t="s">
        <v>94</v>
      </c>
      <c r="O28" t="s">
        <v>93</v>
      </c>
      <c r="P28" t="s">
        <v>93</v>
      </c>
      <c r="Q28" t="s">
        <v>1294</v>
      </c>
      <c r="R28" t="s">
        <v>1436</v>
      </c>
      <c r="S28" t="s">
        <v>915</v>
      </c>
      <c r="T28" t="s">
        <v>909</v>
      </c>
      <c r="U28" t="s">
        <v>910</v>
      </c>
      <c r="V28" t="s">
        <v>93</v>
      </c>
      <c r="W28">
        <v>75</v>
      </c>
      <c r="X28">
        <v>11</v>
      </c>
      <c r="Y28" t="s">
        <v>94</v>
      </c>
      <c r="Z28" s="1">
        <v>44771</v>
      </c>
      <c r="AA28" s="1"/>
      <c r="AB28" s="1"/>
      <c r="AC28" s="1"/>
      <c r="AD28" t="s">
        <v>95</v>
      </c>
      <c r="AE28">
        <v>21</v>
      </c>
      <c r="AF28" s="1">
        <v>44866</v>
      </c>
      <c r="AG28" s="1">
        <v>46326</v>
      </c>
      <c r="AH28" t="s">
        <v>93</v>
      </c>
      <c r="AI28" t="s">
        <v>157</v>
      </c>
      <c r="AJ28">
        <v>132027</v>
      </c>
      <c r="AK28" t="s">
        <v>1568</v>
      </c>
      <c r="AL28" s="1"/>
      <c r="AM28">
        <v>1373003613</v>
      </c>
      <c r="AN28" t="s">
        <v>825</v>
      </c>
      <c r="AO28" t="s">
        <v>93</v>
      </c>
      <c r="AQ28" t="s">
        <v>93</v>
      </c>
      <c r="AR28" t="s">
        <v>93</v>
      </c>
      <c r="AS28" t="s">
        <v>93</v>
      </c>
      <c r="AT28" t="s">
        <v>157</v>
      </c>
      <c r="AU28" s="1">
        <v>45904</v>
      </c>
      <c r="AV28" s="1">
        <v>46084</v>
      </c>
      <c r="AW28">
        <v>49</v>
      </c>
      <c r="AX28" t="s">
        <v>98</v>
      </c>
      <c r="AY28" t="s">
        <v>99</v>
      </c>
      <c r="AZ28">
        <v>360</v>
      </c>
      <c r="BA28" t="s">
        <v>942</v>
      </c>
      <c r="BB28" t="s">
        <v>193</v>
      </c>
      <c r="BC28" t="s">
        <v>93</v>
      </c>
      <c r="BD28" t="s">
        <v>93</v>
      </c>
      <c r="BE28" t="s">
        <v>665</v>
      </c>
      <c r="BF28" t="s">
        <v>156</v>
      </c>
      <c r="BG28" t="s">
        <v>666</v>
      </c>
      <c r="BH28" t="s">
        <v>93</v>
      </c>
      <c r="BI28" t="s">
        <v>667</v>
      </c>
      <c r="BJ28" t="s">
        <v>99</v>
      </c>
      <c r="BK28" s="1"/>
      <c r="BL28" s="1"/>
      <c r="BM28">
        <v>0</v>
      </c>
      <c r="BN28" t="s">
        <v>93</v>
      </c>
      <c r="BO28" t="s">
        <v>93</v>
      </c>
      <c r="BP28" t="s">
        <v>93</v>
      </c>
      <c r="BQ28" t="s">
        <v>93</v>
      </c>
      <c r="BR28" t="s">
        <v>93</v>
      </c>
      <c r="BS28" s="1"/>
      <c r="BT28">
        <v>826</v>
      </c>
      <c r="BU28" t="s">
        <v>93</v>
      </c>
      <c r="BV28" t="s">
        <v>93</v>
      </c>
      <c r="BX28" t="s">
        <v>93</v>
      </c>
      <c r="BY28" t="s">
        <v>93</v>
      </c>
      <c r="BZ28" t="s">
        <v>93</v>
      </c>
      <c r="CA28">
        <v>276</v>
      </c>
      <c r="CB28">
        <v>90</v>
      </c>
      <c r="CC28" t="s">
        <v>106</v>
      </c>
      <c r="CD28" t="s">
        <v>93</v>
      </c>
      <c r="CE28" t="s">
        <v>197</v>
      </c>
      <c r="CF28" t="s">
        <v>93</v>
      </c>
      <c r="CG28" t="s">
        <v>93</v>
      </c>
      <c r="CH28" t="s">
        <v>93</v>
      </c>
      <c r="CI28">
        <v>263</v>
      </c>
      <c r="CJ28" t="s">
        <v>319</v>
      </c>
      <c r="CK28">
        <v>0</v>
      </c>
      <c r="CL28" t="s">
        <v>93</v>
      </c>
      <c r="CM28">
        <v>0</v>
      </c>
      <c r="CN28" t="s">
        <v>93</v>
      </c>
      <c r="CO28">
        <v>0</v>
      </c>
      <c r="CP28" t="s">
        <v>93</v>
      </c>
      <c r="CQ28" t="s">
        <v>93</v>
      </c>
      <c r="CS28" t="str">
        <f>_xlfn.IFNA(VLOOKUP(前[[#This Row],[利用者名]],全[利用者名],1,FALSE),"終了")</f>
        <v>大澤　國男</v>
      </c>
    </row>
    <row r="29" spans="1:97">
      <c r="A29">
        <v>28</v>
      </c>
      <c r="B29">
        <v>982</v>
      </c>
      <c r="C29" t="s">
        <v>1295</v>
      </c>
      <c r="D29" t="s">
        <v>1271</v>
      </c>
      <c r="E29" t="s">
        <v>91</v>
      </c>
      <c r="F29" s="1">
        <v>13077</v>
      </c>
      <c r="G29" s="1">
        <v>13077</v>
      </c>
      <c r="H29" t="s">
        <v>175</v>
      </c>
      <c r="I29" t="s">
        <v>1272</v>
      </c>
      <c r="J29" t="s">
        <v>93</v>
      </c>
      <c r="K29" t="s">
        <v>1273</v>
      </c>
      <c r="L29" t="s">
        <v>93</v>
      </c>
      <c r="M29" t="s">
        <v>1366</v>
      </c>
      <c r="N29" t="s">
        <v>94</v>
      </c>
      <c r="O29" t="s">
        <v>93</v>
      </c>
      <c r="P29" t="s">
        <v>116</v>
      </c>
      <c r="Q29" t="s">
        <v>1352</v>
      </c>
      <c r="R29" t="s">
        <v>93</v>
      </c>
      <c r="S29" t="s">
        <v>93</v>
      </c>
      <c r="T29" t="s">
        <v>93</v>
      </c>
      <c r="U29" t="s">
        <v>93</v>
      </c>
      <c r="V29" t="s">
        <v>1296</v>
      </c>
      <c r="W29">
        <v>90</v>
      </c>
      <c r="X29">
        <v>10</v>
      </c>
      <c r="Y29" t="s">
        <v>94</v>
      </c>
      <c r="Z29" s="1"/>
      <c r="AA29" s="1"/>
      <c r="AB29" s="1">
        <v>45790</v>
      </c>
      <c r="AC29" s="1"/>
      <c r="AD29" t="s">
        <v>192</v>
      </c>
      <c r="AE29">
        <v>24</v>
      </c>
      <c r="AF29" s="1">
        <v>45456</v>
      </c>
      <c r="AG29" s="1">
        <v>45838</v>
      </c>
      <c r="AH29" t="s">
        <v>93</v>
      </c>
      <c r="AI29" t="s">
        <v>117</v>
      </c>
      <c r="AJ29">
        <v>132027</v>
      </c>
      <c r="AK29" t="s">
        <v>1569</v>
      </c>
      <c r="AL29" s="1"/>
      <c r="AM29">
        <v>1373002193</v>
      </c>
      <c r="AN29" t="s">
        <v>1720</v>
      </c>
      <c r="AO29" t="s">
        <v>96</v>
      </c>
      <c r="AP29">
        <v>39132022</v>
      </c>
      <c r="AQ29" t="s">
        <v>97</v>
      </c>
      <c r="AR29" t="s">
        <v>93</v>
      </c>
      <c r="AS29" t="s">
        <v>1297</v>
      </c>
      <c r="AT29" t="s">
        <v>117</v>
      </c>
      <c r="AU29" s="1">
        <v>45962</v>
      </c>
      <c r="AV29" s="1">
        <v>46053</v>
      </c>
      <c r="AW29">
        <v>49</v>
      </c>
      <c r="AX29" t="s">
        <v>98</v>
      </c>
      <c r="AY29" t="s">
        <v>142</v>
      </c>
      <c r="AZ29">
        <v>37</v>
      </c>
      <c r="BA29" t="s">
        <v>198</v>
      </c>
      <c r="BB29" t="s">
        <v>199</v>
      </c>
      <c r="BC29" t="s">
        <v>93</v>
      </c>
      <c r="BD29" t="s">
        <v>93</v>
      </c>
      <c r="BE29" t="s">
        <v>1271</v>
      </c>
      <c r="BF29" t="s">
        <v>175</v>
      </c>
      <c r="BG29" t="s">
        <v>1272</v>
      </c>
      <c r="BH29" t="s">
        <v>93</v>
      </c>
      <c r="BI29" t="s">
        <v>1273</v>
      </c>
      <c r="BJ29" t="s">
        <v>142</v>
      </c>
      <c r="BK29" s="1">
        <v>44835</v>
      </c>
      <c r="BL29" s="1">
        <v>46234</v>
      </c>
      <c r="BM29">
        <v>0</v>
      </c>
      <c r="BN29" t="s">
        <v>93</v>
      </c>
      <c r="BO29" t="s">
        <v>93</v>
      </c>
      <c r="BP29" t="s">
        <v>93</v>
      </c>
      <c r="BQ29" t="s">
        <v>93</v>
      </c>
      <c r="BR29" t="s">
        <v>93</v>
      </c>
      <c r="BS29" s="1"/>
      <c r="BT29">
        <v>1006</v>
      </c>
      <c r="BU29" t="s">
        <v>93</v>
      </c>
      <c r="BV29" t="s">
        <v>101</v>
      </c>
      <c r="BW29">
        <v>3810997</v>
      </c>
      <c r="BX29" t="s">
        <v>1096</v>
      </c>
      <c r="BY29" t="s">
        <v>1298</v>
      </c>
      <c r="BZ29" t="s">
        <v>1271</v>
      </c>
      <c r="CA29">
        <v>0</v>
      </c>
      <c r="CB29">
        <v>90</v>
      </c>
      <c r="CC29" t="s">
        <v>982</v>
      </c>
      <c r="CD29" t="s">
        <v>93</v>
      </c>
      <c r="CE29" t="s">
        <v>290</v>
      </c>
      <c r="CF29" t="s">
        <v>94</v>
      </c>
      <c r="CG29" t="s">
        <v>93</v>
      </c>
      <c r="CH29" t="s">
        <v>93</v>
      </c>
      <c r="CI29">
        <v>270</v>
      </c>
      <c r="CJ29" t="s">
        <v>1299</v>
      </c>
      <c r="CK29">
        <v>0</v>
      </c>
      <c r="CL29" t="s">
        <v>93</v>
      </c>
      <c r="CM29">
        <v>0</v>
      </c>
      <c r="CN29" t="s">
        <v>93</v>
      </c>
      <c r="CO29">
        <v>0</v>
      </c>
      <c r="CP29" t="s">
        <v>93</v>
      </c>
      <c r="CQ29" t="s">
        <v>93</v>
      </c>
      <c r="CS29" t="str">
        <f>_xlfn.IFNA(VLOOKUP(前[[#This Row],[利用者名]],全[利用者名],1,FALSE),"終了")</f>
        <v>大平　武文</v>
      </c>
    </row>
    <row r="30" spans="1:97">
      <c r="A30">
        <v>29</v>
      </c>
      <c r="B30">
        <v>302</v>
      </c>
      <c r="C30" t="s">
        <v>209</v>
      </c>
      <c r="D30" t="s">
        <v>210</v>
      </c>
      <c r="E30" t="s">
        <v>91</v>
      </c>
      <c r="F30" s="1">
        <v>22539</v>
      </c>
      <c r="G30" s="1">
        <v>22539</v>
      </c>
      <c r="H30" t="s">
        <v>211</v>
      </c>
      <c r="I30" t="s">
        <v>212</v>
      </c>
      <c r="J30" t="s">
        <v>93</v>
      </c>
      <c r="K30" t="s">
        <v>213</v>
      </c>
      <c r="L30" t="s">
        <v>93</v>
      </c>
      <c r="M30" t="s">
        <v>813</v>
      </c>
      <c r="N30" t="s">
        <v>93</v>
      </c>
      <c r="O30" t="s">
        <v>93</v>
      </c>
      <c r="P30" t="s">
        <v>214</v>
      </c>
      <c r="Q30" t="s">
        <v>93</v>
      </c>
      <c r="R30" t="s">
        <v>1433</v>
      </c>
      <c r="S30" t="s">
        <v>875</v>
      </c>
      <c r="T30" t="s">
        <v>909</v>
      </c>
      <c r="U30" t="s">
        <v>93</v>
      </c>
      <c r="V30" t="s">
        <v>1451</v>
      </c>
      <c r="W30">
        <v>64</v>
      </c>
      <c r="X30">
        <v>9</v>
      </c>
      <c r="Y30" t="s">
        <v>94</v>
      </c>
      <c r="Z30" s="1"/>
      <c r="AA30" s="1"/>
      <c r="AB30" s="1">
        <v>42867</v>
      </c>
      <c r="AC30" s="1"/>
      <c r="AD30" t="s">
        <v>93</v>
      </c>
      <c r="AF30" s="1"/>
      <c r="AG30" s="1"/>
      <c r="AH30" t="s">
        <v>93</v>
      </c>
      <c r="AI30" t="s">
        <v>93</v>
      </c>
      <c r="AK30" t="s">
        <v>93</v>
      </c>
      <c r="AL30" s="1"/>
      <c r="AN30" t="s">
        <v>93</v>
      </c>
      <c r="AO30" t="s">
        <v>96</v>
      </c>
      <c r="AP30">
        <v>138461</v>
      </c>
      <c r="AQ30" t="s">
        <v>97</v>
      </c>
      <c r="AR30" t="s">
        <v>215</v>
      </c>
      <c r="AS30" t="s">
        <v>216</v>
      </c>
      <c r="AT30" t="s">
        <v>217</v>
      </c>
      <c r="AU30" s="1">
        <v>45992</v>
      </c>
      <c r="AV30" s="1">
        <v>46022</v>
      </c>
      <c r="AW30">
        <v>49</v>
      </c>
      <c r="AX30" t="s">
        <v>98</v>
      </c>
      <c r="AY30" t="s">
        <v>142</v>
      </c>
      <c r="AZ30">
        <v>458</v>
      </c>
      <c r="BA30" t="s">
        <v>218</v>
      </c>
      <c r="BB30" t="s">
        <v>219</v>
      </c>
      <c r="BC30" t="s">
        <v>1018</v>
      </c>
      <c r="BD30" t="s">
        <v>93</v>
      </c>
      <c r="BE30" t="s">
        <v>210</v>
      </c>
      <c r="BF30" t="s">
        <v>211</v>
      </c>
      <c r="BG30" t="s">
        <v>212</v>
      </c>
      <c r="BH30" t="s">
        <v>93</v>
      </c>
      <c r="BI30" t="s">
        <v>213</v>
      </c>
      <c r="BJ30" t="s">
        <v>142</v>
      </c>
      <c r="BK30" s="1">
        <v>45200</v>
      </c>
      <c r="BL30" s="1">
        <v>45930</v>
      </c>
      <c r="BM30">
        <v>85</v>
      </c>
      <c r="BN30" t="s">
        <v>811</v>
      </c>
      <c r="BO30" t="s">
        <v>93</v>
      </c>
      <c r="BP30" t="s">
        <v>93</v>
      </c>
      <c r="BQ30" t="s">
        <v>93</v>
      </c>
      <c r="BR30" t="s">
        <v>93</v>
      </c>
      <c r="BS30" s="1"/>
      <c r="BT30">
        <v>293</v>
      </c>
      <c r="BU30" t="s">
        <v>93</v>
      </c>
      <c r="BV30" t="s">
        <v>93</v>
      </c>
      <c r="BX30" t="s">
        <v>93</v>
      </c>
      <c r="BY30" t="s">
        <v>93</v>
      </c>
      <c r="BZ30" t="s">
        <v>93</v>
      </c>
      <c r="CA30">
        <v>0</v>
      </c>
      <c r="CB30">
        <v>0</v>
      </c>
      <c r="CC30" t="s">
        <v>93</v>
      </c>
      <c r="CD30" t="s">
        <v>93</v>
      </c>
      <c r="CE30" t="s">
        <v>220</v>
      </c>
      <c r="CF30" t="s">
        <v>94</v>
      </c>
      <c r="CG30" t="s">
        <v>93</v>
      </c>
      <c r="CH30" t="s">
        <v>93</v>
      </c>
      <c r="CI30">
        <v>0</v>
      </c>
      <c r="CJ30" t="s">
        <v>93</v>
      </c>
      <c r="CK30">
        <v>85</v>
      </c>
      <c r="CL30" t="s">
        <v>811</v>
      </c>
      <c r="CM30">
        <v>0</v>
      </c>
      <c r="CN30" t="s">
        <v>93</v>
      </c>
      <c r="CO30">
        <v>0</v>
      </c>
      <c r="CP30" t="s">
        <v>93</v>
      </c>
      <c r="CQ30" t="s">
        <v>93</v>
      </c>
      <c r="CS30" t="str">
        <f>_xlfn.IFNA(VLOOKUP(前[[#This Row],[利用者名]],全[利用者名],1,FALSE),"終了")</f>
        <v>大畑　一志</v>
      </c>
    </row>
    <row r="31" spans="1:97">
      <c r="A31">
        <v>30</v>
      </c>
      <c r="B31">
        <v>616</v>
      </c>
      <c r="C31" t="s">
        <v>221</v>
      </c>
      <c r="D31" t="s">
        <v>222</v>
      </c>
      <c r="E31" t="s">
        <v>91</v>
      </c>
      <c r="F31" s="1">
        <v>18823</v>
      </c>
      <c r="G31" s="1">
        <v>18823</v>
      </c>
      <c r="H31" t="s">
        <v>175</v>
      </c>
      <c r="I31" t="s">
        <v>223</v>
      </c>
      <c r="J31" t="s">
        <v>224</v>
      </c>
      <c r="K31" t="s">
        <v>225</v>
      </c>
      <c r="L31" t="s">
        <v>93</v>
      </c>
      <c r="M31" t="s">
        <v>93</v>
      </c>
      <c r="N31" t="s">
        <v>94</v>
      </c>
      <c r="O31" t="s">
        <v>93</v>
      </c>
      <c r="P31" t="s">
        <v>126</v>
      </c>
      <c r="Q31" t="s">
        <v>1610</v>
      </c>
      <c r="R31" t="s">
        <v>1436</v>
      </c>
      <c r="S31" t="s">
        <v>93</v>
      </c>
      <c r="T31" t="s">
        <v>909</v>
      </c>
      <c r="U31" t="s">
        <v>93</v>
      </c>
      <c r="V31" t="s">
        <v>93</v>
      </c>
      <c r="W31">
        <v>74</v>
      </c>
      <c r="X31">
        <v>7</v>
      </c>
      <c r="Y31" t="s">
        <v>94</v>
      </c>
      <c r="Z31" s="1">
        <v>44186</v>
      </c>
      <c r="AA31" s="1"/>
      <c r="AB31" s="1"/>
      <c r="AC31" s="1"/>
      <c r="AD31" t="s">
        <v>95</v>
      </c>
      <c r="AE31">
        <v>21</v>
      </c>
      <c r="AF31" s="1">
        <v>45962</v>
      </c>
      <c r="AG31" s="1">
        <v>47422</v>
      </c>
      <c r="AH31" t="s">
        <v>93</v>
      </c>
      <c r="AI31" t="s">
        <v>157</v>
      </c>
      <c r="AJ31">
        <v>132027</v>
      </c>
      <c r="AK31" t="s">
        <v>1452</v>
      </c>
      <c r="AL31" s="1">
        <v>44183</v>
      </c>
      <c r="AM31">
        <v>1373003480</v>
      </c>
      <c r="AN31" t="s">
        <v>639</v>
      </c>
      <c r="AO31" t="s">
        <v>93</v>
      </c>
      <c r="AQ31" t="s">
        <v>93</v>
      </c>
      <c r="AR31" t="s">
        <v>93</v>
      </c>
      <c r="AS31" t="s">
        <v>93</v>
      </c>
      <c r="AT31" t="s">
        <v>157</v>
      </c>
      <c r="AU31" s="1">
        <v>45822</v>
      </c>
      <c r="AV31" s="1">
        <v>46004</v>
      </c>
      <c r="AW31">
        <v>64</v>
      </c>
      <c r="AX31" t="s">
        <v>105</v>
      </c>
      <c r="AY31" t="s">
        <v>99</v>
      </c>
      <c r="AZ31">
        <v>224</v>
      </c>
      <c r="BA31" t="s">
        <v>768</v>
      </c>
      <c r="BB31" t="s">
        <v>226</v>
      </c>
      <c r="BC31" t="s">
        <v>93</v>
      </c>
      <c r="BD31" t="s">
        <v>93</v>
      </c>
      <c r="BE31" t="s">
        <v>222</v>
      </c>
      <c r="BF31" t="s">
        <v>175</v>
      </c>
      <c r="BG31" t="s">
        <v>223</v>
      </c>
      <c r="BH31" t="s">
        <v>224</v>
      </c>
      <c r="BI31" t="s">
        <v>225</v>
      </c>
      <c r="BJ31" t="s">
        <v>99</v>
      </c>
      <c r="BK31" s="1"/>
      <c r="BL31" s="1"/>
      <c r="BM31">
        <v>0</v>
      </c>
      <c r="BN31" t="s">
        <v>93</v>
      </c>
      <c r="BO31" t="s">
        <v>93</v>
      </c>
      <c r="BP31" t="s">
        <v>93</v>
      </c>
      <c r="BQ31" t="s">
        <v>93</v>
      </c>
      <c r="BR31" t="s">
        <v>93</v>
      </c>
      <c r="BS31" s="1"/>
      <c r="BT31">
        <v>676</v>
      </c>
      <c r="BU31" t="s">
        <v>93</v>
      </c>
      <c r="BV31" t="s">
        <v>93</v>
      </c>
      <c r="BX31" t="s">
        <v>93</v>
      </c>
      <c r="BY31" t="s">
        <v>93</v>
      </c>
      <c r="BZ31" t="s">
        <v>93</v>
      </c>
      <c r="CA31">
        <v>0</v>
      </c>
      <c r="CB31">
        <v>90</v>
      </c>
      <c r="CC31" t="s">
        <v>106</v>
      </c>
      <c r="CD31" t="s">
        <v>93</v>
      </c>
      <c r="CE31" t="s">
        <v>93</v>
      </c>
      <c r="CF31" t="s">
        <v>93</v>
      </c>
      <c r="CG31" t="s">
        <v>93</v>
      </c>
      <c r="CH31" t="s">
        <v>93</v>
      </c>
      <c r="CI31">
        <v>272</v>
      </c>
      <c r="CJ31" t="s">
        <v>640</v>
      </c>
      <c r="CK31">
        <v>0</v>
      </c>
      <c r="CL31" t="s">
        <v>93</v>
      </c>
      <c r="CM31">
        <v>0</v>
      </c>
      <c r="CN31" t="s">
        <v>93</v>
      </c>
      <c r="CO31">
        <v>0</v>
      </c>
      <c r="CP31" t="s">
        <v>93</v>
      </c>
      <c r="CQ31" t="s">
        <v>93</v>
      </c>
      <c r="CS31" t="str">
        <f>_xlfn.IFNA(VLOOKUP(前[[#This Row],[利用者名]],全[利用者名],1,FALSE),"終了")</f>
        <v>岡野　哲也</v>
      </c>
    </row>
    <row r="32" spans="1:97">
      <c r="A32">
        <v>31</v>
      </c>
      <c r="B32">
        <v>957</v>
      </c>
      <c r="C32" t="s">
        <v>1165</v>
      </c>
      <c r="D32" t="s">
        <v>1166</v>
      </c>
      <c r="E32" t="s">
        <v>125</v>
      </c>
      <c r="F32" s="1">
        <v>17031</v>
      </c>
      <c r="G32" s="1">
        <v>17031</v>
      </c>
      <c r="H32" t="s">
        <v>397</v>
      </c>
      <c r="I32" t="s">
        <v>1167</v>
      </c>
      <c r="J32" t="s">
        <v>93</v>
      </c>
      <c r="K32" t="s">
        <v>1168</v>
      </c>
      <c r="L32" t="s">
        <v>93</v>
      </c>
      <c r="M32" t="s">
        <v>1193</v>
      </c>
      <c r="N32" t="s">
        <v>94</v>
      </c>
      <c r="O32" t="s">
        <v>93</v>
      </c>
      <c r="P32" t="s">
        <v>93</v>
      </c>
      <c r="Q32" t="s">
        <v>1278</v>
      </c>
      <c r="R32" t="s">
        <v>93</v>
      </c>
      <c r="S32" t="s">
        <v>93</v>
      </c>
      <c r="T32" t="s">
        <v>93</v>
      </c>
      <c r="U32" t="s">
        <v>1169</v>
      </c>
      <c r="V32" t="s">
        <v>93</v>
      </c>
      <c r="W32">
        <v>79</v>
      </c>
      <c r="X32">
        <v>8</v>
      </c>
      <c r="Y32" t="s">
        <v>94</v>
      </c>
      <c r="Z32" s="1">
        <v>45687</v>
      </c>
      <c r="AA32" s="1"/>
      <c r="AB32" s="1"/>
      <c r="AC32" s="1"/>
      <c r="AD32" t="s">
        <v>95</v>
      </c>
      <c r="AE32">
        <v>21</v>
      </c>
      <c r="AF32" s="1">
        <v>45778</v>
      </c>
      <c r="AG32" s="1">
        <v>47238</v>
      </c>
      <c r="AH32" t="s">
        <v>93</v>
      </c>
      <c r="AI32" t="s">
        <v>93</v>
      </c>
      <c r="AJ32">
        <v>132027</v>
      </c>
      <c r="AK32" t="s">
        <v>1453</v>
      </c>
      <c r="AL32" s="1"/>
      <c r="AM32">
        <v>1373003647</v>
      </c>
      <c r="AN32" t="s">
        <v>1033</v>
      </c>
      <c r="AO32" t="s">
        <v>93</v>
      </c>
      <c r="AQ32" t="s">
        <v>93</v>
      </c>
      <c r="AR32" t="s">
        <v>93</v>
      </c>
      <c r="AS32" t="s">
        <v>93</v>
      </c>
      <c r="AT32" t="s">
        <v>93</v>
      </c>
      <c r="AU32" s="1">
        <v>45839</v>
      </c>
      <c r="AV32" s="1">
        <v>46022</v>
      </c>
      <c r="AW32">
        <v>49</v>
      </c>
      <c r="AX32" t="s">
        <v>98</v>
      </c>
      <c r="AY32" t="s">
        <v>99</v>
      </c>
      <c r="AZ32">
        <v>244</v>
      </c>
      <c r="BA32" t="s">
        <v>1170</v>
      </c>
      <c r="BB32" t="s">
        <v>263</v>
      </c>
      <c r="BC32" t="s">
        <v>93</v>
      </c>
      <c r="BD32" t="s">
        <v>93</v>
      </c>
      <c r="BE32" t="s">
        <v>1166</v>
      </c>
      <c r="BF32" t="s">
        <v>397</v>
      </c>
      <c r="BG32" t="s">
        <v>1167</v>
      </c>
      <c r="BH32" t="s">
        <v>93</v>
      </c>
      <c r="BI32" t="s">
        <v>1168</v>
      </c>
      <c r="BJ32" t="s">
        <v>99</v>
      </c>
      <c r="BK32" s="1"/>
      <c r="BL32" s="1"/>
      <c r="BM32">
        <v>0</v>
      </c>
      <c r="BN32" t="s">
        <v>93</v>
      </c>
      <c r="BO32" t="s">
        <v>93</v>
      </c>
      <c r="BP32" t="s">
        <v>93</v>
      </c>
      <c r="BQ32" t="s">
        <v>93</v>
      </c>
      <c r="BR32" t="s">
        <v>93</v>
      </c>
      <c r="BS32" s="1"/>
      <c r="BT32">
        <v>985</v>
      </c>
      <c r="BU32" t="s">
        <v>93</v>
      </c>
      <c r="BV32" t="s">
        <v>101</v>
      </c>
      <c r="BW32">
        <v>4251914</v>
      </c>
      <c r="BX32" t="s">
        <v>352</v>
      </c>
      <c r="BY32" t="s">
        <v>1194</v>
      </c>
      <c r="BZ32" t="s">
        <v>1195</v>
      </c>
      <c r="CA32">
        <v>0</v>
      </c>
      <c r="CB32">
        <v>90</v>
      </c>
      <c r="CC32" t="s">
        <v>106</v>
      </c>
      <c r="CD32" t="s">
        <v>93</v>
      </c>
      <c r="CE32" t="s">
        <v>990</v>
      </c>
      <c r="CF32" t="s">
        <v>93</v>
      </c>
      <c r="CG32" t="s">
        <v>93</v>
      </c>
      <c r="CH32" t="s">
        <v>93</v>
      </c>
      <c r="CI32">
        <v>330</v>
      </c>
      <c r="CJ32" t="s">
        <v>1110</v>
      </c>
      <c r="CK32">
        <v>0</v>
      </c>
      <c r="CL32" t="s">
        <v>93</v>
      </c>
      <c r="CM32">
        <v>0</v>
      </c>
      <c r="CN32" t="s">
        <v>93</v>
      </c>
      <c r="CO32">
        <v>0</v>
      </c>
      <c r="CP32" t="s">
        <v>93</v>
      </c>
      <c r="CQ32" t="s">
        <v>93</v>
      </c>
      <c r="CS32" t="str">
        <f>_xlfn.IFNA(VLOOKUP(前[[#This Row],[利用者名]],全[利用者名],1,FALSE),"終了")</f>
        <v>岡部　昭惠</v>
      </c>
    </row>
    <row r="33" spans="1:97">
      <c r="A33">
        <v>32</v>
      </c>
      <c r="B33">
        <v>316</v>
      </c>
      <c r="C33" t="s">
        <v>227</v>
      </c>
      <c r="D33" t="s">
        <v>228</v>
      </c>
      <c r="E33" t="s">
        <v>125</v>
      </c>
      <c r="F33" s="1">
        <v>18475</v>
      </c>
      <c r="G33" s="1">
        <v>18475</v>
      </c>
      <c r="H33" t="s">
        <v>229</v>
      </c>
      <c r="I33" t="s">
        <v>230</v>
      </c>
      <c r="J33" t="s">
        <v>93</v>
      </c>
      <c r="K33" t="s">
        <v>231</v>
      </c>
      <c r="L33" t="s">
        <v>1196</v>
      </c>
      <c r="M33" t="s">
        <v>93</v>
      </c>
      <c r="N33" t="s">
        <v>94</v>
      </c>
      <c r="O33" t="s">
        <v>93</v>
      </c>
      <c r="P33" t="s">
        <v>93</v>
      </c>
      <c r="Q33" t="s">
        <v>1454</v>
      </c>
      <c r="R33" t="s">
        <v>1433</v>
      </c>
      <c r="S33" t="s">
        <v>916</v>
      </c>
      <c r="T33" t="s">
        <v>93</v>
      </c>
      <c r="U33" t="s">
        <v>93</v>
      </c>
      <c r="V33" t="s">
        <v>93</v>
      </c>
      <c r="W33">
        <v>75</v>
      </c>
      <c r="X33">
        <v>7</v>
      </c>
      <c r="Y33" t="s">
        <v>94</v>
      </c>
      <c r="Z33" s="1">
        <v>42877</v>
      </c>
      <c r="AA33" s="1"/>
      <c r="AB33" s="1"/>
      <c r="AC33" s="1"/>
      <c r="AD33" t="s">
        <v>104</v>
      </c>
      <c r="AE33">
        <v>22</v>
      </c>
      <c r="AF33" s="1">
        <v>45323</v>
      </c>
      <c r="AG33" s="1">
        <v>46783</v>
      </c>
      <c r="AH33" t="s">
        <v>93</v>
      </c>
      <c r="AI33" t="s">
        <v>93</v>
      </c>
      <c r="AJ33">
        <v>132027</v>
      </c>
      <c r="AK33" t="s">
        <v>1455</v>
      </c>
      <c r="AL33" s="1">
        <v>42874</v>
      </c>
      <c r="AM33">
        <v>1373002615</v>
      </c>
      <c r="AN33" t="s">
        <v>293</v>
      </c>
      <c r="AO33" t="s">
        <v>93</v>
      </c>
      <c r="AQ33" t="s">
        <v>93</v>
      </c>
      <c r="AR33" t="s">
        <v>93</v>
      </c>
      <c r="AS33" t="s">
        <v>93</v>
      </c>
      <c r="AT33" t="s">
        <v>93</v>
      </c>
      <c r="AU33" s="1">
        <v>45992</v>
      </c>
      <c r="AV33" s="1">
        <v>46173</v>
      </c>
      <c r="AW33">
        <v>49</v>
      </c>
      <c r="AX33" t="s">
        <v>98</v>
      </c>
      <c r="AY33" t="s">
        <v>99</v>
      </c>
      <c r="AZ33">
        <v>262</v>
      </c>
      <c r="BA33" t="s">
        <v>232</v>
      </c>
      <c r="BB33" t="s">
        <v>233</v>
      </c>
      <c r="BC33" t="s">
        <v>93</v>
      </c>
      <c r="BD33" t="s">
        <v>93</v>
      </c>
      <c r="BE33" t="s">
        <v>228</v>
      </c>
      <c r="BF33" t="s">
        <v>229</v>
      </c>
      <c r="BG33" t="s">
        <v>230</v>
      </c>
      <c r="BH33" t="s">
        <v>93</v>
      </c>
      <c r="BI33" t="s">
        <v>231</v>
      </c>
      <c r="BJ33" t="s">
        <v>99</v>
      </c>
      <c r="BK33" s="1"/>
      <c r="BL33" s="1"/>
      <c r="BM33">
        <v>81</v>
      </c>
      <c r="BN33" t="s">
        <v>712</v>
      </c>
      <c r="BO33" t="s">
        <v>93</v>
      </c>
      <c r="BP33" t="s">
        <v>93</v>
      </c>
      <c r="BQ33" t="s">
        <v>93</v>
      </c>
      <c r="BR33" t="s">
        <v>93</v>
      </c>
      <c r="BS33" s="1"/>
      <c r="BT33">
        <v>290</v>
      </c>
      <c r="BU33" t="s">
        <v>93</v>
      </c>
      <c r="BV33" t="s">
        <v>101</v>
      </c>
      <c r="BW33">
        <v>2136331</v>
      </c>
      <c r="BX33" t="s">
        <v>200</v>
      </c>
      <c r="BY33" t="s">
        <v>234</v>
      </c>
      <c r="BZ33" t="s">
        <v>228</v>
      </c>
      <c r="CA33">
        <v>0</v>
      </c>
      <c r="CB33">
        <v>90</v>
      </c>
      <c r="CC33" t="s">
        <v>106</v>
      </c>
      <c r="CD33" t="s">
        <v>93</v>
      </c>
      <c r="CE33" t="s">
        <v>235</v>
      </c>
      <c r="CF33" t="s">
        <v>93</v>
      </c>
      <c r="CG33" t="s">
        <v>93</v>
      </c>
      <c r="CH33" t="s">
        <v>93</v>
      </c>
      <c r="CI33">
        <v>191</v>
      </c>
      <c r="CJ33" t="s">
        <v>294</v>
      </c>
      <c r="CK33">
        <v>0</v>
      </c>
      <c r="CL33" t="s">
        <v>93</v>
      </c>
      <c r="CM33">
        <v>0</v>
      </c>
      <c r="CN33" t="s">
        <v>93</v>
      </c>
      <c r="CO33">
        <v>0</v>
      </c>
      <c r="CP33" t="s">
        <v>93</v>
      </c>
      <c r="CQ33" t="s">
        <v>93</v>
      </c>
      <c r="CS33" t="str">
        <f>_xlfn.IFNA(VLOOKUP(前[[#This Row],[利用者名]],全[利用者名],1,FALSE),"終了")</f>
        <v>岡本　千明</v>
      </c>
    </row>
    <row r="34" spans="1:97">
      <c r="A34">
        <v>33</v>
      </c>
      <c r="B34">
        <v>956</v>
      </c>
      <c r="C34" t="s">
        <v>1171</v>
      </c>
      <c r="D34" t="s">
        <v>1172</v>
      </c>
      <c r="E34" t="s">
        <v>125</v>
      </c>
      <c r="F34" s="1">
        <v>12348</v>
      </c>
      <c r="G34" s="1">
        <v>12348</v>
      </c>
      <c r="H34" t="s">
        <v>156</v>
      </c>
      <c r="I34" t="s">
        <v>1197</v>
      </c>
      <c r="J34" t="s">
        <v>93</v>
      </c>
      <c r="K34" t="s">
        <v>1198</v>
      </c>
      <c r="L34" t="s">
        <v>93</v>
      </c>
      <c r="M34" t="s">
        <v>93</v>
      </c>
      <c r="N34" t="s">
        <v>94</v>
      </c>
      <c r="O34" t="s">
        <v>93</v>
      </c>
      <c r="P34" t="s">
        <v>93</v>
      </c>
      <c r="Q34" t="s">
        <v>1402</v>
      </c>
      <c r="R34" t="s">
        <v>93</v>
      </c>
      <c r="S34" t="s">
        <v>93</v>
      </c>
      <c r="T34" t="s">
        <v>93</v>
      </c>
      <c r="U34" t="s">
        <v>93</v>
      </c>
      <c r="V34" t="s">
        <v>93</v>
      </c>
      <c r="W34">
        <v>92</v>
      </c>
      <c r="X34">
        <v>10</v>
      </c>
      <c r="Y34" t="s">
        <v>94</v>
      </c>
      <c r="Z34" s="1">
        <v>45728</v>
      </c>
      <c r="AA34" s="1"/>
      <c r="AB34" s="1"/>
      <c r="AC34" s="1"/>
      <c r="AD34" t="s">
        <v>104</v>
      </c>
      <c r="AE34">
        <v>22</v>
      </c>
      <c r="AF34" s="1">
        <v>45901</v>
      </c>
      <c r="AG34" s="1">
        <v>46996</v>
      </c>
      <c r="AH34" t="s">
        <v>93</v>
      </c>
      <c r="AI34" t="s">
        <v>93</v>
      </c>
      <c r="AJ34">
        <v>132027</v>
      </c>
      <c r="AK34" t="s">
        <v>1456</v>
      </c>
      <c r="AL34" s="1"/>
      <c r="AM34">
        <v>1373003423</v>
      </c>
      <c r="AN34" t="s">
        <v>695</v>
      </c>
      <c r="AO34" t="s">
        <v>93</v>
      </c>
      <c r="AQ34" t="s">
        <v>93</v>
      </c>
      <c r="AR34" t="s">
        <v>93</v>
      </c>
      <c r="AS34" t="s">
        <v>93</v>
      </c>
      <c r="AT34" t="s">
        <v>93</v>
      </c>
      <c r="AU34" s="1">
        <v>45992</v>
      </c>
      <c r="AV34" s="1">
        <v>46022</v>
      </c>
      <c r="AW34">
        <v>49</v>
      </c>
      <c r="AX34" t="s">
        <v>98</v>
      </c>
      <c r="AY34" t="s">
        <v>99</v>
      </c>
      <c r="AZ34">
        <v>557</v>
      </c>
      <c r="BA34" t="s">
        <v>1239</v>
      </c>
      <c r="BB34" t="s">
        <v>1200</v>
      </c>
      <c r="BC34" t="s">
        <v>93</v>
      </c>
      <c r="BD34" t="s">
        <v>93</v>
      </c>
      <c r="BE34" t="s">
        <v>1172</v>
      </c>
      <c r="BF34" t="s">
        <v>156</v>
      </c>
      <c r="BG34" t="s">
        <v>1197</v>
      </c>
      <c r="BH34" t="s">
        <v>93</v>
      </c>
      <c r="BI34" t="s">
        <v>1198</v>
      </c>
      <c r="BJ34" t="s">
        <v>99</v>
      </c>
      <c r="BK34" s="1"/>
      <c r="BL34" s="1"/>
      <c r="BM34">
        <v>81</v>
      </c>
      <c r="BN34" t="s">
        <v>712</v>
      </c>
      <c r="BO34" t="s">
        <v>93</v>
      </c>
      <c r="BP34" t="s">
        <v>93</v>
      </c>
      <c r="BQ34" t="s">
        <v>93</v>
      </c>
      <c r="BR34" t="s">
        <v>93</v>
      </c>
      <c r="BS34" s="1"/>
      <c r="BT34">
        <v>984</v>
      </c>
      <c r="BU34" t="s">
        <v>93</v>
      </c>
      <c r="BV34" t="s">
        <v>101</v>
      </c>
      <c r="BW34">
        <v>1320208</v>
      </c>
      <c r="BX34" t="s">
        <v>1240</v>
      </c>
      <c r="BY34" t="s">
        <v>1241</v>
      </c>
      <c r="BZ34" t="s">
        <v>1172</v>
      </c>
      <c r="CA34">
        <v>0</v>
      </c>
      <c r="CB34">
        <v>90</v>
      </c>
      <c r="CC34" t="s">
        <v>106</v>
      </c>
      <c r="CD34" t="s">
        <v>93</v>
      </c>
      <c r="CE34" t="s">
        <v>1201</v>
      </c>
      <c r="CF34" t="s">
        <v>93</v>
      </c>
      <c r="CG34" t="s">
        <v>93</v>
      </c>
      <c r="CH34" t="s">
        <v>93</v>
      </c>
      <c r="CI34">
        <v>337</v>
      </c>
      <c r="CJ34" t="s">
        <v>1281</v>
      </c>
      <c r="CK34">
        <v>0</v>
      </c>
      <c r="CL34" t="s">
        <v>93</v>
      </c>
      <c r="CM34">
        <v>0</v>
      </c>
      <c r="CN34" t="s">
        <v>93</v>
      </c>
      <c r="CO34">
        <v>0</v>
      </c>
      <c r="CP34" t="s">
        <v>93</v>
      </c>
      <c r="CQ34" t="s">
        <v>93</v>
      </c>
      <c r="CS34" t="str">
        <f>_xlfn.IFNA(VLOOKUP(前[[#This Row],[利用者名]],全[利用者名],1,FALSE),"終了")</f>
        <v>沖　弘子</v>
      </c>
    </row>
    <row r="35" spans="1:97">
      <c r="A35">
        <v>34</v>
      </c>
      <c r="B35">
        <v>997</v>
      </c>
      <c r="C35" t="s">
        <v>1611</v>
      </c>
      <c r="D35" t="s">
        <v>1612</v>
      </c>
      <c r="E35" t="s">
        <v>91</v>
      </c>
      <c r="F35" s="1">
        <v>17686</v>
      </c>
      <c r="G35" s="1">
        <v>17686</v>
      </c>
      <c r="H35" t="s">
        <v>175</v>
      </c>
      <c r="I35" t="s">
        <v>1613</v>
      </c>
      <c r="J35" t="s">
        <v>93</v>
      </c>
      <c r="K35" t="s">
        <v>1614</v>
      </c>
      <c r="L35" t="s">
        <v>93</v>
      </c>
      <c r="M35" t="s">
        <v>93</v>
      </c>
      <c r="N35" t="s">
        <v>94</v>
      </c>
      <c r="O35" t="s">
        <v>93</v>
      </c>
      <c r="P35" t="s">
        <v>93</v>
      </c>
      <c r="Q35" t="s">
        <v>1207</v>
      </c>
      <c r="R35" t="s">
        <v>93</v>
      </c>
      <c r="S35" t="s">
        <v>93</v>
      </c>
      <c r="T35" t="s">
        <v>93</v>
      </c>
      <c r="U35" t="s">
        <v>93</v>
      </c>
      <c r="V35" t="s">
        <v>93</v>
      </c>
      <c r="W35">
        <v>77</v>
      </c>
      <c r="X35">
        <v>6</v>
      </c>
      <c r="Y35" t="s">
        <v>94</v>
      </c>
      <c r="Z35" s="1">
        <v>45863</v>
      </c>
      <c r="AA35" s="1">
        <v>45994</v>
      </c>
      <c r="AB35" s="1"/>
      <c r="AC35" s="1"/>
      <c r="AD35" t="s">
        <v>166</v>
      </c>
      <c r="AE35">
        <v>25</v>
      </c>
      <c r="AF35" s="1">
        <v>45922</v>
      </c>
      <c r="AG35" s="1">
        <v>46295</v>
      </c>
      <c r="AH35" t="s">
        <v>93</v>
      </c>
      <c r="AI35" t="s">
        <v>93</v>
      </c>
      <c r="AJ35">
        <v>132027</v>
      </c>
      <c r="AK35" t="s">
        <v>1615</v>
      </c>
      <c r="AL35" s="1"/>
      <c r="AM35">
        <v>1373002136</v>
      </c>
      <c r="AN35" t="s">
        <v>201</v>
      </c>
      <c r="AO35" t="s">
        <v>93</v>
      </c>
      <c r="AQ35" t="s">
        <v>93</v>
      </c>
      <c r="AR35" t="s">
        <v>93</v>
      </c>
      <c r="AS35" t="s">
        <v>93</v>
      </c>
      <c r="AT35" t="s">
        <v>93</v>
      </c>
      <c r="AU35" s="1">
        <v>45863</v>
      </c>
      <c r="AV35" s="1">
        <v>46022</v>
      </c>
      <c r="AW35">
        <v>49</v>
      </c>
      <c r="AX35" t="s">
        <v>98</v>
      </c>
      <c r="AY35" t="s">
        <v>99</v>
      </c>
      <c r="AZ35">
        <v>728</v>
      </c>
      <c r="BA35" t="s">
        <v>1616</v>
      </c>
      <c r="BB35" t="s">
        <v>121</v>
      </c>
      <c r="BC35" t="s">
        <v>93</v>
      </c>
      <c r="BD35" t="s">
        <v>93</v>
      </c>
      <c r="BE35" t="s">
        <v>1612</v>
      </c>
      <c r="BF35" t="s">
        <v>175</v>
      </c>
      <c r="BG35" t="s">
        <v>1613</v>
      </c>
      <c r="BH35" t="s">
        <v>93</v>
      </c>
      <c r="BI35" t="s">
        <v>1614</v>
      </c>
      <c r="BJ35" t="s">
        <v>99</v>
      </c>
      <c r="BK35" s="1"/>
      <c r="BL35" s="1"/>
      <c r="BM35">
        <v>0</v>
      </c>
      <c r="BN35" t="s">
        <v>93</v>
      </c>
      <c r="BO35" t="s">
        <v>93</v>
      </c>
      <c r="BP35" t="s">
        <v>1740</v>
      </c>
      <c r="BQ35" t="s">
        <v>93</v>
      </c>
      <c r="BR35" t="s">
        <v>93</v>
      </c>
      <c r="BS35" s="1"/>
      <c r="BT35">
        <v>1018</v>
      </c>
      <c r="BU35" t="s">
        <v>93</v>
      </c>
      <c r="BV35" t="s">
        <v>101</v>
      </c>
      <c r="BW35">
        <v>163864</v>
      </c>
      <c r="BX35" t="s">
        <v>145</v>
      </c>
      <c r="BY35" t="s">
        <v>1617</v>
      </c>
      <c r="BZ35" t="s">
        <v>1612</v>
      </c>
      <c r="CA35">
        <v>0</v>
      </c>
      <c r="CB35">
        <v>90</v>
      </c>
      <c r="CC35" t="s">
        <v>106</v>
      </c>
      <c r="CD35" t="s">
        <v>93</v>
      </c>
      <c r="CE35" t="s">
        <v>124</v>
      </c>
      <c r="CF35" t="s">
        <v>93</v>
      </c>
      <c r="CG35" t="s">
        <v>93</v>
      </c>
      <c r="CH35" t="s">
        <v>93</v>
      </c>
      <c r="CI35">
        <v>3</v>
      </c>
      <c r="CJ35" t="s">
        <v>851</v>
      </c>
      <c r="CK35">
        <v>0</v>
      </c>
      <c r="CL35" t="s">
        <v>93</v>
      </c>
      <c r="CM35">
        <v>0</v>
      </c>
      <c r="CN35" t="s">
        <v>93</v>
      </c>
      <c r="CO35">
        <v>0</v>
      </c>
      <c r="CP35" t="s">
        <v>93</v>
      </c>
      <c r="CQ35" t="s">
        <v>93</v>
      </c>
      <c r="CS35" t="str">
        <f>_xlfn.IFNA(VLOOKUP(前[[#This Row],[利用者名]],全[利用者名],1,FALSE),"終了")</f>
        <v>荻野　源二</v>
      </c>
    </row>
    <row r="36" spans="1:97">
      <c r="A36">
        <v>35</v>
      </c>
      <c r="B36">
        <v>815</v>
      </c>
      <c r="C36" t="s">
        <v>735</v>
      </c>
      <c r="D36" t="s">
        <v>736</v>
      </c>
      <c r="E36" t="s">
        <v>125</v>
      </c>
      <c r="F36" s="1">
        <v>10187</v>
      </c>
      <c r="G36" s="1">
        <v>10187</v>
      </c>
      <c r="H36" t="s">
        <v>229</v>
      </c>
      <c r="I36" t="s">
        <v>737</v>
      </c>
      <c r="J36" t="s">
        <v>93</v>
      </c>
      <c r="K36" t="s">
        <v>738</v>
      </c>
      <c r="L36" t="s">
        <v>93</v>
      </c>
      <c r="M36" t="s">
        <v>747</v>
      </c>
      <c r="N36" t="s">
        <v>94</v>
      </c>
      <c r="O36" t="s">
        <v>93</v>
      </c>
      <c r="P36" t="s">
        <v>93</v>
      </c>
      <c r="Q36" t="s">
        <v>1572</v>
      </c>
      <c r="R36" t="s">
        <v>1436</v>
      </c>
      <c r="S36" t="s">
        <v>93</v>
      </c>
      <c r="T36" t="s">
        <v>909</v>
      </c>
      <c r="U36" t="s">
        <v>93</v>
      </c>
      <c r="V36" t="s">
        <v>93</v>
      </c>
      <c r="W36">
        <v>98</v>
      </c>
      <c r="X36">
        <v>11</v>
      </c>
      <c r="Y36" t="s">
        <v>94</v>
      </c>
      <c r="Z36" s="1">
        <v>45015</v>
      </c>
      <c r="AA36" s="1"/>
      <c r="AB36" s="1"/>
      <c r="AC36" s="1"/>
      <c r="AD36" t="s">
        <v>104</v>
      </c>
      <c r="AE36">
        <v>22</v>
      </c>
      <c r="AF36" s="1">
        <v>45962</v>
      </c>
      <c r="AG36" s="1">
        <v>47422</v>
      </c>
      <c r="AH36" t="s">
        <v>93</v>
      </c>
      <c r="AI36" t="s">
        <v>93</v>
      </c>
      <c r="AJ36">
        <v>132027</v>
      </c>
      <c r="AK36" t="s">
        <v>1457</v>
      </c>
      <c r="AL36" s="1">
        <v>43709</v>
      </c>
      <c r="AM36">
        <v>1373003514</v>
      </c>
      <c r="AN36" t="s">
        <v>286</v>
      </c>
      <c r="AO36" t="s">
        <v>93</v>
      </c>
      <c r="AQ36" t="s">
        <v>93</v>
      </c>
      <c r="AR36" t="s">
        <v>93</v>
      </c>
      <c r="AS36" t="s">
        <v>93</v>
      </c>
      <c r="AT36" t="s">
        <v>93</v>
      </c>
      <c r="AU36" s="1">
        <v>45923</v>
      </c>
      <c r="AV36" s="1">
        <v>46103</v>
      </c>
      <c r="AW36">
        <v>49</v>
      </c>
      <c r="AX36" t="s">
        <v>98</v>
      </c>
      <c r="AY36" t="s">
        <v>99</v>
      </c>
      <c r="AZ36">
        <v>221</v>
      </c>
      <c r="BA36" t="s">
        <v>684</v>
      </c>
      <c r="BB36" t="s">
        <v>517</v>
      </c>
      <c r="BC36" t="s">
        <v>93</v>
      </c>
      <c r="BD36" t="s">
        <v>93</v>
      </c>
      <c r="BE36" t="s">
        <v>736</v>
      </c>
      <c r="BF36" t="s">
        <v>229</v>
      </c>
      <c r="BG36" t="s">
        <v>737</v>
      </c>
      <c r="BH36" t="s">
        <v>93</v>
      </c>
      <c r="BI36" t="s">
        <v>738</v>
      </c>
      <c r="BJ36" t="s">
        <v>99</v>
      </c>
      <c r="BK36" s="1"/>
      <c r="BL36" s="1"/>
      <c r="BM36">
        <v>0</v>
      </c>
      <c r="BN36" t="s">
        <v>93</v>
      </c>
      <c r="BO36" t="s">
        <v>93</v>
      </c>
      <c r="BP36" t="s">
        <v>93</v>
      </c>
      <c r="BQ36" t="s">
        <v>93</v>
      </c>
      <c r="BR36" t="s">
        <v>93</v>
      </c>
      <c r="BS36" s="1"/>
      <c r="BT36">
        <v>520</v>
      </c>
      <c r="BU36" t="s">
        <v>93</v>
      </c>
      <c r="BV36" t="s">
        <v>101</v>
      </c>
      <c r="BW36">
        <v>6010579</v>
      </c>
      <c r="BX36" t="s">
        <v>725</v>
      </c>
      <c r="BY36" t="s">
        <v>740</v>
      </c>
      <c r="BZ36" t="s">
        <v>736</v>
      </c>
      <c r="CA36">
        <v>0</v>
      </c>
      <c r="CB36">
        <v>90</v>
      </c>
      <c r="CC36" t="s">
        <v>106</v>
      </c>
      <c r="CD36" t="s">
        <v>93</v>
      </c>
      <c r="CE36" t="s">
        <v>685</v>
      </c>
      <c r="CF36" t="s">
        <v>93</v>
      </c>
      <c r="CG36" t="s">
        <v>93</v>
      </c>
      <c r="CH36" t="s">
        <v>93</v>
      </c>
      <c r="CI36">
        <v>265</v>
      </c>
      <c r="CJ36" t="s">
        <v>287</v>
      </c>
      <c r="CK36">
        <v>0</v>
      </c>
      <c r="CL36" t="s">
        <v>93</v>
      </c>
      <c r="CM36">
        <v>0</v>
      </c>
      <c r="CN36" t="s">
        <v>93</v>
      </c>
      <c r="CO36">
        <v>0</v>
      </c>
      <c r="CP36" t="s">
        <v>93</v>
      </c>
      <c r="CQ36" t="s">
        <v>93</v>
      </c>
      <c r="CS36" t="str">
        <f>_xlfn.IFNA(VLOOKUP(前[[#This Row],[利用者名]],全[利用者名],1,FALSE),"終了")</f>
        <v>小澤　愛子</v>
      </c>
    </row>
    <row r="37" spans="1:97">
      <c r="A37">
        <v>36</v>
      </c>
      <c r="B37">
        <v>781</v>
      </c>
      <c r="C37" t="s">
        <v>696</v>
      </c>
      <c r="D37" t="s">
        <v>697</v>
      </c>
      <c r="E37" t="s">
        <v>91</v>
      </c>
      <c r="F37" s="1">
        <v>17513</v>
      </c>
      <c r="G37" s="1">
        <v>17513</v>
      </c>
      <c r="H37" t="s">
        <v>175</v>
      </c>
      <c r="I37" t="s">
        <v>698</v>
      </c>
      <c r="J37" t="s">
        <v>93</v>
      </c>
      <c r="K37" t="s">
        <v>713</v>
      </c>
      <c r="L37" t="s">
        <v>93</v>
      </c>
      <c r="M37" t="s">
        <v>93</v>
      </c>
      <c r="N37" t="s">
        <v>94</v>
      </c>
      <c r="O37" t="s">
        <v>93</v>
      </c>
      <c r="P37" t="s">
        <v>116</v>
      </c>
      <c r="Q37" t="s">
        <v>1253</v>
      </c>
      <c r="R37" t="s">
        <v>1436</v>
      </c>
      <c r="S37" t="s">
        <v>878</v>
      </c>
      <c r="T37" t="s">
        <v>93</v>
      </c>
      <c r="U37" t="s">
        <v>93</v>
      </c>
      <c r="V37" t="s">
        <v>93</v>
      </c>
      <c r="W37">
        <v>77</v>
      </c>
      <c r="X37">
        <v>12</v>
      </c>
      <c r="Y37" t="s">
        <v>94</v>
      </c>
      <c r="Z37" s="1"/>
      <c r="AA37" s="1"/>
      <c r="AB37" s="1">
        <v>44943</v>
      </c>
      <c r="AC37" s="1"/>
      <c r="AD37" t="s">
        <v>93</v>
      </c>
      <c r="AF37" s="1"/>
      <c r="AG37" s="1"/>
      <c r="AH37" t="s">
        <v>93</v>
      </c>
      <c r="AI37" t="s">
        <v>117</v>
      </c>
      <c r="AK37" t="s">
        <v>93</v>
      </c>
      <c r="AL37" s="1"/>
      <c r="AN37" t="s">
        <v>93</v>
      </c>
      <c r="AO37" t="s">
        <v>96</v>
      </c>
      <c r="AP37">
        <v>39132022</v>
      </c>
      <c r="AQ37" t="s">
        <v>97</v>
      </c>
      <c r="AR37" t="s">
        <v>93</v>
      </c>
      <c r="AS37" t="s">
        <v>714</v>
      </c>
      <c r="AT37" t="s">
        <v>117</v>
      </c>
      <c r="AU37" s="1">
        <v>46001</v>
      </c>
      <c r="AV37" s="1">
        <v>46182</v>
      </c>
      <c r="AW37">
        <v>49</v>
      </c>
      <c r="AX37" t="s">
        <v>98</v>
      </c>
      <c r="AY37" t="s">
        <v>142</v>
      </c>
      <c r="AZ37">
        <v>754</v>
      </c>
      <c r="BA37" t="s">
        <v>1741</v>
      </c>
      <c r="BB37" t="s">
        <v>193</v>
      </c>
      <c r="BC37" t="s">
        <v>1010</v>
      </c>
      <c r="BD37" t="s">
        <v>93</v>
      </c>
      <c r="BE37" t="s">
        <v>697</v>
      </c>
      <c r="BF37" t="s">
        <v>175</v>
      </c>
      <c r="BG37" t="s">
        <v>698</v>
      </c>
      <c r="BH37" t="s">
        <v>93</v>
      </c>
      <c r="BI37" t="s">
        <v>713</v>
      </c>
      <c r="BJ37" t="s">
        <v>142</v>
      </c>
      <c r="BK37" s="1">
        <v>45870</v>
      </c>
      <c r="BL37" s="1">
        <v>46234</v>
      </c>
      <c r="BM37">
        <v>0</v>
      </c>
      <c r="BN37" t="s">
        <v>93</v>
      </c>
      <c r="BO37" t="s">
        <v>93</v>
      </c>
      <c r="BP37" t="s">
        <v>93</v>
      </c>
      <c r="BQ37" t="s">
        <v>93</v>
      </c>
      <c r="BR37" t="s">
        <v>93</v>
      </c>
      <c r="BS37" s="1"/>
      <c r="BT37">
        <v>847</v>
      </c>
      <c r="BU37" t="s">
        <v>93</v>
      </c>
      <c r="BV37" t="s">
        <v>101</v>
      </c>
      <c r="BW37">
        <v>4294463</v>
      </c>
      <c r="BX37" t="s">
        <v>307</v>
      </c>
      <c r="BY37" t="s">
        <v>702</v>
      </c>
      <c r="BZ37" t="s">
        <v>703</v>
      </c>
      <c r="CA37">
        <v>0</v>
      </c>
      <c r="CB37">
        <v>0</v>
      </c>
      <c r="CC37" t="s">
        <v>982</v>
      </c>
      <c r="CD37" t="s">
        <v>93</v>
      </c>
      <c r="CE37" t="s">
        <v>197</v>
      </c>
      <c r="CF37" t="s">
        <v>93</v>
      </c>
      <c r="CG37" t="s">
        <v>93</v>
      </c>
      <c r="CH37" t="s">
        <v>93</v>
      </c>
      <c r="CI37">
        <v>0</v>
      </c>
      <c r="CJ37" t="s">
        <v>93</v>
      </c>
      <c r="CK37">
        <v>0</v>
      </c>
      <c r="CL37" t="s">
        <v>93</v>
      </c>
      <c r="CM37">
        <v>0</v>
      </c>
      <c r="CN37" t="s">
        <v>93</v>
      </c>
      <c r="CO37">
        <v>0</v>
      </c>
      <c r="CP37" t="s">
        <v>93</v>
      </c>
      <c r="CQ37" t="s">
        <v>93</v>
      </c>
      <c r="CS37" t="str">
        <f>_xlfn.IFNA(VLOOKUP(前[[#This Row],[利用者名]],全[利用者名],1,FALSE),"終了")</f>
        <v>乙幡　文雄</v>
      </c>
    </row>
    <row r="38" spans="1:97">
      <c r="A38">
        <v>37</v>
      </c>
      <c r="B38">
        <v>1027</v>
      </c>
      <c r="C38" t="s">
        <v>1742</v>
      </c>
      <c r="D38" t="s">
        <v>693</v>
      </c>
      <c r="E38" t="s">
        <v>91</v>
      </c>
      <c r="F38" s="1">
        <v>21363</v>
      </c>
      <c r="G38" s="1">
        <v>21363</v>
      </c>
      <c r="H38" t="s">
        <v>156</v>
      </c>
      <c r="I38" t="s">
        <v>690</v>
      </c>
      <c r="J38" t="s">
        <v>93</v>
      </c>
      <c r="K38" t="s">
        <v>691</v>
      </c>
      <c r="L38" t="s">
        <v>1743</v>
      </c>
      <c r="M38" t="s">
        <v>93</v>
      </c>
      <c r="N38" t="s">
        <v>94</v>
      </c>
      <c r="O38" t="s">
        <v>93</v>
      </c>
      <c r="P38" t="s">
        <v>93</v>
      </c>
      <c r="Q38" t="s">
        <v>1402</v>
      </c>
      <c r="R38" t="s">
        <v>93</v>
      </c>
      <c r="S38" t="s">
        <v>93</v>
      </c>
      <c r="T38" t="s">
        <v>93</v>
      </c>
      <c r="U38" t="s">
        <v>93</v>
      </c>
      <c r="V38" t="s">
        <v>93</v>
      </c>
      <c r="W38">
        <v>67</v>
      </c>
      <c r="X38">
        <v>6</v>
      </c>
      <c r="Y38" t="s">
        <v>94</v>
      </c>
      <c r="Z38" s="1">
        <v>45986</v>
      </c>
      <c r="AA38" s="1"/>
      <c r="AB38" s="1">
        <v>45986</v>
      </c>
      <c r="AC38" s="1"/>
      <c r="AD38" t="s">
        <v>95</v>
      </c>
      <c r="AE38">
        <v>21</v>
      </c>
      <c r="AF38" s="1">
        <v>45874</v>
      </c>
      <c r="AG38" s="1">
        <v>46265</v>
      </c>
      <c r="AH38" t="s">
        <v>93</v>
      </c>
      <c r="AI38" t="s">
        <v>93</v>
      </c>
      <c r="AJ38">
        <v>132027</v>
      </c>
      <c r="AK38" t="s">
        <v>1744</v>
      </c>
      <c r="AL38" s="1"/>
      <c r="AM38">
        <v>1373002136</v>
      </c>
      <c r="AN38" t="s">
        <v>201</v>
      </c>
      <c r="AO38" t="s">
        <v>96</v>
      </c>
      <c r="AP38">
        <v>138255</v>
      </c>
      <c r="AQ38" t="s">
        <v>97</v>
      </c>
      <c r="AR38" t="s">
        <v>1745</v>
      </c>
      <c r="AS38" t="s">
        <v>1746</v>
      </c>
      <c r="AT38" t="s">
        <v>93</v>
      </c>
      <c r="AU38" s="1">
        <v>45986</v>
      </c>
      <c r="AV38" s="1">
        <v>46053</v>
      </c>
      <c r="AW38">
        <v>49</v>
      </c>
      <c r="AX38" t="s">
        <v>98</v>
      </c>
      <c r="AY38" t="s">
        <v>99</v>
      </c>
      <c r="AZ38">
        <v>549</v>
      </c>
      <c r="BA38" t="s">
        <v>656</v>
      </c>
      <c r="BB38" t="s">
        <v>199</v>
      </c>
      <c r="BC38" t="s">
        <v>93</v>
      </c>
      <c r="BD38" t="s">
        <v>93</v>
      </c>
      <c r="BE38" t="s">
        <v>693</v>
      </c>
      <c r="BF38" t="s">
        <v>156</v>
      </c>
      <c r="BG38" t="s">
        <v>690</v>
      </c>
      <c r="BH38" t="s">
        <v>93</v>
      </c>
      <c r="BI38" t="s">
        <v>691</v>
      </c>
      <c r="BJ38" t="s">
        <v>99</v>
      </c>
      <c r="BK38" s="1">
        <v>45931</v>
      </c>
      <c r="BL38" s="1">
        <v>46660</v>
      </c>
      <c r="BM38">
        <v>85</v>
      </c>
      <c r="BN38" t="s">
        <v>811</v>
      </c>
      <c r="BO38" t="s">
        <v>93</v>
      </c>
      <c r="BP38" t="s">
        <v>93</v>
      </c>
      <c r="BQ38" t="s">
        <v>203</v>
      </c>
      <c r="BR38" t="s">
        <v>93</v>
      </c>
      <c r="BS38" s="1"/>
      <c r="BT38">
        <v>1043</v>
      </c>
      <c r="BU38" t="s">
        <v>93</v>
      </c>
      <c r="BV38" t="s">
        <v>101</v>
      </c>
      <c r="BW38">
        <v>235425</v>
      </c>
      <c r="BX38" t="s">
        <v>194</v>
      </c>
      <c r="BY38" t="s">
        <v>692</v>
      </c>
      <c r="BZ38" t="s">
        <v>1747</v>
      </c>
      <c r="CA38">
        <v>0</v>
      </c>
      <c r="CB38">
        <v>70</v>
      </c>
      <c r="CC38" t="s">
        <v>106</v>
      </c>
      <c r="CD38" t="s">
        <v>93</v>
      </c>
      <c r="CE38" t="s">
        <v>290</v>
      </c>
      <c r="CF38" t="s">
        <v>93</v>
      </c>
      <c r="CG38" t="s">
        <v>93</v>
      </c>
      <c r="CH38" t="s">
        <v>93</v>
      </c>
      <c r="CI38">
        <v>292</v>
      </c>
      <c r="CJ38" t="s">
        <v>742</v>
      </c>
      <c r="CK38">
        <v>0</v>
      </c>
      <c r="CL38" t="s">
        <v>93</v>
      </c>
      <c r="CM38">
        <v>0</v>
      </c>
      <c r="CN38" t="s">
        <v>93</v>
      </c>
      <c r="CO38">
        <v>0</v>
      </c>
      <c r="CP38" t="s">
        <v>93</v>
      </c>
      <c r="CQ38" t="s">
        <v>93</v>
      </c>
      <c r="CS38" t="str">
        <f>_xlfn.IFNA(VLOOKUP(前[[#This Row],[利用者名]],全[利用者名],1,FALSE),"終了")</f>
        <v>尾内　昭夫</v>
      </c>
    </row>
    <row r="39" spans="1:97">
      <c r="A39">
        <v>38</v>
      </c>
      <c r="B39">
        <v>495</v>
      </c>
      <c r="C39" t="s">
        <v>236</v>
      </c>
      <c r="D39" t="s">
        <v>237</v>
      </c>
      <c r="E39" t="s">
        <v>125</v>
      </c>
      <c r="F39" s="1">
        <v>14248</v>
      </c>
      <c r="G39" s="1">
        <v>14248</v>
      </c>
      <c r="H39" t="s">
        <v>238</v>
      </c>
      <c r="I39" t="s">
        <v>239</v>
      </c>
      <c r="J39" t="s">
        <v>93</v>
      </c>
      <c r="K39" t="s">
        <v>240</v>
      </c>
      <c r="L39" t="s">
        <v>93</v>
      </c>
      <c r="M39" t="s">
        <v>1199</v>
      </c>
      <c r="N39" t="s">
        <v>93</v>
      </c>
      <c r="O39" t="s">
        <v>93</v>
      </c>
      <c r="P39" t="s">
        <v>93</v>
      </c>
      <c r="Q39" t="s">
        <v>1458</v>
      </c>
      <c r="R39" t="s">
        <v>1433</v>
      </c>
      <c r="S39" t="s">
        <v>1092</v>
      </c>
      <c r="T39" t="s">
        <v>93</v>
      </c>
      <c r="U39" t="s">
        <v>93</v>
      </c>
      <c r="V39" t="s">
        <v>93</v>
      </c>
      <c r="W39">
        <v>86</v>
      </c>
      <c r="X39">
        <v>1</v>
      </c>
      <c r="Y39" t="s">
        <v>94</v>
      </c>
      <c r="Z39" s="1">
        <v>43649</v>
      </c>
      <c r="AA39" s="1"/>
      <c r="AB39" s="1"/>
      <c r="AC39" s="1"/>
      <c r="AD39" t="s">
        <v>104</v>
      </c>
      <c r="AE39">
        <v>22</v>
      </c>
      <c r="AF39" s="1">
        <v>44986</v>
      </c>
      <c r="AG39" s="1">
        <v>46446</v>
      </c>
      <c r="AH39" t="s">
        <v>93</v>
      </c>
      <c r="AI39" t="s">
        <v>93</v>
      </c>
      <c r="AJ39">
        <v>132142</v>
      </c>
      <c r="AK39" t="s">
        <v>1459</v>
      </c>
      <c r="AL39" s="1">
        <v>43558</v>
      </c>
      <c r="AM39">
        <v>1374303053</v>
      </c>
      <c r="AN39" t="s">
        <v>668</v>
      </c>
      <c r="AO39" t="s">
        <v>96</v>
      </c>
      <c r="AP39">
        <v>39132147</v>
      </c>
      <c r="AQ39" t="s">
        <v>97</v>
      </c>
      <c r="AR39" t="s">
        <v>93</v>
      </c>
      <c r="AS39" t="s">
        <v>241</v>
      </c>
      <c r="AT39" t="s">
        <v>93</v>
      </c>
      <c r="AU39" s="1">
        <v>45839</v>
      </c>
      <c r="AV39" s="1">
        <v>46022</v>
      </c>
      <c r="AW39">
        <v>49</v>
      </c>
      <c r="AX39" t="s">
        <v>98</v>
      </c>
      <c r="AY39" t="s">
        <v>99</v>
      </c>
      <c r="AZ39">
        <v>368</v>
      </c>
      <c r="BA39" t="s">
        <v>242</v>
      </c>
      <c r="BB39" t="s">
        <v>243</v>
      </c>
      <c r="BC39" t="s">
        <v>93</v>
      </c>
      <c r="BD39" t="s">
        <v>93</v>
      </c>
      <c r="BE39" t="s">
        <v>237</v>
      </c>
      <c r="BF39" t="s">
        <v>238</v>
      </c>
      <c r="BG39" t="s">
        <v>239</v>
      </c>
      <c r="BH39" t="s">
        <v>93</v>
      </c>
      <c r="BI39" t="s">
        <v>240</v>
      </c>
      <c r="BJ39" t="s">
        <v>99</v>
      </c>
      <c r="BK39" s="1">
        <v>44774</v>
      </c>
      <c r="BL39" s="1">
        <v>44834</v>
      </c>
      <c r="BM39">
        <v>81</v>
      </c>
      <c r="BN39" t="s">
        <v>712</v>
      </c>
      <c r="BO39" t="s">
        <v>93</v>
      </c>
      <c r="BP39" t="s">
        <v>93</v>
      </c>
      <c r="BQ39" t="s">
        <v>93</v>
      </c>
      <c r="BR39" t="s">
        <v>93</v>
      </c>
      <c r="BS39" s="1"/>
      <c r="BT39">
        <v>495</v>
      </c>
      <c r="BU39" t="s">
        <v>93</v>
      </c>
      <c r="BV39" t="s">
        <v>101</v>
      </c>
      <c r="BW39">
        <v>631450</v>
      </c>
      <c r="BX39" t="s">
        <v>244</v>
      </c>
      <c r="BY39" t="s">
        <v>245</v>
      </c>
      <c r="BZ39" t="s">
        <v>246</v>
      </c>
      <c r="CA39">
        <v>0</v>
      </c>
      <c r="CB39">
        <v>90</v>
      </c>
      <c r="CC39" t="s">
        <v>93</v>
      </c>
      <c r="CD39" t="s">
        <v>93</v>
      </c>
      <c r="CE39" t="s">
        <v>247</v>
      </c>
      <c r="CF39" t="s">
        <v>93</v>
      </c>
      <c r="CG39" t="s">
        <v>93</v>
      </c>
      <c r="CH39" t="s">
        <v>93</v>
      </c>
      <c r="CI39">
        <v>282</v>
      </c>
      <c r="CJ39" t="s">
        <v>669</v>
      </c>
      <c r="CK39">
        <v>0</v>
      </c>
      <c r="CL39" t="s">
        <v>93</v>
      </c>
      <c r="CM39">
        <v>0</v>
      </c>
      <c r="CN39" t="s">
        <v>93</v>
      </c>
      <c r="CO39">
        <v>0</v>
      </c>
      <c r="CP39" t="s">
        <v>93</v>
      </c>
      <c r="CQ39" t="s">
        <v>93</v>
      </c>
      <c r="CS39" t="str">
        <f>_xlfn.IFNA(VLOOKUP(前[[#This Row],[利用者名]],全[利用者名],1,FALSE),"終了")</f>
        <v>勝又　雅子</v>
      </c>
    </row>
    <row r="40" spans="1:97">
      <c r="A40">
        <v>39</v>
      </c>
      <c r="B40">
        <v>1017</v>
      </c>
      <c r="C40" t="s">
        <v>1619</v>
      </c>
      <c r="D40" t="s">
        <v>1620</v>
      </c>
      <c r="E40" t="s">
        <v>91</v>
      </c>
      <c r="F40" s="1">
        <v>16003</v>
      </c>
      <c r="G40" s="1">
        <v>16003</v>
      </c>
      <c r="H40" t="s">
        <v>92</v>
      </c>
      <c r="I40" t="s">
        <v>1621</v>
      </c>
      <c r="J40" t="s">
        <v>1622</v>
      </c>
      <c r="K40" t="s">
        <v>1623</v>
      </c>
      <c r="L40" t="s">
        <v>93</v>
      </c>
      <c r="M40" t="s">
        <v>93</v>
      </c>
      <c r="N40" t="s">
        <v>94</v>
      </c>
      <c r="O40" t="s">
        <v>93</v>
      </c>
      <c r="P40" t="s">
        <v>93</v>
      </c>
      <c r="Q40" t="s">
        <v>1089</v>
      </c>
      <c r="R40" t="s">
        <v>93</v>
      </c>
      <c r="S40" t="s">
        <v>93</v>
      </c>
      <c r="T40" t="s">
        <v>93</v>
      </c>
      <c r="U40" t="s">
        <v>93</v>
      </c>
      <c r="V40" t="s">
        <v>93</v>
      </c>
      <c r="W40">
        <v>82</v>
      </c>
      <c r="X40">
        <v>10</v>
      </c>
      <c r="Y40" t="s">
        <v>94</v>
      </c>
      <c r="Z40" s="1">
        <v>45945</v>
      </c>
      <c r="AA40" s="1"/>
      <c r="AB40" s="1"/>
      <c r="AC40" s="1"/>
      <c r="AD40" t="s">
        <v>95</v>
      </c>
      <c r="AE40">
        <v>21</v>
      </c>
      <c r="AF40" s="1">
        <v>45646</v>
      </c>
      <c r="AG40" s="1">
        <v>46022</v>
      </c>
      <c r="AH40" t="s">
        <v>93</v>
      </c>
      <c r="AI40" t="s">
        <v>93</v>
      </c>
      <c r="AJ40">
        <v>132027</v>
      </c>
      <c r="AK40" t="s">
        <v>1624</v>
      </c>
      <c r="AL40" s="1"/>
      <c r="AM40">
        <v>1373003647</v>
      </c>
      <c r="AN40" t="s">
        <v>1033</v>
      </c>
      <c r="AO40" t="s">
        <v>96</v>
      </c>
      <c r="AP40">
        <v>39132022</v>
      </c>
      <c r="AQ40" t="s">
        <v>97</v>
      </c>
      <c r="AR40" t="s">
        <v>93</v>
      </c>
      <c r="AS40" t="s">
        <v>1625</v>
      </c>
      <c r="AT40" t="s">
        <v>93</v>
      </c>
      <c r="AU40" s="1">
        <v>45992</v>
      </c>
      <c r="AV40" s="1">
        <v>46022</v>
      </c>
      <c r="AW40">
        <v>49</v>
      </c>
      <c r="AX40" t="s">
        <v>98</v>
      </c>
      <c r="AY40" t="s">
        <v>99</v>
      </c>
      <c r="AZ40">
        <v>443</v>
      </c>
      <c r="BA40" t="s">
        <v>1748</v>
      </c>
      <c r="BB40" t="s">
        <v>185</v>
      </c>
      <c r="BC40" t="s">
        <v>93</v>
      </c>
      <c r="BD40" t="s">
        <v>93</v>
      </c>
      <c r="BE40" t="s">
        <v>1620</v>
      </c>
      <c r="BF40" t="s">
        <v>92</v>
      </c>
      <c r="BG40" t="s">
        <v>1621</v>
      </c>
      <c r="BH40" t="s">
        <v>1622</v>
      </c>
      <c r="BI40" t="s">
        <v>1623</v>
      </c>
      <c r="BJ40" t="s">
        <v>99</v>
      </c>
      <c r="BK40" s="1">
        <v>45870</v>
      </c>
      <c r="BL40" s="1">
        <v>46234</v>
      </c>
      <c r="BM40">
        <v>0</v>
      </c>
      <c r="BN40" t="s">
        <v>93</v>
      </c>
      <c r="BO40" t="s">
        <v>93</v>
      </c>
      <c r="BP40" t="s">
        <v>93</v>
      </c>
      <c r="BQ40" t="s">
        <v>93</v>
      </c>
      <c r="BR40" t="s">
        <v>93</v>
      </c>
      <c r="BS40" s="1"/>
      <c r="BT40">
        <v>1035</v>
      </c>
      <c r="BU40" t="s">
        <v>93</v>
      </c>
      <c r="BV40" t="s">
        <v>101</v>
      </c>
      <c r="BW40">
        <v>508560</v>
      </c>
      <c r="BX40" t="s">
        <v>145</v>
      </c>
      <c r="BY40" t="s">
        <v>1626</v>
      </c>
      <c r="BZ40" t="s">
        <v>1620</v>
      </c>
      <c r="CA40">
        <v>0</v>
      </c>
      <c r="CB40">
        <v>90</v>
      </c>
      <c r="CC40" t="s">
        <v>106</v>
      </c>
      <c r="CD40" t="s">
        <v>93</v>
      </c>
      <c r="CE40" t="s">
        <v>187</v>
      </c>
      <c r="CF40" t="s">
        <v>93</v>
      </c>
      <c r="CG40" t="s">
        <v>93</v>
      </c>
      <c r="CH40" t="s">
        <v>93</v>
      </c>
      <c r="CI40">
        <v>308</v>
      </c>
      <c r="CJ40" t="s">
        <v>1091</v>
      </c>
      <c r="CK40">
        <v>0</v>
      </c>
      <c r="CL40" t="s">
        <v>93</v>
      </c>
      <c r="CM40">
        <v>0</v>
      </c>
      <c r="CN40" t="s">
        <v>93</v>
      </c>
      <c r="CO40">
        <v>0</v>
      </c>
      <c r="CP40" t="s">
        <v>93</v>
      </c>
      <c r="CQ40" t="s">
        <v>93</v>
      </c>
      <c r="CS40" t="str">
        <f>_xlfn.IFNA(VLOOKUP(前[[#This Row],[利用者名]],全[利用者名],1,FALSE),"終了")</f>
        <v>加藤　敏雄</v>
      </c>
    </row>
    <row r="41" spans="1:97">
      <c r="A41">
        <v>40</v>
      </c>
      <c r="B41">
        <v>945</v>
      </c>
      <c r="C41" t="s">
        <v>1627</v>
      </c>
      <c r="D41" t="s">
        <v>1628</v>
      </c>
      <c r="E41" t="s">
        <v>91</v>
      </c>
      <c r="F41" s="1">
        <v>15225</v>
      </c>
      <c r="G41" s="1">
        <v>15225</v>
      </c>
      <c r="H41" t="s">
        <v>251</v>
      </c>
      <c r="I41" t="s">
        <v>1629</v>
      </c>
      <c r="J41" t="s">
        <v>93</v>
      </c>
      <c r="K41" t="s">
        <v>1630</v>
      </c>
      <c r="L41" t="s">
        <v>93</v>
      </c>
      <c r="M41" t="s">
        <v>93</v>
      </c>
      <c r="N41" t="s">
        <v>93</v>
      </c>
      <c r="O41" t="s">
        <v>93</v>
      </c>
      <c r="P41" t="s">
        <v>93</v>
      </c>
      <c r="Q41" t="s">
        <v>1364</v>
      </c>
      <c r="R41" t="s">
        <v>93</v>
      </c>
      <c r="S41" t="s">
        <v>93</v>
      </c>
      <c r="T41" t="s">
        <v>93</v>
      </c>
      <c r="U41" t="s">
        <v>93</v>
      </c>
      <c r="V41" t="s">
        <v>93</v>
      </c>
      <c r="W41">
        <v>84</v>
      </c>
      <c r="X41">
        <v>9</v>
      </c>
      <c r="Y41" t="s">
        <v>94</v>
      </c>
      <c r="Z41" s="1">
        <v>45581</v>
      </c>
      <c r="AA41" s="1"/>
      <c r="AB41" s="1"/>
      <c r="AC41" s="1"/>
      <c r="AD41" t="s">
        <v>884</v>
      </c>
      <c r="AE41">
        <v>13</v>
      </c>
      <c r="AF41" s="1">
        <v>45870</v>
      </c>
      <c r="AG41" s="1">
        <v>47330</v>
      </c>
      <c r="AH41" t="s">
        <v>93</v>
      </c>
      <c r="AI41" t="s">
        <v>93</v>
      </c>
      <c r="AJ41">
        <v>132142</v>
      </c>
      <c r="AK41" t="s">
        <v>1631</v>
      </c>
      <c r="AL41" s="1"/>
      <c r="AM41">
        <v>1303100034</v>
      </c>
      <c r="AN41" t="s">
        <v>1632</v>
      </c>
      <c r="AO41" t="s">
        <v>93</v>
      </c>
      <c r="AQ41" t="s">
        <v>93</v>
      </c>
      <c r="AR41" t="s">
        <v>93</v>
      </c>
      <c r="AS41" t="s">
        <v>93</v>
      </c>
      <c r="AT41" t="s">
        <v>93</v>
      </c>
      <c r="AU41" s="1">
        <v>45931</v>
      </c>
      <c r="AV41" s="1">
        <v>46112</v>
      </c>
      <c r="AW41">
        <v>49</v>
      </c>
      <c r="AX41" t="s">
        <v>98</v>
      </c>
      <c r="AY41" t="s">
        <v>99</v>
      </c>
      <c r="AZ41">
        <v>684</v>
      </c>
      <c r="BA41" t="s">
        <v>1633</v>
      </c>
      <c r="BB41" t="s">
        <v>569</v>
      </c>
      <c r="BC41" t="s">
        <v>93</v>
      </c>
      <c r="BD41" t="s">
        <v>93</v>
      </c>
      <c r="BE41" t="s">
        <v>1628</v>
      </c>
      <c r="BF41" t="s">
        <v>251</v>
      </c>
      <c r="BG41" t="s">
        <v>1629</v>
      </c>
      <c r="BH41" t="s">
        <v>93</v>
      </c>
      <c r="BI41" t="s">
        <v>1630</v>
      </c>
      <c r="BJ41" t="s">
        <v>833</v>
      </c>
      <c r="BK41" s="1"/>
      <c r="BL41" s="1"/>
      <c r="BM41">
        <v>0</v>
      </c>
      <c r="BN41" t="s">
        <v>93</v>
      </c>
      <c r="BO41" t="s">
        <v>93</v>
      </c>
      <c r="BP41" t="s">
        <v>93</v>
      </c>
      <c r="BQ41" t="s">
        <v>93</v>
      </c>
      <c r="BR41" t="s">
        <v>93</v>
      </c>
      <c r="BS41" s="1"/>
      <c r="BT41">
        <v>974</v>
      </c>
      <c r="BU41" t="s">
        <v>825</v>
      </c>
      <c r="BV41" t="s">
        <v>101</v>
      </c>
      <c r="BW41">
        <v>1278695</v>
      </c>
      <c r="BX41" t="s">
        <v>1634</v>
      </c>
      <c r="BY41" t="s">
        <v>1635</v>
      </c>
      <c r="BZ41" t="s">
        <v>1628</v>
      </c>
      <c r="CA41">
        <v>437</v>
      </c>
      <c r="CB41">
        <v>80</v>
      </c>
      <c r="CC41" t="s">
        <v>93</v>
      </c>
      <c r="CD41" t="s">
        <v>93</v>
      </c>
      <c r="CE41" t="s">
        <v>1636</v>
      </c>
      <c r="CF41" t="s">
        <v>93</v>
      </c>
      <c r="CG41" t="s">
        <v>93</v>
      </c>
      <c r="CH41" t="s">
        <v>93</v>
      </c>
      <c r="CI41">
        <v>319</v>
      </c>
      <c r="CJ41" t="s">
        <v>971</v>
      </c>
      <c r="CK41">
        <v>0</v>
      </c>
      <c r="CL41" t="s">
        <v>93</v>
      </c>
      <c r="CM41">
        <v>0</v>
      </c>
      <c r="CN41" t="s">
        <v>93</v>
      </c>
      <c r="CO41">
        <v>0</v>
      </c>
      <c r="CP41" t="s">
        <v>93</v>
      </c>
      <c r="CQ41" t="s">
        <v>93</v>
      </c>
      <c r="CS41" t="str">
        <f>_xlfn.IFNA(VLOOKUP(前[[#This Row],[利用者名]],全[利用者名],1,FALSE),"終了")</f>
        <v>金房　征人</v>
      </c>
    </row>
    <row r="42" spans="1:97">
      <c r="A42">
        <v>41</v>
      </c>
      <c r="B42">
        <v>912</v>
      </c>
      <c r="C42" t="s">
        <v>1637</v>
      </c>
      <c r="D42" t="s">
        <v>1638</v>
      </c>
      <c r="E42" t="s">
        <v>125</v>
      </c>
      <c r="F42" s="1">
        <v>16888</v>
      </c>
      <c r="G42" s="1">
        <v>16888</v>
      </c>
      <c r="H42" t="s">
        <v>251</v>
      </c>
      <c r="I42" t="s">
        <v>1629</v>
      </c>
      <c r="J42" t="s">
        <v>93</v>
      </c>
      <c r="K42" t="s">
        <v>1630</v>
      </c>
      <c r="L42" t="s">
        <v>1639</v>
      </c>
      <c r="M42" t="s">
        <v>93</v>
      </c>
      <c r="N42" t="s">
        <v>94</v>
      </c>
      <c r="O42" t="s">
        <v>93</v>
      </c>
      <c r="P42" t="s">
        <v>116</v>
      </c>
      <c r="Q42" t="s">
        <v>1546</v>
      </c>
      <c r="R42" t="s">
        <v>93</v>
      </c>
      <c r="S42" t="s">
        <v>93</v>
      </c>
      <c r="T42" t="s">
        <v>93</v>
      </c>
      <c r="U42" t="s">
        <v>93</v>
      </c>
      <c r="V42" t="s">
        <v>93</v>
      </c>
      <c r="W42">
        <v>79</v>
      </c>
      <c r="X42">
        <v>3</v>
      </c>
      <c r="Y42" t="s">
        <v>94</v>
      </c>
      <c r="Z42" s="1"/>
      <c r="AA42" s="1"/>
      <c r="AB42" s="1">
        <v>45427</v>
      </c>
      <c r="AC42" s="1"/>
      <c r="AD42" t="s">
        <v>95</v>
      </c>
      <c r="AE42">
        <v>21</v>
      </c>
      <c r="AF42" s="1">
        <v>45323</v>
      </c>
      <c r="AG42" s="1">
        <v>45688</v>
      </c>
      <c r="AH42" t="s">
        <v>93</v>
      </c>
      <c r="AI42" t="s">
        <v>117</v>
      </c>
      <c r="AJ42">
        <v>132142</v>
      </c>
      <c r="AK42" t="s">
        <v>1640</v>
      </c>
      <c r="AL42" s="1"/>
      <c r="AM42">
        <v>1373003613</v>
      </c>
      <c r="AN42" t="s">
        <v>825</v>
      </c>
      <c r="AO42" t="s">
        <v>96</v>
      </c>
      <c r="AP42">
        <v>39132147</v>
      </c>
      <c r="AQ42" t="s">
        <v>141</v>
      </c>
      <c r="AR42" t="s">
        <v>93</v>
      </c>
      <c r="AS42" t="s">
        <v>1641</v>
      </c>
      <c r="AT42" t="s">
        <v>117</v>
      </c>
      <c r="AU42" s="1">
        <v>45992</v>
      </c>
      <c r="AV42" s="1">
        <v>46022</v>
      </c>
      <c r="AW42">
        <v>49</v>
      </c>
      <c r="AX42" t="s">
        <v>98</v>
      </c>
      <c r="AY42" t="s">
        <v>142</v>
      </c>
      <c r="AZ42">
        <v>694</v>
      </c>
      <c r="BA42" t="s">
        <v>1129</v>
      </c>
      <c r="BB42" t="s">
        <v>1130</v>
      </c>
      <c r="BC42" t="s">
        <v>1010</v>
      </c>
      <c r="BD42" t="s">
        <v>93</v>
      </c>
      <c r="BE42" t="s">
        <v>1638</v>
      </c>
      <c r="BF42" t="s">
        <v>251</v>
      </c>
      <c r="BG42" t="s">
        <v>1629</v>
      </c>
      <c r="BH42" t="s">
        <v>93</v>
      </c>
      <c r="BI42" t="s">
        <v>1630</v>
      </c>
      <c r="BJ42" t="s">
        <v>142</v>
      </c>
      <c r="BK42" s="1">
        <v>45870</v>
      </c>
      <c r="BL42" s="1">
        <v>46234</v>
      </c>
      <c r="BM42">
        <v>0</v>
      </c>
      <c r="BN42" t="s">
        <v>93</v>
      </c>
      <c r="BO42" t="s">
        <v>93</v>
      </c>
      <c r="BP42" t="s">
        <v>93</v>
      </c>
      <c r="BQ42" t="s">
        <v>93</v>
      </c>
      <c r="BR42" t="s">
        <v>93</v>
      </c>
      <c r="BS42" s="1"/>
      <c r="BT42">
        <v>943</v>
      </c>
      <c r="BU42" t="s">
        <v>93</v>
      </c>
      <c r="BV42" t="s">
        <v>101</v>
      </c>
      <c r="BW42">
        <v>1519463</v>
      </c>
      <c r="BX42" t="s">
        <v>674</v>
      </c>
      <c r="BY42" t="s">
        <v>1642</v>
      </c>
      <c r="BZ42" t="s">
        <v>1638</v>
      </c>
      <c r="CA42">
        <v>0</v>
      </c>
      <c r="CB42">
        <v>90</v>
      </c>
      <c r="CC42" t="s">
        <v>982</v>
      </c>
      <c r="CD42" t="s">
        <v>93</v>
      </c>
      <c r="CE42" t="s">
        <v>1131</v>
      </c>
      <c r="CF42" t="s">
        <v>94</v>
      </c>
      <c r="CG42" t="s">
        <v>93</v>
      </c>
      <c r="CH42" t="s">
        <v>93</v>
      </c>
      <c r="CI42">
        <v>319</v>
      </c>
      <c r="CJ42" t="s">
        <v>971</v>
      </c>
      <c r="CK42">
        <v>0</v>
      </c>
      <c r="CL42" t="s">
        <v>93</v>
      </c>
      <c r="CM42">
        <v>0</v>
      </c>
      <c r="CN42" t="s">
        <v>93</v>
      </c>
      <c r="CO42">
        <v>0</v>
      </c>
      <c r="CP42" t="s">
        <v>93</v>
      </c>
      <c r="CQ42" t="s">
        <v>93</v>
      </c>
      <c r="CS42" t="str">
        <f>_xlfn.IFNA(VLOOKUP(前[[#This Row],[利用者名]],全[利用者名],1,FALSE),"終了")</f>
        <v>金房　淑子</v>
      </c>
    </row>
    <row r="43" spans="1:97">
      <c r="A43">
        <v>42</v>
      </c>
      <c r="B43">
        <v>998</v>
      </c>
      <c r="C43" t="s">
        <v>1367</v>
      </c>
      <c r="D43" t="s">
        <v>1368</v>
      </c>
      <c r="E43" t="s">
        <v>91</v>
      </c>
      <c r="F43" s="1">
        <v>15547</v>
      </c>
      <c r="G43" s="1">
        <v>15547</v>
      </c>
      <c r="H43" t="s">
        <v>184</v>
      </c>
      <c r="I43" t="s">
        <v>1460</v>
      </c>
      <c r="J43" t="s">
        <v>93</v>
      </c>
      <c r="K43" t="s">
        <v>1369</v>
      </c>
      <c r="L43" t="s">
        <v>93</v>
      </c>
      <c r="M43" t="s">
        <v>1461</v>
      </c>
      <c r="N43" t="s">
        <v>94</v>
      </c>
      <c r="O43" t="s">
        <v>93</v>
      </c>
      <c r="P43" t="s">
        <v>93</v>
      </c>
      <c r="Q43" t="s">
        <v>1429</v>
      </c>
      <c r="R43" t="s">
        <v>93</v>
      </c>
      <c r="S43" t="s">
        <v>93</v>
      </c>
      <c r="T43" t="s">
        <v>93</v>
      </c>
      <c r="U43" t="s">
        <v>93</v>
      </c>
      <c r="V43" t="s">
        <v>93</v>
      </c>
      <c r="W43">
        <v>83</v>
      </c>
      <c r="X43">
        <v>7</v>
      </c>
      <c r="Y43" t="s">
        <v>94</v>
      </c>
      <c r="Z43" s="1">
        <v>45931</v>
      </c>
      <c r="AA43" s="1"/>
      <c r="AB43" s="1">
        <v>45931</v>
      </c>
      <c r="AC43" s="1"/>
      <c r="AD43" t="s">
        <v>108</v>
      </c>
      <c r="AE43">
        <v>23</v>
      </c>
      <c r="AF43" s="1">
        <v>45903</v>
      </c>
      <c r="AG43" s="1">
        <v>46295</v>
      </c>
      <c r="AH43" t="s">
        <v>93</v>
      </c>
      <c r="AI43" t="s">
        <v>93</v>
      </c>
      <c r="AJ43">
        <v>132027</v>
      </c>
      <c r="AK43" t="s">
        <v>1462</v>
      </c>
      <c r="AL43" s="1"/>
      <c r="AM43">
        <v>1373002136</v>
      </c>
      <c r="AN43" t="s">
        <v>201</v>
      </c>
      <c r="AO43" t="s">
        <v>96</v>
      </c>
      <c r="AP43">
        <v>39132022</v>
      </c>
      <c r="AQ43" t="s">
        <v>97</v>
      </c>
      <c r="AR43" t="s">
        <v>93</v>
      </c>
      <c r="AS43" t="s">
        <v>1463</v>
      </c>
      <c r="AT43" t="s">
        <v>93</v>
      </c>
      <c r="AU43" s="1">
        <v>45945</v>
      </c>
      <c r="AV43" s="1">
        <v>45991</v>
      </c>
      <c r="AW43">
        <v>49</v>
      </c>
      <c r="AX43" t="s">
        <v>98</v>
      </c>
      <c r="AY43" t="s">
        <v>99</v>
      </c>
      <c r="AZ43">
        <v>749</v>
      </c>
      <c r="BA43" t="s">
        <v>1643</v>
      </c>
      <c r="BB43" t="s">
        <v>431</v>
      </c>
      <c r="BC43" t="s">
        <v>93</v>
      </c>
      <c r="BD43" t="s">
        <v>93</v>
      </c>
      <c r="BE43" t="s">
        <v>1368</v>
      </c>
      <c r="BF43" t="s">
        <v>184</v>
      </c>
      <c r="BG43" t="s">
        <v>1460</v>
      </c>
      <c r="BH43" t="s">
        <v>93</v>
      </c>
      <c r="BI43" t="s">
        <v>1369</v>
      </c>
      <c r="BJ43" t="s">
        <v>99</v>
      </c>
      <c r="BK43" s="1">
        <v>45870</v>
      </c>
      <c r="BL43" s="1">
        <v>46234</v>
      </c>
      <c r="BM43">
        <v>0</v>
      </c>
      <c r="BN43" t="s">
        <v>93</v>
      </c>
      <c r="BO43" t="s">
        <v>93</v>
      </c>
      <c r="BP43" t="s">
        <v>93</v>
      </c>
      <c r="BQ43" t="s">
        <v>203</v>
      </c>
      <c r="BR43" t="s">
        <v>93</v>
      </c>
      <c r="BS43" s="1"/>
      <c r="BT43">
        <v>1019</v>
      </c>
      <c r="BU43" t="s">
        <v>93</v>
      </c>
      <c r="BV43" t="s">
        <v>101</v>
      </c>
      <c r="BW43">
        <v>3011559</v>
      </c>
      <c r="BX43" t="s">
        <v>1464</v>
      </c>
      <c r="BY43" t="s">
        <v>1465</v>
      </c>
      <c r="BZ43" t="s">
        <v>1368</v>
      </c>
      <c r="CA43">
        <v>0</v>
      </c>
      <c r="CB43">
        <v>90</v>
      </c>
      <c r="CC43" t="s">
        <v>106</v>
      </c>
      <c r="CD43" t="s">
        <v>93</v>
      </c>
      <c r="CE43" t="s">
        <v>1644</v>
      </c>
      <c r="CF43" t="s">
        <v>93</v>
      </c>
      <c r="CG43" t="s">
        <v>93</v>
      </c>
      <c r="CH43" t="s">
        <v>93</v>
      </c>
      <c r="CI43">
        <v>3</v>
      </c>
      <c r="CJ43" t="s">
        <v>851</v>
      </c>
      <c r="CK43">
        <v>0</v>
      </c>
      <c r="CL43" t="s">
        <v>93</v>
      </c>
      <c r="CM43">
        <v>0</v>
      </c>
      <c r="CN43" t="s">
        <v>93</v>
      </c>
      <c r="CO43">
        <v>0</v>
      </c>
      <c r="CP43" t="s">
        <v>93</v>
      </c>
      <c r="CQ43" t="s">
        <v>93</v>
      </c>
      <c r="CS43" t="str">
        <f>_xlfn.IFNA(VLOOKUP(前[[#This Row],[利用者名]],全[利用者名],1,FALSE),"終了")</f>
        <v>金子　好夫</v>
      </c>
    </row>
    <row r="44" spans="1:97">
      <c r="A44">
        <v>43</v>
      </c>
      <c r="B44">
        <v>1029</v>
      </c>
      <c r="C44" t="s">
        <v>1749</v>
      </c>
      <c r="D44" t="s">
        <v>1750</v>
      </c>
      <c r="E44" t="s">
        <v>125</v>
      </c>
      <c r="F44" s="1">
        <v>11914</v>
      </c>
      <c r="G44" s="1">
        <v>11914</v>
      </c>
      <c r="H44" t="s">
        <v>175</v>
      </c>
      <c r="I44" t="s">
        <v>1751</v>
      </c>
      <c r="J44" t="s">
        <v>93</v>
      </c>
      <c r="K44" t="s">
        <v>1752</v>
      </c>
      <c r="L44" t="s">
        <v>93</v>
      </c>
      <c r="M44" t="s">
        <v>93</v>
      </c>
      <c r="N44" t="s">
        <v>93</v>
      </c>
      <c r="O44" t="s">
        <v>93</v>
      </c>
      <c r="P44" t="s">
        <v>93</v>
      </c>
      <c r="Q44" t="s">
        <v>1179</v>
      </c>
      <c r="R44" t="s">
        <v>93</v>
      </c>
      <c r="S44" t="s">
        <v>93</v>
      </c>
      <c r="T44" t="s">
        <v>93</v>
      </c>
      <c r="U44" t="s">
        <v>93</v>
      </c>
      <c r="V44" t="s">
        <v>93</v>
      </c>
      <c r="W44">
        <v>93</v>
      </c>
      <c r="X44">
        <v>8</v>
      </c>
      <c r="Y44" t="s">
        <v>94</v>
      </c>
      <c r="Z44" s="1"/>
      <c r="AA44" s="1"/>
      <c r="AB44" s="1"/>
      <c r="AC44" s="1"/>
      <c r="AD44" t="s">
        <v>104</v>
      </c>
      <c r="AE44">
        <v>22</v>
      </c>
      <c r="AF44" s="1">
        <v>45689</v>
      </c>
      <c r="AG44" s="1">
        <v>47149</v>
      </c>
      <c r="AH44" t="s">
        <v>93</v>
      </c>
      <c r="AI44" t="s">
        <v>93</v>
      </c>
      <c r="AJ44">
        <v>133033</v>
      </c>
      <c r="AK44" t="s">
        <v>1753</v>
      </c>
      <c r="AL44" s="1"/>
      <c r="AM44">
        <v>1373003720</v>
      </c>
      <c r="AN44" t="s">
        <v>1289</v>
      </c>
      <c r="AO44" t="s">
        <v>93</v>
      </c>
      <c r="AQ44" t="s">
        <v>93</v>
      </c>
      <c r="AR44" t="s">
        <v>93</v>
      </c>
      <c r="AS44" t="s">
        <v>93</v>
      </c>
      <c r="AT44" t="s">
        <v>93</v>
      </c>
      <c r="AU44" s="1">
        <v>45979</v>
      </c>
      <c r="AV44" s="1">
        <v>46053</v>
      </c>
      <c r="AW44">
        <v>49</v>
      </c>
      <c r="AX44" t="s">
        <v>98</v>
      </c>
      <c r="AY44" t="s">
        <v>99</v>
      </c>
      <c r="AZ44">
        <v>689</v>
      </c>
      <c r="BA44" t="s">
        <v>1114</v>
      </c>
      <c r="BB44" t="s">
        <v>1115</v>
      </c>
      <c r="BC44" t="s">
        <v>93</v>
      </c>
      <c r="BD44" t="s">
        <v>93</v>
      </c>
      <c r="BE44" t="s">
        <v>1750</v>
      </c>
      <c r="BF44" t="s">
        <v>175</v>
      </c>
      <c r="BG44" t="s">
        <v>1751</v>
      </c>
      <c r="BH44" t="s">
        <v>93</v>
      </c>
      <c r="BI44" t="s">
        <v>1752</v>
      </c>
      <c r="BJ44" t="s">
        <v>99</v>
      </c>
      <c r="BK44" s="1"/>
      <c r="BL44" s="1"/>
      <c r="BM44">
        <v>81</v>
      </c>
      <c r="BN44" t="s">
        <v>712</v>
      </c>
      <c r="BO44" t="s">
        <v>93</v>
      </c>
      <c r="BP44" t="s">
        <v>93</v>
      </c>
      <c r="BQ44" t="s">
        <v>93</v>
      </c>
      <c r="BR44" t="s">
        <v>93</v>
      </c>
      <c r="BS44" s="1"/>
      <c r="BT44">
        <v>1045</v>
      </c>
      <c r="BU44" t="s">
        <v>93</v>
      </c>
      <c r="BV44" t="s">
        <v>93</v>
      </c>
      <c r="BX44" t="s">
        <v>93</v>
      </c>
      <c r="BY44" t="s">
        <v>93</v>
      </c>
      <c r="BZ44" t="s">
        <v>93</v>
      </c>
      <c r="CA44">
        <v>0</v>
      </c>
      <c r="CB44">
        <v>90</v>
      </c>
      <c r="CC44" t="s">
        <v>93</v>
      </c>
      <c r="CD44" t="s">
        <v>93</v>
      </c>
      <c r="CE44" t="s">
        <v>1116</v>
      </c>
      <c r="CF44" t="s">
        <v>93</v>
      </c>
      <c r="CG44" t="s">
        <v>93</v>
      </c>
      <c r="CH44" t="s">
        <v>93</v>
      </c>
      <c r="CI44">
        <v>342</v>
      </c>
      <c r="CJ44" t="s">
        <v>864</v>
      </c>
      <c r="CK44">
        <v>0</v>
      </c>
      <c r="CL44" t="s">
        <v>93</v>
      </c>
      <c r="CM44">
        <v>0</v>
      </c>
      <c r="CN44" t="s">
        <v>93</v>
      </c>
      <c r="CO44">
        <v>0</v>
      </c>
      <c r="CP44" t="s">
        <v>93</v>
      </c>
      <c r="CQ44" t="s">
        <v>93</v>
      </c>
      <c r="CS44" t="str">
        <f>_xlfn.IFNA(VLOOKUP(前[[#This Row],[利用者名]],全[利用者名],1,FALSE),"終了")</f>
        <v>鏑木　とし子</v>
      </c>
    </row>
    <row r="45" spans="1:97">
      <c r="A45">
        <v>44</v>
      </c>
      <c r="B45">
        <v>981</v>
      </c>
      <c r="C45" t="s">
        <v>1274</v>
      </c>
      <c r="D45" t="s">
        <v>1275</v>
      </c>
      <c r="E45" t="s">
        <v>91</v>
      </c>
      <c r="F45" s="1">
        <v>15922</v>
      </c>
      <c r="G45" s="1">
        <v>15922</v>
      </c>
      <c r="H45" t="s">
        <v>156</v>
      </c>
      <c r="I45" t="s">
        <v>1276</v>
      </c>
      <c r="J45" t="s">
        <v>93</v>
      </c>
      <c r="K45" t="s">
        <v>1277</v>
      </c>
      <c r="L45" t="s">
        <v>93</v>
      </c>
      <c r="M45" t="s">
        <v>93</v>
      </c>
      <c r="N45" t="s">
        <v>94</v>
      </c>
      <c r="O45" t="s">
        <v>1012</v>
      </c>
      <c r="P45" t="s">
        <v>93</v>
      </c>
      <c r="Q45" t="s">
        <v>1484</v>
      </c>
      <c r="R45" t="s">
        <v>93</v>
      </c>
      <c r="S45" t="s">
        <v>93</v>
      </c>
      <c r="T45" t="s">
        <v>93</v>
      </c>
      <c r="U45" t="s">
        <v>93</v>
      </c>
      <c r="V45" t="s">
        <v>93</v>
      </c>
      <c r="W45">
        <v>82</v>
      </c>
      <c r="X45">
        <v>8</v>
      </c>
      <c r="Y45" t="s">
        <v>94</v>
      </c>
      <c r="Z45" s="1">
        <v>45792</v>
      </c>
      <c r="AA45" s="1"/>
      <c r="AB45" s="1"/>
      <c r="AC45" s="1"/>
      <c r="AD45" t="s">
        <v>95</v>
      </c>
      <c r="AE45">
        <v>21</v>
      </c>
      <c r="AF45" s="1">
        <v>45261</v>
      </c>
      <c r="AG45" s="1">
        <v>46721</v>
      </c>
      <c r="AH45" t="s">
        <v>93</v>
      </c>
      <c r="AI45" t="s">
        <v>93</v>
      </c>
      <c r="AJ45">
        <v>132027</v>
      </c>
      <c r="AK45" t="s">
        <v>1466</v>
      </c>
      <c r="AL45" s="1"/>
      <c r="AM45">
        <v>1373003423</v>
      </c>
      <c r="AN45" t="s">
        <v>695</v>
      </c>
      <c r="AO45" t="s">
        <v>93</v>
      </c>
      <c r="AQ45" t="s">
        <v>93</v>
      </c>
      <c r="AR45" t="s">
        <v>93</v>
      </c>
      <c r="AS45" t="s">
        <v>93</v>
      </c>
      <c r="AT45" t="s">
        <v>93</v>
      </c>
      <c r="AU45" s="1">
        <v>45962</v>
      </c>
      <c r="AV45" s="1">
        <v>46142</v>
      </c>
      <c r="AW45">
        <v>49</v>
      </c>
      <c r="AX45" t="s">
        <v>98</v>
      </c>
      <c r="AY45" t="s">
        <v>99</v>
      </c>
      <c r="AZ45">
        <v>755</v>
      </c>
      <c r="BA45" t="s">
        <v>1754</v>
      </c>
      <c r="BB45" t="s">
        <v>1755</v>
      </c>
      <c r="BC45" t="s">
        <v>93</v>
      </c>
      <c r="BD45" t="s">
        <v>93</v>
      </c>
      <c r="BE45" t="s">
        <v>1275</v>
      </c>
      <c r="BF45" t="s">
        <v>156</v>
      </c>
      <c r="BG45" t="s">
        <v>1276</v>
      </c>
      <c r="BH45" t="s">
        <v>93</v>
      </c>
      <c r="BI45" t="s">
        <v>1277</v>
      </c>
      <c r="BJ45" t="s">
        <v>99</v>
      </c>
      <c r="BK45" s="1"/>
      <c r="BL45" s="1"/>
      <c r="BM45">
        <v>85</v>
      </c>
      <c r="BN45" t="s">
        <v>811</v>
      </c>
      <c r="BO45" t="s">
        <v>93</v>
      </c>
      <c r="BP45" t="s">
        <v>93</v>
      </c>
      <c r="BQ45" t="s">
        <v>93</v>
      </c>
      <c r="BR45" t="s">
        <v>93</v>
      </c>
      <c r="BS45" s="1"/>
      <c r="BT45">
        <v>1005</v>
      </c>
      <c r="BU45" t="s">
        <v>93</v>
      </c>
      <c r="BV45" t="s">
        <v>101</v>
      </c>
      <c r="BW45">
        <v>2740954</v>
      </c>
      <c r="BX45" t="s">
        <v>1300</v>
      </c>
      <c r="BY45" t="s">
        <v>1301</v>
      </c>
      <c r="BZ45" t="s">
        <v>1275</v>
      </c>
      <c r="CA45">
        <v>0</v>
      </c>
      <c r="CB45">
        <v>80</v>
      </c>
      <c r="CC45" t="s">
        <v>106</v>
      </c>
      <c r="CD45" t="s">
        <v>106</v>
      </c>
      <c r="CE45" t="s">
        <v>1756</v>
      </c>
      <c r="CF45" t="s">
        <v>93</v>
      </c>
      <c r="CG45" t="s">
        <v>94</v>
      </c>
      <c r="CH45" t="s">
        <v>93</v>
      </c>
      <c r="CI45">
        <v>289</v>
      </c>
      <c r="CJ45" t="s">
        <v>943</v>
      </c>
      <c r="CK45">
        <v>81</v>
      </c>
      <c r="CL45" t="s">
        <v>712</v>
      </c>
      <c r="CM45">
        <v>0</v>
      </c>
      <c r="CN45" t="s">
        <v>93</v>
      </c>
      <c r="CO45">
        <v>0</v>
      </c>
      <c r="CP45" t="s">
        <v>93</v>
      </c>
      <c r="CQ45" t="s">
        <v>93</v>
      </c>
      <c r="CS45" t="str">
        <f>_xlfn.IFNA(VLOOKUP(前[[#This Row],[利用者名]],全[利用者名],1,FALSE),"終了")</f>
        <v>川上　松衛</v>
      </c>
    </row>
    <row r="46" spans="1:97">
      <c r="A46">
        <v>45</v>
      </c>
      <c r="B46">
        <v>983</v>
      </c>
      <c r="C46" t="s">
        <v>1302</v>
      </c>
      <c r="D46" t="s">
        <v>1303</v>
      </c>
      <c r="E46" t="s">
        <v>125</v>
      </c>
      <c r="F46" s="1">
        <v>12873</v>
      </c>
      <c r="G46" s="1">
        <v>12873</v>
      </c>
      <c r="H46" t="s">
        <v>229</v>
      </c>
      <c r="I46" t="s">
        <v>1304</v>
      </c>
      <c r="J46" t="s">
        <v>93</v>
      </c>
      <c r="K46" t="s">
        <v>1305</v>
      </c>
      <c r="L46" t="s">
        <v>93</v>
      </c>
      <c r="M46" t="s">
        <v>1306</v>
      </c>
      <c r="N46" t="s">
        <v>93</v>
      </c>
      <c r="O46" t="s">
        <v>93</v>
      </c>
      <c r="P46" t="s">
        <v>93</v>
      </c>
      <c r="Q46" t="s">
        <v>1253</v>
      </c>
      <c r="R46" t="s">
        <v>93</v>
      </c>
      <c r="S46" t="s">
        <v>93</v>
      </c>
      <c r="T46" t="s">
        <v>93</v>
      </c>
      <c r="U46" t="s">
        <v>93</v>
      </c>
      <c r="V46" t="s">
        <v>93</v>
      </c>
      <c r="W46">
        <v>90</v>
      </c>
      <c r="X46">
        <v>3</v>
      </c>
      <c r="Y46" t="s">
        <v>94</v>
      </c>
      <c r="Z46" s="1">
        <v>45800</v>
      </c>
      <c r="AA46" s="1"/>
      <c r="AB46" s="1"/>
      <c r="AC46" s="1"/>
      <c r="AD46" t="s">
        <v>192</v>
      </c>
      <c r="AE46">
        <v>24</v>
      </c>
      <c r="AF46" s="1">
        <v>45730</v>
      </c>
      <c r="AG46" s="1">
        <v>46112</v>
      </c>
      <c r="AH46" t="s">
        <v>93</v>
      </c>
      <c r="AI46" t="s">
        <v>93</v>
      </c>
      <c r="AJ46">
        <v>132027</v>
      </c>
      <c r="AK46" t="s">
        <v>1467</v>
      </c>
      <c r="AL46" s="1"/>
      <c r="AM46">
        <v>1373003423</v>
      </c>
      <c r="AN46" t="s">
        <v>695</v>
      </c>
      <c r="AO46" t="s">
        <v>93</v>
      </c>
      <c r="AQ46" t="s">
        <v>93</v>
      </c>
      <c r="AR46" t="s">
        <v>93</v>
      </c>
      <c r="AS46" t="s">
        <v>93</v>
      </c>
      <c r="AT46" t="s">
        <v>93</v>
      </c>
      <c r="AU46" s="1">
        <v>45982</v>
      </c>
      <c r="AV46" s="1">
        <v>46022</v>
      </c>
      <c r="AW46">
        <v>49</v>
      </c>
      <c r="AX46" t="s">
        <v>98</v>
      </c>
      <c r="AY46" t="s">
        <v>99</v>
      </c>
      <c r="AZ46">
        <v>739</v>
      </c>
      <c r="BA46" t="s">
        <v>1468</v>
      </c>
      <c r="BB46" t="s">
        <v>1307</v>
      </c>
      <c r="BC46" t="s">
        <v>93</v>
      </c>
      <c r="BD46" t="s">
        <v>93</v>
      </c>
      <c r="BE46" t="s">
        <v>1303</v>
      </c>
      <c r="BF46" t="s">
        <v>229</v>
      </c>
      <c r="BG46" t="s">
        <v>1304</v>
      </c>
      <c r="BH46" t="s">
        <v>93</v>
      </c>
      <c r="BI46" t="s">
        <v>1305</v>
      </c>
      <c r="BJ46" t="s">
        <v>99</v>
      </c>
      <c r="BK46" s="1"/>
      <c r="BL46" s="1"/>
      <c r="BM46">
        <v>0</v>
      </c>
      <c r="BN46" t="s">
        <v>93</v>
      </c>
      <c r="BO46" t="s">
        <v>93</v>
      </c>
      <c r="BP46" t="s">
        <v>93</v>
      </c>
      <c r="BQ46" t="s">
        <v>93</v>
      </c>
      <c r="BR46" t="s">
        <v>93</v>
      </c>
      <c r="BS46" s="1"/>
      <c r="BT46">
        <v>1007</v>
      </c>
      <c r="BU46" t="s">
        <v>93</v>
      </c>
      <c r="BV46" t="s">
        <v>101</v>
      </c>
      <c r="BW46">
        <v>221333</v>
      </c>
      <c r="BX46" t="s">
        <v>1044</v>
      </c>
      <c r="BY46" t="s">
        <v>1308</v>
      </c>
      <c r="BZ46" t="s">
        <v>1303</v>
      </c>
      <c r="CA46">
        <v>0</v>
      </c>
      <c r="CB46">
        <v>90</v>
      </c>
      <c r="CC46" t="s">
        <v>93</v>
      </c>
      <c r="CD46" t="s">
        <v>93</v>
      </c>
      <c r="CE46" t="s">
        <v>1309</v>
      </c>
      <c r="CF46" t="s">
        <v>93</v>
      </c>
      <c r="CG46" t="s">
        <v>93</v>
      </c>
      <c r="CH46" t="s">
        <v>93</v>
      </c>
      <c r="CI46">
        <v>289</v>
      </c>
      <c r="CJ46" t="s">
        <v>943</v>
      </c>
      <c r="CK46">
        <v>0</v>
      </c>
      <c r="CL46" t="s">
        <v>93</v>
      </c>
      <c r="CM46">
        <v>0</v>
      </c>
      <c r="CN46" t="s">
        <v>93</v>
      </c>
      <c r="CO46">
        <v>0</v>
      </c>
      <c r="CP46" t="s">
        <v>93</v>
      </c>
      <c r="CQ46" t="s">
        <v>93</v>
      </c>
      <c r="CS46" t="str">
        <f>_xlfn.IFNA(VLOOKUP(前[[#This Row],[利用者名]],全[利用者名],1,FALSE),"終了")</f>
        <v>川口　輝子</v>
      </c>
    </row>
    <row r="47" spans="1:97">
      <c r="A47">
        <v>46</v>
      </c>
      <c r="B47">
        <v>994</v>
      </c>
      <c r="C47" t="s">
        <v>1370</v>
      </c>
      <c r="D47" t="s">
        <v>1371</v>
      </c>
      <c r="E47" t="s">
        <v>91</v>
      </c>
      <c r="F47" s="1">
        <v>13898</v>
      </c>
      <c r="G47" s="1">
        <v>13898</v>
      </c>
      <c r="H47" t="s">
        <v>175</v>
      </c>
      <c r="I47" t="s">
        <v>1372</v>
      </c>
      <c r="J47" t="s">
        <v>1373</v>
      </c>
      <c r="K47" t="s">
        <v>1374</v>
      </c>
      <c r="L47" t="s">
        <v>93</v>
      </c>
      <c r="M47" t="s">
        <v>93</v>
      </c>
      <c r="N47" t="s">
        <v>93</v>
      </c>
      <c r="O47" t="s">
        <v>93</v>
      </c>
      <c r="P47" t="s">
        <v>93</v>
      </c>
      <c r="Q47" t="s">
        <v>1089</v>
      </c>
      <c r="R47" t="s">
        <v>93</v>
      </c>
      <c r="S47" t="s">
        <v>93</v>
      </c>
      <c r="T47" t="s">
        <v>93</v>
      </c>
      <c r="U47" t="s">
        <v>93</v>
      </c>
      <c r="V47" t="s">
        <v>93</v>
      </c>
      <c r="W47">
        <v>87</v>
      </c>
      <c r="X47">
        <v>1</v>
      </c>
      <c r="Y47" t="s">
        <v>94</v>
      </c>
      <c r="Z47" s="1">
        <v>45875</v>
      </c>
      <c r="AA47" s="1"/>
      <c r="AB47" s="1"/>
      <c r="AC47" s="1"/>
      <c r="AD47" t="s">
        <v>95</v>
      </c>
      <c r="AE47">
        <v>21</v>
      </c>
      <c r="AF47" s="1">
        <v>45651</v>
      </c>
      <c r="AG47" s="1">
        <v>46022</v>
      </c>
      <c r="AH47" t="s">
        <v>93</v>
      </c>
      <c r="AI47" t="s">
        <v>93</v>
      </c>
      <c r="AJ47">
        <v>112037</v>
      </c>
      <c r="AK47" t="s">
        <v>1469</v>
      </c>
      <c r="AL47" s="1"/>
      <c r="AM47">
        <v>1373003720</v>
      </c>
      <c r="AN47" t="s">
        <v>1289</v>
      </c>
      <c r="AO47" t="s">
        <v>93</v>
      </c>
      <c r="AQ47" t="s">
        <v>93</v>
      </c>
      <c r="AR47" t="s">
        <v>93</v>
      </c>
      <c r="AS47" t="s">
        <v>93</v>
      </c>
      <c r="AT47" t="s">
        <v>93</v>
      </c>
      <c r="AU47" s="1">
        <v>45962</v>
      </c>
      <c r="AV47" s="1">
        <v>46142</v>
      </c>
      <c r="AW47">
        <v>49</v>
      </c>
      <c r="AX47" t="s">
        <v>98</v>
      </c>
      <c r="AY47" t="s">
        <v>99</v>
      </c>
      <c r="AZ47">
        <v>752</v>
      </c>
      <c r="BA47" t="s">
        <v>1757</v>
      </c>
      <c r="BB47" t="s">
        <v>1758</v>
      </c>
      <c r="BC47" t="s">
        <v>93</v>
      </c>
      <c r="BD47" t="s">
        <v>93</v>
      </c>
      <c r="BE47" t="s">
        <v>1371</v>
      </c>
      <c r="BF47" t="s">
        <v>175</v>
      </c>
      <c r="BG47" t="s">
        <v>1372</v>
      </c>
      <c r="BH47" t="s">
        <v>1373</v>
      </c>
      <c r="BI47" t="s">
        <v>1374</v>
      </c>
      <c r="BJ47" t="s">
        <v>99</v>
      </c>
      <c r="BK47" s="1"/>
      <c r="BL47" s="1"/>
      <c r="BM47">
        <v>81</v>
      </c>
      <c r="BN47" t="s">
        <v>712</v>
      </c>
      <c r="BO47" t="s">
        <v>93</v>
      </c>
      <c r="BP47" t="s">
        <v>93</v>
      </c>
      <c r="BQ47" t="s">
        <v>93</v>
      </c>
      <c r="BR47" t="s">
        <v>93</v>
      </c>
      <c r="BS47" s="1"/>
      <c r="BT47">
        <v>1017</v>
      </c>
      <c r="BU47" t="s">
        <v>93</v>
      </c>
      <c r="BV47" t="s">
        <v>101</v>
      </c>
      <c r="BW47">
        <v>3021971</v>
      </c>
      <c r="BX47" t="s">
        <v>200</v>
      </c>
      <c r="BY47" t="s">
        <v>1375</v>
      </c>
      <c r="BZ47" t="s">
        <v>1371</v>
      </c>
      <c r="CA47">
        <v>0</v>
      </c>
      <c r="CB47">
        <v>70</v>
      </c>
      <c r="CC47" t="s">
        <v>93</v>
      </c>
      <c r="CD47" t="s">
        <v>93</v>
      </c>
      <c r="CE47" t="s">
        <v>1759</v>
      </c>
      <c r="CF47" t="s">
        <v>93</v>
      </c>
      <c r="CG47" t="s">
        <v>93</v>
      </c>
      <c r="CH47" t="s">
        <v>93</v>
      </c>
      <c r="CI47">
        <v>342</v>
      </c>
      <c r="CJ47" t="s">
        <v>864</v>
      </c>
      <c r="CK47">
        <v>0</v>
      </c>
      <c r="CL47" t="s">
        <v>93</v>
      </c>
      <c r="CM47">
        <v>0</v>
      </c>
      <c r="CN47" t="s">
        <v>93</v>
      </c>
      <c r="CO47">
        <v>0</v>
      </c>
      <c r="CP47" t="s">
        <v>93</v>
      </c>
      <c r="CQ47" t="s">
        <v>93</v>
      </c>
      <c r="CS47" t="str">
        <f>_xlfn.IFNA(VLOOKUP(前[[#This Row],[利用者名]],全[利用者名],1,FALSE),"終了")</f>
        <v>河島　光雄</v>
      </c>
    </row>
    <row r="48" spans="1:97">
      <c r="A48">
        <v>47</v>
      </c>
      <c r="B48">
        <v>722</v>
      </c>
      <c r="C48" t="s">
        <v>641</v>
      </c>
      <c r="D48" t="s">
        <v>642</v>
      </c>
      <c r="E48" t="s">
        <v>125</v>
      </c>
      <c r="F48" s="1">
        <v>11939</v>
      </c>
      <c r="G48" s="1">
        <v>11939</v>
      </c>
      <c r="H48" t="s">
        <v>229</v>
      </c>
      <c r="I48" t="s">
        <v>643</v>
      </c>
      <c r="J48" t="s">
        <v>93</v>
      </c>
      <c r="K48" t="s">
        <v>644</v>
      </c>
      <c r="L48" t="s">
        <v>93</v>
      </c>
      <c r="M48" t="s">
        <v>93</v>
      </c>
      <c r="N48" t="s">
        <v>94</v>
      </c>
      <c r="O48" t="s">
        <v>93</v>
      </c>
      <c r="P48" t="s">
        <v>93</v>
      </c>
      <c r="Q48" t="s">
        <v>1179</v>
      </c>
      <c r="R48" t="s">
        <v>1433</v>
      </c>
      <c r="S48" t="s">
        <v>917</v>
      </c>
      <c r="T48" t="s">
        <v>93</v>
      </c>
      <c r="U48" t="s">
        <v>93</v>
      </c>
      <c r="V48" t="s">
        <v>93</v>
      </c>
      <c r="W48">
        <v>93</v>
      </c>
      <c r="X48">
        <v>9</v>
      </c>
      <c r="Y48" t="s">
        <v>94</v>
      </c>
      <c r="Z48" s="1">
        <v>44596</v>
      </c>
      <c r="AA48" s="1"/>
      <c r="AB48" s="1"/>
      <c r="AC48" s="1"/>
      <c r="AD48" t="s">
        <v>166</v>
      </c>
      <c r="AE48">
        <v>25</v>
      </c>
      <c r="AF48" s="1">
        <v>45323</v>
      </c>
      <c r="AG48" s="1">
        <v>46783</v>
      </c>
      <c r="AH48" t="s">
        <v>93</v>
      </c>
      <c r="AI48" t="s">
        <v>93</v>
      </c>
      <c r="AJ48">
        <v>132027</v>
      </c>
      <c r="AK48" t="s">
        <v>1470</v>
      </c>
      <c r="AL48" s="1"/>
      <c r="AM48">
        <v>1373000569</v>
      </c>
      <c r="AN48" t="s">
        <v>205</v>
      </c>
      <c r="AO48" t="s">
        <v>96</v>
      </c>
      <c r="AP48">
        <v>39132022</v>
      </c>
      <c r="AQ48" t="s">
        <v>97</v>
      </c>
      <c r="AR48" t="s">
        <v>93</v>
      </c>
      <c r="AS48" t="s">
        <v>1471</v>
      </c>
      <c r="AT48" t="s">
        <v>93</v>
      </c>
      <c r="AU48" s="1">
        <v>45992</v>
      </c>
      <c r="AV48" s="1">
        <v>46022</v>
      </c>
      <c r="AW48">
        <v>49</v>
      </c>
      <c r="AX48" t="s">
        <v>98</v>
      </c>
      <c r="AY48" t="s">
        <v>99</v>
      </c>
      <c r="AZ48">
        <v>589</v>
      </c>
      <c r="BA48" t="s">
        <v>955</v>
      </c>
      <c r="BB48" t="s">
        <v>207</v>
      </c>
      <c r="BC48" t="s">
        <v>93</v>
      </c>
      <c r="BD48" t="s">
        <v>93</v>
      </c>
      <c r="BE48" t="s">
        <v>642</v>
      </c>
      <c r="BF48" t="s">
        <v>229</v>
      </c>
      <c r="BG48" t="s">
        <v>643</v>
      </c>
      <c r="BH48" t="s">
        <v>93</v>
      </c>
      <c r="BI48" t="s">
        <v>644</v>
      </c>
      <c r="BJ48" t="s">
        <v>99</v>
      </c>
      <c r="BK48" s="1">
        <v>45505</v>
      </c>
      <c r="BL48" s="1">
        <v>45869</v>
      </c>
      <c r="BM48">
        <v>0</v>
      </c>
      <c r="BN48" t="s">
        <v>93</v>
      </c>
      <c r="BO48" t="s">
        <v>93</v>
      </c>
      <c r="BP48" t="s">
        <v>93</v>
      </c>
      <c r="BQ48" t="s">
        <v>93</v>
      </c>
      <c r="BR48" t="s">
        <v>93</v>
      </c>
      <c r="BS48" s="1"/>
      <c r="BT48">
        <v>806</v>
      </c>
      <c r="BU48" t="s">
        <v>93</v>
      </c>
      <c r="BV48" t="s">
        <v>101</v>
      </c>
      <c r="BW48">
        <v>3309130</v>
      </c>
      <c r="BX48" t="s">
        <v>645</v>
      </c>
      <c r="BY48" t="s">
        <v>646</v>
      </c>
      <c r="BZ48" t="s">
        <v>647</v>
      </c>
      <c r="CA48">
        <v>0</v>
      </c>
      <c r="CB48">
        <v>90</v>
      </c>
      <c r="CC48" t="s">
        <v>106</v>
      </c>
      <c r="CD48" t="s">
        <v>93</v>
      </c>
      <c r="CE48" t="s">
        <v>208</v>
      </c>
      <c r="CF48" t="s">
        <v>93</v>
      </c>
      <c r="CG48" t="s">
        <v>93</v>
      </c>
      <c r="CH48" t="s">
        <v>93</v>
      </c>
      <c r="CI48">
        <v>198</v>
      </c>
      <c r="CJ48" t="s">
        <v>945</v>
      </c>
      <c r="CK48">
        <v>0</v>
      </c>
      <c r="CL48" t="s">
        <v>93</v>
      </c>
      <c r="CM48">
        <v>0</v>
      </c>
      <c r="CN48" t="s">
        <v>93</v>
      </c>
      <c r="CO48">
        <v>0</v>
      </c>
      <c r="CP48" t="s">
        <v>93</v>
      </c>
      <c r="CQ48" t="s">
        <v>93</v>
      </c>
      <c r="CS48" t="str">
        <f>_xlfn.IFNA(VLOOKUP(前[[#This Row],[利用者名]],全[利用者名],1,FALSE),"終了")</f>
        <v>川田　スミ子</v>
      </c>
    </row>
    <row r="49" spans="1:97">
      <c r="A49">
        <v>48</v>
      </c>
      <c r="B49">
        <v>355</v>
      </c>
      <c r="C49" t="s">
        <v>253</v>
      </c>
      <c r="D49" t="s">
        <v>254</v>
      </c>
      <c r="E49" t="s">
        <v>125</v>
      </c>
      <c r="F49" s="1">
        <v>9999</v>
      </c>
      <c r="G49" s="1">
        <v>9999</v>
      </c>
      <c r="H49" t="s">
        <v>229</v>
      </c>
      <c r="I49" t="s">
        <v>255</v>
      </c>
      <c r="J49" t="s">
        <v>256</v>
      </c>
      <c r="K49" t="s">
        <v>257</v>
      </c>
      <c r="L49" t="s">
        <v>93</v>
      </c>
      <c r="M49" t="s">
        <v>93</v>
      </c>
      <c r="N49" t="s">
        <v>94</v>
      </c>
      <c r="O49" t="s">
        <v>93</v>
      </c>
      <c r="P49" t="s">
        <v>93</v>
      </c>
      <c r="Q49" t="s">
        <v>1472</v>
      </c>
      <c r="R49" t="s">
        <v>1433</v>
      </c>
      <c r="S49" t="s">
        <v>879</v>
      </c>
      <c r="T49" t="s">
        <v>93</v>
      </c>
      <c r="U49" t="s">
        <v>93</v>
      </c>
      <c r="V49" t="s">
        <v>93</v>
      </c>
      <c r="W49">
        <v>98</v>
      </c>
      <c r="X49">
        <v>5</v>
      </c>
      <c r="Y49" t="s">
        <v>94</v>
      </c>
      <c r="Z49" s="1">
        <v>43034</v>
      </c>
      <c r="AA49" s="1"/>
      <c r="AB49" s="1">
        <v>44985</v>
      </c>
      <c r="AC49" s="1"/>
      <c r="AD49" t="s">
        <v>192</v>
      </c>
      <c r="AE49">
        <v>24</v>
      </c>
      <c r="AF49" s="1">
        <v>45352</v>
      </c>
      <c r="AG49" s="1">
        <v>46446</v>
      </c>
      <c r="AH49" t="s">
        <v>93</v>
      </c>
      <c r="AI49" t="s">
        <v>93</v>
      </c>
      <c r="AJ49">
        <v>132027</v>
      </c>
      <c r="AK49" t="s">
        <v>1473</v>
      </c>
      <c r="AL49" s="1">
        <v>43709</v>
      </c>
      <c r="AM49">
        <v>1373003514</v>
      </c>
      <c r="AN49" t="s">
        <v>286</v>
      </c>
      <c r="AO49" t="s">
        <v>96</v>
      </c>
      <c r="AP49">
        <v>39132022</v>
      </c>
      <c r="AQ49" t="s">
        <v>97</v>
      </c>
      <c r="AR49" t="s">
        <v>1474</v>
      </c>
      <c r="AS49" t="s">
        <v>93</v>
      </c>
      <c r="AT49" t="s">
        <v>93</v>
      </c>
      <c r="AU49" s="1">
        <v>45980</v>
      </c>
      <c r="AV49" s="1">
        <v>46022</v>
      </c>
      <c r="AW49">
        <v>49</v>
      </c>
      <c r="AX49" t="s">
        <v>98</v>
      </c>
      <c r="AY49" t="s">
        <v>99</v>
      </c>
      <c r="AZ49">
        <v>429</v>
      </c>
      <c r="BA49" t="s">
        <v>914</v>
      </c>
      <c r="BB49" t="s">
        <v>109</v>
      </c>
      <c r="BC49" t="s">
        <v>93</v>
      </c>
      <c r="BD49" t="s">
        <v>93</v>
      </c>
      <c r="BE49" t="s">
        <v>254</v>
      </c>
      <c r="BF49" t="s">
        <v>229</v>
      </c>
      <c r="BG49" t="s">
        <v>255</v>
      </c>
      <c r="BH49" t="s">
        <v>256</v>
      </c>
      <c r="BI49" t="s">
        <v>257</v>
      </c>
      <c r="BJ49" t="s">
        <v>99</v>
      </c>
      <c r="BK49" s="1">
        <v>44835</v>
      </c>
      <c r="BL49" s="1">
        <v>45504</v>
      </c>
      <c r="BM49">
        <v>0</v>
      </c>
      <c r="BN49" t="s">
        <v>93</v>
      </c>
      <c r="BO49" t="s">
        <v>93</v>
      </c>
      <c r="BP49" t="s">
        <v>93</v>
      </c>
      <c r="BQ49" t="s">
        <v>203</v>
      </c>
      <c r="BR49" t="s">
        <v>93</v>
      </c>
      <c r="BS49" s="1"/>
      <c r="BT49">
        <v>267</v>
      </c>
      <c r="BU49" t="s">
        <v>93</v>
      </c>
      <c r="BV49" t="s">
        <v>101</v>
      </c>
      <c r="BW49">
        <v>5177320</v>
      </c>
      <c r="BX49" t="s">
        <v>259</v>
      </c>
      <c r="BY49" t="s">
        <v>260</v>
      </c>
      <c r="BZ49" t="s">
        <v>254</v>
      </c>
      <c r="CA49">
        <v>0</v>
      </c>
      <c r="CB49">
        <v>90</v>
      </c>
      <c r="CC49" t="s">
        <v>106</v>
      </c>
      <c r="CD49" t="s">
        <v>93</v>
      </c>
      <c r="CE49" t="s">
        <v>110</v>
      </c>
      <c r="CF49" t="s">
        <v>93</v>
      </c>
      <c r="CG49" t="s">
        <v>93</v>
      </c>
      <c r="CH49" t="s">
        <v>93</v>
      </c>
      <c r="CI49">
        <v>265</v>
      </c>
      <c r="CJ49" t="s">
        <v>287</v>
      </c>
      <c r="CK49">
        <v>0</v>
      </c>
      <c r="CL49" t="s">
        <v>93</v>
      </c>
      <c r="CM49">
        <v>0</v>
      </c>
      <c r="CN49" t="s">
        <v>93</v>
      </c>
      <c r="CO49">
        <v>0</v>
      </c>
      <c r="CP49" t="s">
        <v>93</v>
      </c>
      <c r="CQ49" t="s">
        <v>93</v>
      </c>
      <c r="CS49" t="str">
        <f>_xlfn.IFNA(VLOOKUP(前[[#This Row],[利用者名]],全[利用者名],1,FALSE),"終了")</f>
        <v>菊本　宮子</v>
      </c>
    </row>
    <row r="50" spans="1:97">
      <c r="A50">
        <v>49</v>
      </c>
      <c r="B50">
        <v>1021</v>
      </c>
      <c r="C50" t="s">
        <v>1760</v>
      </c>
      <c r="D50" t="s">
        <v>1761</v>
      </c>
      <c r="E50" t="s">
        <v>91</v>
      </c>
      <c r="F50" s="1">
        <v>15819</v>
      </c>
      <c r="G50" s="1">
        <v>15819</v>
      </c>
      <c r="H50" t="s">
        <v>184</v>
      </c>
      <c r="I50" t="s">
        <v>1762</v>
      </c>
      <c r="J50" t="s">
        <v>93</v>
      </c>
      <c r="K50" t="s">
        <v>1763</v>
      </c>
      <c r="L50" t="s">
        <v>93</v>
      </c>
      <c r="M50" t="s">
        <v>1764</v>
      </c>
      <c r="N50" t="s">
        <v>94</v>
      </c>
      <c r="O50" t="s">
        <v>93</v>
      </c>
      <c r="P50" t="s">
        <v>93</v>
      </c>
      <c r="Q50" t="s">
        <v>93</v>
      </c>
      <c r="R50" t="s">
        <v>93</v>
      </c>
      <c r="S50" t="s">
        <v>93</v>
      </c>
      <c r="T50" t="s">
        <v>93</v>
      </c>
      <c r="U50" t="s">
        <v>93</v>
      </c>
      <c r="V50" t="s">
        <v>93</v>
      </c>
      <c r="W50">
        <v>82</v>
      </c>
      <c r="X50">
        <v>4</v>
      </c>
      <c r="Y50" t="s">
        <v>94</v>
      </c>
      <c r="Z50" s="1"/>
      <c r="AA50" s="1"/>
      <c r="AB50" s="1">
        <v>45975</v>
      </c>
      <c r="AC50" s="1"/>
      <c r="AD50" t="s">
        <v>93</v>
      </c>
      <c r="AF50" s="1"/>
      <c r="AG50" s="1"/>
      <c r="AH50" t="s">
        <v>93</v>
      </c>
      <c r="AI50" t="s">
        <v>93</v>
      </c>
      <c r="AJ50">
        <v>132027</v>
      </c>
      <c r="AK50" t="s">
        <v>1765</v>
      </c>
      <c r="AL50" s="1"/>
      <c r="AN50" t="s">
        <v>93</v>
      </c>
      <c r="AO50" t="s">
        <v>96</v>
      </c>
      <c r="AP50">
        <v>39132022</v>
      </c>
      <c r="AQ50" t="s">
        <v>97</v>
      </c>
      <c r="AR50" t="s">
        <v>93</v>
      </c>
      <c r="AS50" t="s">
        <v>1766</v>
      </c>
      <c r="AT50" t="s">
        <v>93</v>
      </c>
      <c r="AU50" s="1">
        <v>45975</v>
      </c>
      <c r="AV50" s="1">
        <v>46053</v>
      </c>
      <c r="AW50">
        <v>49</v>
      </c>
      <c r="AX50" t="s">
        <v>98</v>
      </c>
      <c r="AY50" t="s">
        <v>142</v>
      </c>
      <c r="AZ50">
        <v>139</v>
      </c>
      <c r="BA50" t="s">
        <v>206</v>
      </c>
      <c r="BB50" t="s">
        <v>199</v>
      </c>
      <c r="BC50" t="s">
        <v>704</v>
      </c>
      <c r="BD50" t="s">
        <v>93</v>
      </c>
      <c r="BE50" t="s">
        <v>1761</v>
      </c>
      <c r="BF50" t="s">
        <v>184</v>
      </c>
      <c r="BG50" t="s">
        <v>1762</v>
      </c>
      <c r="BH50" t="s">
        <v>93</v>
      </c>
      <c r="BI50" t="s">
        <v>1763</v>
      </c>
      <c r="BJ50" t="s">
        <v>142</v>
      </c>
      <c r="BK50" s="1">
        <v>45870</v>
      </c>
      <c r="BL50" s="1">
        <v>46234</v>
      </c>
      <c r="BM50">
        <v>81</v>
      </c>
      <c r="BN50" t="s">
        <v>712</v>
      </c>
      <c r="BO50" t="s">
        <v>93</v>
      </c>
      <c r="BP50" t="s">
        <v>93</v>
      </c>
      <c r="BQ50" t="s">
        <v>93</v>
      </c>
      <c r="BR50" t="s">
        <v>93</v>
      </c>
      <c r="BS50" s="1"/>
      <c r="BT50">
        <v>1038</v>
      </c>
      <c r="BU50" t="s">
        <v>93</v>
      </c>
      <c r="BV50" t="s">
        <v>101</v>
      </c>
      <c r="BW50">
        <v>2649443</v>
      </c>
      <c r="BX50" t="s">
        <v>1767</v>
      </c>
      <c r="BY50" t="s">
        <v>1768</v>
      </c>
      <c r="BZ50" t="s">
        <v>1761</v>
      </c>
      <c r="CA50">
        <v>0</v>
      </c>
      <c r="CB50">
        <v>90</v>
      </c>
      <c r="CC50" t="s">
        <v>982</v>
      </c>
      <c r="CD50" t="s">
        <v>93</v>
      </c>
      <c r="CE50" t="s">
        <v>290</v>
      </c>
      <c r="CF50" t="s">
        <v>94</v>
      </c>
      <c r="CG50" t="s">
        <v>93</v>
      </c>
      <c r="CH50" t="s">
        <v>93</v>
      </c>
      <c r="CI50">
        <v>0</v>
      </c>
      <c r="CJ50" t="s">
        <v>93</v>
      </c>
      <c r="CK50">
        <v>0</v>
      </c>
      <c r="CL50" t="s">
        <v>93</v>
      </c>
      <c r="CM50">
        <v>0</v>
      </c>
      <c r="CN50" t="s">
        <v>93</v>
      </c>
      <c r="CO50">
        <v>0</v>
      </c>
      <c r="CP50" t="s">
        <v>93</v>
      </c>
      <c r="CQ50" t="s">
        <v>93</v>
      </c>
      <c r="CS50" t="str">
        <f>_xlfn.IFNA(VLOOKUP(前[[#This Row],[利用者名]],全[利用者名],1,FALSE),"終了")</f>
        <v>北　一郎</v>
      </c>
    </row>
    <row r="51" spans="1:97">
      <c r="A51">
        <v>50</v>
      </c>
      <c r="B51">
        <v>1015</v>
      </c>
      <c r="C51" t="s">
        <v>1645</v>
      </c>
      <c r="D51" t="s">
        <v>1646</v>
      </c>
      <c r="E51" t="s">
        <v>91</v>
      </c>
      <c r="F51" s="1">
        <v>15940</v>
      </c>
      <c r="G51" s="1">
        <v>15940</v>
      </c>
      <c r="H51" t="s">
        <v>175</v>
      </c>
      <c r="I51" t="s">
        <v>1647</v>
      </c>
      <c r="J51" t="s">
        <v>93</v>
      </c>
      <c r="K51" t="s">
        <v>1648</v>
      </c>
      <c r="L51" t="s">
        <v>93</v>
      </c>
      <c r="M51" t="s">
        <v>93</v>
      </c>
      <c r="N51" t="s">
        <v>94</v>
      </c>
      <c r="O51" t="s">
        <v>93</v>
      </c>
      <c r="P51" t="s">
        <v>93</v>
      </c>
      <c r="Q51" t="s">
        <v>1649</v>
      </c>
      <c r="R51" t="s">
        <v>93</v>
      </c>
      <c r="S51" t="s">
        <v>93</v>
      </c>
      <c r="T51" t="s">
        <v>93</v>
      </c>
      <c r="U51" t="s">
        <v>93</v>
      </c>
      <c r="V51" t="s">
        <v>93</v>
      </c>
      <c r="W51">
        <v>82</v>
      </c>
      <c r="X51">
        <v>8</v>
      </c>
      <c r="Y51" t="s">
        <v>94</v>
      </c>
      <c r="Z51" s="1">
        <v>45944</v>
      </c>
      <c r="AA51" s="1"/>
      <c r="AB51" s="1"/>
      <c r="AC51" s="1"/>
      <c r="AD51" t="s">
        <v>95</v>
      </c>
      <c r="AE51">
        <v>21</v>
      </c>
      <c r="AF51" s="1">
        <v>45933</v>
      </c>
      <c r="AG51" s="1">
        <v>46326</v>
      </c>
      <c r="AH51" t="s">
        <v>93</v>
      </c>
      <c r="AI51" t="s">
        <v>93</v>
      </c>
      <c r="AJ51">
        <v>132027</v>
      </c>
      <c r="AK51" t="s">
        <v>1650</v>
      </c>
      <c r="AL51" s="1"/>
      <c r="AM51">
        <v>1373002136</v>
      </c>
      <c r="AN51" t="s">
        <v>201</v>
      </c>
      <c r="AO51" t="s">
        <v>93</v>
      </c>
      <c r="AQ51" t="s">
        <v>93</v>
      </c>
      <c r="AR51" t="s">
        <v>93</v>
      </c>
      <c r="AS51" t="s">
        <v>93</v>
      </c>
      <c r="AT51" t="s">
        <v>93</v>
      </c>
      <c r="AU51" s="1">
        <v>45944</v>
      </c>
      <c r="AV51" s="1">
        <v>46022</v>
      </c>
      <c r="AW51">
        <v>64</v>
      </c>
      <c r="AX51" t="s">
        <v>105</v>
      </c>
      <c r="AY51" t="s">
        <v>99</v>
      </c>
      <c r="AZ51">
        <v>549</v>
      </c>
      <c r="BA51" t="s">
        <v>656</v>
      </c>
      <c r="BB51" t="s">
        <v>199</v>
      </c>
      <c r="BC51" t="s">
        <v>93</v>
      </c>
      <c r="BD51" t="s">
        <v>93</v>
      </c>
      <c r="BE51" t="s">
        <v>1646</v>
      </c>
      <c r="BF51" t="s">
        <v>175</v>
      </c>
      <c r="BG51" t="s">
        <v>1647</v>
      </c>
      <c r="BH51" t="s">
        <v>93</v>
      </c>
      <c r="BI51" t="s">
        <v>1648</v>
      </c>
      <c r="BJ51" t="s">
        <v>99</v>
      </c>
      <c r="BK51" s="1"/>
      <c r="BL51" s="1"/>
      <c r="BM51">
        <v>0</v>
      </c>
      <c r="BN51" t="s">
        <v>93</v>
      </c>
      <c r="BO51" t="s">
        <v>93</v>
      </c>
      <c r="BP51" t="s">
        <v>93</v>
      </c>
      <c r="BQ51" t="s">
        <v>93</v>
      </c>
      <c r="BR51" t="s">
        <v>93</v>
      </c>
      <c r="BS51" s="1"/>
      <c r="BT51">
        <v>1033</v>
      </c>
      <c r="BU51" t="s">
        <v>93</v>
      </c>
      <c r="BV51" t="s">
        <v>101</v>
      </c>
      <c r="BW51">
        <v>361402</v>
      </c>
      <c r="BX51" t="s">
        <v>145</v>
      </c>
      <c r="BY51" t="s">
        <v>1651</v>
      </c>
      <c r="BZ51" t="s">
        <v>1646</v>
      </c>
      <c r="CA51">
        <v>0</v>
      </c>
      <c r="CB51">
        <v>90</v>
      </c>
      <c r="CC51" t="s">
        <v>106</v>
      </c>
      <c r="CD51" t="s">
        <v>93</v>
      </c>
      <c r="CE51" t="s">
        <v>290</v>
      </c>
      <c r="CF51" t="s">
        <v>93</v>
      </c>
      <c r="CG51" t="s">
        <v>93</v>
      </c>
      <c r="CH51" t="s">
        <v>93</v>
      </c>
      <c r="CI51">
        <v>292</v>
      </c>
      <c r="CJ51" t="s">
        <v>742</v>
      </c>
      <c r="CK51">
        <v>0</v>
      </c>
      <c r="CL51" t="s">
        <v>93</v>
      </c>
      <c r="CM51">
        <v>0</v>
      </c>
      <c r="CN51" t="s">
        <v>93</v>
      </c>
      <c r="CO51">
        <v>0</v>
      </c>
      <c r="CP51" t="s">
        <v>93</v>
      </c>
      <c r="CQ51" t="s">
        <v>93</v>
      </c>
      <c r="CS51" t="str">
        <f>_xlfn.IFNA(VLOOKUP(前[[#This Row],[利用者名]],全[利用者名],1,FALSE),"終了")</f>
        <v>北澤　正武</v>
      </c>
    </row>
    <row r="52" spans="1:97">
      <c r="A52">
        <v>51</v>
      </c>
      <c r="B52">
        <v>992</v>
      </c>
      <c r="C52" t="s">
        <v>1328</v>
      </c>
      <c r="D52" t="s">
        <v>1329</v>
      </c>
      <c r="E52" t="s">
        <v>125</v>
      </c>
      <c r="F52" s="1">
        <v>15603</v>
      </c>
      <c r="G52" s="1">
        <v>15603</v>
      </c>
      <c r="H52" t="s">
        <v>113</v>
      </c>
      <c r="I52" t="s">
        <v>1330</v>
      </c>
      <c r="J52" t="s">
        <v>93</v>
      </c>
      <c r="K52" t="s">
        <v>1331</v>
      </c>
      <c r="L52" t="s">
        <v>1332</v>
      </c>
      <c r="M52" t="s">
        <v>1333</v>
      </c>
      <c r="N52" t="s">
        <v>93</v>
      </c>
      <c r="O52" t="s">
        <v>93</v>
      </c>
      <c r="P52" t="s">
        <v>93</v>
      </c>
      <c r="Q52" t="s">
        <v>1294</v>
      </c>
      <c r="R52" t="s">
        <v>93</v>
      </c>
      <c r="S52" t="s">
        <v>93</v>
      </c>
      <c r="T52" t="s">
        <v>93</v>
      </c>
      <c r="U52" t="s">
        <v>93</v>
      </c>
      <c r="V52" t="s">
        <v>93</v>
      </c>
      <c r="W52">
        <v>83</v>
      </c>
      <c r="X52">
        <v>9</v>
      </c>
      <c r="Y52" t="s">
        <v>94</v>
      </c>
      <c r="Z52" s="1"/>
      <c r="AA52" s="1"/>
      <c r="AB52" s="1">
        <v>45840</v>
      </c>
      <c r="AC52" s="1"/>
      <c r="AD52" t="s">
        <v>108</v>
      </c>
      <c r="AE52">
        <v>23</v>
      </c>
      <c r="AF52" s="1">
        <v>45789</v>
      </c>
      <c r="AG52" s="1">
        <v>46173</v>
      </c>
      <c r="AH52" t="s">
        <v>93</v>
      </c>
      <c r="AI52" t="s">
        <v>93</v>
      </c>
      <c r="AJ52">
        <v>132027</v>
      </c>
      <c r="AK52" t="s">
        <v>1475</v>
      </c>
      <c r="AL52" s="1"/>
      <c r="AM52">
        <v>1373002193</v>
      </c>
      <c r="AN52" t="s">
        <v>1720</v>
      </c>
      <c r="AO52" t="s">
        <v>96</v>
      </c>
      <c r="AP52">
        <v>39132022</v>
      </c>
      <c r="AQ52" t="s">
        <v>97</v>
      </c>
      <c r="AR52" t="s">
        <v>93</v>
      </c>
      <c r="AS52" t="s">
        <v>1334</v>
      </c>
      <c r="AT52" t="s">
        <v>93</v>
      </c>
      <c r="AU52" s="1">
        <v>45992</v>
      </c>
      <c r="AV52" s="1">
        <v>46081</v>
      </c>
      <c r="AW52">
        <v>49</v>
      </c>
      <c r="AX52" t="s">
        <v>98</v>
      </c>
      <c r="AY52" t="s">
        <v>142</v>
      </c>
      <c r="AZ52">
        <v>549</v>
      </c>
      <c r="BA52" t="s">
        <v>656</v>
      </c>
      <c r="BB52" t="s">
        <v>199</v>
      </c>
      <c r="BC52" t="s">
        <v>704</v>
      </c>
      <c r="BD52" t="s">
        <v>93</v>
      </c>
      <c r="BE52" t="s">
        <v>1329</v>
      </c>
      <c r="BF52" t="s">
        <v>113</v>
      </c>
      <c r="BG52" t="s">
        <v>1330</v>
      </c>
      <c r="BH52" t="s">
        <v>93</v>
      </c>
      <c r="BI52" t="s">
        <v>1331</v>
      </c>
      <c r="BJ52" t="s">
        <v>142</v>
      </c>
      <c r="BK52" s="1">
        <v>45870</v>
      </c>
      <c r="BL52" s="1">
        <v>46234</v>
      </c>
      <c r="BM52">
        <v>85</v>
      </c>
      <c r="BN52" t="s">
        <v>811</v>
      </c>
      <c r="BO52" t="s">
        <v>93</v>
      </c>
      <c r="BP52" t="s">
        <v>93</v>
      </c>
      <c r="BQ52" t="s">
        <v>93</v>
      </c>
      <c r="BR52" t="s">
        <v>93</v>
      </c>
      <c r="BS52" s="1"/>
      <c r="BT52">
        <v>1015</v>
      </c>
      <c r="BU52" t="s">
        <v>93</v>
      </c>
      <c r="BV52" t="s">
        <v>101</v>
      </c>
      <c r="BW52">
        <v>591086</v>
      </c>
      <c r="BX52" t="s">
        <v>145</v>
      </c>
      <c r="BY52" t="s">
        <v>1376</v>
      </c>
      <c r="BZ52" t="s">
        <v>1329</v>
      </c>
      <c r="CA52">
        <v>0</v>
      </c>
      <c r="CB52">
        <v>90</v>
      </c>
      <c r="CC52" t="s">
        <v>93</v>
      </c>
      <c r="CD52" t="s">
        <v>93</v>
      </c>
      <c r="CE52" t="s">
        <v>290</v>
      </c>
      <c r="CF52" t="s">
        <v>94</v>
      </c>
      <c r="CG52" t="s">
        <v>93</v>
      </c>
      <c r="CH52" t="s">
        <v>93</v>
      </c>
      <c r="CI52">
        <v>246</v>
      </c>
      <c r="CJ52" t="s">
        <v>275</v>
      </c>
      <c r="CK52">
        <v>85</v>
      </c>
      <c r="CL52" t="s">
        <v>811</v>
      </c>
      <c r="CM52">
        <v>0</v>
      </c>
      <c r="CN52" t="s">
        <v>93</v>
      </c>
      <c r="CO52">
        <v>0</v>
      </c>
      <c r="CP52" t="s">
        <v>93</v>
      </c>
      <c r="CQ52" t="s">
        <v>93</v>
      </c>
      <c r="CS52" t="str">
        <f>_xlfn.IFNA(VLOOKUP(前[[#This Row],[利用者名]],全[利用者名],1,FALSE),"終了")</f>
        <v>木谷　富美子</v>
      </c>
    </row>
    <row r="53" spans="1:97">
      <c r="A53">
        <v>52</v>
      </c>
      <c r="B53">
        <v>735</v>
      </c>
      <c r="C53" t="s">
        <v>1335</v>
      </c>
      <c r="D53" t="s">
        <v>1336</v>
      </c>
      <c r="E53" t="s">
        <v>125</v>
      </c>
      <c r="F53" s="1">
        <v>14624</v>
      </c>
      <c r="G53" s="1">
        <v>14624</v>
      </c>
      <c r="H53" t="s">
        <v>113</v>
      </c>
      <c r="I53" t="s">
        <v>1377</v>
      </c>
      <c r="J53" t="s">
        <v>93</v>
      </c>
      <c r="K53" t="s">
        <v>1337</v>
      </c>
      <c r="L53" t="s">
        <v>93</v>
      </c>
      <c r="M53" t="s">
        <v>93</v>
      </c>
      <c r="N53" t="s">
        <v>93</v>
      </c>
      <c r="O53" t="s">
        <v>93</v>
      </c>
      <c r="P53" t="s">
        <v>93</v>
      </c>
      <c r="Q53" t="s">
        <v>1179</v>
      </c>
      <c r="R53" t="s">
        <v>93</v>
      </c>
      <c r="S53" t="s">
        <v>93</v>
      </c>
      <c r="T53" t="s">
        <v>93</v>
      </c>
      <c r="U53" t="s">
        <v>93</v>
      </c>
      <c r="V53" t="s">
        <v>93</v>
      </c>
      <c r="W53">
        <v>85</v>
      </c>
      <c r="X53">
        <v>1</v>
      </c>
      <c r="Y53" t="s">
        <v>94</v>
      </c>
      <c r="Z53" s="1">
        <v>45847</v>
      </c>
      <c r="AA53" s="1"/>
      <c r="AB53" s="1"/>
      <c r="AC53" s="1"/>
      <c r="AD53" t="s">
        <v>192</v>
      </c>
      <c r="AE53">
        <v>24</v>
      </c>
      <c r="AF53" s="1">
        <v>45673</v>
      </c>
      <c r="AG53" s="1">
        <v>46053</v>
      </c>
      <c r="AH53" t="s">
        <v>93</v>
      </c>
      <c r="AI53" t="s">
        <v>93</v>
      </c>
      <c r="AJ53">
        <v>132027</v>
      </c>
      <c r="AK53" t="s">
        <v>1570</v>
      </c>
      <c r="AL53" s="1"/>
      <c r="AM53">
        <v>1373003647</v>
      </c>
      <c r="AN53" t="s">
        <v>1033</v>
      </c>
      <c r="AO53" t="s">
        <v>96</v>
      </c>
      <c r="AP53">
        <v>39132022</v>
      </c>
      <c r="AQ53" t="s">
        <v>97</v>
      </c>
      <c r="AR53" t="s">
        <v>93</v>
      </c>
      <c r="AS53" t="s">
        <v>1338</v>
      </c>
      <c r="AT53" t="s">
        <v>93</v>
      </c>
      <c r="AU53" s="1">
        <v>45945</v>
      </c>
      <c r="AV53" s="1">
        <v>46112</v>
      </c>
      <c r="AW53">
        <v>49</v>
      </c>
      <c r="AX53" t="s">
        <v>98</v>
      </c>
      <c r="AY53" t="s">
        <v>99</v>
      </c>
      <c r="AZ53">
        <v>748</v>
      </c>
      <c r="BA53" t="s">
        <v>1652</v>
      </c>
      <c r="BB53" t="s">
        <v>263</v>
      </c>
      <c r="BC53" t="s">
        <v>93</v>
      </c>
      <c r="BD53" t="s">
        <v>93</v>
      </c>
      <c r="BE53" t="s">
        <v>1336</v>
      </c>
      <c r="BF53" t="s">
        <v>113</v>
      </c>
      <c r="BG53" t="s">
        <v>1377</v>
      </c>
      <c r="BH53" t="s">
        <v>93</v>
      </c>
      <c r="BI53" t="s">
        <v>1337</v>
      </c>
      <c r="BJ53" t="s">
        <v>99</v>
      </c>
      <c r="BK53" s="1">
        <v>44774</v>
      </c>
      <c r="BL53" s="1">
        <v>44834</v>
      </c>
      <c r="BM53">
        <v>81</v>
      </c>
      <c r="BN53" t="s">
        <v>712</v>
      </c>
      <c r="BO53" t="s">
        <v>1378</v>
      </c>
      <c r="BP53" t="s">
        <v>93</v>
      </c>
      <c r="BQ53" t="s">
        <v>93</v>
      </c>
      <c r="BR53" t="s">
        <v>93</v>
      </c>
      <c r="BS53" s="1"/>
      <c r="BT53">
        <v>816</v>
      </c>
      <c r="BU53" t="s">
        <v>93</v>
      </c>
      <c r="BV53" t="s">
        <v>101</v>
      </c>
      <c r="BW53">
        <v>1946595</v>
      </c>
      <c r="BX53" t="s">
        <v>200</v>
      </c>
      <c r="BY53" t="s">
        <v>1339</v>
      </c>
      <c r="BZ53" t="s">
        <v>1340</v>
      </c>
      <c r="CA53">
        <v>0</v>
      </c>
      <c r="CB53">
        <v>90</v>
      </c>
      <c r="CC53" t="s">
        <v>93</v>
      </c>
      <c r="CD53" t="s">
        <v>93</v>
      </c>
      <c r="CE53" t="s">
        <v>990</v>
      </c>
      <c r="CF53" t="s">
        <v>93</v>
      </c>
      <c r="CG53" t="s">
        <v>93</v>
      </c>
      <c r="CH53" t="s">
        <v>93</v>
      </c>
      <c r="CI53">
        <v>330</v>
      </c>
      <c r="CJ53" t="s">
        <v>1110</v>
      </c>
      <c r="CK53">
        <v>85</v>
      </c>
      <c r="CL53" t="s">
        <v>811</v>
      </c>
      <c r="CM53">
        <v>0</v>
      </c>
      <c r="CN53" t="s">
        <v>93</v>
      </c>
      <c r="CO53">
        <v>0</v>
      </c>
      <c r="CP53" t="s">
        <v>93</v>
      </c>
      <c r="CQ53" t="s">
        <v>93</v>
      </c>
      <c r="CS53" t="str">
        <f>_xlfn.IFNA(VLOOKUP(前[[#This Row],[利用者名]],全[利用者名],1,FALSE),"終了")</f>
        <v>金　貞子</v>
      </c>
    </row>
    <row r="54" spans="1:97">
      <c r="A54">
        <v>53</v>
      </c>
      <c r="B54">
        <v>967</v>
      </c>
      <c r="C54" t="s">
        <v>1202</v>
      </c>
      <c r="D54" t="s">
        <v>1203</v>
      </c>
      <c r="E54" t="s">
        <v>125</v>
      </c>
      <c r="F54" s="1">
        <v>11769</v>
      </c>
      <c r="G54" s="1">
        <v>11769</v>
      </c>
      <c r="H54" t="s">
        <v>156</v>
      </c>
      <c r="I54" t="s">
        <v>1204</v>
      </c>
      <c r="J54" t="s">
        <v>93</v>
      </c>
      <c r="K54" t="s">
        <v>1205</v>
      </c>
      <c r="L54" t="s">
        <v>93</v>
      </c>
      <c r="M54" t="s">
        <v>1242</v>
      </c>
      <c r="N54" t="s">
        <v>94</v>
      </c>
      <c r="O54" t="s">
        <v>93</v>
      </c>
      <c r="P54" t="s">
        <v>93</v>
      </c>
      <c r="Q54" t="s">
        <v>1179</v>
      </c>
      <c r="R54" t="s">
        <v>93</v>
      </c>
      <c r="S54" t="s">
        <v>93</v>
      </c>
      <c r="T54" t="s">
        <v>93</v>
      </c>
      <c r="U54" t="s">
        <v>93</v>
      </c>
      <c r="V54" t="s">
        <v>93</v>
      </c>
      <c r="W54">
        <v>93</v>
      </c>
      <c r="X54">
        <v>3</v>
      </c>
      <c r="Y54" t="s">
        <v>94</v>
      </c>
      <c r="Z54" s="1">
        <v>45737</v>
      </c>
      <c r="AA54" s="1"/>
      <c r="AB54" s="1"/>
      <c r="AC54" s="1"/>
      <c r="AD54" t="s">
        <v>95</v>
      </c>
      <c r="AE54">
        <v>21</v>
      </c>
      <c r="AF54" s="1">
        <v>45663</v>
      </c>
      <c r="AG54" s="1">
        <v>46053</v>
      </c>
      <c r="AH54" t="s">
        <v>93</v>
      </c>
      <c r="AI54" t="s">
        <v>93</v>
      </c>
      <c r="AJ54">
        <v>132027</v>
      </c>
      <c r="AK54" t="s">
        <v>1476</v>
      </c>
      <c r="AL54" s="1"/>
      <c r="AM54">
        <v>1373101896</v>
      </c>
      <c r="AN54" t="s">
        <v>888</v>
      </c>
      <c r="AO54" t="s">
        <v>93</v>
      </c>
      <c r="AQ54" t="s">
        <v>93</v>
      </c>
      <c r="AR54" t="s">
        <v>93</v>
      </c>
      <c r="AS54" t="s">
        <v>93</v>
      </c>
      <c r="AT54" t="s">
        <v>93</v>
      </c>
      <c r="AU54" s="1">
        <v>45901</v>
      </c>
      <c r="AV54" s="1">
        <v>46081</v>
      </c>
      <c r="AW54">
        <v>49</v>
      </c>
      <c r="AX54" t="s">
        <v>98</v>
      </c>
      <c r="AY54" t="s">
        <v>99</v>
      </c>
      <c r="AZ54">
        <v>708</v>
      </c>
      <c r="BA54" t="s">
        <v>1341</v>
      </c>
      <c r="BB54" t="s">
        <v>263</v>
      </c>
      <c r="BC54" t="s">
        <v>93</v>
      </c>
      <c r="BD54" t="s">
        <v>93</v>
      </c>
      <c r="BE54" t="s">
        <v>1203</v>
      </c>
      <c r="BF54" t="s">
        <v>156</v>
      </c>
      <c r="BG54" t="s">
        <v>1204</v>
      </c>
      <c r="BH54" t="s">
        <v>93</v>
      </c>
      <c r="BI54" t="s">
        <v>1205</v>
      </c>
      <c r="BJ54" t="s">
        <v>99</v>
      </c>
      <c r="BK54" s="1"/>
      <c r="BL54" s="1"/>
      <c r="BM54">
        <v>81</v>
      </c>
      <c r="BN54" t="s">
        <v>712</v>
      </c>
      <c r="BO54" t="s">
        <v>93</v>
      </c>
      <c r="BP54" t="s">
        <v>93</v>
      </c>
      <c r="BQ54" t="s">
        <v>93</v>
      </c>
      <c r="BR54" t="s">
        <v>93</v>
      </c>
      <c r="BS54" s="1"/>
      <c r="BT54">
        <v>993</v>
      </c>
      <c r="BU54" t="s">
        <v>93</v>
      </c>
      <c r="BV54" t="s">
        <v>101</v>
      </c>
      <c r="BW54">
        <v>509218</v>
      </c>
      <c r="BX54" t="s">
        <v>1243</v>
      </c>
      <c r="BY54" t="s">
        <v>1244</v>
      </c>
      <c r="BZ54" t="s">
        <v>1245</v>
      </c>
      <c r="CA54">
        <v>0</v>
      </c>
      <c r="CB54">
        <v>90</v>
      </c>
      <c r="CC54" t="s">
        <v>106</v>
      </c>
      <c r="CD54" t="s">
        <v>93</v>
      </c>
      <c r="CE54" t="s">
        <v>990</v>
      </c>
      <c r="CF54" t="s">
        <v>93</v>
      </c>
      <c r="CG54" t="s">
        <v>93</v>
      </c>
      <c r="CH54" t="s">
        <v>93</v>
      </c>
      <c r="CI54">
        <v>316</v>
      </c>
      <c r="CJ54" t="s">
        <v>285</v>
      </c>
      <c r="CK54">
        <v>0</v>
      </c>
      <c r="CL54" t="s">
        <v>93</v>
      </c>
      <c r="CM54">
        <v>0</v>
      </c>
      <c r="CN54" t="s">
        <v>93</v>
      </c>
      <c r="CO54">
        <v>0</v>
      </c>
      <c r="CP54" t="s">
        <v>93</v>
      </c>
      <c r="CQ54" t="s">
        <v>93</v>
      </c>
      <c r="CS54" t="str">
        <f>_xlfn.IFNA(VLOOKUP(前[[#This Row],[利用者名]],全[利用者名],1,FALSE),"終了")</f>
        <v>久保木　ヤス子</v>
      </c>
    </row>
    <row r="55" spans="1:97">
      <c r="A55">
        <v>54</v>
      </c>
      <c r="B55">
        <v>1018</v>
      </c>
      <c r="C55" t="s">
        <v>1653</v>
      </c>
      <c r="D55" t="s">
        <v>1654</v>
      </c>
      <c r="E55" t="s">
        <v>125</v>
      </c>
      <c r="F55" s="1">
        <v>13482</v>
      </c>
      <c r="G55" s="1">
        <v>13482</v>
      </c>
      <c r="H55" t="s">
        <v>229</v>
      </c>
      <c r="I55" t="s">
        <v>1655</v>
      </c>
      <c r="J55" t="s">
        <v>93</v>
      </c>
      <c r="K55" t="s">
        <v>1656</v>
      </c>
      <c r="L55" t="s">
        <v>93</v>
      </c>
      <c r="M55" t="s">
        <v>93</v>
      </c>
      <c r="N55" t="s">
        <v>93</v>
      </c>
      <c r="O55" t="s">
        <v>93</v>
      </c>
      <c r="P55" t="s">
        <v>93</v>
      </c>
      <c r="Q55" t="s">
        <v>1429</v>
      </c>
      <c r="R55" t="s">
        <v>93</v>
      </c>
      <c r="S55" t="s">
        <v>93</v>
      </c>
      <c r="T55" t="s">
        <v>93</v>
      </c>
      <c r="U55" t="s">
        <v>93</v>
      </c>
      <c r="V55" t="s">
        <v>93</v>
      </c>
      <c r="W55">
        <v>89</v>
      </c>
      <c r="X55">
        <v>11</v>
      </c>
      <c r="Y55" t="s">
        <v>94</v>
      </c>
      <c r="Z55" s="1">
        <v>45950</v>
      </c>
      <c r="AA55" s="1"/>
      <c r="AB55" s="1"/>
      <c r="AC55" s="1"/>
      <c r="AD55" t="s">
        <v>104</v>
      </c>
      <c r="AE55">
        <v>22</v>
      </c>
      <c r="AF55" s="1">
        <v>45919</v>
      </c>
      <c r="AG55" s="1">
        <v>46295</v>
      </c>
      <c r="AH55" t="s">
        <v>93</v>
      </c>
      <c r="AI55" t="s">
        <v>93</v>
      </c>
      <c r="AJ55">
        <v>132027</v>
      </c>
      <c r="AK55" t="s">
        <v>1657</v>
      </c>
      <c r="AL55" s="1"/>
      <c r="AM55">
        <v>1373003720</v>
      </c>
      <c r="AN55" t="s">
        <v>1289</v>
      </c>
      <c r="AO55" t="s">
        <v>93</v>
      </c>
      <c r="AQ55" t="s">
        <v>93</v>
      </c>
      <c r="AR55" t="s">
        <v>93</v>
      </c>
      <c r="AS55" t="s">
        <v>93</v>
      </c>
      <c r="AT55" t="s">
        <v>93</v>
      </c>
      <c r="AU55" s="1">
        <v>45973</v>
      </c>
      <c r="AV55" s="1">
        <v>46022</v>
      </c>
      <c r="AW55">
        <v>75</v>
      </c>
      <c r="AX55" t="s">
        <v>1658</v>
      </c>
      <c r="AY55" t="s">
        <v>99</v>
      </c>
      <c r="AZ55">
        <v>757</v>
      </c>
      <c r="BA55" t="s">
        <v>1769</v>
      </c>
      <c r="BB55" t="s">
        <v>1770</v>
      </c>
      <c r="BC55" t="s">
        <v>93</v>
      </c>
      <c r="BD55" t="s">
        <v>93</v>
      </c>
      <c r="BE55" t="s">
        <v>1654</v>
      </c>
      <c r="BF55" t="s">
        <v>229</v>
      </c>
      <c r="BG55" t="s">
        <v>1655</v>
      </c>
      <c r="BH55" t="s">
        <v>93</v>
      </c>
      <c r="BI55" t="s">
        <v>1656</v>
      </c>
      <c r="BJ55" t="s">
        <v>99</v>
      </c>
      <c r="BK55" s="1"/>
      <c r="BL55" s="1"/>
      <c r="BM55">
        <v>81</v>
      </c>
      <c r="BN55" t="s">
        <v>712</v>
      </c>
      <c r="BO55" t="s">
        <v>93</v>
      </c>
      <c r="BP55" t="s">
        <v>93</v>
      </c>
      <c r="BQ55" t="s">
        <v>93</v>
      </c>
      <c r="BR55" t="s">
        <v>93</v>
      </c>
      <c r="BS55" s="1"/>
      <c r="BT55">
        <v>1036</v>
      </c>
      <c r="BU55" t="s">
        <v>93</v>
      </c>
      <c r="BV55" t="s">
        <v>101</v>
      </c>
      <c r="BW55">
        <v>7314676</v>
      </c>
      <c r="BX55" t="s">
        <v>1659</v>
      </c>
      <c r="BY55" t="s">
        <v>1660</v>
      </c>
      <c r="BZ55" t="s">
        <v>1654</v>
      </c>
      <c r="CA55">
        <v>0</v>
      </c>
      <c r="CB55">
        <v>90</v>
      </c>
      <c r="CC55" t="s">
        <v>93</v>
      </c>
      <c r="CD55" t="s">
        <v>93</v>
      </c>
      <c r="CE55" t="s">
        <v>1771</v>
      </c>
      <c r="CF55" t="s">
        <v>93</v>
      </c>
      <c r="CG55" t="s">
        <v>93</v>
      </c>
      <c r="CH55" t="s">
        <v>93</v>
      </c>
      <c r="CI55">
        <v>342</v>
      </c>
      <c r="CJ55" t="s">
        <v>864</v>
      </c>
      <c r="CK55">
        <v>0</v>
      </c>
      <c r="CL55" t="s">
        <v>93</v>
      </c>
      <c r="CM55">
        <v>0</v>
      </c>
      <c r="CN55" t="s">
        <v>93</v>
      </c>
      <c r="CO55">
        <v>0</v>
      </c>
      <c r="CP55" t="s">
        <v>93</v>
      </c>
      <c r="CQ55" t="s">
        <v>93</v>
      </c>
      <c r="CS55" t="str">
        <f>_xlfn.IFNA(VLOOKUP(前[[#This Row],[利用者名]],全[利用者名],1,FALSE),"終了")</f>
        <v>熊倉　房枝</v>
      </c>
    </row>
    <row r="56" spans="1:97">
      <c r="A56">
        <v>55</v>
      </c>
      <c r="B56">
        <v>960</v>
      </c>
      <c r="C56" t="s">
        <v>1173</v>
      </c>
      <c r="D56" t="s">
        <v>1174</v>
      </c>
      <c r="E56" t="s">
        <v>91</v>
      </c>
      <c r="F56" s="1">
        <v>26368</v>
      </c>
      <c r="G56" s="1">
        <v>26368</v>
      </c>
      <c r="H56" t="s">
        <v>92</v>
      </c>
      <c r="I56" t="s">
        <v>1175</v>
      </c>
      <c r="J56" t="s">
        <v>93</v>
      </c>
      <c r="K56" t="s">
        <v>1477</v>
      </c>
      <c r="L56" t="s">
        <v>93</v>
      </c>
      <c r="M56" t="s">
        <v>1206</v>
      </c>
      <c r="N56" t="s">
        <v>94</v>
      </c>
      <c r="O56" t="s">
        <v>93</v>
      </c>
      <c r="P56" t="s">
        <v>126</v>
      </c>
      <c r="Q56" t="s">
        <v>1089</v>
      </c>
      <c r="R56" t="s">
        <v>93</v>
      </c>
      <c r="S56" t="s">
        <v>93</v>
      </c>
      <c r="T56" t="s">
        <v>93</v>
      </c>
      <c r="U56" t="s">
        <v>93</v>
      </c>
      <c r="V56" t="s">
        <v>93</v>
      </c>
      <c r="W56">
        <v>53</v>
      </c>
      <c r="X56">
        <v>3</v>
      </c>
      <c r="Y56" t="s">
        <v>94</v>
      </c>
      <c r="Z56" s="1"/>
      <c r="AA56" s="1"/>
      <c r="AB56" s="1">
        <v>45681</v>
      </c>
      <c r="AC56" s="1"/>
      <c r="AD56" t="s">
        <v>108</v>
      </c>
      <c r="AE56">
        <v>23</v>
      </c>
      <c r="AF56" s="1">
        <v>45658</v>
      </c>
      <c r="AG56" s="1">
        <v>46022</v>
      </c>
      <c r="AH56" t="s">
        <v>93</v>
      </c>
      <c r="AI56" t="s">
        <v>157</v>
      </c>
      <c r="AJ56">
        <v>132027</v>
      </c>
      <c r="AK56" t="s">
        <v>1176</v>
      </c>
      <c r="AL56" s="1"/>
      <c r="AM56">
        <v>1373003647</v>
      </c>
      <c r="AN56" t="s">
        <v>1033</v>
      </c>
      <c r="AO56" t="s">
        <v>93</v>
      </c>
      <c r="AQ56" t="s">
        <v>93</v>
      </c>
      <c r="AR56" t="s">
        <v>93</v>
      </c>
      <c r="AS56" t="s">
        <v>93</v>
      </c>
      <c r="AT56" t="s">
        <v>157</v>
      </c>
      <c r="AU56" s="1">
        <v>45862</v>
      </c>
      <c r="AV56" s="1">
        <v>46045</v>
      </c>
      <c r="AW56">
        <v>49</v>
      </c>
      <c r="AX56" t="s">
        <v>98</v>
      </c>
      <c r="AY56" t="s">
        <v>142</v>
      </c>
      <c r="AZ56">
        <v>635</v>
      </c>
      <c r="BA56" t="s">
        <v>1177</v>
      </c>
      <c r="BB56" t="s">
        <v>268</v>
      </c>
      <c r="BC56" t="s">
        <v>1010</v>
      </c>
      <c r="BD56" t="s">
        <v>93</v>
      </c>
      <c r="BE56" t="s">
        <v>1174</v>
      </c>
      <c r="BF56" t="s">
        <v>92</v>
      </c>
      <c r="BG56" t="s">
        <v>1175</v>
      </c>
      <c r="BH56" t="s">
        <v>93</v>
      </c>
      <c r="BI56" t="s">
        <v>1477</v>
      </c>
      <c r="BJ56" t="s">
        <v>142</v>
      </c>
      <c r="BK56" s="1"/>
      <c r="BL56" s="1"/>
      <c r="BM56">
        <v>0</v>
      </c>
      <c r="BN56" t="s">
        <v>93</v>
      </c>
      <c r="BO56" t="s">
        <v>93</v>
      </c>
      <c r="BP56" t="s">
        <v>93</v>
      </c>
      <c r="BQ56" t="s">
        <v>93</v>
      </c>
      <c r="BR56" t="s">
        <v>93</v>
      </c>
      <c r="BS56" s="1"/>
      <c r="BT56">
        <v>988</v>
      </c>
      <c r="BU56" t="s">
        <v>93</v>
      </c>
      <c r="BV56" t="s">
        <v>93</v>
      </c>
      <c r="BX56" t="s">
        <v>93</v>
      </c>
      <c r="BY56" t="s">
        <v>93</v>
      </c>
      <c r="BZ56" t="s">
        <v>93</v>
      </c>
      <c r="CA56">
        <v>0</v>
      </c>
      <c r="CB56">
        <v>90</v>
      </c>
      <c r="CC56" t="s">
        <v>982</v>
      </c>
      <c r="CD56" t="s">
        <v>93</v>
      </c>
      <c r="CE56" t="s">
        <v>1178</v>
      </c>
      <c r="CF56" t="s">
        <v>94</v>
      </c>
      <c r="CG56" t="s">
        <v>93</v>
      </c>
      <c r="CH56" t="s">
        <v>93</v>
      </c>
      <c r="CI56">
        <v>327</v>
      </c>
      <c r="CJ56" t="s">
        <v>1037</v>
      </c>
      <c r="CK56">
        <v>0</v>
      </c>
      <c r="CL56" t="s">
        <v>93</v>
      </c>
      <c r="CM56">
        <v>0</v>
      </c>
      <c r="CN56" t="s">
        <v>93</v>
      </c>
      <c r="CO56">
        <v>0</v>
      </c>
      <c r="CP56" t="s">
        <v>93</v>
      </c>
      <c r="CQ56" t="s">
        <v>93</v>
      </c>
      <c r="CS56" t="str">
        <f>_xlfn.IFNA(VLOOKUP(前[[#This Row],[利用者名]],全[利用者名],1,FALSE),"終了")</f>
        <v>黒田　誠</v>
      </c>
    </row>
    <row r="57" spans="1:97">
      <c r="A57">
        <v>56</v>
      </c>
      <c r="B57">
        <v>843</v>
      </c>
      <c r="C57" t="s">
        <v>769</v>
      </c>
      <c r="D57" t="s">
        <v>770</v>
      </c>
      <c r="E57" t="s">
        <v>91</v>
      </c>
      <c r="F57" s="1">
        <v>22538</v>
      </c>
      <c r="G57" s="1">
        <v>22538</v>
      </c>
      <c r="H57" t="s">
        <v>136</v>
      </c>
      <c r="I57" t="s">
        <v>771</v>
      </c>
      <c r="J57" t="s">
        <v>93</v>
      </c>
      <c r="K57" t="s">
        <v>772</v>
      </c>
      <c r="L57" t="s">
        <v>93</v>
      </c>
      <c r="M57" t="s">
        <v>1038</v>
      </c>
      <c r="N57" t="s">
        <v>94</v>
      </c>
      <c r="O57" t="s">
        <v>93</v>
      </c>
      <c r="P57" t="s">
        <v>93</v>
      </c>
      <c r="Q57" t="s">
        <v>1278</v>
      </c>
      <c r="R57" t="s">
        <v>1436</v>
      </c>
      <c r="S57" t="s">
        <v>883</v>
      </c>
      <c r="T57" t="s">
        <v>909</v>
      </c>
      <c r="U57" t="s">
        <v>93</v>
      </c>
      <c r="V57" t="s">
        <v>93</v>
      </c>
      <c r="W57">
        <v>64</v>
      </c>
      <c r="X57">
        <v>9</v>
      </c>
      <c r="Y57" t="s">
        <v>94</v>
      </c>
      <c r="Z57" s="1">
        <v>45125</v>
      </c>
      <c r="AA57" s="1"/>
      <c r="AB57" s="1">
        <v>45111</v>
      </c>
      <c r="AC57" s="1"/>
      <c r="AD57" t="s">
        <v>95</v>
      </c>
      <c r="AE57">
        <v>21</v>
      </c>
      <c r="AF57" s="1">
        <v>45413</v>
      </c>
      <c r="AG57" s="1">
        <v>46873</v>
      </c>
      <c r="AH57" t="s">
        <v>93</v>
      </c>
      <c r="AI57" t="s">
        <v>93</v>
      </c>
      <c r="AJ57">
        <v>132027</v>
      </c>
      <c r="AK57" t="s">
        <v>1478</v>
      </c>
      <c r="AL57" s="1"/>
      <c r="AM57">
        <v>1373003423</v>
      </c>
      <c r="AN57" t="s">
        <v>695</v>
      </c>
      <c r="AO57" t="s">
        <v>96</v>
      </c>
      <c r="AP57">
        <v>138255</v>
      </c>
      <c r="AQ57" t="s">
        <v>97</v>
      </c>
      <c r="AR57" t="s">
        <v>773</v>
      </c>
      <c r="AS57" t="s">
        <v>991</v>
      </c>
      <c r="AT57" t="s">
        <v>93</v>
      </c>
      <c r="AU57" s="1">
        <v>45839</v>
      </c>
      <c r="AV57" s="1">
        <v>46022</v>
      </c>
      <c r="AW57">
        <v>49</v>
      </c>
      <c r="AX57" t="s">
        <v>98</v>
      </c>
      <c r="AY57" t="s">
        <v>99</v>
      </c>
      <c r="AZ57">
        <v>52</v>
      </c>
      <c r="BA57" t="s">
        <v>297</v>
      </c>
      <c r="BB57" t="s">
        <v>298</v>
      </c>
      <c r="BC57" t="s">
        <v>93</v>
      </c>
      <c r="BD57" t="s">
        <v>93</v>
      </c>
      <c r="BE57" t="s">
        <v>770</v>
      </c>
      <c r="BF57" t="s">
        <v>136</v>
      </c>
      <c r="BG57" t="s">
        <v>771</v>
      </c>
      <c r="BH57" t="s">
        <v>93</v>
      </c>
      <c r="BI57" t="s">
        <v>772</v>
      </c>
      <c r="BJ57" t="s">
        <v>99</v>
      </c>
      <c r="BK57" s="1">
        <v>45200</v>
      </c>
      <c r="BL57" s="1">
        <v>45930</v>
      </c>
      <c r="BM57">
        <v>0</v>
      </c>
      <c r="BN57" t="s">
        <v>93</v>
      </c>
      <c r="BO57" t="s">
        <v>93</v>
      </c>
      <c r="BP57" t="s">
        <v>93</v>
      </c>
      <c r="BQ57" t="s">
        <v>203</v>
      </c>
      <c r="BR57" t="s">
        <v>93</v>
      </c>
      <c r="BS57" s="1"/>
      <c r="BT57">
        <v>887</v>
      </c>
      <c r="BU57" t="s">
        <v>93</v>
      </c>
      <c r="BV57" t="s">
        <v>101</v>
      </c>
      <c r="BW57">
        <v>9062707</v>
      </c>
      <c r="BX57" t="s">
        <v>774</v>
      </c>
      <c r="BY57" t="s">
        <v>775</v>
      </c>
      <c r="BZ57" t="s">
        <v>770</v>
      </c>
      <c r="CA57">
        <v>0</v>
      </c>
      <c r="CB57">
        <v>90</v>
      </c>
      <c r="CC57" t="s">
        <v>106</v>
      </c>
      <c r="CD57" t="s">
        <v>93</v>
      </c>
      <c r="CE57" t="s">
        <v>944</v>
      </c>
      <c r="CF57" t="s">
        <v>93</v>
      </c>
      <c r="CG57" t="s">
        <v>93</v>
      </c>
      <c r="CH57" t="s">
        <v>93</v>
      </c>
      <c r="CI57">
        <v>300</v>
      </c>
      <c r="CJ57" t="s">
        <v>776</v>
      </c>
      <c r="CK57">
        <v>0</v>
      </c>
      <c r="CL57" t="s">
        <v>93</v>
      </c>
      <c r="CM57">
        <v>0</v>
      </c>
      <c r="CN57" t="s">
        <v>93</v>
      </c>
      <c r="CO57">
        <v>0</v>
      </c>
      <c r="CP57" t="s">
        <v>93</v>
      </c>
      <c r="CQ57" t="s">
        <v>93</v>
      </c>
      <c r="CS57" t="str">
        <f>_xlfn.IFNA(VLOOKUP(前[[#This Row],[利用者名]],全[利用者名],1,FALSE),"終了")</f>
        <v>古賀　新</v>
      </c>
    </row>
    <row r="58" spans="1:97">
      <c r="A58">
        <v>57</v>
      </c>
      <c r="B58">
        <v>827</v>
      </c>
      <c r="C58" t="s">
        <v>748</v>
      </c>
      <c r="D58" t="s">
        <v>749</v>
      </c>
      <c r="E58" t="s">
        <v>125</v>
      </c>
      <c r="F58" s="1">
        <v>13737</v>
      </c>
      <c r="G58" s="1">
        <v>13737</v>
      </c>
      <c r="H58" t="s">
        <v>184</v>
      </c>
      <c r="I58" t="s">
        <v>265</v>
      </c>
      <c r="J58" t="s">
        <v>777</v>
      </c>
      <c r="K58" t="s">
        <v>814</v>
      </c>
      <c r="L58" t="s">
        <v>93</v>
      </c>
      <c r="M58" t="s">
        <v>1571</v>
      </c>
      <c r="N58" t="s">
        <v>94</v>
      </c>
      <c r="O58" t="s">
        <v>93</v>
      </c>
      <c r="P58" t="s">
        <v>93</v>
      </c>
      <c r="Q58" t="s">
        <v>1572</v>
      </c>
      <c r="R58" t="s">
        <v>1436</v>
      </c>
      <c r="S58" t="s">
        <v>93</v>
      </c>
      <c r="T58" t="s">
        <v>909</v>
      </c>
      <c r="U58" t="s">
        <v>910</v>
      </c>
      <c r="V58" t="s">
        <v>93</v>
      </c>
      <c r="W58">
        <v>88</v>
      </c>
      <c r="X58">
        <v>8</v>
      </c>
      <c r="Y58" t="s">
        <v>94</v>
      </c>
      <c r="Z58" s="1">
        <v>45083</v>
      </c>
      <c r="AA58" s="1"/>
      <c r="AB58" s="1"/>
      <c r="AC58" s="1"/>
      <c r="AD58" t="s">
        <v>95</v>
      </c>
      <c r="AE58">
        <v>21</v>
      </c>
      <c r="AF58" s="1">
        <v>45413</v>
      </c>
      <c r="AG58" s="1">
        <v>46507</v>
      </c>
      <c r="AH58" t="s">
        <v>93</v>
      </c>
      <c r="AI58" t="s">
        <v>93</v>
      </c>
      <c r="AJ58">
        <v>132027</v>
      </c>
      <c r="AK58" t="s">
        <v>1573</v>
      </c>
      <c r="AL58" s="1"/>
      <c r="AM58">
        <v>1373003423</v>
      </c>
      <c r="AN58" t="s">
        <v>695</v>
      </c>
      <c r="AO58" t="s">
        <v>93</v>
      </c>
      <c r="AQ58" t="s">
        <v>93</v>
      </c>
      <c r="AR58" t="s">
        <v>93</v>
      </c>
      <c r="AS58" t="s">
        <v>93</v>
      </c>
      <c r="AT58" t="s">
        <v>93</v>
      </c>
      <c r="AU58" s="1">
        <v>45992</v>
      </c>
      <c r="AV58" s="1">
        <v>46022</v>
      </c>
      <c r="AW58">
        <v>49</v>
      </c>
      <c r="AX58" t="s">
        <v>98</v>
      </c>
      <c r="AY58" t="s">
        <v>99</v>
      </c>
      <c r="AZ58">
        <v>13</v>
      </c>
      <c r="BA58" t="s">
        <v>957</v>
      </c>
      <c r="BB58" t="s">
        <v>353</v>
      </c>
      <c r="BC58" t="s">
        <v>133</v>
      </c>
      <c r="BD58" t="s">
        <v>93</v>
      </c>
      <c r="BE58" t="s">
        <v>749</v>
      </c>
      <c r="BF58" t="s">
        <v>184</v>
      </c>
      <c r="BG58" t="s">
        <v>265</v>
      </c>
      <c r="BH58" t="s">
        <v>777</v>
      </c>
      <c r="BI58" t="s">
        <v>814</v>
      </c>
      <c r="BJ58" t="s">
        <v>99</v>
      </c>
      <c r="BK58" s="1"/>
      <c r="BL58" s="1"/>
      <c r="BM58">
        <v>0</v>
      </c>
      <c r="BN58" t="s">
        <v>93</v>
      </c>
      <c r="BO58" t="s">
        <v>93</v>
      </c>
      <c r="BP58" t="s">
        <v>93</v>
      </c>
      <c r="BQ58" t="s">
        <v>93</v>
      </c>
      <c r="BR58" t="s">
        <v>93</v>
      </c>
      <c r="BS58" s="1"/>
      <c r="BT58">
        <v>872</v>
      </c>
      <c r="BU58" t="s">
        <v>93</v>
      </c>
      <c r="BV58" t="s">
        <v>93</v>
      </c>
      <c r="BX58" t="s">
        <v>93</v>
      </c>
      <c r="BY58" t="s">
        <v>93</v>
      </c>
      <c r="BZ58" t="s">
        <v>93</v>
      </c>
      <c r="CA58">
        <v>0</v>
      </c>
      <c r="CB58">
        <v>90</v>
      </c>
      <c r="CC58" t="s">
        <v>106</v>
      </c>
      <c r="CD58" t="s">
        <v>93</v>
      </c>
      <c r="CE58" t="s">
        <v>93</v>
      </c>
      <c r="CF58" t="s">
        <v>93</v>
      </c>
      <c r="CG58" t="s">
        <v>93</v>
      </c>
      <c r="CH58" t="s">
        <v>93</v>
      </c>
      <c r="CI58">
        <v>289</v>
      </c>
      <c r="CJ58" t="s">
        <v>943</v>
      </c>
      <c r="CK58">
        <v>0</v>
      </c>
      <c r="CL58" t="s">
        <v>93</v>
      </c>
      <c r="CM58">
        <v>0</v>
      </c>
      <c r="CN58" t="s">
        <v>93</v>
      </c>
      <c r="CO58">
        <v>0</v>
      </c>
      <c r="CP58" t="s">
        <v>93</v>
      </c>
      <c r="CQ58" t="s">
        <v>93</v>
      </c>
      <c r="CS58" t="str">
        <f>_xlfn.IFNA(VLOOKUP(前[[#This Row],[利用者名]],全[利用者名],1,FALSE),"終了")</f>
        <v>越野　なを江</v>
      </c>
    </row>
    <row r="59" spans="1:97">
      <c r="A59">
        <v>58</v>
      </c>
      <c r="B59">
        <v>975</v>
      </c>
      <c r="C59" t="s">
        <v>1246</v>
      </c>
      <c r="D59" t="s">
        <v>1247</v>
      </c>
      <c r="E59" t="s">
        <v>125</v>
      </c>
      <c r="F59" s="1">
        <v>14876</v>
      </c>
      <c r="G59" s="1">
        <v>14876</v>
      </c>
      <c r="H59" t="s">
        <v>175</v>
      </c>
      <c r="I59" t="s">
        <v>1248</v>
      </c>
      <c r="J59" t="s">
        <v>93</v>
      </c>
      <c r="K59" t="s">
        <v>1249</v>
      </c>
      <c r="L59" t="s">
        <v>1661</v>
      </c>
      <c r="M59" t="s">
        <v>1250</v>
      </c>
      <c r="N59" t="s">
        <v>93</v>
      </c>
      <c r="O59" t="s">
        <v>93</v>
      </c>
      <c r="P59" t="s">
        <v>93</v>
      </c>
      <c r="Q59" t="s">
        <v>1458</v>
      </c>
      <c r="R59" t="s">
        <v>93</v>
      </c>
      <c r="S59" t="s">
        <v>93</v>
      </c>
      <c r="T59" t="s">
        <v>93</v>
      </c>
      <c r="U59" t="s">
        <v>93</v>
      </c>
      <c r="V59" t="s">
        <v>93</v>
      </c>
      <c r="W59">
        <v>85</v>
      </c>
      <c r="X59">
        <v>9</v>
      </c>
      <c r="Y59" t="s">
        <v>94</v>
      </c>
      <c r="Z59" s="1"/>
      <c r="AA59" s="1"/>
      <c r="AB59" s="1">
        <v>45750</v>
      </c>
      <c r="AC59" s="1"/>
      <c r="AD59" t="s">
        <v>108</v>
      </c>
      <c r="AE59">
        <v>23</v>
      </c>
      <c r="AF59" s="1">
        <v>45698</v>
      </c>
      <c r="AG59" s="1">
        <v>46081</v>
      </c>
      <c r="AH59" t="s">
        <v>93</v>
      </c>
      <c r="AI59" t="s">
        <v>93</v>
      </c>
      <c r="AJ59">
        <v>132027</v>
      </c>
      <c r="AK59" t="s">
        <v>1479</v>
      </c>
      <c r="AL59" s="1"/>
      <c r="AM59">
        <v>1373002193</v>
      </c>
      <c r="AN59" t="s">
        <v>1720</v>
      </c>
      <c r="AO59" t="s">
        <v>96</v>
      </c>
      <c r="AP59">
        <v>39132022</v>
      </c>
      <c r="AQ59" t="s">
        <v>97</v>
      </c>
      <c r="AR59" t="s">
        <v>93</v>
      </c>
      <c r="AS59" t="s">
        <v>1251</v>
      </c>
      <c r="AT59" t="s">
        <v>93</v>
      </c>
      <c r="AU59" s="1">
        <v>45931</v>
      </c>
      <c r="AV59" s="1">
        <v>46022</v>
      </c>
      <c r="AW59">
        <v>49</v>
      </c>
      <c r="AX59" t="s">
        <v>98</v>
      </c>
      <c r="AY59" t="s">
        <v>142</v>
      </c>
      <c r="AZ59">
        <v>549</v>
      </c>
      <c r="BA59" t="s">
        <v>656</v>
      </c>
      <c r="BB59" t="s">
        <v>199</v>
      </c>
      <c r="BC59" t="s">
        <v>93</v>
      </c>
      <c r="BD59" t="s">
        <v>93</v>
      </c>
      <c r="BE59" t="s">
        <v>1247</v>
      </c>
      <c r="BF59" t="s">
        <v>175</v>
      </c>
      <c r="BG59" t="s">
        <v>1248</v>
      </c>
      <c r="BH59" t="s">
        <v>93</v>
      </c>
      <c r="BI59" t="s">
        <v>1249</v>
      </c>
      <c r="BJ59" t="s">
        <v>142</v>
      </c>
      <c r="BK59" s="1">
        <v>45870</v>
      </c>
      <c r="BL59" s="1">
        <v>46234</v>
      </c>
      <c r="BM59">
        <v>81</v>
      </c>
      <c r="BN59" t="s">
        <v>712</v>
      </c>
      <c r="BO59" t="s">
        <v>93</v>
      </c>
      <c r="BP59" t="s">
        <v>93</v>
      </c>
      <c r="BQ59" t="s">
        <v>93</v>
      </c>
      <c r="BR59" t="s">
        <v>93</v>
      </c>
      <c r="BS59" s="1"/>
      <c r="BT59">
        <v>1001</v>
      </c>
      <c r="BU59" t="s">
        <v>93</v>
      </c>
      <c r="BV59" t="s">
        <v>101</v>
      </c>
      <c r="BW59">
        <v>44237</v>
      </c>
      <c r="BX59" t="s">
        <v>145</v>
      </c>
      <c r="BY59" t="s">
        <v>1252</v>
      </c>
      <c r="BZ59" t="s">
        <v>1247</v>
      </c>
      <c r="CA59">
        <v>0</v>
      </c>
      <c r="CB59">
        <v>90</v>
      </c>
      <c r="CC59" t="s">
        <v>93</v>
      </c>
      <c r="CD59" t="s">
        <v>93</v>
      </c>
      <c r="CE59" t="s">
        <v>290</v>
      </c>
      <c r="CF59" t="s">
        <v>94</v>
      </c>
      <c r="CG59" t="s">
        <v>93</v>
      </c>
      <c r="CH59" t="s">
        <v>93</v>
      </c>
      <c r="CI59">
        <v>246</v>
      </c>
      <c r="CJ59" t="s">
        <v>275</v>
      </c>
      <c r="CK59">
        <v>81</v>
      </c>
      <c r="CL59" t="s">
        <v>712</v>
      </c>
      <c r="CM59">
        <v>0</v>
      </c>
      <c r="CN59" t="s">
        <v>93</v>
      </c>
      <c r="CO59">
        <v>0</v>
      </c>
      <c r="CP59" t="s">
        <v>93</v>
      </c>
      <c r="CQ59" t="s">
        <v>93</v>
      </c>
      <c r="CS59" t="str">
        <f>_xlfn.IFNA(VLOOKUP(前[[#This Row],[利用者名]],全[利用者名],1,FALSE),"終了")</f>
        <v>輿水　順子</v>
      </c>
    </row>
    <row r="60" spans="1:97">
      <c r="A60">
        <v>59</v>
      </c>
      <c r="B60">
        <v>758</v>
      </c>
      <c r="C60" t="s">
        <v>675</v>
      </c>
      <c r="D60" t="s">
        <v>676</v>
      </c>
      <c r="E60" t="s">
        <v>125</v>
      </c>
      <c r="F60" s="1">
        <v>23066</v>
      </c>
      <c r="G60" s="1">
        <v>23066</v>
      </c>
      <c r="H60" t="s">
        <v>270</v>
      </c>
      <c r="I60" t="s">
        <v>826</v>
      </c>
      <c r="J60" t="s">
        <v>827</v>
      </c>
      <c r="K60" t="s">
        <v>677</v>
      </c>
      <c r="L60" t="s">
        <v>828</v>
      </c>
      <c r="M60" t="s">
        <v>678</v>
      </c>
      <c r="N60" t="s">
        <v>93</v>
      </c>
      <c r="O60" t="s">
        <v>93</v>
      </c>
      <c r="P60" t="s">
        <v>93</v>
      </c>
      <c r="Q60" t="s">
        <v>1429</v>
      </c>
      <c r="R60" t="s">
        <v>1433</v>
      </c>
      <c r="S60" t="s">
        <v>908</v>
      </c>
      <c r="T60" t="s">
        <v>93</v>
      </c>
      <c r="U60" t="s">
        <v>93</v>
      </c>
      <c r="V60" t="s">
        <v>93</v>
      </c>
      <c r="W60">
        <v>62</v>
      </c>
      <c r="X60">
        <v>2</v>
      </c>
      <c r="Y60" t="s">
        <v>94</v>
      </c>
      <c r="Z60" s="1">
        <v>44805</v>
      </c>
      <c r="AA60" s="1"/>
      <c r="AB60" s="1"/>
      <c r="AC60" s="1"/>
      <c r="AD60" t="s">
        <v>95</v>
      </c>
      <c r="AE60">
        <v>21</v>
      </c>
      <c r="AF60" s="1">
        <v>45383</v>
      </c>
      <c r="AG60" s="1">
        <v>46477</v>
      </c>
      <c r="AH60" t="s">
        <v>93</v>
      </c>
      <c r="AI60" t="s">
        <v>93</v>
      </c>
      <c r="AJ60">
        <v>132027</v>
      </c>
      <c r="AK60" t="s">
        <v>1480</v>
      </c>
      <c r="AL60" s="1"/>
      <c r="AM60">
        <v>1373003399</v>
      </c>
      <c r="AN60" t="s">
        <v>305</v>
      </c>
      <c r="AO60" t="s">
        <v>93</v>
      </c>
      <c r="AQ60" t="s">
        <v>93</v>
      </c>
      <c r="AR60" t="s">
        <v>93</v>
      </c>
      <c r="AS60" t="s">
        <v>93</v>
      </c>
      <c r="AT60" t="s">
        <v>93</v>
      </c>
      <c r="AU60" s="1">
        <v>45875</v>
      </c>
      <c r="AV60" s="1">
        <v>46058</v>
      </c>
      <c r="AW60">
        <v>49</v>
      </c>
      <c r="AX60" t="s">
        <v>98</v>
      </c>
      <c r="AY60" t="s">
        <v>99</v>
      </c>
      <c r="AZ60">
        <v>579</v>
      </c>
      <c r="BA60" t="s">
        <v>1379</v>
      </c>
      <c r="BB60" t="s">
        <v>723</v>
      </c>
      <c r="BC60" t="s">
        <v>93</v>
      </c>
      <c r="BD60" t="s">
        <v>93</v>
      </c>
      <c r="BE60" t="s">
        <v>676</v>
      </c>
      <c r="BF60" t="s">
        <v>270</v>
      </c>
      <c r="BG60" t="s">
        <v>826</v>
      </c>
      <c r="BH60" t="s">
        <v>827</v>
      </c>
      <c r="BI60" t="s">
        <v>677</v>
      </c>
      <c r="BJ60" t="s">
        <v>99</v>
      </c>
      <c r="BK60" s="1"/>
      <c r="BL60" s="1"/>
      <c r="BM60">
        <v>81</v>
      </c>
      <c r="BN60" t="s">
        <v>712</v>
      </c>
      <c r="BO60" t="s">
        <v>93</v>
      </c>
      <c r="BP60" t="s">
        <v>93</v>
      </c>
      <c r="BQ60" t="s">
        <v>93</v>
      </c>
      <c r="BR60" t="s">
        <v>93</v>
      </c>
      <c r="BS60" s="1"/>
      <c r="BT60">
        <v>832</v>
      </c>
      <c r="BU60" t="s">
        <v>93</v>
      </c>
      <c r="BV60" t="s">
        <v>101</v>
      </c>
      <c r="BW60">
        <v>5223264</v>
      </c>
      <c r="BX60" t="s">
        <v>679</v>
      </c>
      <c r="BY60" t="s">
        <v>680</v>
      </c>
      <c r="BZ60" t="s">
        <v>681</v>
      </c>
      <c r="CA60">
        <v>0</v>
      </c>
      <c r="CB60">
        <v>90</v>
      </c>
      <c r="CC60" t="s">
        <v>93</v>
      </c>
      <c r="CD60" t="s">
        <v>93</v>
      </c>
      <c r="CE60" t="s">
        <v>724</v>
      </c>
      <c r="CF60" t="s">
        <v>93</v>
      </c>
      <c r="CG60" t="s">
        <v>93</v>
      </c>
      <c r="CH60" t="s">
        <v>93</v>
      </c>
      <c r="CI60">
        <v>284</v>
      </c>
      <c r="CJ60" t="s">
        <v>958</v>
      </c>
      <c r="CK60">
        <v>67</v>
      </c>
      <c r="CL60" t="s">
        <v>181</v>
      </c>
      <c r="CM60">
        <v>0</v>
      </c>
      <c r="CN60" t="s">
        <v>93</v>
      </c>
      <c r="CO60">
        <v>0</v>
      </c>
      <c r="CP60" t="s">
        <v>93</v>
      </c>
      <c r="CQ60" t="s">
        <v>93</v>
      </c>
      <c r="CS60" t="str">
        <f>_xlfn.IFNA(VLOOKUP(前[[#This Row],[利用者名]],全[利用者名],1,FALSE),"終了")</f>
        <v>小玉　由紀枝</v>
      </c>
    </row>
    <row r="61" spans="1:97">
      <c r="A61">
        <v>60</v>
      </c>
      <c r="B61">
        <v>845</v>
      </c>
      <c r="C61" t="s">
        <v>992</v>
      </c>
      <c r="D61" t="s">
        <v>993</v>
      </c>
      <c r="E61" t="s">
        <v>125</v>
      </c>
      <c r="F61" s="1">
        <v>19122</v>
      </c>
      <c r="G61" s="1">
        <v>19122</v>
      </c>
      <c r="H61" t="s">
        <v>92</v>
      </c>
      <c r="I61" t="s">
        <v>994</v>
      </c>
      <c r="J61" t="s">
        <v>93</v>
      </c>
      <c r="K61" t="s">
        <v>995</v>
      </c>
      <c r="L61" t="s">
        <v>996</v>
      </c>
      <c r="M61" t="s">
        <v>93</v>
      </c>
      <c r="N61" t="s">
        <v>94</v>
      </c>
      <c r="O61" t="s">
        <v>93</v>
      </c>
      <c r="P61" t="s">
        <v>93</v>
      </c>
      <c r="Q61" t="s">
        <v>1253</v>
      </c>
      <c r="R61" t="s">
        <v>93</v>
      </c>
      <c r="S61" t="s">
        <v>93</v>
      </c>
      <c r="T61" t="s">
        <v>93</v>
      </c>
      <c r="U61" t="s">
        <v>93</v>
      </c>
      <c r="V61" t="s">
        <v>93</v>
      </c>
      <c r="W61">
        <v>73</v>
      </c>
      <c r="X61">
        <v>5</v>
      </c>
      <c r="Y61" t="s">
        <v>94</v>
      </c>
      <c r="Z61" s="1">
        <v>45457</v>
      </c>
      <c r="AA61" s="1"/>
      <c r="AB61" s="1"/>
      <c r="AC61" s="1"/>
      <c r="AD61" t="s">
        <v>192</v>
      </c>
      <c r="AE61">
        <v>24</v>
      </c>
      <c r="AF61" s="1">
        <v>45383</v>
      </c>
      <c r="AG61" s="1">
        <v>46477</v>
      </c>
      <c r="AH61" t="s">
        <v>93</v>
      </c>
      <c r="AI61" t="s">
        <v>93</v>
      </c>
      <c r="AJ61">
        <v>132027</v>
      </c>
      <c r="AK61" t="s">
        <v>1481</v>
      </c>
      <c r="AL61" s="1"/>
      <c r="AM61">
        <v>1373003720</v>
      </c>
      <c r="AN61" t="s">
        <v>1289</v>
      </c>
      <c r="AO61" t="s">
        <v>93</v>
      </c>
      <c r="AQ61" t="s">
        <v>93</v>
      </c>
      <c r="AR61" t="s">
        <v>93</v>
      </c>
      <c r="AS61" t="s">
        <v>93</v>
      </c>
      <c r="AT61" t="s">
        <v>93</v>
      </c>
      <c r="AU61" s="1">
        <v>45992</v>
      </c>
      <c r="AV61" s="1">
        <v>46022</v>
      </c>
      <c r="AW61">
        <v>49</v>
      </c>
      <c r="AX61" t="s">
        <v>98</v>
      </c>
      <c r="AY61" t="s">
        <v>99</v>
      </c>
      <c r="AZ61">
        <v>458</v>
      </c>
      <c r="BA61" t="s">
        <v>218</v>
      </c>
      <c r="BB61" t="s">
        <v>219</v>
      </c>
      <c r="BC61" t="s">
        <v>93</v>
      </c>
      <c r="BD61" t="s">
        <v>93</v>
      </c>
      <c r="BE61" t="s">
        <v>993</v>
      </c>
      <c r="BF61" t="s">
        <v>92</v>
      </c>
      <c r="BG61" t="s">
        <v>994</v>
      </c>
      <c r="BH61" t="s">
        <v>93</v>
      </c>
      <c r="BI61" t="s">
        <v>995</v>
      </c>
      <c r="BJ61" t="s">
        <v>99</v>
      </c>
      <c r="BK61" s="1"/>
      <c r="BL61" s="1"/>
      <c r="BM61">
        <v>81</v>
      </c>
      <c r="BN61" t="s">
        <v>712</v>
      </c>
      <c r="BO61" t="s">
        <v>997</v>
      </c>
      <c r="BP61" t="s">
        <v>93</v>
      </c>
      <c r="BQ61" t="s">
        <v>93</v>
      </c>
      <c r="BR61" t="s">
        <v>93</v>
      </c>
      <c r="BS61" s="1"/>
      <c r="BT61">
        <v>889</v>
      </c>
      <c r="BU61" t="s">
        <v>93</v>
      </c>
      <c r="BV61" t="s">
        <v>101</v>
      </c>
      <c r="BW61">
        <v>21286</v>
      </c>
      <c r="BX61" t="s">
        <v>998</v>
      </c>
      <c r="BY61" t="s">
        <v>999</v>
      </c>
      <c r="BZ61" t="s">
        <v>993</v>
      </c>
      <c r="CA61">
        <v>0</v>
      </c>
      <c r="CB61">
        <v>90</v>
      </c>
      <c r="CC61" t="s">
        <v>106</v>
      </c>
      <c r="CD61" t="s">
        <v>93</v>
      </c>
      <c r="CE61" t="s">
        <v>220</v>
      </c>
      <c r="CF61" t="s">
        <v>93</v>
      </c>
      <c r="CG61" t="s">
        <v>93</v>
      </c>
      <c r="CH61" t="s">
        <v>93</v>
      </c>
      <c r="CI61">
        <v>341</v>
      </c>
      <c r="CJ61" t="s">
        <v>172</v>
      </c>
      <c r="CK61">
        <v>0</v>
      </c>
      <c r="CL61" t="s">
        <v>93</v>
      </c>
      <c r="CM61">
        <v>0</v>
      </c>
      <c r="CN61" t="s">
        <v>93</v>
      </c>
      <c r="CO61">
        <v>0</v>
      </c>
      <c r="CP61" t="s">
        <v>93</v>
      </c>
      <c r="CQ61" t="s">
        <v>93</v>
      </c>
      <c r="CS61" t="str">
        <f>_xlfn.IFNA(VLOOKUP(前[[#This Row],[利用者名]],全[利用者名],1,FALSE),"終了")</f>
        <v>小林　千惠子</v>
      </c>
    </row>
    <row r="62" spans="1:97">
      <c r="A62">
        <v>61</v>
      </c>
      <c r="B62">
        <v>944</v>
      </c>
      <c r="C62" t="s">
        <v>1107</v>
      </c>
      <c r="D62" t="s">
        <v>1093</v>
      </c>
      <c r="E62" t="s">
        <v>125</v>
      </c>
      <c r="F62" s="1">
        <v>14307</v>
      </c>
      <c r="G62" s="1">
        <v>14307</v>
      </c>
      <c r="H62" t="s">
        <v>92</v>
      </c>
      <c r="I62" t="s">
        <v>1108</v>
      </c>
      <c r="J62" t="s">
        <v>1310</v>
      </c>
      <c r="K62" t="s">
        <v>1380</v>
      </c>
      <c r="L62" t="s">
        <v>93</v>
      </c>
      <c r="M62" t="s">
        <v>93</v>
      </c>
      <c r="N62" t="s">
        <v>94</v>
      </c>
      <c r="O62" t="s">
        <v>93</v>
      </c>
      <c r="P62" t="s">
        <v>93</v>
      </c>
      <c r="Q62" t="s">
        <v>1179</v>
      </c>
      <c r="R62" t="s">
        <v>93</v>
      </c>
      <c r="S62" t="s">
        <v>93</v>
      </c>
      <c r="T62" t="s">
        <v>93</v>
      </c>
      <c r="U62" t="s">
        <v>93</v>
      </c>
      <c r="V62" t="s">
        <v>93</v>
      </c>
      <c r="W62">
        <v>86</v>
      </c>
      <c r="X62">
        <v>3</v>
      </c>
      <c r="Y62" t="s">
        <v>94</v>
      </c>
      <c r="Z62" s="1">
        <v>45588</v>
      </c>
      <c r="AA62" s="1"/>
      <c r="AB62" s="1"/>
      <c r="AC62" s="1"/>
      <c r="AD62" t="s">
        <v>192</v>
      </c>
      <c r="AE62">
        <v>24</v>
      </c>
      <c r="AF62" s="1">
        <v>45323</v>
      </c>
      <c r="AG62" s="1">
        <v>46418</v>
      </c>
      <c r="AH62" t="s">
        <v>93</v>
      </c>
      <c r="AI62" t="s">
        <v>93</v>
      </c>
      <c r="AJ62">
        <v>132027</v>
      </c>
      <c r="AK62" t="s">
        <v>1482</v>
      </c>
      <c r="AL62" s="1"/>
      <c r="AM62">
        <v>1373003647</v>
      </c>
      <c r="AN62" t="s">
        <v>1033</v>
      </c>
      <c r="AO62" t="s">
        <v>96</v>
      </c>
      <c r="AP62">
        <v>39132022</v>
      </c>
      <c r="AQ62" t="s">
        <v>97</v>
      </c>
      <c r="AR62" t="s">
        <v>93</v>
      </c>
      <c r="AS62" t="s">
        <v>1483</v>
      </c>
      <c r="AT62" t="s">
        <v>217</v>
      </c>
      <c r="AU62" s="1">
        <v>45992</v>
      </c>
      <c r="AV62" s="1">
        <v>46022</v>
      </c>
      <c r="AW62">
        <v>49</v>
      </c>
      <c r="AX62" t="s">
        <v>98</v>
      </c>
      <c r="AY62" t="s">
        <v>99</v>
      </c>
      <c r="AZ62">
        <v>685</v>
      </c>
      <c r="BA62" t="s">
        <v>1772</v>
      </c>
      <c r="BB62" t="s">
        <v>185</v>
      </c>
      <c r="BC62" t="s">
        <v>93</v>
      </c>
      <c r="BD62" t="s">
        <v>93</v>
      </c>
      <c r="BE62" t="s">
        <v>1093</v>
      </c>
      <c r="BF62" t="s">
        <v>92</v>
      </c>
      <c r="BG62" t="s">
        <v>1108</v>
      </c>
      <c r="BH62" t="s">
        <v>1310</v>
      </c>
      <c r="BI62" t="s">
        <v>1380</v>
      </c>
      <c r="BJ62" t="s">
        <v>99</v>
      </c>
      <c r="BK62" s="1">
        <v>45870</v>
      </c>
      <c r="BL62" s="1">
        <v>46234</v>
      </c>
      <c r="BM62">
        <v>0</v>
      </c>
      <c r="BN62" t="s">
        <v>93</v>
      </c>
      <c r="BO62" t="s">
        <v>93</v>
      </c>
      <c r="BP62" t="s">
        <v>93</v>
      </c>
      <c r="BQ62" t="s">
        <v>93</v>
      </c>
      <c r="BR62" t="s">
        <v>93</v>
      </c>
      <c r="BS62" s="1"/>
      <c r="BT62">
        <v>973</v>
      </c>
      <c r="BU62" t="s">
        <v>93</v>
      </c>
      <c r="BV62" t="s">
        <v>101</v>
      </c>
      <c r="BW62">
        <v>31570</v>
      </c>
      <c r="BX62" t="s">
        <v>345</v>
      </c>
      <c r="BY62" t="s">
        <v>1109</v>
      </c>
      <c r="BZ62" t="s">
        <v>1093</v>
      </c>
      <c r="CA62">
        <v>0</v>
      </c>
      <c r="CB62">
        <v>90</v>
      </c>
      <c r="CC62" t="s">
        <v>106</v>
      </c>
      <c r="CD62" t="s">
        <v>93</v>
      </c>
      <c r="CE62" t="s">
        <v>187</v>
      </c>
      <c r="CF62" t="s">
        <v>93</v>
      </c>
      <c r="CG62" t="s">
        <v>93</v>
      </c>
      <c r="CH62" t="s">
        <v>93</v>
      </c>
      <c r="CI62">
        <v>330</v>
      </c>
      <c r="CJ62" t="s">
        <v>1110</v>
      </c>
      <c r="CK62">
        <v>0</v>
      </c>
      <c r="CL62" t="s">
        <v>93</v>
      </c>
      <c r="CM62">
        <v>0</v>
      </c>
      <c r="CN62" t="s">
        <v>93</v>
      </c>
      <c r="CO62">
        <v>0</v>
      </c>
      <c r="CP62" t="s">
        <v>93</v>
      </c>
      <c r="CQ62" t="s">
        <v>93</v>
      </c>
      <c r="CS62" t="str">
        <f>_xlfn.IFNA(VLOOKUP(前[[#This Row],[利用者名]],全[利用者名],1,FALSE),"終了")</f>
        <v>小平　葉子</v>
      </c>
    </row>
    <row r="63" spans="1:97">
      <c r="A63">
        <v>62</v>
      </c>
      <c r="B63">
        <v>816</v>
      </c>
      <c r="C63" t="s">
        <v>1662</v>
      </c>
      <c r="D63" t="s">
        <v>1663</v>
      </c>
      <c r="E63" t="s">
        <v>125</v>
      </c>
      <c r="F63" s="1">
        <v>13834</v>
      </c>
      <c r="G63" s="1">
        <v>13834</v>
      </c>
      <c r="H63" t="s">
        <v>184</v>
      </c>
      <c r="I63" t="s">
        <v>1664</v>
      </c>
      <c r="J63" t="s">
        <v>93</v>
      </c>
      <c r="K63" t="s">
        <v>1665</v>
      </c>
      <c r="L63" t="s">
        <v>93</v>
      </c>
      <c r="M63" t="s">
        <v>1666</v>
      </c>
      <c r="N63" t="s">
        <v>94</v>
      </c>
      <c r="O63" t="s">
        <v>93</v>
      </c>
      <c r="P63" t="s">
        <v>126</v>
      </c>
      <c r="Q63" t="s">
        <v>1512</v>
      </c>
      <c r="R63" t="s">
        <v>1436</v>
      </c>
      <c r="S63" t="s">
        <v>919</v>
      </c>
      <c r="T63" t="s">
        <v>909</v>
      </c>
      <c r="U63" t="s">
        <v>93</v>
      </c>
      <c r="V63" t="s">
        <v>93</v>
      </c>
      <c r="W63">
        <v>88</v>
      </c>
      <c r="X63">
        <v>11</v>
      </c>
      <c r="Y63" t="s">
        <v>94</v>
      </c>
      <c r="Z63" s="1">
        <v>45015</v>
      </c>
      <c r="AA63" s="1"/>
      <c r="AB63" s="1"/>
      <c r="AC63" s="1"/>
      <c r="AD63" t="s">
        <v>108</v>
      </c>
      <c r="AE63">
        <v>23</v>
      </c>
      <c r="AF63" s="1">
        <v>45748</v>
      </c>
      <c r="AG63" s="1">
        <v>46843</v>
      </c>
      <c r="AH63" t="s">
        <v>93</v>
      </c>
      <c r="AI63" t="s">
        <v>157</v>
      </c>
      <c r="AJ63">
        <v>132027</v>
      </c>
      <c r="AK63" t="s">
        <v>1667</v>
      </c>
      <c r="AL63" s="1"/>
      <c r="AM63">
        <v>1373400561</v>
      </c>
      <c r="AN63" t="s">
        <v>649</v>
      </c>
      <c r="AO63" t="s">
        <v>93</v>
      </c>
      <c r="AQ63" t="s">
        <v>93</v>
      </c>
      <c r="AR63" t="s">
        <v>93</v>
      </c>
      <c r="AS63" t="s">
        <v>93</v>
      </c>
      <c r="AT63" t="s">
        <v>157</v>
      </c>
      <c r="AU63" s="1">
        <v>45955</v>
      </c>
      <c r="AV63" s="1">
        <v>46136</v>
      </c>
      <c r="AW63">
        <v>49</v>
      </c>
      <c r="AX63" t="s">
        <v>98</v>
      </c>
      <c r="AY63" t="s">
        <v>99</v>
      </c>
      <c r="AZ63">
        <v>611</v>
      </c>
      <c r="BA63" t="s">
        <v>1668</v>
      </c>
      <c r="BB63" t="s">
        <v>193</v>
      </c>
      <c r="BC63" t="s">
        <v>93</v>
      </c>
      <c r="BD63" t="s">
        <v>93</v>
      </c>
      <c r="BE63" t="s">
        <v>1663</v>
      </c>
      <c r="BF63" t="s">
        <v>184</v>
      </c>
      <c r="BG63" t="s">
        <v>1664</v>
      </c>
      <c r="BH63" t="s">
        <v>93</v>
      </c>
      <c r="BI63" t="s">
        <v>1665</v>
      </c>
      <c r="BJ63" t="s">
        <v>99</v>
      </c>
      <c r="BK63" s="1"/>
      <c r="BL63" s="1"/>
      <c r="BM63">
        <v>11</v>
      </c>
      <c r="BN63" t="s">
        <v>264</v>
      </c>
      <c r="BO63" t="s">
        <v>93</v>
      </c>
      <c r="BP63" t="s">
        <v>93</v>
      </c>
      <c r="BQ63" t="s">
        <v>93</v>
      </c>
      <c r="BR63" t="s">
        <v>93</v>
      </c>
      <c r="BS63" s="1"/>
      <c r="BT63">
        <v>866</v>
      </c>
      <c r="BU63" t="s">
        <v>93</v>
      </c>
      <c r="BV63" t="s">
        <v>93</v>
      </c>
      <c r="BX63" t="s">
        <v>93</v>
      </c>
      <c r="BY63" t="s">
        <v>93</v>
      </c>
      <c r="BZ63" t="s">
        <v>93</v>
      </c>
      <c r="CA63">
        <v>0</v>
      </c>
      <c r="CB63">
        <v>90</v>
      </c>
      <c r="CC63" t="s">
        <v>106</v>
      </c>
      <c r="CD63" t="s">
        <v>93</v>
      </c>
      <c r="CE63" t="s">
        <v>197</v>
      </c>
      <c r="CF63" t="s">
        <v>93</v>
      </c>
      <c r="CG63" t="s">
        <v>93</v>
      </c>
      <c r="CH63" t="s">
        <v>93</v>
      </c>
      <c r="CI63">
        <v>334</v>
      </c>
      <c r="CJ63" t="s">
        <v>1529</v>
      </c>
      <c r="CK63">
        <v>11</v>
      </c>
      <c r="CL63" t="s">
        <v>264</v>
      </c>
      <c r="CM63">
        <v>0</v>
      </c>
      <c r="CN63" t="s">
        <v>93</v>
      </c>
      <c r="CO63">
        <v>0</v>
      </c>
      <c r="CP63" t="s">
        <v>93</v>
      </c>
      <c r="CQ63" t="s">
        <v>93</v>
      </c>
      <c r="CS63" t="str">
        <f>_xlfn.IFNA(VLOOKUP(前[[#This Row],[利用者名]],全[利用者名],1,FALSE),"終了")</f>
        <v>小室　タミ子</v>
      </c>
    </row>
    <row r="64" spans="1:97">
      <c r="A64">
        <v>63</v>
      </c>
      <c r="B64">
        <v>886</v>
      </c>
      <c r="C64" t="s">
        <v>855</v>
      </c>
      <c r="D64" t="s">
        <v>856</v>
      </c>
      <c r="E64" t="s">
        <v>91</v>
      </c>
      <c r="F64" s="1">
        <v>10346</v>
      </c>
      <c r="G64" s="1">
        <v>10346</v>
      </c>
      <c r="H64" t="s">
        <v>156</v>
      </c>
      <c r="I64" t="s">
        <v>857</v>
      </c>
      <c r="J64" t="s">
        <v>93</v>
      </c>
      <c r="K64" t="s">
        <v>858</v>
      </c>
      <c r="L64" t="s">
        <v>93</v>
      </c>
      <c r="M64" t="s">
        <v>93</v>
      </c>
      <c r="N64" t="s">
        <v>94</v>
      </c>
      <c r="O64" t="s">
        <v>93</v>
      </c>
      <c r="P64" t="s">
        <v>93</v>
      </c>
      <c r="Q64" t="s">
        <v>1484</v>
      </c>
      <c r="R64" t="s">
        <v>1433</v>
      </c>
      <c r="S64" t="s">
        <v>920</v>
      </c>
      <c r="T64" t="s">
        <v>93</v>
      </c>
      <c r="U64" t="s">
        <v>93</v>
      </c>
      <c r="V64" t="s">
        <v>93</v>
      </c>
      <c r="W64">
        <v>97</v>
      </c>
      <c r="X64">
        <v>4</v>
      </c>
      <c r="Y64" t="s">
        <v>94</v>
      </c>
      <c r="Z64" s="1">
        <v>45286</v>
      </c>
      <c r="AA64" s="1"/>
      <c r="AB64" s="1"/>
      <c r="AC64" s="1"/>
      <c r="AD64" t="s">
        <v>192</v>
      </c>
      <c r="AE64">
        <v>24</v>
      </c>
      <c r="AF64" s="1">
        <v>45627</v>
      </c>
      <c r="AG64" s="1">
        <v>47087</v>
      </c>
      <c r="AH64" t="s">
        <v>93</v>
      </c>
      <c r="AI64" t="s">
        <v>93</v>
      </c>
      <c r="AJ64">
        <v>132027</v>
      </c>
      <c r="AK64" t="s">
        <v>1485</v>
      </c>
      <c r="AL64" s="1"/>
      <c r="AM64">
        <v>1373003423</v>
      </c>
      <c r="AN64" t="s">
        <v>695</v>
      </c>
      <c r="AO64" t="s">
        <v>93</v>
      </c>
      <c r="AQ64" t="s">
        <v>93</v>
      </c>
      <c r="AR64" t="s">
        <v>93</v>
      </c>
      <c r="AS64" t="s">
        <v>93</v>
      </c>
      <c r="AT64" t="s">
        <v>93</v>
      </c>
      <c r="AU64" s="1">
        <v>45992</v>
      </c>
      <c r="AV64" s="1">
        <v>46022</v>
      </c>
      <c r="AW64">
        <v>49</v>
      </c>
      <c r="AX64" t="s">
        <v>98</v>
      </c>
      <c r="AY64" t="s">
        <v>99</v>
      </c>
      <c r="AZ64">
        <v>759</v>
      </c>
      <c r="BA64" t="s">
        <v>1773</v>
      </c>
      <c r="BB64" t="s">
        <v>1200</v>
      </c>
      <c r="BC64" t="s">
        <v>93</v>
      </c>
      <c r="BD64" t="s">
        <v>93</v>
      </c>
      <c r="BE64" t="s">
        <v>856</v>
      </c>
      <c r="BF64" t="s">
        <v>156</v>
      </c>
      <c r="BG64" t="s">
        <v>857</v>
      </c>
      <c r="BH64" t="s">
        <v>93</v>
      </c>
      <c r="BI64" t="s">
        <v>858</v>
      </c>
      <c r="BJ64" t="s">
        <v>99</v>
      </c>
      <c r="BK64" s="1"/>
      <c r="BL64" s="1"/>
      <c r="BM64">
        <v>85</v>
      </c>
      <c r="BN64" t="s">
        <v>811</v>
      </c>
      <c r="BO64" t="s">
        <v>93</v>
      </c>
      <c r="BP64" t="s">
        <v>93</v>
      </c>
      <c r="BQ64" t="s">
        <v>93</v>
      </c>
      <c r="BR64" t="s">
        <v>93</v>
      </c>
      <c r="BS64" s="1"/>
      <c r="BT64">
        <v>923</v>
      </c>
      <c r="BU64" t="s">
        <v>93</v>
      </c>
      <c r="BV64" t="s">
        <v>101</v>
      </c>
      <c r="BW64">
        <v>87302</v>
      </c>
      <c r="BX64" t="s">
        <v>194</v>
      </c>
      <c r="BY64" t="s">
        <v>885</v>
      </c>
      <c r="BZ64" t="s">
        <v>856</v>
      </c>
      <c r="CA64">
        <v>0</v>
      </c>
      <c r="CB64">
        <v>80</v>
      </c>
      <c r="CC64" t="s">
        <v>106</v>
      </c>
      <c r="CD64" t="s">
        <v>93</v>
      </c>
      <c r="CE64" t="s">
        <v>1201</v>
      </c>
      <c r="CF64" t="s">
        <v>93</v>
      </c>
      <c r="CG64" t="s">
        <v>93</v>
      </c>
      <c r="CH64" t="s">
        <v>93</v>
      </c>
      <c r="CI64">
        <v>300</v>
      </c>
      <c r="CJ64" t="s">
        <v>776</v>
      </c>
      <c r="CK64">
        <v>0</v>
      </c>
      <c r="CL64" t="s">
        <v>93</v>
      </c>
      <c r="CM64">
        <v>0</v>
      </c>
      <c r="CN64" t="s">
        <v>93</v>
      </c>
      <c r="CO64">
        <v>0</v>
      </c>
      <c r="CP64" t="s">
        <v>93</v>
      </c>
      <c r="CQ64" t="s">
        <v>93</v>
      </c>
      <c r="CS64" t="str">
        <f>_xlfn.IFNA(VLOOKUP(前[[#This Row],[利用者名]],全[利用者名],1,FALSE),"終了")</f>
        <v>坂本　文次</v>
      </c>
    </row>
    <row r="65" spans="1:97">
      <c r="A65">
        <v>64</v>
      </c>
      <c r="B65">
        <v>1016</v>
      </c>
      <c r="C65" t="s">
        <v>1669</v>
      </c>
      <c r="D65" t="s">
        <v>1670</v>
      </c>
      <c r="E65" t="s">
        <v>91</v>
      </c>
      <c r="F65" s="1">
        <v>13343</v>
      </c>
      <c r="G65" s="1">
        <v>13343</v>
      </c>
      <c r="H65" t="s">
        <v>136</v>
      </c>
      <c r="I65" t="s">
        <v>1671</v>
      </c>
      <c r="J65" t="s">
        <v>93</v>
      </c>
      <c r="K65" t="s">
        <v>1672</v>
      </c>
      <c r="L65" t="s">
        <v>93</v>
      </c>
      <c r="M65" t="s">
        <v>93</v>
      </c>
      <c r="N65" t="s">
        <v>94</v>
      </c>
      <c r="O65" t="s">
        <v>93</v>
      </c>
      <c r="P65" t="s">
        <v>93</v>
      </c>
      <c r="Q65" t="s">
        <v>1278</v>
      </c>
      <c r="R65" t="s">
        <v>93</v>
      </c>
      <c r="S65" t="s">
        <v>93</v>
      </c>
      <c r="T65" t="s">
        <v>93</v>
      </c>
      <c r="U65" t="s">
        <v>93</v>
      </c>
      <c r="V65" t="s">
        <v>93</v>
      </c>
      <c r="W65">
        <v>89</v>
      </c>
      <c r="X65">
        <v>7</v>
      </c>
      <c r="Y65" t="s">
        <v>94</v>
      </c>
      <c r="Z65" s="1">
        <v>45951</v>
      </c>
      <c r="AA65" s="1"/>
      <c r="AB65" s="1"/>
      <c r="AC65" s="1"/>
      <c r="AD65" t="s">
        <v>104</v>
      </c>
      <c r="AE65">
        <v>22</v>
      </c>
      <c r="AF65" s="1">
        <v>45931</v>
      </c>
      <c r="AG65" s="1">
        <v>46295</v>
      </c>
      <c r="AH65" t="s">
        <v>93</v>
      </c>
      <c r="AI65" t="s">
        <v>93</v>
      </c>
      <c r="AJ65">
        <v>132027</v>
      </c>
      <c r="AK65" t="s">
        <v>1673</v>
      </c>
      <c r="AL65" s="1"/>
      <c r="AM65">
        <v>1373003613</v>
      </c>
      <c r="AN65" t="s">
        <v>825</v>
      </c>
      <c r="AO65" t="s">
        <v>93</v>
      </c>
      <c r="AQ65" t="s">
        <v>93</v>
      </c>
      <c r="AR65" t="s">
        <v>93</v>
      </c>
      <c r="AS65" t="s">
        <v>93</v>
      </c>
      <c r="AT65" t="s">
        <v>93</v>
      </c>
      <c r="AU65" s="1">
        <v>45947</v>
      </c>
      <c r="AV65" s="1">
        <v>46128</v>
      </c>
      <c r="AW65">
        <v>49</v>
      </c>
      <c r="AX65" t="s">
        <v>98</v>
      </c>
      <c r="AY65" t="s">
        <v>99</v>
      </c>
      <c r="AZ65">
        <v>746</v>
      </c>
      <c r="BA65" t="s">
        <v>1674</v>
      </c>
      <c r="BB65" t="s">
        <v>1675</v>
      </c>
      <c r="BC65" t="s">
        <v>93</v>
      </c>
      <c r="BD65" t="s">
        <v>93</v>
      </c>
      <c r="BE65" t="s">
        <v>1670</v>
      </c>
      <c r="BF65" t="s">
        <v>136</v>
      </c>
      <c r="BG65" t="s">
        <v>1671</v>
      </c>
      <c r="BH65" t="s">
        <v>93</v>
      </c>
      <c r="BI65" t="s">
        <v>1672</v>
      </c>
      <c r="BJ65" t="s">
        <v>99</v>
      </c>
      <c r="BK65" s="1"/>
      <c r="BL65" s="1"/>
      <c r="BM65">
        <v>0</v>
      </c>
      <c r="BN65" t="s">
        <v>93</v>
      </c>
      <c r="BO65" t="s">
        <v>93</v>
      </c>
      <c r="BP65" t="s">
        <v>93</v>
      </c>
      <c r="BQ65" t="s">
        <v>93</v>
      </c>
      <c r="BR65" t="s">
        <v>93</v>
      </c>
      <c r="BS65" s="1"/>
      <c r="BT65">
        <v>1034</v>
      </c>
      <c r="BU65" t="s">
        <v>93</v>
      </c>
      <c r="BV65" t="s">
        <v>101</v>
      </c>
      <c r="BW65">
        <v>3073019</v>
      </c>
      <c r="BX65" t="s">
        <v>1262</v>
      </c>
      <c r="BY65" t="s">
        <v>1676</v>
      </c>
      <c r="BZ65" t="s">
        <v>1670</v>
      </c>
      <c r="CA65">
        <v>0</v>
      </c>
      <c r="CB65">
        <v>90</v>
      </c>
      <c r="CC65" t="s">
        <v>106</v>
      </c>
      <c r="CD65" t="s">
        <v>93</v>
      </c>
      <c r="CE65" t="s">
        <v>1677</v>
      </c>
      <c r="CF65" t="s">
        <v>93</v>
      </c>
      <c r="CG65" t="s">
        <v>93</v>
      </c>
      <c r="CH65" t="s">
        <v>93</v>
      </c>
      <c r="CI65">
        <v>319</v>
      </c>
      <c r="CJ65" t="s">
        <v>971</v>
      </c>
      <c r="CK65">
        <v>0</v>
      </c>
      <c r="CL65" t="s">
        <v>93</v>
      </c>
      <c r="CM65">
        <v>0</v>
      </c>
      <c r="CN65" t="s">
        <v>93</v>
      </c>
      <c r="CO65">
        <v>0</v>
      </c>
      <c r="CP65" t="s">
        <v>93</v>
      </c>
      <c r="CQ65" t="s">
        <v>93</v>
      </c>
      <c r="CS65" t="str">
        <f>_xlfn.IFNA(VLOOKUP(前[[#This Row],[利用者名]],全[利用者名],1,FALSE),"終了")</f>
        <v>櫻井　三郎</v>
      </c>
    </row>
    <row r="66" spans="1:97">
      <c r="A66">
        <v>65</v>
      </c>
      <c r="B66">
        <v>889</v>
      </c>
      <c r="C66" t="s">
        <v>859</v>
      </c>
      <c r="D66" t="s">
        <v>860</v>
      </c>
      <c r="E66" t="s">
        <v>91</v>
      </c>
      <c r="F66" s="1">
        <v>23241</v>
      </c>
      <c r="G66" s="1">
        <v>23241</v>
      </c>
      <c r="H66" t="s">
        <v>136</v>
      </c>
      <c r="I66" t="s">
        <v>886</v>
      </c>
      <c r="J66" t="s">
        <v>93</v>
      </c>
      <c r="K66" t="s">
        <v>861</v>
      </c>
      <c r="L66" t="s">
        <v>93</v>
      </c>
      <c r="M66" t="s">
        <v>1111</v>
      </c>
      <c r="N66" t="s">
        <v>94</v>
      </c>
      <c r="O66" t="s">
        <v>1261</v>
      </c>
      <c r="P66" t="s">
        <v>116</v>
      </c>
      <c r="Q66" t="s">
        <v>1253</v>
      </c>
      <c r="R66" t="s">
        <v>1436</v>
      </c>
      <c r="S66" t="s">
        <v>93</v>
      </c>
      <c r="T66" t="s">
        <v>909</v>
      </c>
      <c r="U66" t="s">
        <v>93</v>
      </c>
      <c r="V66" t="s">
        <v>93</v>
      </c>
      <c r="W66">
        <v>62</v>
      </c>
      <c r="X66">
        <v>8</v>
      </c>
      <c r="Y66" t="s">
        <v>94</v>
      </c>
      <c r="Z66" s="1"/>
      <c r="AA66" s="1"/>
      <c r="AB66" s="1">
        <v>45323</v>
      </c>
      <c r="AC66" s="1"/>
      <c r="AD66" t="s">
        <v>104</v>
      </c>
      <c r="AE66">
        <v>22</v>
      </c>
      <c r="AF66" s="1">
        <v>45323</v>
      </c>
      <c r="AG66" s="1">
        <v>46783</v>
      </c>
      <c r="AH66" t="s">
        <v>93</v>
      </c>
      <c r="AI66" t="s">
        <v>117</v>
      </c>
      <c r="AJ66">
        <v>132027</v>
      </c>
      <c r="AK66" t="s">
        <v>1486</v>
      </c>
      <c r="AL66" s="1"/>
      <c r="AM66">
        <v>1373002193</v>
      </c>
      <c r="AN66" t="s">
        <v>1720</v>
      </c>
      <c r="AO66" t="s">
        <v>140</v>
      </c>
      <c r="AP66">
        <v>1130012</v>
      </c>
      <c r="AQ66" t="s">
        <v>97</v>
      </c>
      <c r="AR66" t="s">
        <v>887</v>
      </c>
      <c r="AS66" t="s">
        <v>853</v>
      </c>
      <c r="AT66" t="s">
        <v>117</v>
      </c>
      <c r="AU66" s="1">
        <v>45992</v>
      </c>
      <c r="AV66" s="1">
        <v>46022</v>
      </c>
      <c r="AW66">
        <v>49</v>
      </c>
      <c r="AX66" t="s">
        <v>98</v>
      </c>
      <c r="AY66" t="s">
        <v>142</v>
      </c>
      <c r="AZ66">
        <v>712</v>
      </c>
      <c r="BA66" t="s">
        <v>1279</v>
      </c>
      <c r="BB66" t="s">
        <v>716</v>
      </c>
      <c r="BC66" t="s">
        <v>1010</v>
      </c>
      <c r="BD66" t="s">
        <v>93</v>
      </c>
      <c r="BE66" t="s">
        <v>860</v>
      </c>
      <c r="BF66" t="s">
        <v>136</v>
      </c>
      <c r="BG66" t="s">
        <v>886</v>
      </c>
      <c r="BH66" t="s">
        <v>93</v>
      </c>
      <c r="BI66" t="s">
        <v>861</v>
      </c>
      <c r="BJ66" t="s">
        <v>142</v>
      </c>
      <c r="BK66" s="1">
        <v>42491</v>
      </c>
      <c r="BL66" s="1"/>
      <c r="BM66">
        <v>0</v>
      </c>
      <c r="BN66" t="s">
        <v>93</v>
      </c>
      <c r="BO66" t="s">
        <v>93</v>
      </c>
      <c r="BP66" t="s">
        <v>93</v>
      </c>
      <c r="BQ66" t="s">
        <v>93</v>
      </c>
      <c r="BR66" t="s">
        <v>93</v>
      </c>
      <c r="BS66" s="1"/>
      <c r="BT66">
        <v>925</v>
      </c>
      <c r="BU66" t="s">
        <v>93</v>
      </c>
      <c r="BV66" t="s">
        <v>93</v>
      </c>
      <c r="BX66" t="s">
        <v>93</v>
      </c>
      <c r="BY66" t="s">
        <v>93</v>
      </c>
      <c r="BZ66" t="s">
        <v>93</v>
      </c>
      <c r="CA66">
        <v>0</v>
      </c>
      <c r="CB66">
        <v>90</v>
      </c>
      <c r="CC66" t="s">
        <v>982</v>
      </c>
      <c r="CD66" t="s">
        <v>186</v>
      </c>
      <c r="CE66" t="s">
        <v>1112</v>
      </c>
      <c r="CF66" t="s">
        <v>94</v>
      </c>
      <c r="CG66" t="s">
        <v>94</v>
      </c>
      <c r="CH66" t="s">
        <v>93</v>
      </c>
      <c r="CI66">
        <v>58</v>
      </c>
      <c r="CJ66" t="s">
        <v>1128</v>
      </c>
      <c r="CK66">
        <v>0</v>
      </c>
      <c r="CL66" t="s">
        <v>93</v>
      </c>
      <c r="CM66">
        <v>0</v>
      </c>
      <c r="CN66" t="s">
        <v>93</v>
      </c>
      <c r="CO66">
        <v>0</v>
      </c>
      <c r="CP66" t="s">
        <v>93</v>
      </c>
      <c r="CQ66" t="s">
        <v>93</v>
      </c>
      <c r="CS66" t="str">
        <f>_xlfn.IFNA(VLOOKUP(前[[#This Row],[利用者名]],全[利用者名],1,FALSE),"終了")</f>
        <v>笹川　一幸</v>
      </c>
    </row>
    <row r="67" spans="1:97">
      <c r="A67">
        <v>66</v>
      </c>
      <c r="B67">
        <v>1008</v>
      </c>
      <c r="C67" t="s">
        <v>1404</v>
      </c>
      <c r="D67" t="s">
        <v>1405</v>
      </c>
      <c r="E67" t="s">
        <v>125</v>
      </c>
      <c r="F67" s="1">
        <v>17667</v>
      </c>
      <c r="G67" s="1">
        <v>17667</v>
      </c>
      <c r="H67" t="s">
        <v>113</v>
      </c>
      <c r="I67" t="s">
        <v>1406</v>
      </c>
      <c r="J67" t="s">
        <v>93</v>
      </c>
      <c r="K67" t="s">
        <v>1407</v>
      </c>
      <c r="L67" t="s">
        <v>93</v>
      </c>
      <c r="M67" t="s">
        <v>93</v>
      </c>
      <c r="N67" t="s">
        <v>94</v>
      </c>
      <c r="O67" t="s">
        <v>93</v>
      </c>
      <c r="P67" t="s">
        <v>93</v>
      </c>
      <c r="Q67" t="s">
        <v>1352</v>
      </c>
      <c r="R67" t="s">
        <v>93</v>
      </c>
      <c r="S67" t="s">
        <v>93</v>
      </c>
      <c r="T67" t="s">
        <v>93</v>
      </c>
      <c r="U67" t="s">
        <v>93</v>
      </c>
      <c r="V67" t="s">
        <v>93</v>
      </c>
      <c r="W67">
        <v>77</v>
      </c>
      <c r="X67">
        <v>5</v>
      </c>
      <c r="Y67" t="s">
        <v>94</v>
      </c>
      <c r="Z67" s="1">
        <v>45896</v>
      </c>
      <c r="AA67" s="1"/>
      <c r="AB67" s="1"/>
      <c r="AC67" s="1"/>
      <c r="AD67" t="s">
        <v>104</v>
      </c>
      <c r="AE67">
        <v>22</v>
      </c>
      <c r="AF67" s="1">
        <v>45819</v>
      </c>
      <c r="AG67" s="1">
        <v>46203</v>
      </c>
      <c r="AH67" t="s">
        <v>93</v>
      </c>
      <c r="AI67" t="s">
        <v>93</v>
      </c>
      <c r="AJ67">
        <v>132027</v>
      </c>
      <c r="AK67" t="s">
        <v>1487</v>
      </c>
      <c r="AL67" s="1"/>
      <c r="AM67">
        <v>1373003720</v>
      </c>
      <c r="AN67" t="s">
        <v>1289</v>
      </c>
      <c r="AO67" t="s">
        <v>93</v>
      </c>
      <c r="AQ67" t="s">
        <v>93</v>
      </c>
      <c r="AR67" t="s">
        <v>93</v>
      </c>
      <c r="AS67" t="s">
        <v>93</v>
      </c>
      <c r="AT67" t="s">
        <v>93</v>
      </c>
      <c r="AU67" s="1">
        <v>45927</v>
      </c>
      <c r="AV67" s="1">
        <v>46107</v>
      </c>
      <c r="AW67">
        <v>49</v>
      </c>
      <c r="AX67" t="s">
        <v>98</v>
      </c>
      <c r="AY67" t="s">
        <v>99</v>
      </c>
      <c r="AZ67">
        <v>751</v>
      </c>
      <c r="BA67" t="s">
        <v>1678</v>
      </c>
      <c r="BB67" t="s">
        <v>121</v>
      </c>
      <c r="BC67" t="s">
        <v>93</v>
      </c>
      <c r="BD67" t="s">
        <v>93</v>
      </c>
      <c r="BE67" t="s">
        <v>1405</v>
      </c>
      <c r="BF67" t="s">
        <v>113</v>
      </c>
      <c r="BG67" t="s">
        <v>1406</v>
      </c>
      <c r="BH67" t="s">
        <v>93</v>
      </c>
      <c r="BI67" t="s">
        <v>1407</v>
      </c>
      <c r="BJ67" t="s">
        <v>99</v>
      </c>
      <c r="BK67" s="1"/>
      <c r="BL67" s="1"/>
      <c r="BM67">
        <v>81</v>
      </c>
      <c r="BN67" t="s">
        <v>712</v>
      </c>
      <c r="BO67" t="s">
        <v>93</v>
      </c>
      <c r="BP67" t="s">
        <v>93</v>
      </c>
      <c r="BQ67" t="s">
        <v>93</v>
      </c>
      <c r="BR67" t="s">
        <v>93</v>
      </c>
      <c r="BS67" s="1"/>
      <c r="BT67">
        <v>1027</v>
      </c>
      <c r="BU67" t="s">
        <v>93</v>
      </c>
      <c r="BV67" t="s">
        <v>101</v>
      </c>
      <c r="BW67">
        <v>2237721</v>
      </c>
      <c r="BX67" t="s">
        <v>122</v>
      </c>
      <c r="BY67" t="s">
        <v>1488</v>
      </c>
      <c r="BZ67" t="s">
        <v>1405</v>
      </c>
      <c r="CA67">
        <v>0</v>
      </c>
      <c r="CB67">
        <v>90</v>
      </c>
      <c r="CC67" t="s">
        <v>106</v>
      </c>
      <c r="CD67" t="s">
        <v>93</v>
      </c>
      <c r="CE67" t="s">
        <v>124</v>
      </c>
      <c r="CF67" t="s">
        <v>93</v>
      </c>
      <c r="CG67" t="s">
        <v>93</v>
      </c>
      <c r="CH67" t="s">
        <v>93</v>
      </c>
      <c r="CI67">
        <v>341</v>
      </c>
      <c r="CJ67" t="s">
        <v>172</v>
      </c>
      <c r="CK67">
        <v>0</v>
      </c>
      <c r="CL67" t="s">
        <v>93</v>
      </c>
      <c r="CM67">
        <v>0</v>
      </c>
      <c r="CN67" t="s">
        <v>93</v>
      </c>
      <c r="CO67">
        <v>0</v>
      </c>
      <c r="CP67" t="s">
        <v>93</v>
      </c>
      <c r="CQ67" t="s">
        <v>93</v>
      </c>
      <c r="CS67" t="str">
        <f>_xlfn.IFNA(VLOOKUP(前[[#This Row],[利用者名]],全[利用者名],1,FALSE),"終了")</f>
        <v>佐藤　久子</v>
      </c>
    </row>
    <row r="68" spans="1:97">
      <c r="A68">
        <v>67</v>
      </c>
      <c r="B68">
        <v>914</v>
      </c>
      <c r="C68" t="s">
        <v>972</v>
      </c>
      <c r="D68" t="s">
        <v>973</v>
      </c>
      <c r="E68" t="s">
        <v>125</v>
      </c>
      <c r="F68" s="1">
        <v>17868</v>
      </c>
      <c r="G68" s="1">
        <v>17868</v>
      </c>
      <c r="H68" t="s">
        <v>229</v>
      </c>
      <c r="I68" t="s">
        <v>974</v>
      </c>
      <c r="J68" t="s">
        <v>93</v>
      </c>
      <c r="K68" t="s">
        <v>975</v>
      </c>
      <c r="L68" t="s">
        <v>93</v>
      </c>
      <c r="M68" t="s">
        <v>93</v>
      </c>
      <c r="N68" t="s">
        <v>93</v>
      </c>
      <c r="O68" t="s">
        <v>93</v>
      </c>
      <c r="P68" t="s">
        <v>93</v>
      </c>
      <c r="Q68" t="s">
        <v>1207</v>
      </c>
      <c r="R68" t="s">
        <v>93</v>
      </c>
      <c r="S68" t="s">
        <v>93</v>
      </c>
      <c r="T68" t="s">
        <v>93</v>
      </c>
      <c r="U68" t="s">
        <v>93</v>
      </c>
      <c r="V68" t="s">
        <v>93</v>
      </c>
      <c r="W68">
        <v>77</v>
      </c>
      <c r="X68">
        <v>12</v>
      </c>
      <c r="Y68" t="s">
        <v>94</v>
      </c>
      <c r="Z68" s="1">
        <v>45448</v>
      </c>
      <c r="AA68" s="1"/>
      <c r="AB68" s="1"/>
      <c r="AC68" s="1"/>
      <c r="AD68" t="s">
        <v>884</v>
      </c>
      <c r="AE68">
        <v>13</v>
      </c>
      <c r="AF68" s="1">
        <v>45717</v>
      </c>
      <c r="AG68" s="1">
        <v>46812</v>
      </c>
      <c r="AH68" t="s">
        <v>93</v>
      </c>
      <c r="AI68" t="s">
        <v>93</v>
      </c>
      <c r="AJ68">
        <v>132027</v>
      </c>
      <c r="AK68" t="s">
        <v>1489</v>
      </c>
      <c r="AL68" s="1"/>
      <c r="AM68">
        <v>1303000069</v>
      </c>
      <c r="AN68" t="s">
        <v>1408</v>
      </c>
      <c r="AO68" t="s">
        <v>93</v>
      </c>
      <c r="AQ68" t="s">
        <v>93</v>
      </c>
      <c r="AR68" t="s">
        <v>93</v>
      </c>
      <c r="AS68" t="s">
        <v>93</v>
      </c>
      <c r="AT68" t="s">
        <v>93</v>
      </c>
      <c r="AU68" s="1">
        <v>45981</v>
      </c>
      <c r="AV68" s="1">
        <v>46161</v>
      </c>
      <c r="AW68">
        <v>49</v>
      </c>
      <c r="AX68" t="s">
        <v>98</v>
      </c>
      <c r="AY68" t="s">
        <v>99</v>
      </c>
      <c r="AZ68">
        <v>688</v>
      </c>
      <c r="BA68" t="s">
        <v>1113</v>
      </c>
      <c r="BB68" t="s">
        <v>121</v>
      </c>
      <c r="BC68" t="s">
        <v>93</v>
      </c>
      <c r="BD68" t="s">
        <v>93</v>
      </c>
      <c r="BE68" t="s">
        <v>973</v>
      </c>
      <c r="BF68" t="s">
        <v>229</v>
      </c>
      <c r="BG68" t="s">
        <v>974</v>
      </c>
      <c r="BH68" t="s">
        <v>93</v>
      </c>
      <c r="BI68" t="s">
        <v>975</v>
      </c>
      <c r="BJ68" t="s">
        <v>833</v>
      </c>
      <c r="BK68" s="1"/>
      <c r="BL68" s="1"/>
      <c r="BM68">
        <v>81</v>
      </c>
      <c r="BN68" t="s">
        <v>712</v>
      </c>
      <c r="BO68" t="s">
        <v>93</v>
      </c>
      <c r="BP68" t="s">
        <v>93</v>
      </c>
      <c r="BQ68" t="s">
        <v>93</v>
      </c>
      <c r="BR68" t="s">
        <v>93</v>
      </c>
      <c r="BS68" s="1"/>
      <c r="BT68">
        <v>945</v>
      </c>
      <c r="BU68" t="s">
        <v>93</v>
      </c>
      <c r="BV68" t="s">
        <v>101</v>
      </c>
      <c r="BW68">
        <v>1334999</v>
      </c>
      <c r="BX68" t="s">
        <v>674</v>
      </c>
      <c r="BY68" t="s">
        <v>976</v>
      </c>
      <c r="BZ68" t="s">
        <v>977</v>
      </c>
      <c r="CA68">
        <v>0</v>
      </c>
      <c r="CB68">
        <v>90</v>
      </c>
      <c r="CC68" t="s">
        <v>93</v>
      </c>
      <c r="CD68" t="s">
        <v>93</v>
      </c>
      <c r="CE68" t="s">
        <v>124</v>
      </c>
      <c r="CF68" t="s">
        <v>93</v>
      </c>
      <c r="CG68" t="s">
        <v>93</v>
      </c>
      <c r="CH68" t="s">
        <v>93</v>
      </c>
      <c r="CI68">
        <v>345</v>
      </c>
      <c r="CJ68" t="s">
        <v>1409</v>
      </c>
      <c r="CK68">
        <v>81</v>
      </c>
      <c r="CL68" t="s">
        <v>712</v>
      </c>
      <c r="CM68">
        <v>0</v>
      </c>
      <c r="CN68" t="s">
        <v>93</v>
      </c>
      <c r="CO68">
        <v>0</v>
      </c>
      <c r="CP68" t="s">
        <v>93</v>
      </c>
      <c r="CQ68" t="s">
        <v>93</v>
      </c>
      <c r="CS68" t="str">
        <f>_xlfn.IFNA(VLOOKUP(前[[#This Row],[利用者名]],全[利用者名],1,FALSE),"終了")</f>
        <v>真田　由紀子</v>
      </c>
    </row>
    <row r="69" spans="1:97">
      <c r="A69">
        <v>68</v>
      </c>
      <c r="B69">
        <v>527</v>
      </c>
      <c r="C69" t="s">
        <v>278</v>
      </c>
      <c r="D69" t="s">
        <v>279</v>
      </c>
      <c r="E69" t="s">
        <v>125</v>
      </c>
      <c r="F69" s="1">
        <v>16817</v>
      </c>
      <c r="G69" s="1">
        <v>16817</v>
      </c>
      <c r="H69" t="s">
        <v>136</v>
      </c>
      <c r="I69" t="s">
        <v>280</v>
      </c>
      <c r="J69" t="s">
        <v>93</v>
      </c>
      <c r="K69" t="s">
        <v>281</v>
      </c>
      <c r="L69" t="s">
        <v>282</v>
      </c>
      <c r="M69" t="s">
        <v>699</v>
      </c>
      <c r="N69" t="s">
        <v>94</v>
      </c>
      <c r="O69" t="s">
        <v>93</v>
      </c>
      <c r="P69" t="s">
        <v>93</v>
      </c>
      <c r="Q69" t="s">
        <v>1490</v>
      </c>
      <c r="R69" t="s">
        <v>1436</v>
      </c>
      <c r="S69" t="s">
        <v>920</v>
      </c>
      <c r="T69" t="s">
        <v>909</v>
      </c>
      <c r="U69" t="s">
        <v>93</v>
      </c>
      <c r="V69" t="s">
        <v>93</v>
      </c>
      <c r="W69">
        <v>79</v>
      </c>
      <c r="X69">
        <v>1</v>
      </c>
      <c r="Y69" t="s">
        <v>94</v>
      </c>
      <c r="Z69" s="1">
        <v>43756</v>
      </c>
      <c r="AA69" s="1"/>
      <c r="AB69" s="1">
        <v>45419</v>
      </c>
      <c r="AC69" s="1"/>
      <c r="AD69" t="s">
        <v>192</v>
      </c>
      <c r="AE69">
        <v>24</v>
      </c>
      <c r="AF69" s="1">
        <v>45813</v>
      </c>
      <c r="AG69" s="1">
        <v>46203</v>
      </c>
      <c r="AH69" t="s">
        <v>93</v>
      </c>
      <c r="AI69" t="s">
        <v>93</v>
      </c>
      <c r="AJ69">
        <v>132027</v>
      </c>
      <c r="AK69" t="s">
        <v>1491</v>
      </c>
      <c r="AL69" s="1"/>
      <c r="AM69">
        <v>1373101896</v>
      </c>
      <c r="AN69" t="s">
        <v>888</v>
      </c>
      <c r="AO69" t="s">
        <v>96</v>
      </c>
      <c r="AP69">
        <v>39132022</v>
      </c>
      <c r="AQ69" t="s">
        <v>97</v>
      </c>
      <c r="AR69" t="s">
        <v>93</v>
      </c>
      <c r="AS69" t="s">
        <v>959</v>
      </c>
      <c r="AT69" t="s">
        <v>93</v>
      </c>
      <c r="AU69" s="1">
        <v>45961</v>
      </c>
      <c r="AV69" s="1">
        <v>46111</v>
      </c>
      <c r="AW69">
        <v>49</v>
      </c>
      <c r="AX69" t="s">
        <v>98</v>
      </c>
      <c r="AY69" t="s">
        <v>99</v>
      </c>
      <c r="AZ69">
        <v>571</v>
      </c>
      <c r="BA69" t="s">
        <v>700</v>
      </c>
      <c r="BB69" t="s">
        <v>701</v>
      </c>
      <c r="BC69" t="s">
        <v>93</v>
      </c>
      <c r="BD69" t="s">
        <v>93</v>
      </c>
      <c r="BE69" t="s">
        <v>279</v>
      </c>
      <c r="BF69" t="s">
        <v>136</v>
      </c>
      <c r="BG69" t="s">
        <v>280</v>
      </c>
      <c r="BH69" t="s">
        <v>93</v>
      </c>
      <c r="BI69" t="s">
        <v>281</v>
      </c>
      <c r="BJ69" t="s">
        <v>99</v>
      </c>
      <c r="BK69" s="1">
        <v>45505</v>
      </c>
      <c r="BL69" s="1">
        <v>45869</v>
      </c>
      <c r="BM69">
        <v>81</v>
      </c>
      <c r="BN69" t="s">
        <v>712</v>
      </c>
      <c r="BO69" t="s">
        <v>93</v>
      </c>
      <c r="BP69" t="s">
        <v>93</v>
      </c>
      <c r="BQ69" t="s">
        <v>203</v>
      </c>
      <c r="BR69" t="s">
        <v>93</v>
      </c>
      <c r="BS69" s="1"/>
      <c r="BT69">
        <v>559</v>
      </c>
      <c r="BU69" t="s">
        <v>93</v>
      </c>
      <c r="BV69" t="s">
        <v>101</v>
      </c>
      <c r="BW69">
        <v>367801</v>
      </c>
      <c r="BX69" t="s">
        <v>194</v>
      </c>
      <c r="BY69" t="s">
        <v>284</v>
      </c>
      <c r="BZ69" t="s">
        <v>279</v>
      </c>
      <c r="CA69">
        <v>0</v>
      </c>
      <c r="CB69">
        <v>70</v>
      </c>
      <c r="CC69" t="s">
        <v>106</v>
      </c>
      <c r="CD69" t="s">
        <v>93</v>
      </c>
      <c r="CE69" t="s">
        <v>93</v>
      </c>
      <c r="CF69" t="s">
        <v>93</v>
      </c>
      <c r="CG69" t="s">
        <v>93</v>
      </c>
      <c r="CH69" t="s">
        <v>93</v>
      </c>
      <c r="CI69">
        <v>316</v>
      </c>
      <c r="CJ69" t="s">
        <v>285</v>
      </c>
      <c r="CK69">
        <v>0</v>
      </c>
      <c r="CL69" t="s">
        <v>93</v>
      </c>
      <c r="CM69">
        <v>0</v>
      </c>
      <c r="CN69" t="s">
        <v>93</v>
      </c>
      <c r="CO69">
        <v>0</v>
      </c>
      <c r="CP69" t="s">
        <v>93</v>
      </c>
      <c r="CQ69" t="s">
        <v>93</v>
      </c>
      <c r="CS69" t="str">
        <f>_xlfn.IFNA(VLOOKUP(前[[#This Row],[利用者名]],全[利用者名],1,FALSE),"終了")</f>
        <v>椎名　芳枝</v>
      </c>
    </row>
    <row r="70" spans="1:97">
      <c r="A70">
        <v>69</v>
      </c>
      <c r="B70">
        <v>898</v>
      </c>
      <c r="C70" t="s">
        <v>921</v>
      </c>
      <c r="D70" t="s">
        <v>922</v>
      </c>
      <c r="E70" t="s">
        <v>91</v>
      </c>
      <c r="F70" s="1">
        <v>19929</v>
      </c>
      <c r="G70" s="1">
        <v>19929</v>
      </c>
      <c r="H70" t="s">
        <v>92</v>
      </c>
      <c r="I70" t="s">
        <v>923</v>
      </c>
      <c r="J70" t="s">
        <v>93</v>
      </c>
      <c r="K70" t="s">
        <v>924</v>
      </c>
      <c r="L70" t="s">
        <v>93</v>
      </c>
      <c r="M70" t="s">
        <v>1280</v>
      </c>
      <c r="N70" t="s">
        <v>94</v>
      </c>
      <c r="O70" t="s">
        <v>93</v>
      </c>
      <c r="P70" t="s">
        <v>93</v>
      </c>
      <c r="Q70" t="s">
        <v>1019</v>
      </c>
      <c r="R70" t="s">
        <v>1433</v>
      </c>
      <c r="S70" t="s">
        <v>93</v>
      </c>
      <c r="T70" t="s">
        <v>93</v>
      </c>
      <c r="U70" t="s">
        <v>93</v>
      </c>
      <c r="V70" t="s">
        <v>93</v>
      </c>
      <c r="W70">
        <v>71</v>
      </c>
      <c r="X70">
        <v>7</v>
      </c>
      <c r="Y70" t="s">
        <v>94</v>
      </c>
      <c r="Z70" s="1">
        <v>45356</v>
      </c>
      <c r="AA70" s="1"/>
      <c r="AB70" s="1">
        <v>45356</v>
      </c>
      <c r="AC70" s="1"/>
      <c r="AD70" t="s">
        <v>166</v>
      </c>
      <c r="AE70">
        <v>25</v>
      </c>
      <c r="AF70" s="1">
        <v>45627</v>
      </c>
      <c r="AG70" s="1">
        <v>47087</v>
      </c>
      <c r="AH70" t="s">
        <v>93</v>
      </c>
      <c r="AI70" t="s">
        <v>93</v>
      </c>
      <c r="AJ70">
        <v>132027</v>
      </c>
      <c r="AK70" t="s">
        <v>1492</v>
      </c>
      <c r="AL70" s="1"/>
      <c r="AM70">
        <v>1373000825</v>
      </c>
      <c r="AN70" t="s">
        <v>638</v>
      </c>
      <c r="AO70" t="s">
        <v>96</v>
      </c>
      <c r="AP70">
        <v>39132022</v>
      </c>
      <c r="AQ70" t="s">
        <v>97</v>
      </c>
      <c r="AR70" t="s">
        <v>93</v>
      </c>
      <c r="AS70" t="s">
        <v>925</v>
      </c>
      <c r="AT70" t="s">
        <v>93</v>
      </c>
      <c r="AU70" s="1">
        <v>45972</v>
      </c>
      <c r="AV70" s="1">
        <v>46022</v>
      </c>
      <c r="AW70">
        <v>49</v>
      </c>
      <c r="AX70" t="s">
        <v>98</v>
      </c>
      <c r="AY70" t="s">
        <v>142</v>
      </c>
      <c r="AZ70">
        <v>427</v>
      </c>
      <c r="BA70" t="s">
        <v>1381</v>
      </c>
      <c r="BB70" t="s">
        <v>109</v>
      </c>
      <c r="BC70" t="s">
        <v>93</v>
      </c>
      <c r="BD70" t="s">
        <v>93</v>
      </c>
      <c r="BE70" t="s">
        <v>922</v>
      </c>
      <c r="BF70" t="s">
        <v>92</v>
      </c>
      <c r="BG70" t="s">
        <v>923</v>
      </c>
      <c r="BH70" t="s">
        <v>93</v>
      </c>
      <c r="BI70" t="s">
        <v>924</v>
      </c>
      <c r="BJ70" t="s">
        <v>142</v>
      </c>
      <c r="BK70" s="1">
        <v>45870</v>
      </c>
      <c r="BL70" s="1">
        <v>46234</v>
      </c>
      <c r="BM70">
        <v>85</v>
      </c>
      <c r="BN70" t="s">
        <v>811</v>
      </c>
      <c r="BO70" t="s">
        <v>93</v>
      </c>
      <c r="BP70" t="s">
        <v>93</v>
      </c>
      <c r="BQ70" t="s">
        <v>203</v>
      </c>
      <c r="BR70" t="s">
        <v>93</v>
      </c>
      <c r="BS70" s="1"/>
      <c r="BT70">
        <v>934</v>
      </c>
      <c r="BU70" t="s">
        <v>93</v>
      </c>
      <c r="BV70" t="s">
        <v>101</v>
      </c>
      <c r="BW70">
        <v>248347</v>
      </c>
      <c r="BX70" t="s">
        <v>145</v>
      </c>
      <c r="BY70" t="s">
        <v>946</v>
      </c>
      <c r="BZ70" t="s">
        <v>922</v>
      </c>
      <c r="CA70">
        <v>0</v>
      </c>
      <c r="CB70">
        <v>90</v>
      </c>
      <c r="CC70" t="s">
        <v>982</v>
      </c>
      <c r="CD70" t="s">
        <v>93</v>
      </c>
      <c r="CE70" t="s">
        <v>110</v>
      </c>
      <c r="CF70" t="s">
        <v>94</v>
      </c>
      <c r="CG70" t="s">
        <v>93</v>
      </c>
      <c r="CH70" t="s">
        <v>93</v>
      </c>
      <c r="CI70">
        <v>329</v>
      </c>
      <c r="CJ70" t="s">
        <v>1106</v>
      </c>
      <c r="CK70">
        <v>0</v>
      </c>
      <c r="CL70" t="s">
        <v>93</v>
      </c>
      <c r="CM70">
        <v>0</v>
      </c>
      <c r="CN70" t="s">
        <v>93</v>
      </c>
      <c r="CO70">
        <v>0</v>
      </c>
      <c r="CP70" t="s">
        <v>93</v>
      </c>
      <c r="CQ70" t="s">
        <v>93</v>
      </c>
      <c r="CS70" t="str">
        <f>_xlfn.IFNA(VLOOKUP(前[[#This Row],[利用者名]],全[利用者名],1,FALSE),"終了")</f>
        <v>篠田　久行</v>
      </c>
    </row>
    <row r="71" spans="1:97">
      <c r="A71">
        <v>70</v>
      </c>
      <c r="B71">
        <v>922</v>
      </c>
      <c r="C71" t="s">
        <v>1000</v>
      </c>
      <c r="D71" t="s">
        <v>1001</v>
      </c>
      <c r="E71" t="s">
        <v>125</v>
      </c>
      <c r="F71" s="1">
        <v>18210</v>
      </c>
      <c r="G71" s="1">
        <v>18210</v>
      </c>
      <c r="H71" t="s">
        <v>136</v>
      </c>
      <c r="I71" t="s">
        <v>1002</v>
      </c>
      <c r="J71" t="s">
        <v>93</v>
      </c>
      <c r="K71" t="s">
        <v>1003</v>
      </c>
      <c r="L71" t="s">
        <v>1004</v>
      </c>
      <c r="M71" t="s">
        <v>1011</v>
      </c>
      <c r="N71" t="s">
        <v>94</v>
      </c>
      <c r="O71" t="s">
        <v>1012</v>
      </c>
      <c r="P71" t="s">
        <v>116</v>
      </c>
      <c r="Q71" t="s">
        <v>1294</v>
      </c>
      <c r="R71" t="s">
        <v>93</v>
      </c>
      <c r="S71" t="s">
        <v>93</v>
      </c>
      <c r="T71" t="s">
        <v>93</v>
      </c>
      <c r="U71" t="s">
        <v>93</v>
      </c>
      <c r="V71" t="s">
        <v>93</v>
      </c>
      <c r="W71">
        <v>76</v>
      </c>
      <c r="X71">
        <v>11</v>
      </c>
      <c r="Y71" t="s">
        <v>94</v>
      </c>
      <c r="Z71" s="1">
        <v>45492</v>
      </c>
      <c r="AA71" s="1"/>
      <c r="AB71" s="1"/>
      <c r="AC71" s="1"/>
      <c r="AD71" t="s">
        <v>104</v>
      </c>
      <c r="AE71">
        <v>22</v>
      </c>
      <c r="AF71" s="1">
        <v>45809</v>
      </c>
      <c r="AG71" s="1">
        <v>46904</v>
      </c>
      <c r="AH71" t="s">
        <v>93</v>
      </c>
      <c r="AI71" t="s">
        <v>117</v>
      </c>
      <c r="AJ71">
        <v>132027</v>
      </c>
      <c r="AK71" t="s">
        <v>1493</v>
      </c>
      <c r="AL71" s="1"/>
      <c r="AM71">
        <v>1373003639</v>
      </c>
      <c r="AN71" t="s">
        <v>1013</v>
      </c>
      <c r="AO71" t="s">
        <v>96</v>
      </c>
      <c r="AP71">
        <v>138255</v>
      </c>
      <c r="AQ71" t="s">
        <v>97</v>
      </c>
      <c r="AR71" t="s">
        <v>705</v>
      </c>
      <c r="AS71" t="s">
        <v>1014</v>
      </c>
      <c r="AT71" t="s">
        <v>117</v>
      </c>
      <c r="AU71" s="1">
        <v>45931</v>
      </c>
      <c r="AV71" s="1">
        <v>46022</v>
      </c>
      <c r="AW71">
        <v>49</v>
      </c>
      <c r="AX71" t="s">
        <v>98</v>
      </c>
      <c r="AY71" t="s">
        <v>99</v>
      </c>
      <c r="AZ71">
        <v>37</v>
      </c>
      <c r="BA71" t="s">
        <v>198</v>
      </c>
      <c r="BB71" t="s">
        <v>199</v>
      </c>
      <c r="BC71" t="s">
        <v>93</v>
      </c>
      <c r="BD71" t="s">
        <v>93</v>
      </c>
      <c r="BE71" t="s">
        <v>1001</v>
      </c>
      <c r="BF71" t="s">
        <v>136</v>
      </c>
      <c r="BG71" t="s">
        <v>1002</v>
      </c>
      <c r="BH71" t="s">
        <v>93</v>
      </c>
      <c r="BI71" t="s">
        <v>1003</v>
      </c>
      <c r="BJ71" t="s">
        <v>99</v>
      </c>
      <c r="BK71" s="1">
        <v>45505</v>
      </c>
      <c r="BL71" s="1">
        <v>45603</v>
      </c>
      <c r="BM71">
        <v>0</v>
      </c>
      <c r="BN71" t="s">
        <v>93</v>
      </c>
      <c r="BO71" t="s">
        <v>93</v>
      </c>
      <c r="BP71" t="s">
        <v>93</v>
      </c>
      <c r="BQ71" t="s">
        <v>93</v>
      </c>
      <c r="BR71" t="s">
        <v>93</v>
      </c>
      <c r="BS71" s="1"/>
      <c r="BT71">
        <v>952</v>
      </c>
      <c r="BU71" t="s">
        <v>93</v>
      </c>
      <c r="BV71" t="s">
        <v>101</v>
      </c>
      <c r="BW71">
        <v>8753</v>
      </c>
      <c r="BX71" t="s">
        <v>158</v>
      </c>
      <c r="BY71" t="s">
        <v>1015</v>
      </c>
      <c r="BZ71" t="s">
        <v>1001</v>
      </c>
      <c r="CA71">
        <v>0</v>
      </c>
      <c r="CB71">
        <v>90</v>
      </c>
      <c r="CC71" t="s">
        <v>106</v>
      </c>
      <c r="CD71" t="s">
        <v>106</v>
      </c>
      <c r="CE71" t="s">
        <v>290</v>
      </c>
      <c r="CF71" t="s">
        <v>93</v>
      </c>
      <c r="CG71" t="s">
        <v>94</v>
      </c>
      <c r="CH71" t="s">
        <v>93</v>
      </c>
      <c r="CI71">
        <v>185</v>
      </c>
      <c r="CJ71" t="s">
        <v>1016</v>
      </c>
      <c r="CK71">
        <v>0</v>
      </c>
      <c r="CL71" t="s">
        <v>93</v>
      </c>
      <c r="CM71">
        <v>0</v>
      </c>
      <c r="CN71" t="s">
        <v>93</v>
      </c>
      <c r="CO71">
        <v>0</v>
      </c>
      <c r="CP71" t="s">
        <v>93</v>
      </c>
      <c r="CQ71" t="s">
        <v>93</v>
      </c>
      <c r="CS71" t="str">
        <f>_xlfn.IFNA(VLOOKUP(前[[#This Row],[利用者名]],全[利用者名],1,FALSE),"終了")</f>
        <v>澁澤　絹江</v>
      </c>
    </row>
    <row r="72" spans="1:97">
      <c r="A72">
        <v>71</v>
      </c>
      <c r="B72">
        <v>925</v>
      </c>
      <c r="C72" t="s">
        <v>1023</v>
      </c>
      <c r="D72" t="s">
        <v>1024</v>
      </c>
      <c r="E72" t="s">
        <v>125</v>
      </c>
      <c r="F72" s="1">
        <v>12785</v>
      </c>
      <c r="G72" s="1">
        <v>12785</v>
      </c>
      <c r="H72" t="s">
        <v>92</v>
      </c>
      <c r="I72" t="s">
        <v>1025</v>
      </c>
      <c r="J72" t="s">
        <v>93</v>
      </c>
      <c r="K72" t="s">
        <v>1026</v>
      </c>
      <c r="L72" t="s">
        <v>93</v>
      </c>
      <c r="M72" t="s">
        <v>93</v>
      </c>
      <c r="N72" t="s">
        <v>94</v>
      </c>
      <c r="O72" t="s">
        <v>838</v>
      </c>
      <c r="P72" t="s">
        <v>93</v>
      </c>
      <c r="Q72" t="s">
        <v>1364</v>
      </c>
      <c r="R72" t="s">
        <v>93</v>
      </c>
      <c r="S72" t="s">
        <v>93</v>
      </c>
      <c r="T72" t="s">
        <v>93</v>
      </c>
      <c r="U72" t="s">
        <v>93</v>
      </c>
      <c r="V72" t="s">
        <v>93</v>
      </c>
      <c r="W72">
        <v>90</v>
      </c>
      <c r="X72">
        <v>1</v>
      </c>
      <c r="Y72" t="s">
        <v>94</v>
      </c>
      <c r="Z72" s="1">
        <v>45492</v>
      </c>
      <c r="AA72" s="1"/>
      <c r="AB72" s="1"/>
      <c r="AC72" s="1"/>
      <c r="AD72" t="s">
        <v>192</v>
      </c>
      <c r="AE72">
        <v>24</v>
      </c>
      <c r="AF72" s="1">
        <v>45870</v>
      </c>
      <c r="AG72" s="1">
        <v>47330</v>
      </c>
      <c r="AH72" t="s">
        <v>93</v>
      </c>
      <c r="AI72" t="s">
        <v>93</v>
      </c>
      <c r="AJ72">
        <v>132027</v>
      </c>
      <c r="AK72" t="s">
        <v>1494</v>
      </c>
      <c r="AL72" s="1"/>
      <c r="AM72">
        <v>1373000825</v>
      </c>
      <c r="AN72" t="s">
        <v>638</v>
      </c>
      <c r="AO72" t="s">
        <v>93</v>
      </c>
      <c r="AQ72" t="s">
        <v>93</v>
      </c>
      <c r="AR72" t="s">
        <v>93</v>
      </c>
      <c r="AS72" t="s">
        <v>93</v>
      </c>
      <c r="AT72" t="s">
        <v>93</v>
      </c>
      <c r="AU72" s="1">
        <v>45992</v>
      </c>
      <c r="AV72" s="1">
        <v>46022</v>
      </c>
      <c r="AW72">
        <v>49</v>
      </c>
      <c r="AX72" t="s">
        <v>98</v>
      </c>
      <c r="AY72" t="s">
        <v>99</v>
      </c>
      <c r="AZ72">
        <v>702</v>
      </c>
      <c r="BA72" t="s">
        <v>1164</v>
      </c>
      <c r="BB72" t="s">
        <v>185</v>
      </c>
      <c r="BC72" t="s">
        <v>93</v>
      </c>
      <c r="BD72" t="s">
        <v>93</v>
      </c>
      <c r="BE72" t="s">
        <v>1024</v>
      </c>
      <c r="BF72" t="s">
        <v>92</v>
      </c>
      <c r="BG72" t="s">
        <v>1025</v>
      </c>
      <c r="BH72" t="s">
        <v>93</v>
      </c>
      <c r="BI72" t="s">
        <v>1026</v>
      </c>
      <c r="BJ72" t="s">
        <v>99</v>
      </c>
      <c r="BK72" s="1"/>
      <c r="BL72" s="1"/>
      <c r="BM72">
        <v>81</v>
      </c>
      <c r="BN72" t="s">
        <v>712</v>
      </c>
      <c r="BO72" t="s">
        <v>93</v>
      </c>
      <c r="BP72" t="s">
        <v>93</v>
      </c>
      <c r="BQ72" t="s">
        <v>93</v>
      </c>
      <c r="BR72" t="s">
        <v>93</v>
      </c>
      <c r="BS72" s="1"/>
      <c r="BT72">
        <v>955</v>
      </c>
      <c r="BU72" t="s">
        <v>93</v>
      </c>
      <c r="BV72" t="s">
        <v>101</v>
      </c>
      <c r="BW72">
        <v>1286590</v>
      </c>
      <c r="BX72" t="s">
        <v>998</v>
      </c>
      <c r="BY72" t="s">
        <v>1027</v>
      </c>
      <c r="BZ72" t="s">
        <v>1024</v>
      </c>
      <c r="CA72">
        <v>0</v>
      </c>
      <c r="CB72">
        <v>90</v>
      </c>
      <c r="CC72" t="s">
        <v>106</v>
      </c>
      <c r="CD72" t="s">
        <v>106</v>
      </c>
      <c r="CE72" t="s">
        <v>187</v>
      </c>
      <c r="CF72" t="s">
        <v>93</v>
      </c>
      <c r="CG72" t="s">
        <v>94</v>
      </c>
      <c r="CH72" t="s">
        <v>93</v>
      </c>
      <c r="CI72">
        <v>47</v>
      </c>
      <c r="CJ72" t="s">
        <v>1028</v>
      </c>
      <c r="CK72">
        <v>81</v>
      </c>
      <c r="CL72" t="s">
        <v>712</v>
      </c>
      <c r="CM72">
        <v>0</v>
      </c>
      <c r="CN72" t="s">
        <v>93</v>
      </c>
      <c r="CO72">
        <v>0</v>
      </c>
      <c r="CP72" t="s">
        <v>93</v>
      </c>
      <c r="CQ72" t="s">
        <v>93</v>
      </c>
      <c r="CS72" t="str">
        <f>_xlfn.IFNA(VLOOKUP(前[[#This Row],[利用者名]],全[利用者名],1,FALSE),"終了")</f>
        <v>嶋田　ムツ子</v>
      </c>
    </row>
    <row r="73" spans="1:97">
      <c r="A73">
        <v>72</v>
      </c>
      <c r="B73">
        <v>917</v>
      </c>
      <c r="C73" t="s">
        <v>1005</v>
      </c>
      <c r="D73" t="s">
        <v>978</v>
      </c>
      <c r="E73" t="s">
        <v>91</v>
      </c>
      <c r="F73" s="1">
        <v>19180</v>
      </c>
      <c r="G73" s="1">
        <v>19180</v>
      </c>
      <c r="H73" t="s">
        <v>113</v>
      </c>
      <c r="I73" t="s">
        <v>979</v>
      </c>
      <c r="J73" t="s">
        <v>93</v>
      </c>
      <c r="K73" t="s">
        <v>980</v>
      </c>
      <c r="L73" t="s">
        <v>93</v>
      </c>
      <c r="M73" t="s">
        <v>1311</v>
      </c>
      <c r="N73" t="s">
        <v>94</v>
      </c>
      <c r="O73" t="s">
        <v>93</v>
      </c>
      <c r="P73" t="s">
        <v>93</v>
      </c>
      <c r="Q73" t="s">
        <v>1429</v>
      </c>
      <c r="R73" t="s">
        <v>93</v>
      </c>
      <c r="S73" t="s">
        <v>93</v>
      </c>
      <c r="T73" t="s">
        <v>93</v>
      </c>
      <c r="U73" t="s">
        <v>93</v>
      </c>
      <c r="V73" t="s">
        <v>93</v>
      </c>
      <c r="W73">
        <v>73</v>
      </c>
      <c r="X73">
        <v>7</v>
      </c>
      <c r="Y73" t="s">
        <v>94</v>
      </c>
      <c r="Z73" s="1">
        <v>45460</v>
      </c>
      <c r="AA73" s="1"/>
      <c r="AB73" s="1"/>
      <c r="AC73" s="1"/>
      <c r="AD73" t="s">
        <v>192</v>
      </c>
      <c r="AE73">
        <v>24</v>
      </c>
      <c r="AF73" s="1">
        <v>45323</v>
      </c>
      <c r="AG73" s="1">
        <v>46783</v>
      </c>
      <c r="AH73" t="s">
        <v>93</v>
      </c>
      <c r="AI73" t="s">
        <v>93</v>
      </c>
      <c r="AJ73">
        <v>132027</v>
      </c>
      <c r="AK73" t="s">
        <v>1495</v>
      </c>
      <c r="AL73" s="1"/>
      <c r="AM73">
        <v>1373101896</v>
      </c>
      <c r="AN73" t="s">
        <v>888</v>
      </c>
      <c r="AO73" t="s">
        <v>93</v>
      </c>
      <c r="AQ73" t="s">
        <v>93</v>
      </c>
      <c r="AR73" t="s">
        <v>93</v>
      </c>
      <c r="AS73" t="s">
        <v>93</v>
      </c>
      <c r="AT73" t="s">
        <v>93</v>
      </c>
      <c r="AU73" s="1">
        <v>45992</v>
      </c>
      <c r="AV73" s="1">
        <v>46081</v>
      </c>
      <c r="AW73">
        <v>81</v>
      </c>
      <c r="AX73" t="s">
        <v>712</v>
      </c>
      <c r="AY73" t="s">
        <v>99</v>
      </c>
      <c r="AZ73">
        <v>329</v>
      </c>
      <c r="BA73" t="s">
        <v>1774</v>
      </c>
      <c r="BB73" t="s">
        <v>199</v>
      </c>
      <c r="BC73" t="s">
        <v>93</v>
      </c>
      <c r="BD73" t="s">
        <v>93</v>
      </c>
      <c r="BE73" t="s">
        <v>978</v>
      </c>
      <c r="BF73" t="s">
        <v>113</v>
      </c>
      <c r="BG73" t="s">
        <v>979</v>
      </c>
      <c r="BH73" t="s">
        <v>93</v>
      </c>
      <c r="BI73" t="s">
        <v>980</v>
      </c>
      <c r="BJ73" t="s">
        <v>99</v>
      </c>
      <c r="BK73" s="1"/>
      <c r="BL73" s="1"/>
      <c r="BM73">
        <v>49</v>
      </c>
      <c r="BN73" t="s">
        <v>98</v>
      </c>
      <c r="BO73" t="s">
        <v>93</v>
      </c>
      <c r="BP73" t="s">
        <v>93</v>
      </c>
      <c r="BQ73" t="s">
        <v>93</v>
      </c>
      <c r="BR73" t="s">
        <v>93</v>
      </c>
      <c r="BS73" s="1"/>
      <c r="BT73">
        <v>948</v>
      </c>
      <c r="BU73" t="s">
        <v>93</v>
      </c>
      <c r="BV73" t="s">
        <v>101</v>
      </c>
      <c r="BW73">
        <v>7669156</v>
      </c>
      <c r="BX73" t="s">
        <v>1006</v>
      </c>
      <c r="BY73" t="s">
        <v>1007</v>
      </c>
      <c r="BZ73" t="s">
        <v>1008</v>
      </c>
      <c r="CA73">
        <v>0</v>
      </c>
      <c r="CB73">
        <v>80</v>
      </c>
      <c r="CC73" t="s">
        <v>106</v>
      </c>
      <c r="CD73" t="s">
        <v>93</v>
      </c>
      <c r="CE73" t="s">
        <v>290</v>
      </c>
      <c r="CF73" t="s">
        <v>93</v>
      </c>
      <c r="CG73" t="s">
        <v>93</v>
      </c>
      <c r="CH73" t="s">
        <v>93</v>
      </c>
      <c r="CI73">
        <v>316</v>
      </c>
      <c r="CJ73" t="s">
        <v>285</v>
      </c>
      <c r="CK73">
        <v>49</v>
      </c>
      <c r="CL73" t="s">
        <v>98</v>
      </c>
      <c r="CM73">
        <v>0</v>
      </c>
      <c r="CN73" t="s">
        <v>93</v>
      </c>
      <c r="CO73">
        <v>0</v>
      </c>
      <c r="CP73" t="s">
        <v>93</v>
      </c>
      <c r="CQ73" t="s">
        <v>93</v>
      </c>
      <c r="CS73" t="str">
        <f>_xlfn.IFNA(VLOOKUP(前[[#This Row],[利用者名]],全[利用者名],1,FALSE),"終了")</f>
        <v>島也　辰美</v>
      </c>
    </row>
    <row r="74" spans="1:97">
      <c r="A74">
        <v>73</v>
      </c>
      <c r="B74">
        <v>964</v>
      </c>
      <c r="C74" t="s">
        <v>1208</v>
      </c>
      <c r="D74" t="s">
        <v>1209</v>
      </c>
      <c r="E74" t="s">
        <v>125</v>
      </c>
      <c r="F74" s="1">
        <v>22901</v>
      </c>
      <c r="G74" s="1">
        <v>22901</v>
      </c>
      <c r="H74" t="s">
        <v>136</v>
      </c>
      <c r="I74" t="s">
        <v>1210</v>
      </c>
      <c r="J74" t="s">
        <v>93</v>
      </c>
      <c r="K74" t="s">
        <v>93</v>
      </c>
      <c r="L74" t="s">
        <v>1211</v>
      </c>
      <c r="M74" t="s">
        <v>1212</v>
      </c>
      <c r="N74" t="s">
        <v>93</v>
      </c>
      <c r="O74" t="s">
        <v>93</v>
      </c>
      <c r="P74" t="s">
        <v>93</v>
      </c>
      <c r="Q74" t="s">
        <v>93</v>
      </c>
      <c r="R74" t="s">
        <v>93</v>
      </c>
      <c r="S74" t="s">
        <v>93</v>
      </c>
      <c r="T74" t="s">
        <v>93</v>
      </c>
      <c r="U74" t="s">
        <v>93</v>
      </c>
      <c r="V74" t="s">
        <v>1451</v>
      </c>
      <c r="W74">
        <v>63</v>
      </c>
      <c r="X74">
        <v>9</v>
      </c>
      <c r="Y74" t="s">
        <v>94</v>
      </c>
      <c r="Z74" s="1"/>
      <c r="AA74" s="1"/>
      <c r="AB74" s="1">
        <v>45708</v>
      </c>
      <c r="AC74" s="1">
        <v>45974</v>
      </c>
      <c r="AD74" t="s">
        <v>192</v>
      </c>
      <c r="AE74">
        <v>24</v>
      </c>
      <c r="AF74" s="1">
        <v>45681</v>
      </c>
      <c r="AG74" s="1">
        <v>46053</v>
      </c>
      <c r="AH74" t="s">
        <v>93</v>
      </c>
      <c r="AI74" t="s">
        <v>93</v>
      </c>
      <c r="AJ74">
        <v>132027</v>
      </c>
      <c r="AK74" t="s">
        <v>1496</v>
      </c>
      <c r="AL74" s="1"/>
      <c r="AM74">
        <v>1373003647</v>
      </c>
      <c r="AN74" t="s">
        <v>1033</v>
      </c>
      <c r="AO74" t="s">
        <v>96</v>
      </c>
      <c r="AP74">
        <v>138255</v>
      </c>
      <c r="AQ74" t="s">
        <v>141</v>
      </c>
      <c r="AR74" t="s">
        <v>1213</v>
      </c>
      <c r="AS74" t="s">
        <v>1214</v>
      </c>
      <c r="AT74" t="s">
        <v>93</v>
      </c>
      <c r="AU74" s="1">
        <v>45931</v>
      </c>
      <c r="AV74" s="1">
        <v>46022</v>
      </c>
      <c r="AW74">
        <v>49</v>
      </c>
      <c r="AX74" t="s">
        <v>98</v>
      </c>
      <c r="AY74" t="s">
        <v>142</v>
      </c>
      <c r="AZ74">
        <v>139</v>
      </c>
      <c r="BA74" t="s">
        <v>206</v>
      </c>
      <c r="BB74" t="s">
        <v>199</v>
      </c>
      <c r="BC74" t="s">
        <v>704</v>
      </c>
      <c r="BD74" t="s">
        <v>93</v>
      </c>
      <c r="BE74" t="s">
        <v>1209</v>
      </c>
      <c r="BF74" t="s">
        <v>136</v>
      </c>
      <c r="BG74" t="s">
        <v>1210</v>
      </c>
      <c r="BH74" t="s">
        <v>93</v>
      </c>
      <c r="BI74" t="s">
        <v>93</v>
      </c>
      <c r="BJ74" t="s">
        <v>142</v>
      </c>
      <c r="BK74" s="1">
        <v>45474</v>
      </c>
      <c r="BL74" s="1">
        <v>45930</v>
      </c>
      <c r="BM74">
        <v>85</v>
      </c>
      <c r="BN74" t="s">
        <v>811</v>
      </c>
      <c r="BO74" t="s">
        <v>93</v>
      </c>
      <c r="BP74" t="s">
        <v>93</v>
      </c>
      <c r="BQ74" t="s">
        <v>93</v>
      </c>
      <c r="BR74" t="s">
        <v>1689</v>
      </c>
      <c r="BS74" s="1"/>
      <c r="BT74">
        <v>990</v>
      </c>
      <c r="BU74" t="s">
        <v>93</v>
      </c>
      <c r="BV74" t="s">
        <v>101</v>
      </c>
      <c r="BW74">
        <v>124036</v>
      </c>
      <c r="BX74" t="s">
        <v>1215</v>
      </c>
      <c r="BY74" t="s">
        <v>1216</v>
      </c>
      <c r="BZ74" t="s">
        <v>1217</v>
      </c>
      <c r="CA74">
        <v>0</v>
      </c>
      <c r="CB74">
        <v>90</v>
      </c>
      <c r="CC74" t="s">
        <v>93</v>
      </c>
      <c r="CD74" t="s">
        <v>93</v>
      </c>
      <c r="CE74" t="s">
        <v>290</v>
      </c>
      <c r="CF74" t="s">
        <v>94</v>
      </c>
      <c r="CG74" t="s">
        <v>93</v>
      </c>
      <c r="CH74" t="s">
        <v>93</v>
      </c>
      <c r="CI74">
        <v>330</v>
      </c>
      <c r="CJ74" t="s">
        <v>1110</v>
      </c>
      <c r="CK74">
        <v>85</v>
      </c>
      <c r="CL74" t="s">
        <v>811</v>
      </c>
      <c r="CM74">
        <v>0</v>
      </c>
      <c r="CN74" t="s">
        <v>93</v>
      </c>
      <c r="CO74">
        <v>0</v>
      </c>
      <c r="CP74" t="s">
        <v>93</v>
      </c>
      <c r="CQ74" t="s">
        <v>93</v>
      </c>
      <c r="CS74" t="str">
        <f>_xlfn.IFNA(VLOOKUP(前[[#This Row],[利用者名]],全[利用者名],1,FALSE),"終了")</f>
        <v>島貫　雅貴子</v>
      </c>
    </row>
    <row r="75" spans="1:97">
      <c r="A75">
        <v>74</v>
      </c>
      <c r="B75">
        <v>1012</v>
      </c>
      <c r="C75" t="s">
        <v>1497</v>
      </c>
      <c r="D75" t="s">
        <v>1498</v>
      </c>
      <c r="E75" t="s">
        <v>125</v>
      </c>
      <c r="F75" s="1">
        <v>11284</v>
      </c>
      <c r="G75" s="1">
        <v>11284</v>
      </c>
      <c r="H75" t="s">
        <v>397</v>
      </c>
      <c r="I75" t="s">
        <v>1499</v>
      </c>
      <c r="J75" t="s">
        <v>93</v>
      </c>
      <c r="K75" t="s">
        <v>1500</v>
      </c>
      <c r="L75" t="s">
        <v>93</v>
      </c>
      <c r="M75" t="s">
        <v>93</v>
      </c>
      <c r="N75" t="s">
        <v>94</v>
      </c>
      <c r="O75" t="s">
        <v>93</v>
      </c>
      <c r="P75" t="s">
        <v>93</v>
      </c>
      <c r="Q75" t="s">
        <v>1253</v>
      </c>
      <c r="R75" t="s">
        <v>93</v>
      </c>
      <c r="S75" t="s">
        <v>93</v>
      </c>
      <c r="T75" t="s">
        <v>93</v>
      </c>
      <c r="U75" t="s">
        <v>93</v>
      </c>
      <c r="V75" t="s">
        <v>93</v>
      </c>
      <c r="W75">
        <v>95</v>
      </c>
      <c r="X75">
        <v>11</v>
      </c>
      <c r="Y75" t="s">
        <v>94</v>
      </c>
      <c r="Z75" s="1">
        <v>45924</v>
      </c>
      <c r="AA75" s="1"/>
      <c r="AB75" s="1"/>
      <c r="AC75" s="1"/>
      <c r="AD75" t="s">
        <v>104</v>
      </c>
      <c r="AE75">
        <v>22</v>
      </c>
      <c r="AF75" s="1">
        <v>45924</v>
      </c>
      <c r="AG75" s="1">
        <v>46295</v>
      </c>
      <c r="AH75" t="s">
        <v>93</v>
      </c>
      <c r="AI75" t="s">
        <v>93</v>
      </c>
      <c r="AJ75">
        <v>132027</v>
      </c>
      <c r="AK75" t="s">
        <v>1501</v>
      </c>
      <c r="AL75" s="1"/>
      <c r="AM75">
        <v>1373000346</v>
      </c>
      <c r="AN75" t="s">
        <v>913</v>
      </c>
      <c r="AO75" t="s">
        <v>93</v>
      </c>
      <c r="AQ75" t="s">
        <v>93</v>
      </c>
      <c r="AR75" t="s">
        <v>93</v>
      </c>
      <c r="AS75" t="s">
        <v>93</v>
      </c>
      <c r="AT75" t="s">
        <v>93</v>
      </c>
      <c r="AU75" s="1">
        <v>45986</v>
      </c>
      <c r="AV75" s="1">
        <v>46053</v>
      </c>
      <c r="AW75">
        <v>49</v>
      </c>
      <c r="AX75" t="s">
        <v>98</v>
      </c>
      <c r="AY75" t="s">
        <v>99</v>
      </c>
      <c r="AZ75">
        <v>549</v>
      </c>
      <c r="BA75" t="s">
        <v>656</v>
      </c>
      <c r="BB75" t="s">
        <v>199</v>
      </c>
      <c r="BC75" t="s">
        <v>93</v>
      </c>
      <c r="BD75" t="s">
        <v>93</v>
      </c>
      <c r="BE75" t="s">
        <v>1498</v>
      </c>
      <c r="BF75" t="s">
        <v>397</v>
      </c>
      <c r="BG75" t="s">
        <v>1499</v>
      </c>
      <c r="BH75" t="s">
        <v>93</v>
      </c>
      <c r="BI75" t="s">
        <v>1500</v>
      </c>
      <c r="BJ75" t="s">
        <v>99</v>
      </c>
      <c r="BK75" s="1"/>
      <c r="BL75" s="1"/>
      <c r="BM75">
        <v>0</v>
      </c>
      <c r="BN75" t="s">
        <v>93</v>
      </c>
      <c r="BO75" t="s">
        <v>93</v>
      </c>
      <c r="BP75" t="s">
        <v>93</v>
      </c>
      <c r="BQ75" t="s">
        <v>93</v>
      </c>
      <c r="BR75" t="s">
        <v>93</v>
      </c>
      <c r="BS75" s="1"/>
      <c r="BT75">
        <v>1030</v>
      </c>
      <c r="BU75" t="s">
        <v>93</v>
      </c>
      <c r="BV75" t="s">
        <v>101</v>
      </c>
      <c r="BW75">
        <v>5250415</v>
      </c>
      <c r="BX75" t="s">
        <v>352</v>
      </c>
      <c r="BY75" t="s">
        <v>1679</v>
      </c>
      <c r="BZ75" t="s">
        <v>1498</v>
      </c>
      <c r="CA75">
        <v>0</v>
      </c>
      <c r="CB75">
        <v>90</v>
      </c>
      <c r="CC75" t="s">
        <v>106</v>
      </c>
      <c r="CD75" t="s">
        <v>93</v>
      </c>
      <c r="CE75" t="s">
        <v>290</v>
      </c>
      <c r="CF75" t="s">
        <v>93</v>
      </c>
      <c r="CG75" t="s">
        <v>93</v>
      </c>
      <c r="CH75" t="s">
        <v>93</v>
      </c>
      <c r="CI75">
        <v>255</v>
      </c>
      <c r="CJ75" t="s">
        <v>1502</v>
      </c>
      <c r="CK75">
        <v>0</v>
      </c>
      <c r="CL75" t="s">
        <v>93</v>
      </c>
      <c r="CM75">
        <v>0</v>
      </c>
      <c r="CN75" t="s">
        <v>93</v>
      </c>
      <c r="CO75">
        <v>0</v>
      </c>
      <c r="CP75" t="s">
        <v>93</v>
      </c>
      <c r="CQ75" t="s">
        <v>93</v>
      </c>
      <c r="CS75" t="str">
        <f>_xlfn.IFNA(VLOOKUP(前[[#This Row],[利用者名]],全[利用者名],1,FALSE),"終了")</f>
        <v>清水　敏子</v>
      </c>
    </row>
    <row r="76" spans="1:97">
      <c r="A76">
        <v>75</v>
      </c>
      <c r="B76">
        <v>1026</v>
      </c>
      <c r="C76" t="s">
        <v>1775</v>
      </c>
      <c r="D76" t="s">
        <v>1776</v>
      </c>
      <c r="E76" t="s">
        <v>125</v>
      </c>
      <c r="F76" s="1">
        <v>14529</v>
      </c>
      <c r="G76" s="1">
        <v>14529</v>
      </c>
      <c r="H76" t="s">
        <v>229</v>
      </c>
      <c r="I76" t="s">
        <v>1777</v>
      </c>
      <c r="J76" t="s">
        <v>93</v>
      </c>
      <c r="K76" t="s">
        <v>1778</v>
      </c>
      <c r="L76" t="s">
        <v>93</v>
      </c>
      <c r="M76" t="s">
        <v>93</v>
      </c>
      <c r="N76" t="s">
        <v>94</v>
      </c>
      <c r="O76" t="s">
        <v>93</v>
      </c>
      <c r="P76" t="s">
        <v>93</v>
      </c>
      <c r="Q76" t="s">
        <v>1179</v>
      </c>
      <c r="R76" t="s">
        <v>93</v>
      </c>
      <c r="S76" t="s">
        <v>93</v>
      </c>
      <c r="T76" t="s">
        <v>93</v>
      </c>
      <c r="U76" t="s">
        <v>93</v>
      </c>
      <c r="V76" t="s">
        <v>93</v>
      </c>
      <c r="W76">
        <v>86</v>
      </c>
      <c r="X76">
        <v>10</v>
      </c>
      <c r="Y76" t="s">
        <v>94</v>
      </c>
      <c r="Z76" s="1">
        <v>45987</v>
      </c>
      <c r="AA76" s="1"/>
      <c r="AB76" s="1"/>
      <c r="AC76" s="1"/>
      <c r="AD76" t="s">
        <v>108</v>
      </c>
      <c r="AE76">
        <v>23</v>
      </c>
      <c r="AF76" s="1">
        <v>45689</v>
      </c>
      <c r="AG76" s="1">
        <v>46783</v>
      </c>
      <c r="AH76" t="s">
        <v>93</v>
      </c>
      <c r="AI76" t="s">
        <v>93</v>
      </c>
      <c r="AJ76">
        <v>132027</v>
      </c>
      <c r="AK76" t="s">
        <v>1779</v>
      </c>
      <c r="AL76" s="1"/>
      <c r="AM76">
        <v>1373101961</v>
      </c>
      <c r="AN76" t="s">
        <v>1035</v>
      </c>
      <c r="AO76" t="s">
        <v>93</v>
      </c>
      <c r="AQ76" t="s">
        <v>93</v>
      </c>
      <c r="AR76" t="s">
        <v>93</v>
      </c>
      <c r="AS76" t="s">
        <v>93</v>
      </c>
      <c r="AT76" t="s">
        <v>93</v>
      </c>
      <c r="AU76" s="1">
        <v>45987</v>
      </c>
      <c r="AV76" s="1">
        <v>46022</v>
      </c>
      <c r="AW76">
        <v>49</v>
      </c>
      <c r="AX76" t="s">
        <v>98</v>
      </c>
      <c r="AY76" t="s">
        <v>99</v>
      </c>
      <c r="AZ76">
        <v>758</v>
      </c>
      <c r="BA76" t="s">
        <v>1780</v>
      </c>
      <c r="BB76" t="s">
        <v>1781</v>
      </c>
      <c r="BC76" t="s">
        <v>93</v>
      </c>
      <c r="BD76" t="s">
        <v>93</v>
      </c>
      <c r="BE76" t="s">
        <v>1776</v>
      </c>
      <c r="BF76" t="s">
        <v>229</v>
      </c>
      <c r="BG76" t="s">
        <v>1777</v>
      </c>
      <c r="BH76" t="s">
        <v>93</v>
      </c>
      <c r="BI76" t="s">
        <v>1778</v>
      </c>
      <c r="BJ76" t="s">
        <v>99</v>
      </c>
      <c r="BK76" s="1"/>
      <c r="BL76" s="1"/>
      <c r="BM76">
        <v>0</v>
      </c>
      <c r="BN76" t="s">
        <v>93</v>
      </c>
      <c r="BO76" t="s">
        <v>93</v>
      </c>
      <c r="BP76" t="s">
        <v>93</v>
      </c>
      <c r="BQ76" t="s">
        <v>93</v>
      </c>
      <c r="BR76" t="s">
        <v>93</v>
      </c>
      <c r="BS76" s="1"/>
      <c r="BT76">
        <v>1042</v>
      </c>
      <c r="BU76" t="s">
        <v>93</v>
      </c>
      <c r="BV76" t="s">
        <v>101</v>
      </c>
      <c r="BW76">
        <v>765435</v>
      </c>
      <c r="BX76" t="s">
        <v>1782</v>
      </c>
      <c r="BY76" t="s">
        <v>1783</v>
      </c>
      <c r="BZ76" t="s">
        <v>1776</v>
      </c>
      <c r="CA76">
        <v>0</v>
      </c>
      <c r="CB76">
        <v>90</v>
      </c>
      <c r="CC76" t="s">
        <v>106</v>
      </c>
      <c r="CD76" t="s">
        <v>93</v>
      </c>
      <c r="CE76" t="s">
        <v>1784</v>
      </c>
      <c r="CF76" t="s">
        <v>93</v>
      </c>
      <c r="CG76" t="s">
        <v>93</v>
      </c>
      <c r="CH76" t="s">
        <v>93</v>
      </c>
      <c r="CI76">
        <v>325</v>
      </c>
      <c r="CJ76" t="s">
        <v>808</v>
      </c>
      <c r="CK76">
        <v>0</v>
      </c>
      <c r="CL76" t="s">
        <v>93</v>
      </c>
      <c r="CM76">
        <v>0</v>
      </c>
      <c r="CN76" t="s">
        <v>93</v>
      </c>
      <c r="CO76">
        <v>0</v>
      </c>
      <c r="CP76" t="s">
        <v>93</v>
      </c>
      <c r="CQ76" t="s">
        <v>93</v>
      </c>
      <c r="CS76" t="str">
        <f>_xlfn.IFNA(VLOOKUP(前[[#This Row],[利用者名]],全[利用者名],1,FALSE),"終了")</f>
        <v>清水　まち子</v>
      </c>
    </row>
    <row r="77" spans="1:97">
      <c r="A77">
        <v>76</v>
      </c>
      <c r="B77">
        <v>1005</v>
      </c>
      <c r="C77" t="s">
        <v>1410</v>
      </c>
      <c r="D77" t="s">
        <v>1411</v>
      </c>
      <c r="E77" t="s">
        <v>125</v>
      </c>
      <c r="F77" s="1">
        <v>17497</v>
      </c>
      <c r="G77" s="1">
        <v>17497</v>
      </c>
      <c r="H77" t="s">
        <v>229</v>
      </c>
      <c r="I77" t="s">
        <v>1412</v>
      </c>
      <c r="J77" t="s">
        <v>93</v>
      </c>
      <c r="K77" t="s">
        <v>1413</v>
      </c>
      <c r="L77" t="s">
        <v>93</v>
      </c>
      <c r="M77" t="s">
        <v>93</v>
      </c>
      <c r="N77" t="s">
        <v>94</v>
      </c>
      <c r="O77" t="s">
        <v>1012</v>
      </c>
      <c r="P77" t="s">
        <v>93</v>
      </c>
      <c r="Q77" t="s">
        <v>1364</v>
      </c>
      <c r="R77" t="s">
        <v>93</v>
      </c>
      <c r="S77" t="s">
        <v>93</v>
      </c>
      <c r="T77" t="s">
        <v>93</v>
      </c>
      <c r="U77" t="s">
        <v>93</v>
      </c>
      <c r="V77" t="s">
        <v>93</v>
      </c>
      <c r="W77">
        <v>78</v>
      </c>
      <c r="X77">
        <v>11</v>
      </c>
      <c r="Y77" t="s">
        <v>94</v>
      </c>
      <c r="Z77" s="1">
        <v>45891</v>
      </c>
      <c r="AA77" s="1"/>
      <c r="AB77" s="1"/>
      <c r="AC77" s="1"/>
      <c r="AD77" t="s">
        <v>108</v>
      </c>
      <c r="AE77">
        <v>23</v>
      </c>
      <c r="AF77" s="1">
        <v>45842</v>
      </c>
      <c r="AG77" s="1">
        <v>46234</v>
      </c>
      <c r="AH77" t="s">
        <v>93</v>
      </c>
      <c r="AI77" t="s">
        <v>93</v>
      </c>
      <c r="AJ77">
        <v>132027</v>
      </c>
      <c r="AK77" t="s">
        <v>1503</v>
      </c>
      <c r="AL77" s="1"/>
      <c r="AM77">
        <v>1373003720</v>
      </c>
      <c r="AN77" t="s">
        <v>1289</v>
      </c>
      <c r="AO77" t="s">
        <v>93</v>
      </c>
      <c r="AQ77" t="s">
        <v>93</v>
      </c>
      <c r="AR77" t="s">
        <v>93</v>
      </c>
      <c r="AS77" t="s">
        <v>93</v>
      </c>
      <c r="AT77" t="s">
        <v>93</v>
      </c>
      <c r="AU77" s="1">
        <v>45891</v>
      </c>
      <c r="AV77" s="1">
        <v>46074</v>
      </c>
      <c r="AW77">
        <v>49</v>
      </c>
      <c r="AX77" t="s">
        <v>98</v>
      </c>
      <c r="AY77" t="s">
        <v>99</v>
      </c>
      <c r="AZ77">
        <v>734</v>
      </c>
      <c r="BA77" t="s">
        <v>1414</v>
      </c>
      <c r="BB77" t="s">
        <v>193</v>
      </c>
      <c r="BC77" t="s">
        <v>93</v>
      </c>
      <c r="BD77" t="s">
        <v>93</v>
      </c>
      <c r="BE77" t="s">
        <v>1411</v>
      </c>
      <c r="BF77" t="s">
        <v>229</v>
      </c>
      <c r="BG77" t="s">
        <v>1412</v>
      </c>
      <c r="BH77" t="s">
        <v>93</v>
      </c>
      <c r="BI77" t="s">
        <v>1413</v>
      </c>
      <c r="BJ77" t="s">
        <v>99</v>
      </c>
      <c r="BK77" s="1"/>
      <c r="BL77" s="1"/>
      <c r="BM77">
        <v>0</v>
      </c>
      <c r="BN77" t="s">
        <v>93</v>
      </c>
      <c r="BO77" t="s">
        <v>93</v>
      </c>
      <c r="BP77" t="s">
        <v>93</v>
      </c>
      <c r="BQ77" t="s">
        <v>93</v>
      </c>
      <c r="BR77" t="s">
        <v>93</v>
      </c>
      <c r="BS77" s="1"/>
      <c r="BT77">
        <v>1025</v>
      </c>
      <c r="BU77" t="s">
        <v>93</v>
      </c>
      <c r="BV77" t="s">
        <v>101</v>
      </c>
      <c r="BW77">
        <v>4547249</v>
      </c>
      <c r="BX77" t="s">
        <v>307</v>
      </c>
      <c r="BY77" t="s">
        <v>1504</v>
      </c>
      <c r="BZ77" t="s">
        <v>1411</v>
      </c>
      <c r="CA77">
        <v>0</v>
      </c>
      <c r="CB77">
        <v>90</v>
      </c>
      <c r="CC77" t="s">
        <v>106</v>
      </c>
      <c r="CD77" t="s">
        <v>106</v>
      </c>
      <c r="CE77" t="s">
        <v>197</v>
      </c>
      <c r="CF77" t="s">
        <v>93</v>
      </c>
      <c r="CG77" t="s">
        <v>94</v>
      </c>
      <c r="CH77" t="s">
        <v>93</v>
      </c>
      <c r="CI77">
        <v>344</v>
      </c>
      <c r="CJ77" t="s">
        <v>1403</v>
      </c>
      <c r="CK77">
        <v>0</v>
      </c>
      <c r="CL77" t="s">
        <v>93</v>
      </c>
      <c r="CM77">
        <v>0</v>
      </c>
      <c r="CN77" t="s">
        <v>93</v>
      </c>
      <c r="CO77">
        <v>0</v>
      </c>
      <c r="CP77" t="s">
        <v>93</v>
      </c>
      <c r="CQ77" t="s">
        <v>93</v>
      </c>
      <c r="CS77" t="str">
        <f>_xlfn.IFNA(VLOOKUP(前[[#This Row],[利用者名]],全[利用者名],1,FALSE),"終了")</f>
        <v>庄司　美津枝</v>
      </c>
    </row>
    <row r="78" spans="1:97">
      <c r="A78">
        <v>77</v>
      </c>
      <c r="B78">
        <v>926</v>
      </c>
      <c r="C78" t="s">
        <v>1680</v>
      </c>
      <c r="D78" t="s">
        <v>1681</v>
      </c>
      <c r="E78" t="s">
        <v>125</v>
      </c>
      <c r="F78" s="1">
        <v>15576</v>
      </c>
      <c r="G78" s="1">
        <v>15576</v>
      </c>
      <c r="H78" t="s">
        <v>113</v>
      </c>
      <c r="I78" t="s">
        <v>1682</v>
      </c>
      <c r="J78" t="s">
        <v>1683</v>
      </c>
      <c r="K78" t="s">
        <v>1684</v>
      </c>
      <c r="L78" t="s">
        <v>93</v>
      </c>
      <c r="M78" t="s">
        <v>1685</v>
      </c>
      <c r="N78" t="s">
        <v>93</v>
      </c>
      <c r="O78" t="s">
        <v>93</v>
      </c>
      <c r="P78" t="s">
        <v>126</v>
      </c>
      <c r="Q78" t="s">
        <v>1429</v>
      </c>
      <c r="R78" t="s">
        <v>93</v>
      </c>
      <c r="S78" t="s">
        <v>93</v>
      </c>
      <c r="T78" t="s">
        <v>93</v>
      </c>
      <c r="U78" t="s">
        <v>93</v>
      </c>
      <c r="V78" t="s">
        <v>93</v>
      </c>
      <c r="W78">
        <v>83</v>
      </c>
      <c r="X78">
        <v>8</v>
      </c>
      <c r="Y78" t="s">
        <v>94</v>
      </c>
      <c r="Z78" s="1">
        <v>45510</v>
      </c>
      <c r="AA78" s="1"/>
      <c r="AB78" s="1"/>
      <c r="AC78" s="1"/>
      <c r="AD78" t="s">
        <v>108</v>
      </c>
      <c r="AE78">
        <v>23</v>
      </c>
      <c r="AF78" s="1">
        <v>45931</v>
      </c>
      <c r="AG78" s="1">
        <v>47026</v>
      </c>
      <c r="AH78" t="s">
        <v>93</v>
      </c>
      <c r="AI78" t="s">
        <v>157</v>
      </c>
      <c r="AJ78">
        <v>132027</v>
      </c>
      <c r="AK78" t="s">
        <v>1686</v>
      </c>
      <c r="AL78" s="1"/>
      <c r="AM78">
        <v>1373003613</v>
      </c>
      <c r="AN78" t="s">
        <v>825</v>
      </c>
      <c r="AO78" t="s">
        <v>93</v>
      </c>
      <c r="AQ78" t="s">
        <v>93</v>
      </c>
      <c r="AR78" t="s">
        <v>93</v>
      </c>
      <c r="AS78" t="s">
        <v>93</v>
      </c>
      <c r="AT78" t="s">
        <v>157</v>
      </c>
      <c r="AU78" s="1">
        <v>45975</v>
      </c>
      <c r="AV78" s="1">
        <v>46155</v>
      </c>
      <c r="AW78">
        <v>49</v>
      </c>
      <c r="AX78" t="s">
        <v>98</v>
      </c>
      <c r="AY78" t="s">
        <v>99</v>
      </c>
      <c r="AZ78">
        <v>573</v>
      </c>
      <c r="BA78" t="s">
        <v>1785</v>
      </c>
      <c r="BB78" t="s">
        <v>193</v>
      </c>
      <c r="BC78" t="s">
        <v>93</v>
      </c>
      <c r="BD78" t="s">
        <v>93</v>
      </c>
      <c r="BE78" t="s">
        <v>1681</v>
      </c>
      <c r="BF78" t="s">
        <v>113</v>
      </c>
      <c r="BG78" t="s">
        <v>1682</v>
      </c>
      <c r="BH78" t="s">
        <v>1683</v>
      </c>
      <c r="BI78" t="s">
        <v>1684</v>
      </c>
      <c r="BJ78" t="s">
        <v>99</v>
      </c>
      <c r="BK78" s="1"/>
      <c r="BL78" s="1"/>
      <c r="BM78">
        <v>0</v>
      </c>
      <c r="BN78" t="s">
        <v>93</v>
      </c>
      <c r="BO78" t="s">
        <v>93</v>
      </c>
      <c r="BP78" t="s">
        <v>93</v>
      </c>
      <c r="BQ78" t="s">
        <v>93</v>
      </c>
      <c r="BR78" t="s">
        <v>93</v>
      </c>
      <c r="BS78" s="1"/>
      <c r="BT78">
        <v>956</v>
      </c>
      <c r="BU78" t="s">
        <v>93</v>
      </c>
      <c r="BV78" t="s">
        <v>101</v>
      </c>
      <c r="BW78">
        <v>90682</v>
      </c>
      <c r="BX78" t="s">
        <v>160</v>
      </c>
      <c r="BY78" t="s">
        <v>1687</v>
      </c>
      <c r="BZ78" t="s">
        <v>1681</v>
      </c>
      <c r="CA78">
        <v>0</v>
      </c>
      <c r="CB78">
        <v>90</v>
      </c>
      <c r="CC78" t="s">
        <v>93</v>
      </c>
      <c r="CD78" t="s">
        <v>93</v>
      </c>
      <c r="CE78" t="s">
        <v>197</v>
      </c>
      <c r="CF78" t="s">
        <v>93</v>
      </c>
      <c r="CG78" t="s">
        <v>93</v>
      </c>
      <c r="CH78" t="s">
        <v>93</v>
      </c>
      <c r="CI78">
        <v>338</v>
      </c>
      <c r="CJ78" t="s">
        <v>1688</v>
      </c>
      <c r="CK78">
        <v>0</v>
      </c>
      <c r="CL78" t="s">
        <v>93</v>
      </c>
      <c r="CM78">
        <v>0</v>
      </c>
      <c r="CN78" t="s">
        <v>93</v>
      </c>
      <c r="CO78">
        <v>0</v>
      </c>
      <c r="CP78" t="s">
        <v>93</v>
      </c>
      <c r="CQ78" t="s">
        <v>93</v>
      </c>
      <c r="CS78" t="str">
        <f>_xlfn.IFNA(VLOOKUP(前[[#This Row],[利用者名]],全[利用者名],1,FALSE),"終了")</f>
        <v>庄司　ミツ子</v>
      </c>
    </row>
    <row r="79" spans="1:97">
      <c r="A79">
        <v>78</v>
      </c>
      <c r="B79">
        <v>988</v>
      </c>
      <c r="C79" t="s">
        <v>1312</v>
      </c>
      <c r="D79" t="s">
        <v>1313</v>
      </c>
      <c r="E79" t="s">
        <v>91</v>
      </c>
      <c r="F79" s="1">
        <v>13128</v>
      </c>
      <c r="G79" s="1">
        <v>13128</v>
      </c>
      <c r="H79" t="s">
        <v>113</v>
      </c>
      <c r="I79" t="s">
        <v>1342</v>
      </c>
      <c r="J79" t="s">
        <v>93</v>
      </c>
      <c r="K79" t="s">
        <v>1343</v>
      </c>
      <c r="L79" t="s">
        <v>1344</v>
      </c>
      <c r="M79" t="s">
        <v>93</v>
      </c>
      <c r="N79" t="s">
        <v>94</v>
      </c>
      <c r="O79" t="s">
        <v>93</v>
      </c>
      <c r="P79" t="s">
        <v>93</v>
      </c>
      <c r="Q79" t="s">
        <v>1253</v>
      </c>
      <c r="R79" t="s">
        <v>93</v>
      </c>
      <c r="S79" t="s">
        <v>93</v>
      </c>
      <c r="T79" t="s">
        <v>93</v>
      </c>
      <c r="U79" t="s">
        <v>93</v>
      </c>
      <c r="V79" t="s">
        <v>93</v>
      </c>
      <c r="W79">
        <v>89</v>
      </c>
      <c r="X79">
        <v>12</v>
      </c>
      <c r="Y79" t="s">
        <v>94</v>
      </c>
      <c r="Z79" s="1">
        <v>45821</v>
      </c>
      <c r="AA79" s="1"/>
      <c r="AB79" s="1"/>
      <c r="AC79" s="1"/>
      <c r="AD79" t="s">
        <v>95</v>
      </c>
      <c r="AE79">
        <v>21</v>
      </c>
      <c r="AF79" s="1">
        <v>45231</v>
      </c>
      <c r="AG79" s="1">
        <v>46691</v>
      </c>
      <c r="AH79" t="s">
        <v>93</v>
      </c>
      <c r="AI79" t="s">
        <v>93</v>
      </c>
      <c r="AJ79">
        <v>132027</v>
      </c>
      <c r="AK79" t="s">
        <v>1505</v>
      </c>
      <c r="AL79" s="1"/>
      <c r="AM79">
        <v>1373000098</v>
      </c>
      <c r="AN79" t="s">
        <v>139</v>
      </c>
      <c r="AO79" t="s">
        <v>93</v>
      </c>
      <c r="AQ79" t="s">
        <v>93</v>
      </c>
      <c r="AR79" t="s">
        <v>93</v>
      </c>
      <c r="AS79" t="s">
        <v>93</v>
      </c>
      <c r="AT79" t="s">
        <v>93</v>
      </c>
      <c r="AU79" s="1">
        <v>45992</v>
      </c>
      <c r="AV79" s="1">
        <v>46022</v>
      </c>
      <c r="AW79">
        <v>49</v>
      </c>
      <c r="AX79" t="s">
        <v>98</v>
      </c>
      <c r="AY79" t="s">
        <v>99</v>
      </c>
      <c r="AZ79">
        <v>543</v>
      </c>
      <c r="BA79" t="s">
        <v>1320</v>
      </c>
      <c r="BB79" t="s">
        <v>1200</v>
      </c>
      <c r="BC79" t="s">
        <v>93</v>
      </c>
      <c r="BD79" t="s">
        <v>93</v>
      </c>
      <c r="BE79" t="s">
        <v>1313</v>
      </c>
      <c r="BF79" t="s">
        <v>113</v>
      </c>
      <c r="BG79" t="s">
        <v>1342</v>
      </c>
      <c r="BH79" t="s">
        <v>93</v>
      </c>
      <c r="BI79" t="s">
        <v>1343</v>
      </c>
      <c r="BJ79" t="s">
        <v>99</v>
      </c>
      <c r="BK79" s="1"/>
      <c r="BL79" s="1"/>
      <c r="BM79">
        <v>0</v>
      </c>
      <c r="BN79" t="s">
        <v>93</v>
      </c>
      <c r="BO79" t="s">
        <v>93</v>
      </c>
      <c r="BP79" t="s">
        <v>93</v>
      </c>
      <c r="BQ79" t="s">
        <v>93</v>
      </c>
      <c r="BR79" t="s">
        <v>93</v>
      </c>
      <c r="BS79" s="1"/>
      <c r="BT79">
        <v>1011</v>
      </c>
      <c r="BU79" t="s">
        <v>93</v>
      </c>
      <c r="BV79" t="s">
        <v>101</v>
      </c>
      <c r="BW79">
        <v>790441</v>
      </c>
      <c r="BX79" t="s">
        <v>200</v>
      </c>
      <c r="BY79" t="s">
        <v>1345</v>
      </c>
      <c r="BZ79" t="s">
        <v>1313</v>
      </c>
      <c r="CA79">
        <v>0</v>
      </c>
      <c r="CB79">
        <v>90</v>
      </c>
      <c r="CC79" t="s">
        <v>106</v>
      </c>
      <c r="CD79" t="s">
        <v>93</v>
      </c>
      <c r="CE79" t="s">
        <v>1201</v>
      </c>
      <c r="CF79" t="s">
        <v>93</v>
      </c>
      <c r="CG79" t="s">
        <v>93</v>
      </c>
      <c r="CH79" t="s">
        <v>93</v>
      </c>
      <c r="CI79">
        <v>147</v>
      </c>
      <c r="CJ79" t="s">
        <v>248</v>
      </c>
      <c r="CK79">
        <v>0</v>
      </c>
      <c r="CL79" t="s">
        <v>93</v>
      </c>
      <c r="CM79">
        <v>0</v>
      </c>
      <c r="CN79" t="s">
        <v>93</v>
      </c>
      <c r="CO79">
        <v>0</v>
      </c>
      <c r="CP79" t="s">
        <v>93</v>
      </c>
      <c r="CQ79" t="s">
        <v>93</v>
      </c>
      <c r="CS79" t="str">
        <f>_xlfn.IFNA(VLOOKUP(前[[#This Row],[利用者名]],全[利用者名],1,FALSE),"終了")</f>
        <v>白井　哲郎</v>
      </c>
    </row>
    <row r="80" spans="1:97">
      <c r="A80">
        <v>79</v>
      </c>
      <c r="B80">
        <v>1004</v>
      </c>
      <c r="C80" t="s">
        <v>1415</v>
      </c>
      <c r="D80" t="s">
        <v>1416</v>
      </c>
      <c r="E80" t="s">
        <v>125</v>
      </c>
      <c r="F80" s="1">
        <v>16310</v>
      </c>
      <c r="G80" s="1">
        <v>16310</v>
      </c>
      <c r="H80" t="s">
        <v>156</v>
      </c>
      <c r="I80" t="s">
        <v>1417</v>
      </c>
      <c r="J80" t="s">
        <v>93</v>
      </c>
      <c r="K80" t="s">
        <v>1418</v>
      </c>
      <c r="L80" t="s">
        <v>93</v>
      </c>
      <c r="M80" t="s">
        <v>93</v>
      </c>
      <c r="N80" t="s">
        <v>94</v>
      </c>
      <c r="O80" t="s">
        <v>93</v>
      </c>
      <c r="P80" t="s">
        <v>93</v>
      </c>
      <c r="Q80" t="s">
        <v>1089</v>
      </c>
      <c r="R80" t="s">
        <v>93</v>
      </c>
      <c r="S80" t="s">
        <v>93</v>
      </c>
      <c r="T80" t="s">
        <v>93</v>
      </c>
      <c r="U80" t="s">
        <v>93</v>
      </c>
      <c r="V80" t="s">
        <v>93</v>
      </c>
      <c r="W80">
        <v>81</v>
      </c>
      <c r="X80">
        <v>8</v>
      </c>
      <c r="Y80" t="s">
        <v>94</v>
      </c>
      <c r="Z80" s="1">
        <v>45889</v>
      </c>
      <c r="AA80" s="1"/>
      <c r="AB80" s="1"/>
      <c r="AC80" s="1"/>
      <c r="AD80" t="s">
        <v>108</v>
      </c>
      <c r="AE80">
        <v>23</v>
      </c>
      <c r="AF80" s="1">
        <v>45658</v>
      </c>
      <c r="AG80" s="1">
        <v>46022</v>
      </c>
      <c r="AH80" t="s">
        <v>93</v>
      </c>
      <c r="AI80" t="s">
        <v>93</v>
      </c>
      <c r="AJ80">
        <v>132027</v>
      </c>
      <c r="AK80" t="s">
        <v>1506</v>
      </c>
      <c r="AL80" s="1"/>
      <c r="AM80">
        <v>1373003423</v>
      </c>
      <c r="AN80" t="s">
        <v>695</v>
      </c>
      <c r="AO80" t="s">
        <v>93</v>
      </c>
      <c r="AQ80" t="s">
        <v>93</v>
      </c>
      <c r="AR80" t="s">
        <v>93</v>
      </c>
      <c r="AS80" t="s">
        <v>93</v>
      </c>
      <c r="AT80" t="s">
        <v>93</v>
      </c>
      <c r="AU80" s="1">
        <v>45992</v>
      </c>
      <c r="AV80" s="1">
        <v>46022</v>
      </c>
      <c r="AW80">
        <v>49</v>
      </c>
      <c r="AX80" t="s">
        <v>98</v>
      </c>
      <c r="AY80" t="s">
        <v>99</v>
      </c>
      <c r="AZ80">
        <v>743</v>
      </c>
      <c r="BA80" t="s">
        <v>1507</v>
      </c>
      <c r="BB80" t="s">
        <v>1508</v>
      </c>
      <c r="BC80" t="s">
        <v>93</v>
      </c>
      <c r="BD80" t="s">
        <v>93</v>
      </c>
      <c r="BE80" t="s">
        <v>1416</v>
      </c>
      <c r="BF80" t="s">
        <v>156</v>
      </c>
      <c r="BG80" t="s">
        <v>1417</v>
      </c>
      <c r="BH80" t="s">
        <v>93</v>
      </c>
      <c r="BI80" t="s">
        <v>1418</v>
      </c>
      <c r="BJ80" t="s">
        <v>99</v>
      </c>
      <c r="BK80" s="1"/>
      <c r="BL80" s="1"/>
      <c r="BM80">
        <v>85</v>
      </c>
      <c r="BN80" t="s">
        <v>811</v>
      </c>
      <c r="BO80" t="s">
        <v>93</v>
      </c>
      <c r="BP80" t="s">
        <v>93</v>
      </c>
      <c r="BQ80" t="s">
        <v>93</v>
      </c>
      <c r="BR80" t="s">
        <v>93</v>
      </c>
      <c r="BS80" s="1"/>
      <c r="BT80">
        <v>1024</v>
      </c>
      <c r="BU80" t="s">
        <v>93</v>
      </c>
      <c r="BV80" t="s">
        <v>101</v>
      </c>
      <c r="BW80">
        <v>4864673</v>
      </c>
      <c r="BX80" t="s">
        <v>352</v>
      </c>
      <c r="BY80" t="s">
        <v>1419</v>
      </c>
      <c r="BZ80" t="s">
        <v>1416</v>
      </c>
      <c r="CA80">
        <v>0</v>
      </c>
      <c r="CB80">
        <v>90</v>
      </c>
      <c r="CC80" t="s">
        <v>106</v>
      </c>
      <c r="CD80" t="s">
        <v>93</v>
      </c>
      <c r="CE80" t="s">
        <v>1509</v>
      </c>
      <c r="CF80" t="s">
        <v>93</v>
      </c>
      <c r="CG80" t="s">
        <v>93</v>
      </c>
      <c r="CH80" t="s">
        <v>93</v>
      </c>
      <c r="CI80">
        <v>289</v>
      </c>
      <c r="CJ80" t="s">
        <v>943</v>
      </c>
      <c r="CK80">
        <v>85</v>
      </c>
      <c r="CL80" t="s">
        <v>811</v>
      </c>
      <c r="CM80">
        <v>0</v>
      </c>
      <c r="CN80" t="s">
        <v>93</v>
      </c>
      <c r="CO80">
        <v>0</v>
      </c>
      <c r="CP80" t="s">
        <v>93</v>
      </c>
      <c r="CQ80" t="s">
        <v>93</v>
      </c>
      <c r="CS80" t="str">
        <f>_xlfn.IFNA(VLOOKUP(前[[#This Row],[利用者名]],全[利用者名],1,FALSE),"終了")</f>
        <v>進藤　敦子</v>
      </c>
    </row>
    <row r="81" spans="1:97">
      <c r="A81">
        <v>80</v>
      </c>
      <c r="B81">
        <v>882</v>
      </c>
      <c r="C81" t="s">
        <v>845</v>
      </c>
      <c r="D81" t="s">
        <v>862</v>
      </c>
      <c r="E81" t="s">
        <v>125</v>
      </c>
      <c r="F81" s="1">
        <v>14508</v>
      </c>
      <c r="G81" s="1">
        <v>14508</v>
      </c>
      <c r="H81" t="s">
        <v>175</v>
      </c>
      <c r="I81" t="s">
        <v>291</v>
      </c>
      <c r="J81" t="s">
        <v>846</v>
      </c>
      <c r="K81" t="s">
        <v>847</v>
      </c>
      <c r="L81" t="s">
        <v>93</v>
      </c>
      <c r="M81" t="s">
        <v>93</v>
      </c>
      <c r="N81" t="s">
        <v>93</v>
      </c>
      <c r="O81" t="s">
        <v>93</v>
      </c>
      <c r="P81" t="s">
        <v>93</v>
      </c>
      <c r="Q81" t="s">
        <v>1402</v>
      </c>
      <c r="R81" t="s">
        <v>1433</v>
      </c>
      <c r="S81" t="s">
        <v>926</v>
      </c>
      <c r="T81" t="s">
        <v>93</v>
      </c>
      <c r="U81" t="s">
        <v>93</v>
      </c>
      <c r="V81" t="s">
        <v>93</v>
      </c>
      <c r="W81">
        <v>86</v>
      </c>
      <c r="X81">
        <v>9</v>
      </c>
      <c r="Y81" t="s">
        <v>94</v>
      </c>
      <c r="Z81" s="1">
        <v>45300</v>
      </c>
      <c r="AA81" s="1"/>
      <c r="AB81" s="1"/>
      <c r="AC81" s="1"/>
      <c r="AD81" t="s">
        <v>108</v>
      </c>
      <c r="AE81">
        <v>23</v>
      </c>
      <c r="AF81" s="1">
        <v>45901</v>
      </c>
      <c r="AG81" s="1">
        <v>46996</v>
      </c>
      <c r="AH81" t="s">
        <v>93</v>
      </c>
      <c r="AI81" t="s">
        <v>93</v>
      </c>
      <c r="AJ81">
        <v>132068</v>
      </c>
      <c r="AK81" t="s">
        <v>1510</v>
      </c>
      <c r="AL81" s="1"/>
      <c r="AM81">
        <v>1373003720</v>
      </c>
      <c r="AN81" t="s">
        <v>1289</v>
      </c>
      <c r="AO81" t="s">
        <v>96</v>
      </c>
      <c r="AP81">
        <v>39132022</v>
      </c>
      <c r="AQ81" t="s">
        <v>97</v>
      </c>
      <c r="AR81" t="s">
        <v>93</v>
      </c>
      <c r="AS81" t="s">
        <v>863</v>
      </c>
      <c r="AT81" t="s">
        <v>93</v>
      </c>
      <c r="AU81" s="1">
        <v>45931</v>
      </c>
      <c r="AV81" s="1">
        <v>46022</v>
      </c>
      <c r="AW81">
        <v>49</v>
      </c>
      <c r="AX81" t="s">
        <v>98</v>
      </c>
      <c r="AY81" t="s">
        <v>99</v>
      </c>
      <c r="AZ81">
        <v>689</v>
      </c>
      <c r="BA81" t="s">
        <v>1114</v>
      </c>
      <c r="BB81" t="s">
        <v>1115</v>
      </c>
      <c r="BC81" t="s">
        <v>93</v>
      </c>
      <c r="BD81" t="s">
        <v>93</v>
      </c>
      <c r="BE81" t="s">
        <v>862</v>
      </c>
      <c r="BF81" t="s">
        <v>175</v>
      </c>
      <c r="BG81" t="s">
        <v>291</v>
      </c>
      <c r="BH81" t="s">
        <v>846</v>
      </c>
      <c r="BI81" t="s">
        <v>847</v>
      </c>
      <c r="BJ81" t="s">
        <v>99</v>
      </c>
      <c r="BK81" s="1">
        <v>45870</v>
      </c>
      <c r="BL81" s="1">
        <v>46234</v>
      </c>
      <c r="BM81">
        <v>85</v>
      </c>
      <c r="BN81" t="s">
        <v>811</v>
      </c>
      <c r="BO81" t="s">
        <v>93</v>
      </c>
      <c r="BP81" t="s">
        <v>93</v>
      </c>
      <c r="BQ81" t="s">
        <v>93</v>
      </c>
      <c r="BR81" t="s">
        <v>93</v>
      </c>
      <c r="BS81" s="1"/>
      <c r="BT81">
        <v>920</v>
      </c>
      <c r="BU81" t="s">
        <v>93</v>
      </c>
      <c r="BV81" t="s">
        <v>101</v>
      </c>
      <c r="BW81">
        <v>3057933</v>
      </c>
      <c r="BX81" t="s">
        <v>200</v>
      </c>
      <c r="BY81" t="s">
        <v>889</v>
      </c>
      <c r="BZ81" t="s">
        <v>862</v>
      </c>
      <c r="CA81">
        <v>0</v>
      </c>
      <c r="CB81">
        <v>90</v>
      </c>
      <c r="CC81" t="s">
        <v>93</v>
      </c>
      <c r="CD81" t="s">
        <v>93</v>
      </c>
      <c r="CE81" t="s">
        <v>1116</v>
      </c>
      <c r="CF81" t="s">
        <v>93</v>
      </c>
      <c r="CG81" t="s">
        <v>93</v>
      </c>
      <c r="CH81" t="s">
        <v>93</v>
      </c>
      <c r="CI81">
        <v>342</v>
      </c>
      <c r="CJ81" t="s">
        <v>864</v>
      </c>
      <c r="CK81">
        <v>0</v>
      </c>
      <c r="CL81" t="s">
        <v>93</v>
      </c>
      <c r="CM81">
        <v>0</v>
      </c>
      <c r="CN81" t="s">
        <v>93</v>
      </c>
      <c r="CO81">
        <v>0</v>
      </c>
      <c r="CP81" t="s">
        <v>93</v>
      </c>
      <c r="CQ81" t="s">
        <v>93</v>
      </c>
      <c r="CS81" t="str">
        <f>_xlfn.IFNA(VLOOKUP(前[[#This Row],[利用者名]],全[利用者名],1,FALSE),"終了")</f>
        <v>地曵　良子</v>
      </c>
    </row>
    <row r="82" spans="1:97">
      <c r="A82">
        <v>81</v>
      </c>
      <c r="B82">
        <v>872</v>
      </c>
      <c r="C82" t="s">
        <v>839</v>
      </c>
      <c r="D82" t="s">
        <v>840</v>
      </c>
      <c r="E82" t="s">
        <v>125</v>
      </c>
      <c r="F82" s="1">
        <v>15154</v>
      </c>
      <c r="G82" s="1">
        <v>15154</v>
      </c>
      <c r="H82" t="s">
        <v>92</v>
      </c>
      <c r="I82" t="s">
        <v>848</v>
      </c>
      <c r="J82" t="s">
        <v>93</v>
      </c>
      <c r="K82" t="s">
        <v>849</v>
      </c>
      <c r="L82" t="s">
        <v>93</v>
      </c>
      <c r="M82" t="s">
        <v>850</v>
      </c>
      <c r="N82" t="s">
        <v>94</v>
      </c>
      <c r="O82" t="s">
        <v>93</v>
      </c>
      <c r="P82" t="s">
        <v>126</v>
      </c>
      <c r="Q82" t="s">
        <v>1429</v>
      </c>
      <c r="R82" t="s">
        <v>1436</v>
      </c>
      <c r="S82" t="s">
        <v>927</v>
      </c>
      <c r="T82" t="s">
        <v>93</v>
      </c>
      <c r="U82" t="s">
        <v>93</v>
      </c>
      <c r="V82" t="s">
        <v>93</v>
      </c>
      <c r="W82">
        <v>84</v>
      </c>
      <c r="X82">
        <v>6</v>
      </c>
      <c r="Y82" t="s">
        <v>94</v>
      </c>
      <c r="Z82" s="1">
        <v>45238</v>
      </c>
      <c r="AA82" s="1"/>
      <c r="AB82" s="1"/>
      <c r="AC82" s="1"/>
      <c r="AD82" t="s">
        <v>108</v>
      </c>
      <c r="AE82">
        <v>23</v>
      </c>
      <c r="AF82" s="1">
        <v>45566</v>
      </c>
      <c r="AG82" s="1">
        <v>46660</v>
      </c>
      <c r="AH82" t="s">
        <v>93</v>
      </c>
      <c r="AI82" t="s">
        <v>157</v>
      </c>
      <c r="AJ82">
        <v>132027</v>
      </c>
      <c r="AK82" t="s">
        <v>1511</v>
      </c>
      <c r="AL82" s="1"/>
      <c r="AM82">
        <v>1373000163</v>
      </c>
      <c r="AN82" t="s">
        <v>127</v>
      </c>
      <c r="AO82" t="s">
        <v>93</v>
      </c>
      <c r="AQ82" t="s">
        <v>93</v>
      </c>
      <c r="AR82" t="s">
        <v>93</v>
      </c>
      <c r="AS82" t="s">
        <v>93</v>
      </c>
      <c r="AT82" t="s">
        <v>157</v>
      </c>
      <c r="AU82" s="1">
        <v>45870</v>
      </c>
      <c r="AV82" s="1">
        <v>46053</v>
      </c>
      <c r="AW82">
        <v>49</v>
      </c>
      <c r="AX82" t="s">
        <v>98</v>
      </c>
      <c r="AY82" t="s">
        <v>99</v>
      </c>
      <c r="AZ82">
        <v>167</v>
      </c>
      <c r="BA82" t="s">
        <v>796</v>
      </c>
      <c r="BB82" t="s">
        <v>425</v>
      </c>
      <c r="BC82" t="s">
        <v>93</v>
      </c>
      <c r="BD82" t="s">
        <v>93</v>
      </c>
      <c r="BE82" t="s">
        <v>840</v>
      </c>
      <c r="BF82" t="s">
        <v>92</v>
      </c>
      <c r="BG82" t="s">
        <v>848</v>
      </c>
      <c r="BH82" t="s">
        <v>93</v>
      </c>
      <c r="BI82" t="s">
        <v>849</v>
      </c>
      <c r="BJ82" t="s">
        <v>99</v>
      </c>
      <c r="BK82" s="1"/>
      <c r="BL82" s="1"/>
      <c r="BM82">
        <v>85</v>
      </c>
      <c r="BN82" t="s">
        <v>811</v>
      </c>
      <c r="BO82" t="s">
        <v>93</v>
      </c>
      <c r="BP82" t="s">
        <v>93</v>
      </c>
      <c r="BQ82" t="s">
        <v>93</v>
      </c>
      <c r="BR82" t="s">
        <v>93</v>
      </c>
      <c r="BS82" s="1"/>
      <c r="BT82">
        <v>912</v>
      </c>
      <c r="BU82" t="s">
        <v>93</v>
      </c>
      <c r="BV82" t="s">
        <v>93</v>
      </c>
      <c r="BX82" t="s">
        <v>93</v>
      </c>
      <c r="BY82" t="s">
        <v>93</v>
      </c>
      <c r="BZ82" t="s">
        <v>93</v>
      </c>
      <c r="CA82">
        <v>0</v>
      </c>
      <c r="CB82">
        <v>90</v>
      </c>
      <c r="CC82" t="s">
        <v>106</v>
      </c>
      <c r="CD82" t="s">
        <v>93</v>
      </c>
      <c r="CE82" t="s">
        <v>93</v>
      </c>
      <c r="CF82" t="s">
        <v>93</v>
      </c>
      <c r="CG82" t="s">
        <v>93</v>
      </c>
      <c r="CH82" t="s">
        <v>93</v>
      </c>
      <c r="CI82">
        <v>214</v>
      </c>
      <c r="CJ82" t="s">
        <v>928</v>
      </c>
      <c r="CK82">
        <v>85</v>
      </c>
      <c r="CL82" t="s">
        <v>811</v>
      </c>
      <c r="CM82">
        <v>0</v>
      </c>
      <c r="CN82" t="s">
        <v>93</v>
      </c>
      <c r="CO82">
        <v>0</v>
      </c>
      <c r="CP82" t="s">
        <v>93</v>
      </c>
      <c r="CQ82" t="s">
        <v>93</v>
      </c>
      <c r="CS82" t="str">
        <f>_xlfn.IFNA(VLOOKUP(前[[#This Row],[利用者名]],全[利用者名],1,FALSE),"終了")</f>
        <v>鈴木　幸子</v>
      </c>
    </row>
    <row r="83" spans="1:97">
      <c r="A83">
        <v>82</v>
      </c>
      <c r="B83">
        <v>814</v>
      </c>
      <c r="C83" t="s">
        <v>751</v>
      </c>
      <c r="D83" t="s">
        <v>717</v>
      </c>
      <c r="E83" t="s">
        <v>125</v>
      </c>
      <c r="F83" s="1">
        <v>13502</v>
      </c>
      <c r="G83" s="1">
        <v>13502</v>
      </c>
      <c r="H83" t="s">
        <v>113</v>
      </c>
      <c r="I83" t="s">
        <v>718</v>
      </c>
      <c r="J83" t="s">
        <v>93</v>
      </c>
      <c r="K83" t="s">
        <v>719</v>
      </c>
      <c r="L83" t="s">
        <v>93</v>
      </c>
      <c r="M83" t="s">
        <v>93</v>
      </c>
      <c r="N83" t="s">
        <v>94</v>
      </c>
      <c r="O83" t="s">
        <v>93</v>
      </c>
      <c r="P83" t="s">
        <v>93</v>
      </c>
      <c r="Q83" t="s">
        <v>1523</v>
      </c>
      <c r="R83" t="s">
        <v>1436</v>
      </c>
      <c r="S83" t="s">
        <v>929</v>
      </c>
      <c r="T83" t="s">
        <v>909</v>
      </c>
      <c r="U83" t="s">
        <v>93</v>
      </c>
      <c r="V83" t="s">
        <v>93</v>
      </c>
      <c r="W83">
        <v>88</v>
      </c>
      <c r="X83">
        <v>12</v>
      </c>
      <c r="Y83" t="s">
        <v>94</v>
      </c>
      <c r="Z83" s="1">
        <v>45034</v>
      </c>
      <c r="AA83" s="1"/>
      <c r="AB83" s="1"/>
      <c r="AC83" s="1"/>
      <c r="AD83" t="s">
        <v>108</v>
      </c>
      <c r="AE83">
        <v>23</v>
      </c>
      <c r="AF83" s="1">
        <v>45689</v>
      </c>
      <c r="AG83" s="1">
        <v>46053</v>
      </c>
      <c r="AH83" t="s">
        <v>93</v>
      </c>
      <c r="AI83" t="s">
        <v>93</v>
      </c>
      <c r="AJ83">
        <v>132027</v>
      </c>
      <c r="AK83" t="s">
        <v>1574</v>
      </c>
      <c r="AL83" s="1"/>
      <c r="AM83">
        <v>1373002193</v>
      </c>
      <c r="AN83" t="s">
        <v>1720</v>
      </c>
      <c r="AO83" t="s">
        <v>93</v>
      </c>
      <c r="AQ83" t="s">
        <v>93</v>
      </c>
      <c r="AR83" t="s">
        <v>93</v>
      </c>
      <c r="AS83" t="s">
        <v>93</v>
      </c>
      <c r="AT83" t="s">
        <v>93</v>
      </c>
      <c r="AU83" s="1">
        <v>45901</v>
      </c>
      <c r="AV83" s="1">
        <v>46081</v>
      </c>
      <c r="AW83">
        <v>49</v>
      </c>
      <c r="AX83" t="s">
        <v>98</v>
      </c>
      <c r="AY83" t="s">
        <v>99</v>
      </c>
      <c r="AZ83">
        <v>144</v>
      </c>
      <c r="BA83" t="s">
        <v>306</v>
      </c>
      <c r="BB83" t="s">
        <v>331</v>
      </c>
      <c r="BC83" t="s">
        <v>93</v>
      </c>
      <c r="BD83" t="s">
        <v>93</v>
      </c>
      <c r="BE83" t="s">
        <v>717</v>
      </c>
      <c r="BF83" t="s">
        <v>113</v>
      </c>
      <c r="BG83" t="s">
        <v>718</v>
      </c>
      <c r="BH83" t="s">
        <v>93</v>
      </c>
      <c r="BI83" t="s">
        <v>719</v>
      </c>
      <c r="BJ83" t="s">
        <v>99</v>
      </c>
      <c r="BK83" s="1"/>
      <c r="BL83" s="1"/>
      <c r="BM83">
        <v>0</v>
      </c>
      <c r="BN83" t="s">
        <v>93</v>
      </c>
      <c r="BO83" t="s">
        <v>93</v>
      </c>
      <c r="BP83" t="s">
        <v>93</v>
      </c>
      <c r="BQ83" t="s">
        <v>93</v>
      </c>
      <c r="BR83" t="s">
        <v>93</v>
      </c>
      <c r="BS83" s="1"/>
      <c r="BT83">
        <v>865</v>
      </c>
      <c r="BU83" t="s">
        <v>93</v>
      </c>
      <c r="BV83" t="s">
        <v>101</v>
      </c>
      <c r="BW83">
        <v>6400470</v>
      </c>
      <c r="BX83" t="s">
        <v>752</v>
      </c>
      <c r="BY83" t="s">
        <v>753</v>
      </c>
      <c r="BZ83" t="s">
        <v>717</v>
      </c>
      <c r="CA83">
        <v>0</v>
      </c>
      <c r="CB83">
        <v>90</v>
      </c>
      <c r="CC83" t="s">
        <v>106</v>
      </c>
      <c r="CD83" t="s">
        <v>93</v>
      </c>
      <c r="CE83" t="s">
        <v>332</v>
      </c>
      <c r="CF83" t="s">
        <v>93</v>
      </c>
      <c r="CG83" t="s">
        <v>93</v>
      </c>
      <c r="CH83" t="s">
        <v>93</v>
      </c>
      <c r="CI83">
        <v>58</v>
      </c>
      <c r="CJ83" t="s">
        <v>1128</v>
      </c>
      <c r="CK83">
        <v>0</v>
      </c>
      <c r="CL83" t="s">
        <v>93</v>
      </c>
      <c r="CM83">
        <v>0</v>
      </c>
      <c r="CN83" t="s">
        <v>93</v>
      </c>
      <c r="CO83">
        <v>0</v>
      </c>
      <c r="CP83" t="s">
        <v>93</v>
      </c>
      <c r="CQ83" t="s">
        <v>93</v>
      </c>
      <c r="CS83" t="str">
        <f>_xlfn.IFNA(VLOOKUP(前[[#This Row],[利用者名]],全[利用者名],1,FALSE),"終了")</f>
        <v>砂川　順子</v>
      </c>
    </row>
    <row r="84" spans="1:97">
      <c r="A84">
        <v>83</v>
      </c>
      <c r="B84">
        <v>993</v>
      </c>
      <c r="C84" t="s">
        <v>1360</v>
      </c>
      <c r="D84" t="s">
        <v>1361</v>
      </c>
      <c r="E84" t="s">
        <v>91</v>
      </c>
      <c r="F84" s="1">
        <v>18090</v>
      </c>
      <c r="G84" s="1">
        <v>18090</v>
      </c>
      <c r="H84" t="s">
        <v>397</v>
      </c>
      <c r="I84" t="s">
        <v>1382</v>
      </c>
      <c r="J84" t="s">
        <v>93</v>
      </c>
      <c r="K84" t="s">
        <v>1383</v>
      </c>
      <c r="L84" t="s">
        <v>93</v>
      </c>
      <c r="M84" t="s">
        <v>93</v>
      </c>
      <c r="N84" t="s">
        <v>94</v>
      </c>
      <c r="O84" t="s">
        <v>93</v>
      </c>
      <c r="P84" t="s">
        <v>93</v>
      </c>
      <c r="Q84" t="s">
        <v>1294</v>
      </c>
      <c r="R84" t="s">
        <v>93</v>
      </c>
      <c r="S84" t="s">
        <v>93</v>
      </c>
      <c r="T84" t="s">
        <v>93</v>
      </c>
      <c r="U84" t="s">
        <v>93</v>
      </c>
      <c r="V84" t="s">
        <v>1363</v>
      </c>
      <c r="W84">
        <v>76</v>
      </c>
      <c r="X84">
        <v>7</v>
      </c>
      <c r="Y84" t="s">
        <v>94</v>
      </c>
      <c r="Z84" s="1">
        <v>45855</v>
      </c>
      <c r="AA84" s="1"/>
      <c r="AB84" s="1">
        <v>45870</v>
      </c>
      <c r="AC84" s="1"/>
      <c r="AD84" t="s">
        <v>108</v>
      </c>
      <c r="AE84">
        <v>23</v>
      </c>
      <c r="AF84" s="1">
        <v>45803</v>
      </c>
      <c r="AG84" s="1">
        <v>46173</v>
      </c>
      <c r="AH84" t="s">
        <v>93</v>
      </c>
      <c r="AI84" t="s">
        <v>93</v>
      </c>
      <c r="AJ84">
        <v>132027</v>
      </c>
      <c r="AK84" t="s">
        <v>1575</v>
      </c>
      <c r="AL84" s="1"/>
      <c r="AM84">
        <v>1373003423</v>
      </c>
      <c r="AN84" t="s">
        <v>695</v>
      </c>
      <c r="AO84" t="s">
        <v>96</v>
      </c>
      <c r="AP84">
        <v>39132022</v>
      </c>
      <c r="AQ84" t="s">
        <v>97</v>
      </c>
      <c r="AR84" t="s">
        <v>93</v>
      </c>
      <c r="AS84" t="s">
        <v>1384</v>
      </c>
      <c r="AT84" t="s">
        <v>93</v>
      </c>
      <c r="AU84" s="1">
        <v>45988</v>
      </c>
      <c r="AV84" s="1">
        <v>46022</v>
      </c>
      <c r="AW84">
        <v>49</v>
      </c>
      <c r="AX84" t="s">
        <v>98</v>
      </c>
      <c r="AY84" t="s">
        <v>142</v>
      </c>
      <c r="AZ84">
        <v>744</v>
      </c>
      <c r="BA84" t="s">
        <v>1576</v>
      </c>
      <c r="BB84" t="s">
        <v>1577</v>
      </c>
      <c r="BC84" t="s">
        <v>93</v>
      </c>
      <c r="BD84" t="s">
        <v>93</v>
      </c>
      <c r="BE84" t="s">
        <v>1361</v>
      </c>
      <c r="BF84" t="s">
        <v>397</v>
      </c>
      <c r="BG84" t="s">
        <v>1382</v>
      </c>
      <c r="BH84" t="s">
        <v>93</v>
      </c>
      <c r="BI84" t="s">
        <v>1383</v>
      </c>
      <c r="BJ84" t="s">
        <v>142</v>
      </c>
      <c r="BK84" s="1">
        <v>45484</v>
      </c>
      <c r="BL84" s="1"/>
      <c r="BM84">
        <v>0</v>
      </c>
      <c r="BN84" t="s">
        <v>93</v>
      </c>
      <c r="BO84" t="s">
        <v>93</v>
      </c>
      <c r="BP84" t="s">
        <v>93</v>
      </c>
      <c r="BQ84" t="s">
        <v>154</v>
      </c>
      <c r="BR84" t="s">
        <v>93</v>
      </c>
      <c r="BS84" s="1"/>
      <c r="BT84">
        <v>1016</v>
      </c>
      <c r="BU84" t="s">
        <v>93</v>
      </c>
      <c r="BV84" t="s">
        <v>101</v>
      </c>
      <c r="BW84">
        <v>6340421</v>
      </c>
      <c r="BX84" t="s">
        <v>1385</v>
      </c>
      <c r="BY84" t="s">
        <v>1386</v>
      </c>
      <c r="BZ84" t="s">
        <v>1361</v>
      </c>
      <c r="CA84">
        <v>0</v>
      </c>
      <c r="CB84">
        <v>90</v>
      </c>
      <c r="CC84" t="s">
        <v>982</v>
      </c>
      <c r="CD84" t="s">
        <v>93</v>
      </c>
      <c r="CE84" t="s">
        <v>1578</v>
      </c>
      <c r="CF84" t="s">
        <v>94</v>
      </c>
      <c r="CG84" t="s">
        <v>93</v>
      </c>
      <c r="CH84" t="s">
        <v>93</v>
      </c>
      <c r="CI84">
        <v>289</v>
      </c>
      <c r="CJ84" t="s">
        <v>943</v>
      </c>
      <c r="CK84">
        <v>0</v>
      </c>
      <c r="CL84" t="s">
        <v>93</v>
      </c>
      <c r="CM84">
        <v>0</v>
      </c>
      <c r="CN84" t="s">
        <v>93</v>
      </c>
      <c r="CO84">
        <v>0</v>
      </c>
      <c r="CP84" t="s">
        <v>93</v>
      </c>
      <c r="CQ84" t="s">
        <v>93</v>
      </c>
      <c r="CS84" t="str">
        <f>_xlfn.IFNA(VLOOKUP(前[[#This Row],[利用者名]],全[利用者名],1,FALSE),"終了")</f>
        <v>関田　拓夫</v>
      </c>
    </row>
    <row r="85" spans="1:97">
      <c r="A85">
        <v>84</v>
      </c>
      <c r="B85">
        <v>850</v>
      </c>
      <c r="C85" t="s">
        <v>797</v>
      </c>
      <c r="D85" t="s">
        <v>798</v>
      </c>
      <c r="E85" t="s">
        <v>125</v>
      </c>
      <c r="F85" s="1">
        <v>13435</v>
      </c>
      <c r="G85" s="1">
        <v>13435</v>
      </c>
      <c r="H85" t="s">
        <v>229</v>
      </c>
      <c r="I85" t="s">
        <v>799</v>
      </c>
      <c r="J85" t="s">
        <v>93</v>
      </c>
      <c r="K85" t="s">
        <v>815</v>
      </c>
      <c r="L85" t="s">
        <v>93</v>
      </c>
      <c r="M85" t="s">
        <v>816</v>
      </c>
      <c r="N85" t="s">
        <v>94</v>
      </c>
      <c r="O85" t="s">
        <v>93</v>
      </c>
      <c r="P85" t="s">
        <v>93</v>
      </c>
      <c r="Q85" t="s">
        <v>1490</v>
      </c>
      <c r="R85" t="s">
        <v>1436</v>
      </c>
      <c r="S85" t="s">
        <v>878</v>
      </c>
      <c r="T85" t="s">
        <v>909</v>
      </c>
      <c r="U85" t="s">
        <v>93</v>
      </c>
      <c r="V85" t="s">
        <v>93</v>
      </c>
      <c r="W85">
        <v>89</v>
      </c>
      <c r="X85">
        <v>10</v>
      </c>
      <c r="Y85" t="s">
        <v>94</v>
      </c>
      <c r="Z85" s="1">
        <v>45152</v>
      </c>
      <c r="AA85" s="1"/>
      <c r="AB85" s="1"/>
      <c r="AC85" s="1"/>
      <c r="AD85" t="s">
        <v>95</v>
      </c>
      <c r="AE85">
        <v>21</v>
      </c>
      <c r="AF85" s="1">
        <v>45474</v>
      </c>
      <c r="AG85" s="1">
        <v>46934</v>
      </c>
      <c r="AH85" t="s">
        <v>93</v>
      </c>
      <c r="AI85" t="s">
        <v>93</v>
      </c>
      <c r="AJ85">
        <v>132027</v>
      </c>
      <c r="AK85" t="s">
        <v>1513</v>
      </c>
      <c r="AL85" s="1"/>
      <c r="AM85">
        <v>1373003423</v>
      </c>
      <c r="AN85" t="s">
        <v>695</v>
      </c>
      <c r="AO85" t="s">
        <v>93</v>
      </c>
      <c r="AQ85" t="s">
        <v>93</v>
      </c>
      <c r="AR85" t="s">
        <v>93</v>
      </c>
      <c r="AS85" t="s">
        <v>93</v>
      </c>
      <c r="AT85" t="s">
        <v>93</v>
      </c>
      <c r="AU85" s="1">
        <v>45931</v>
      </c>
      <c r="AV85" s="1">
        <v>46112</v>
      </c>
      <c r="AW85">
        <v>49</v>
      </c>
      <c r="AX85" t="s">
        <v>98</v>
      </c>
      <c r="AY85" t="s">
        <v>99</v>
      </c>
      <c r="AZ85">
        <v>52</v>
      </c>
      <c r="BA85" t="s">
        <v>297</v>
      </c>
      <c r="BB85" t="s">
        <v>298</v>
      </c>
      <c r="BC85" t="s">
        <v>93</v>
      </c>
      <c r="BD85" t="s">
        <v>93</v>
      </c>
      <c r="BE85" t="s">
        <v>798</v>
      </c>
      <c r="BF85" t="s">
        <v>229</v>
      </c>
      <c r="BG85" t="s">
        <v>799</v>
      </c>
      <c r="BH85" t="s">
        <v>93</v>
      </c>
      <c r="BI85" t="s">
        <v>815</v>
      </c>
      <c r="BJ85" t="s">
        <v>99</v>
      </c>
      <c r="BK85" s="1"/>
      <c r="BL85" s="1"/>
      <c r="BM85">
        <v>0</v>
      </c>
      <c r="BN85" t="s">
        <v>93</v>
      </c>
      <c r="BO85" t="s">
        <v>93</v>
      </c>
      <c r="BP85" t="s">
        <v>93</v>
      </c>
      <c r="BQ85" t="s">
        <v>93</v>
      </c>
      <c r="BR85" t="s">
        <v>93</v>
      </c>
      <c r="BS85" s="1"/>
      <c r="BT85">
        <v>894</v>
      </c>
      <c r="BU85" t="s">
        <v>93</v>
      </c>
      <c r="BV85" t="s">
        <v>101</v>
      </c>
      <c r="BW85">
        <v>329471</v>
      </c>
      <c r="BX85" t="s">
        <v>194</v>
      </c>
      <c r="BY85" t="s">
        <v>817</v>
      </c>
      <c r="BZ85" t="s">
        <v>798</v>
      </c>
      <c r="CA85">
        <v>0</v>
      </c>
      <c r="CB85">
        <v>90</v>
      </c>
      <c r="CC85" t="s">
        <v>106</v>
      </c>
      <c r="CD85" t="s">
        <v>93</v>
      </c>
      <c r="CE85" t="s">
        <v>944</v>
      </c>
      <c r="CF85" t="s">
        <v>93</v>
      </c>
      <c r="CG85" t="s">
        <v>93</v>
      </c>
      <c r="CH85" t="s">
        <v>93</v>
      </c>
      <c r="CI85">
        <v>337</v>
      </c>
      <c r="CJ85" t="s">
        <v>1281</v>
      </c>
      <c r="CK85">
        <v>0</v>
      </c>
      <c r="CL85" t="s">
        <v>93</v>
      </c>
      <c r="CM85">
        <v>0</v>
      </c>
      <c r="CN85" t="s">
        <v>93</v>
      </c>
      <c r="CO85">
        <v>0</v>
      </c>
      <c r="CP85" t="s">
        <v>93</v>
      </c>
      <c r="CQ85" t="s">
        <v>93</v>
      </c>
      <c r="CS85" t="str">
        <f>_xlfn.IFNA(VLOOKUP(前[[#This Row],[利用者名]],全[利用者名],1,FALSE),"終了")</f>
        <v>髙橋　房江</v>
      </c>
    </row>
    <row r="86" spans="1:97">
      <c r="A86">
        <v>85</v>
      </c>
      <c r="B86">
        <v>1011</v>
      </c>
      <c r="C86" t="s">
        <v>1514</v>
      </c>
      <c r="D86" t="s">
        <v>1515</v>
      </c>
      <c r="E86" t="s">
        <v>125</v>
      </c>
      <c r="F86" s="1">
        <v>13756</v>
      </c>
      <c r="G86" s="1">
        <v>13756</v>
      </c>
      <c r="H86" t="s">
        <v>229</v>
      </c>
      <c r="I86" t="s">
        <v>1516</v>
      </c>
      <c r="J86" t="s">
        <v>93</v>
      </c>
      <c r="K86" t="s">
        <v>1517</v>
      </c>
      <c r="L86" t="s">
        <v>93</v>
      </c>
      <c r="M86" t="s">
        <v>1690</v>
      </c>
      <c r="N86" t="s">
        <v>94</v>
      </c>
      <c r="O86" t="s">
        <v>93</v>
      </c>
      <c r="P86" t="s">
        <v>93</v>
      </c>
      <c r="Q86" t="s">
        <v>1278</v>
      </c>
      <c r="R86" t="s">
        <v>93</v>
      </c>
      <c r="S86" t="s">
        <v>93</v>
      </c>
      <c r="T86" t="s">
        <v>93</v>
      </c>
      <c r="U86" t="s">
        <v>93</v>
      </c>
      <c r="V86" t="s">
        <v>93</v>
      </c>
      <c r="W86">
        <v>88</v>
      </c>
      <c r="X86">
        <v>8</v>
      </c>
      <c r="Y86" t="s">
        <v>94</v>
      </c>
      <c r="Z86" s="1">
        <v>45916</v>
      </c>
      <c r="AA86" s="1"/>
      <c r="AB86" s="1"/>
      <c r="AC86" s="1"/>
      <c r="AD86" t="s">
        <v>95</v>
      </c>
      <c r="AE86">
        <v>21</v>
      </c>
      <c r="AF86" s="1">
        <v>45931</v>
      </c>
      <c r="AG86" s="1">
        <v>46295</v>
      </c>
      <c r="AH86" t="s">
        <v>93</v>
      </c>
      <c r="AI86" t="s">
        <v>93</v>
      </c>
      <c r="AJ86">
        <v>132027</v>
      </c>
      <c r="AK86" t="s">
        <v>1518</v>
      </c>
      <c r="AL86" s="1"/>
      <c r="AM86">
        <v>1373003613</v>
      </c>
      <c r="AN86" t="s">
        <v>825</v>
      </c>
      <c r="AO86" t="s">
        <v>93</v>
      </c>
      <c r="AQ86" t="s">
        <v>93</v>
      </c>
      <c r="AR86" t="s">
        <v>93</v>
      </c>
      <c r="AS86" t="s">
        <v>93</v>
      </c>
      <c r="AT86" t="s">
        <v>93</v>
      </c>
      <c r="AU86" s="1">
        <v>45992</v>
      </c>
      <c r="AV86" s="1">
        <v>46022</v>
      </c>
      <c r="AW86">
        <v>49</v>
      </c>
      <c r="AX86" t="s">
        <v>98</v>
      </c>
      <c r="AY86" t="s">
        <v>99</v>
      </c>
      <c r="AZ86">
        <v>737</v>
      </c>
      <c r="BA86" t="s">
        <v>1519</v>
      </c>
      <c r="BB86" t="s">
        <v>219</v>
      </c>
      <c r="BC86" t="s">
        <v>93</v>
      </c>
      <c r="BD86" t="s">
        <v>93</v>
      </c>
      <c r="BE86" t="s">
        <v>1515</v>
      </c>
      <c r="BF86" t="s">
        <v>229</v>
      </c>
      <c r="BG86" t="s">
        <v>1516</v>
      </c>
      <c r="BH86" t="s">
        <v>93</v>
      </c>
      <c r="BI86" t="s">
        <v>1517</v>
      </c>
      <c r="BJ86" t="s">
        <v>99</v>
      </c>
      <c r="BK86" s="1"/>
      <c r="BL86" s="1"/>
      <c r="BM86">
        <v>0</v>
      </c>
      <c r="BN86" t="s">
        <v>93</v>
      </c>
      <c r="BO86" t="s">
        <v>93</v>
      </c>
      <c r="BP86" t="s">
        <v>93</v>
      </c>
      <c r="BQ86" t="s">
        <v>93</v>
      </c>
      <c r="BR86" t="s">
        <v>93</v>
      </c>
      <c r="BS86" s="1"/>
      <c r="BT86">
        <v>1029</v>
      </c>
      <c r="BU86" t="s">
        <v>93</v>
      </c>
      <c r="BV86" t="s">
        <v>101</v>
      </c>
      <c r="BW86">
        <v>606574</v>
      </c>
      <c r="BX86" t="s">
        <v>1520</v>
      </c>
      <c r="BY86" t="s">
        <v>1521</v>
      </c>
      <c r="BZ86" t="s">
        <v>1522</v>
      </c>
      <c r="CA86">
        <v>0</v>
      </c>
      <c r="CB86">
        <v>90</v>
      </c>
      <c r="CC86" t="s">
        <v>106</v>
      </c>
      <c r="CD86" t="s">
        <v>93</v>
      </c>
      <c r="CE86" t="s">
        <v>220</v>
      </c>
      <c r="CF86" t="s">
        <v>93</v>
      </c>
      <c r="CG86" t="s">
        <v>93</v>
      </c>
      <c r="CH86" t="s">
        <v>93</v>
      </c>
      <c r="CI86">
        <v>319</v>
      </c>
      <c r="CJ86" t="s">
        <v>971</v>
      </c>
      <c r="CK86">
        <v>0</v>
      </c>
      <c r="CL86" t="s">
        <v>93</v>
      </c>
      <c r="CM86">
        <v>0</v>
      </c>
      <c r="CN86" t="s">
        <v>93</v>
      </c>
      <c r="CO86">
        <v>0</v>
      </c>
      <c r="CP86" t="s">
        <v>93</v>
      </c>
      <c r="CQ86" t="s">
        <v>93</v>
      </c>
      <c r="CS86" t="str">
        <f>_xlfn.IFNA(VLOOKUP(前[[#This Row],[利用者名]],全[利用者名],1,FALSE),"終了")</f>
        <v>武田　登美枝</v>
      </c>
    </row>
    <row r="87" spans="1:97">
      <c r="A87">
        <v>86</v>
      </c>
      <c r="B87">
        <v>826</v>
      </c>
      <c r="C87" t="s">
        <v>754</v>
      </c>
      <c r="D87" t="s">
        <v>755</v>
      </c>
      <c r="E87" t="s">
        <v>91</v>
      </c>
      <c r="F87" s="1">
        <v>11236</v>
      </c>
      <c r="G87" s="1">
        <v>11236</v>
      </c>
      <c r="H87" t="s">
        <v>113</v>
      </c>
      <c r="I87" t="s">
        <v>756</v>
      </c>
      <c r="J87" t="s">
        <v>757</v>
      </c>
      <c r="K87" t="s">
        <v>758</v>
      </c>
      <c r="L87" t="s">
        <v>93</v>
      </c>
      <c r="M87" t="s">
        <v>93</v>
      </c>
      <c r="N87" t="s">
        <v>94</v>
      </c>
      <c r="O87" t="s">
        <v>93</v>
      </c>
      <c r="P87" t="s">
        <v>93</v>
      </c>
      <c r="Q87" t="s">
        <v>1691</v>
      </c>
      <c r="R87" t="s">
        <v>1433</v>
      </c>
      <c r="S87" t="s">
        <v>93</v>
      </c>
      <c r="T87" t="s">
        <v>93</v>
      </c>
      <c r="U87" t="s">
        <v>93</v>
      </c>
      <c r="V87" t="s">
        <v>93</v>
      </c>
      <c r="W87">
        <v>95</v>
      </c>
      <c r="X87">
        <v>10</v>
      </c>
      <c r="Y87" t="s">
        <v>94</v>
      </c>
      <c r="Z87" s="1">
        <v>45037</v>
      </c>
      <c r="AA87" s="1"/>
      <c r="AB87" s="1">
        <v>45856</v>
      </c>
      <c r="AC87" s="1"/>
      <c r="AD87" t="s">
        <v>104</v>
      </c>
      <c r="AE87">
        <v>22</v>
      </c>
      <c r="AF87" s="1">
        <v>45870</v>
      </c>
      <c r="AG87" s="1">
        <v>46234</v>
      </c>
      <c r="AH87" t="s">
        <v>93</v>
      </c>
      <c r="AI87" t="s">
        <v>93</v>
      </c>
      <c r="AJ87">
        <v>132027</v>
      </c>
      <c r="AK87" t="s">
        <v>1524</v>
      </c>
      <c r="AL87" s="1"/>
      <c r="AM87">
        <v>1373002193</v>
      </c>
      <c r="AN87" t="s">
        <v>1720</v>
      </c>
      <c r="AO87" t="s">
        <v>96</v>
      </c>
      <c r="AP87">
        <v>39132022</v>
      </c>
      <c r="AQ87" t="s">
        <v>97</v>
      </c>
      <c r="AR87" t="s">
        <v>93</v>
      </c>
      <c r="AS87" t="s">
        <v>1525</v>
      </c>
      <c r="AT87" t="s">
        <v>93</v>
      </c>
      <c r="AU87" s="1">
        <v>45992</v>
      </c>
      <c r="AV87" s="1">
        <v>46022</v>
      </c>
      <c r="AW87">
        <v>49</v>
      </c>
      <c r="AX87" t="s">
        <v>98</v>
      </c>
      <c r="AY87" t="s">
        <v>99</v>
      </c>
      <c r="AZ87">
        <v>750</v>
      </c>
      <c r="BA87" t="s">
        <v>1692</v>
      </c>
      <c r="BB87" t="s">
        <v>249</v>
      </c>
      <c r="BC87" t="s">
        <v>93</v>
      </c>
      <c r="BD87" t="s">
        <v>93</v>
      </c>
      <c r="BE87" t="s">
        <v>755</v>
      </c>
      <c r="BF87" t="s">
        <v>113</v>
      </c>
      <c r="BG87" t="s">
        <v>756</v>
      </c>
      <c r="BH87" t="s">
        <v>757</v>
      </c>
      <c r="BI87" t="s">
        <v>758</v>
      </c>
      <c r="BJ87" t="s">
        <v>99</v>
      </c>
      <c r="BK87" s="1">
        <v>45870</v>
      </c>
      <c r="BL87" s="1">
        <v>46234</v>
      </c>
      <c r="BM87">
        <v>0</v>
      </c>
      <c r="BN87" t="s">
        <v>93</v>
      </c>
      <c r="BO87" t="s">
        <v>93</v>
      </c>
      <c r="BP87" t="s">
        <v>93</v>
      </c>
      <c r="BQ87" t="s">
        <v>203</v>
      </c>
      <c r="BR87" t="s">
        <v>93</v>
      </c>
      <c r="BS87" s="1"/>
      <c r="BT87">
        <v>871</v>
      </c>
      <c r="BU87" t="s">
        <v>93</v>
      </c>
      <c r="BV87" t="s">
        <v>101</v>
      </c>
      <c r="BW87">
        <v>57076</v>
      </c>
      <c r="BX87" t="s">
        <v>272</v>
      </c>
      <c r="BY87" t="s">
        <v>759</v>
      </c>
      <c r="BZ87" t="s">
        <v>755</v>
      </c>
      <c r="CA87">
        <v>0</v>
      </c>
      <c r="CB87">
        <v>90</v>
      </c>
      <c r="CC87" t="s">
        <v>106</v>
      </c>
      <c r="CD87" t="s">
        <v>93</v>
      </c>
      <c r="CE87" t="s">
        <v>250</v>
      </c>
      <c r="CF87" t="s">
        <v>93</v>
      </c>
      <c r="CG87" t="s">
        <v>93</v>
      </c>
      <c r="CH87" t="s">
        <v>93</v>
      </c>
      <c r="CI87">
        <v>271</v>
      </c>
      <c r="CJ87" t="s">
        <v>741</v>
      </c>
      <c r="CK87">
        <v>0</v>
      </c>
      <c r="CL87" t="s">
        <v>93</v>
      </c>
      <c r="CM87">
        <v>0</v>
      </c>
      <c r="CN87" t="s">
        <v>93</v>
      </c>
      <c r="CO87">
        <v>0</v>
      </c>
      <c r="CP87" t="s">
        <v>93</v>
      </c>
      <c r="CQ87" t="s">
        <v>93</v>
      </c>
      <c r="CS87" t="str">
        <f>_xlfn.IFNA(VLOOKUP(前[[#This Row],[利用者名]],全[利用者名],1,FALSE),"終了")</f>
        <v>千葉　正雄</v>
      </c>
    </row>
    <row r="88" spans="1:97">
      <c r="A88">
        <v>87</v>
      </c>
      <c r="B88">
        <v>1009</v>
      </c>
      <c r="C88" t="s">
        <v>1420</v>
      </c>
      <c r="D88" t="s">
        <v>1421</v>
      </c>
      <c r="E88" t="s">
        <v>91</v>
      </c>
      <c r="F88" s="1">
        <v>18188</v>
      </c>
      <c r="G88" s="1">
        <v>18188</v>
      </c>
      <c r="H88" t="s">
        <v>184</v>
      </c>
      <c r="I88" t="s">
        <v>1422</v>
      </c>
      <c r="J88" t="s">
        <v>93</v>
      </c>
      <c r="K88" t="s">
        <v>1423</v>
      </c>
      <c r="L88" t="s">
        <v>93</v>
      </c>
      <c r="M88" t="s">
        <v>93</v>
      </c>
      <c r="N88" t="s">
        <v>94</v>
      </c>
      <c r="O88" t="s">
        <v>93</v>
      </c>
      <c r="P88" t="s">
        <v>93</v>
      </c>
      <c r="Q88" t="s">
        <v>1294</v>
      </c>
      <c r="R88" t="s">
        <v>93</v>
      </c>
      <c r="S88" t="s">
        <v>93</v>
      </c>
      <c r="T88" t="s">
        <v>912</v>
      </c>
      <c r="U88" t="s">
        <v>1169</v>
      </c>
      <c r="V88" t="s">
        <v>93</v>
      </c>
      <c r="W88">
        <v>76</v>
      </c>
      <c r="X88">
        <v>10</v>
      </c>
      <c r="Y88" t="s">
        <v>94</v>
      </c>
      <c r="Z88" s="1">
        <v>45903</v>
      </c>
      <c r="AA88" s="1"/>
      <c r="AB88" s="1"/>
      <c r="AC88" s="1"/>
      <c r="AD88" t="s">
        <v>95</v>
      </c>
      <c r="AE88">
        <v>21</v>
      </c>
      <c r="AF88" s="1">
        <v>45791</v>
      </c>
      <c r="AG88" s="1">
        <v>46173</v>
      </c>
      <c r="AH88" t="s">
        <v>93</v>
      </c>
      <c r="AI88" t="s">
        <v>93</v>
      </c>
      <c r="AJ88">
        <v>132027</v>
      </c>
      <c r="AK88" t="s">
        <v>1526</v>
      </c>
      <c r="AL88" s="1"/>
      <c r="AM88">
        <v>1373400561</v>
      </c>
      <c r="AN88" t="s">
        <v>649</v>
      </c>
      <c r="AO88" t="s">
        <v>93</v>
      </c>
      <c r="AQ88" t="s">
        <v>93</v>
      </c>
      <c r="AR88" t="s">
        <v>93</v>
      </c>
      <c r="AS88" t="s">
        <v>93</v>
      </c>
      <c r="AT88" t="s">
        <v>93</v>
      </c>
      <c r="AU88" s="1">
        <v>45892</v>
      </c>
      <c r="AV88" s="1">
        <v>46075</v>
      </c>
      <c r="AW88">
        <v>49</v>
      </c>
      <c r="AX88" t="s">
        <v>98</v>
      </c>
      <c r="AY88" t="s">
        <v>99</v>
      </c>
      <c r="AZ88">
        <v>736</v>
      </c>
      <c r="BA88" t="s">
        <v>1424</v>
      </c>
      <c r="BB88" t="s">
        <v>193</v>
      </c>
      <c r="BC88" t="s">
        <v>93</v>
      </c>
      <c r="BD88" t="s">
        <v>93</v>
      </c>
      <c r="BE88" t="s">
        <v>1421</v>
      </c>
      <c r="BF88" t="s">
        <v>184</v>
      </c>
      <c r="BG88" t="s">
        <v>1422</v>
      </c>
      <c r="BH88" t="s">
        <v>93</v>
      </c>
      <c r="BI88" t="s">
        <v>1423</v>
      </c>
      <c r="BJ88" t="s">
        <v>99</v>
      </c>
      <c r="BK88" s="1"/>
      <c r="BL88" s="1"/>
      <c r="BM88">
        <v>81</v>
      </c>
      <c r="BN88" t="s">
        <v>712</v>
      </c>
      <c r="BO88" t="s">
        <v>93</v>
      </c>
      <c r="BP88" t="s">
        <v>93</v>
      </c>
      <c r="BQ88" t="s">
        <v>93</v>
      </c>
      <c r="BR88" t="s">
        <v>93</v>
      </c>
      <c r="BS88" s="1"/>
      <c r="BT88">
        <v>1028</v>
      </c>
      <c r="BU88" t="s">
        <v>93</v>
      </c>
      <c r="BV88" t="s">
        <v>101</v>
      </c>
      <c r="BW88">
        <v>40015</v>
      </c>
      <c r="BX88" t="s">
        <v>1527</v>
      </c>
      <c r="BY88" t="s">
        <v>1528</v>
      </c>
      <c r="BZ88" t="s">
        <v>1421</v>
      </c>
      <c r="CA88">
        <v>0</v>
      </c>
      <c r="CB88">
        <v>90</v>
      </c>
      <c r="CC88" t="s">
        <v>106</v>
      </c>
      <c r="CD88" t="s">
        <v>93</v>
      </c>
      <c r="CE88" t="s">
        <v>197</v>
      </c>
      <c r="CF88" t="s">
        <v>93</v>
      </c>
      <c r="CG88" t="s">
        <v>93</v>
      </c>
      <c r="CH88" t="s">
        <v>93</v>
      </c>
      <c r="CI88">
        <v>334</v>
      </c>
      <c r="CJ88" t="s">
        <v>1529</v>
      </c>
      <c r="CK88">
        <v>0</v>
      </c>
      <c r="CL88" t="s">
        <v>93</v>
      </c>
      <c r="CM88">
        <v>0</v>
      </c>
      <c r="CN88" t="s">
        <v>93</v>
      </c>
      <c r="CO88">
        <v>0</v>
      </c>
      <c r="CP88" t="s">
        <v>93</v>
      </c>
      <c r="CQ88" t="s">
        <v>93</v>
      </c>
      <c r="CS88" t="str">
        <f>_xlfn.IFNA(VLOOKUP(前[[#This Row],[利用者名]],全[利用者名],1,FALSE),"終了")</f>
        <v>土屋　修作</v>
      </c>
    </row>
    <row r="89" spans="1:97">
      <c r="A89">
        <v>88</v>
      </c>
      <c r="B89">
        <v>837</v>
      </c>
      <c r="C89" t="s">
        <v>761</v>
      </c>
      <c r="D89" t="s">
        <v>762</v>
      </c>
      <c r="E89" t="s">
        <v>125</v>
      </c>
      <c r="F89" s="1">
        <v>11715</v>
      </c>
      <c r="G89" s="1">
        <v>11715</v>
      </c>
      <c r="H89" t="s">
        <v>136</v>
      </c>
      <c r="I89" t="s">
        <v>763</v>
      </c>
      <c r="J89" t="s">
        <v>93</v>
      </c>
      <c r="K89" t="s">
        <v>778</v>
      </c>
      <c r="L89" t="s">
        <v>93</v>
      </c>
      <c r="M89" t="s">
        <v>1138</v>
      </c>
      <c r="N89" t="s">
        <v>93</v>
      </c>
      <c r="O89" t="s">
        <v>93</v>
      </c>
      <c r="P89" t="s">
        <v>93</v>
      </c>
      <c r="Q89" t="s">
        <v>1179</v>
      </c>
      <c r="R89" t="s">
        <v>1433</v>
      </c>
      <c r="S89" t="s">
        <v>920</v>
      </c>
      <c r="T89" t="s">
        <v>93</v>
      </c>
      <c r="U89" t="s">
        <v>93</v>
      </c>
      <c r="V89" t="s">
        <v>93</v>
      </c>
      <c r="W89">
        <v>93</v>
      </c>
      <c r="X89">
        <v>1</v>
      </c>
      <c r="Y89" t="s">
        <v>94</v>
      </c>
      <c r="Z89" s="1">
        <v>45092</v>
      </c>
      <c r="AA89" s="1"/>
      <c r="AB89" s="1"/>
      <c r="AC89" s="1"/>
      <c r="AD89" t="s">
        <v>95</v>
      </c>
      <c r="AE89">
        <v>21</v>
      </c>
      <c r="AF89" s="1">
        <v>45078</v>
      </c>
      <c r="AG89" s="1">
        <v>46173</v>
      </c>
      <c r="AH89" t="s">
        <v>93</v>
      </c>
      <c r="AI89" t="s">
        <v>93</v>
      </c>
      <c r="AJ89">
        <v>132290</v>
      </c>
      <c r="AK89" t="s">
        <v>779</v>
      </c>
      <c r="AL89" s="1"/>
      <c r="AM89">
        <v>1373000098</v>
      </c>
      <c r="AN89" t="s">
        <v>139</v>
      </c>
      <c r="AO89" t="s">
        <v>93</v>
      </c>
      <c r="AQ89" t="s">
        <v>93</v>
      </c>
      <c r="AR89" t="s">
        <v>93</v>
      </c>
      <c r="AS89" t="s">
        <v>93</v>
      </c>
      <c r="AT89" t="s">
        <v>93</v>
      </c>
      <c r="AU89" s="1">
        <v>45992</v>
      </c>
      <c r="AV89" s="1">
        <v>46022</v>
      </c>
      <c r="AW89">
        <v>49</v>
      </c>
      <c r="AX89" t="s">
        <v>98</v>
      </c>
      <c r="AY89" t="s">
        <v>99</v>
      </c>
      <c r="AZ89">
        <v>605</v>
      </c>
      <c r="BA89" t="s">
        <v>764</v>
      </c>
      <c r="BB89" t="s">
        <v>750</v>
      </c>
      <c r="BC89" t="s">
        <v>93</v>
      </c>
      <c r="BD89" t="s">
        <v>93</v>
      </c>
      <c r="BE89" t="s">
        <v>762</v>
      </c>
      <c r="BF89" t="s">
        <v>136</v>
      </c>
      <c r="BG89" t="s">
        <v>763</v>
      </c>
      <c r="BH89" t="s">
        <v>93</v>
      </c>
      <c r="BI89" t="s">
        <v>778</v>
      </c>
      <c r="BJ89" t="s">
        <v>99</v>
      </c>
      <c r="BK89" s="1"/>
      <c r="BL89" s="1"/>
      <c r="BM89">
        <v>11</v>
      </c>
      <c r="BN89" t="s">
        <v>264</v>
      </c>
      <c r="BO89" t="s">
        <v>93</v>
      </c>
      <c r="BP89" t="s">
        <v>93</v>
      </c>
      <c r="BQ89" t="s">
        <v>93</v>
      </c>
      <c r="BR89" t="s">
        <v>93</v>
      </c>
      <c r="BS89" s="1"/>
      <c r="BT89">
        <v>881</v>
      </c>
      <c r="BU89" t="s">
        <v>93</v>
      </c>
      <c r="BV89" t="s">
        <v>101</v>
      </c>
      <c r="BW89">
        <v>638222</v>
      </c>
      <c r="BX89" t="s">
        <v>780</v>
      </c>
      <c r="BY89" t="s">
        <v>781</v>
      </c>
      <c r="BZ89" t="s">
        <v>762</v>
      </c>
      <c r="CA89">
        <v>0</v>
      </c>
      <c r="CB89">
        <v>90</v>
      </c>
      <c r="CC89" t="s">
        <v>93</v>
      </c>
      <c r="CD89" t="s">
        <v>93</v>
      </c>
      <c r="CE89" t="s">
        <v>93</v>
      </c>
      <c r="CF89" t="s">
        <v>93</v>
      </c>
      <c r="CG89" t="s">
        <v>93</v>
      </c>
      <c r="CH89" t="s">
        <v>93</v>
      </c>
      <c r="CI89">
        <v>147</v>
      </c>
      <c r="CJ89" t="s">
        <v>248</v>
      </c>
      <c r="CK89">
        <v>11</v>
      </c>
      <c r="CL89" t="s">
        <v>264</v>
      </c>
      <c r="CM89">
        <v>0</v>
      </c>
      <c r="CN89" t="s">
        <v>93</v>
      </c>
      <c r="CO89">
        <v>0</v>
      </c>
      <c r="CP89" t="s">
        <v>93</v>
      </c>
      <c r="CQ89" t="s">
        <v>93</v>
      </c>
      <c r="CS89" t="str">
        <f>_xlfn.IFNA(VLOOKUP(前[[#This Row],[利用者名]],全[利用者名],1,FALSE),"終了")</f>
        <v>鶴巻　久子</v>
      </c>
    </row>
    <row r="90" spans="1:97">
      <c r="A90">
        <v>89</v>
      </c>
      <c r="B90">
        <v>978</v>
      </c>
      <c r="C90" t="s">
        <v>1282</v>
      </c>
      <c r="D90" t="s">
        <v>1283</v>
      </c>
      <c r="E90" t="s">
        <v>125</v>
      </c>
      <c r="F90" s="1">
        <v>17319</v>
      </c>
      <c r="G90" s="1">
        <v>17319</v>
      </c>
      <c r="H90" t="s">
        <v>92</v>
      </c>
      <c r="I90" t="s">
        <v>1284</v>
      </c>
      <c r="J90" t="s">
        <v>93</v>
      </c>
      <c r="K90" t="s">
        <v>1285</v>
      </c>
      <c r="L90" t="s">
        <v>93</v>
      </c>
      <c r="M90" t="s">
        <v>93</v>
      </c>
      <c r="N90" t="s">
        <v>94</v>
      </c>
      <c r="O90" t="s">
        <v>93</v>
      </c>
      <c r="P90" t="s">
        <v>126</v>
      </c>
      <c r="Q90" t="s">
        <v>1207</v>
      </c>
      <c r="R90" t="s">
        <v>93</v>
      </c>
      <c r="S90" t="s">
        <v>93</v>
      </c>
      <c r="T90" t="s">
        <v>93</v>
      </c>
      <c r="U90" t="s">
        <v>93</v>
      </c>
      <c r="V90" t="s">
        <v>93</v>
      </c>
      <c r="W90">
        <v>78</v>
      </c>
      <c r="X90">
        <v>6</v>
      </c>
      <c r="Y90" t="s">
        <v>94</v>
      </c>
      <c r="Z90" s="1">
        <v>45786</v>
      </c>
      <c r="AA90" s="1"/>
      <c r="AB90" s="1"/>
      <c r="AC90" s="1"/>
      <c r="AD90" t="s">
        <v>108</v>
      </c>
      <c r="AE90">
        <v>23</v>
      </c>
      <c r="AF90" s="1">
        <v>45706</v>
      </c>
      <c r="AG90" s="1">
        <v>46081</v>
      </c>
      <c r="AH90" t="s">
        <v>93</v>
      </c>
      <c r="AI90" t="s">
        <v>157</v>
      </c>
      <c r="AJ90">
        <v>132027</v>
      </c>
      <c r="AK90" t="s">
        <v>1531</v>
      </c>
      <c r="AL90" s="1"/>
      <c r="AM90">
        <v>1373003720</v>
      </c>
      <c r="AN90" t="s">
        <v>1289</v>
      </c>
      <c r="AO90" t="s">
        <v>93</v>
      </c>
      <c r="AQ90" t="s">
        <v>93</v>
      </c>
      <c r="AR90" t="s">
        <v>93</v>
      </c>
      <c r="AS90" t="s">
        <v>93</v>
      </c>
      <c r="AT90" t="s">
        <v>157</v>
      </c>
      <c r="AU90" s="1">
        <v>45859</v>
      </c>
      <c r="AV90" s="1">
        <v>46022</v>
      </c>
      <c r="AW90">
        <v>49</v>
      </c>
      <c r="AX90" t="s">
        <v>98</v>
      </c>
      <c r="AY90" t="s">
        <v>99</v>
      </c>
      <c r="AZ90">
        <v>678</v>
      </c>
      <c r="BA90" t="s">
        <v>1314</v>
      </c>
      <c r="BB90" t="s">
        <v>425</v>
      </c>
      <c r="BC90" t="s">
        <v>93</v>
      </c>
      <c r="BD90" t="s">
        <v>93</v>
      </c>
      <c r="BE90" t="s">
        <v>1283</v>
      </c>
      <c r="BF90" t="s">
        <v>92</v>
      </c>
      <c r="BG90" t="s">
        <v>1284</v>
      </c>
      <c r="BH90" t="s">
        <v>93</v>
      </c>
      <c r="BI90" t="s">
        <v>1285</v>
      </c>
      <c r="BJ90" t="s">
        <v>99</v>
      </c>
      <c r="BK90" s="1"/>
      <c r="BL90" s="1"/>
      <c r="BM90">
        <v>81</v>
      </c>
      <c r="BN90" t="s">
        <v>712</v>
      </c>
      <c r="BO90" t="s">
        <v>93</v>
      </c>
      <c r="BP90" t="s">
        <v>93</v>
      </c>
      <c r="BQ90" t="s">
        <v>93</v>
      </c>
      <c r="BR90" t="s">
        <v>93</v>
      </c>
      <c r="BS90" s="1"/>
      <c r="BT90">
        <v>1002</v>
      </c>
      <c r="BU90" t="s">
        <v>93</v>
      </c>
      <c r="BV90" t="s">
        <v>93</v>
      </c>
      <c r="BX90" t="s">
        <v>93</v>
      </c>
      <c r="BY90" t="s">
        <v>93</v>
      </c>
      <c r="BZ90" t="s">
        <v>93</v>
      </c>
      <c r="CA90">
        <v>0</v>
      </c>
      <c r="CB90">
        <v>90</v>
      </c>
      <c r="CC90" t="s">
        <v>106</v>
      </c>
      <c r="CD90" t="s">
        <v>93</v>
      </c>
      <c r="CE90" t="s">
        <v>1227</v>
      </c>
      <c r="CF90" t="s">
        <v>93</v>
      </c>
      <c r="CG90" t="s">
        <v>93</v>
      </c>
      <c r="CH90" t="s">
        <v>93</v>
      </c>
      <c r="CI90">
        <v>341</v>
      </c>
      <c r="CJ90" t="s">
        <v>172</v>
      </c>
      <c r="CK90">
        <v>0</v>
      </c>
      <c r="CL90" t="s">
        <v>93</v>
      </c>
      <c r="CM90">
        <v>0</v>
      </c>
      <c r="CN90" t="s">
        <v>93</v>
      </c>
      <c r="CO90">
        <v>0</v>
      </c>
      <c r="CP90" t="s">
        <v>93</v>
      </c>
      <c r="CQ90" t="s">
        <v>93</v>
      </c>
      <c r="CS90" t="str">
        <f>_xlfn.IFNA(VLOOKUP(前[[#This Row],[利用者名]],全[利用者名],1,FALSE),"終了")</f>
        <v>手嶋　秀子</v>
      </c>
    </row>
    <row r="91" spans="1:97">
      <c r="A91">
        <v>90</v>
      </c>
      <c r="B91">
        <v>937</v>
      </c>
      <c r="C91" t="s">
        <v>1039</v>
      </c>
      <c r="D91" t="s">
        <v>1040</v>
      </c>
      <c r="E91" t="s">
        <v>91</v>
      </c>
      <c r="F91" s="1">
        <v>14805</v>
      </c>
      <c r="G91" s="1">
        <v>14805</v>
      </c>
      <c r="H91" t="s">
        <v>113</v>
      </c>
      <c r="I91" t="s">
        <v>1041</v>
      </c>
      <c r="J91" t="s">
        <v>93</v>
      </c>
      <c r="K91" t="s">
        <v>1042</v>
      </c>
      <c r="L91" t="s">
        <v>93</v>
      </c>
      <c r="M91" t="s">
        <v>93</v>
      </c>
      <c r="N91" t="s">
        <v>94</v>
      </c>
      <c r="O91" t="s">
        <v>93</v>
      </c>
      <c r="P91" t="s">
        <v>116</v>
      </c>
      <c r="Q91" t="s">
        <v>93</v>
      </c>
      <c r="R91" t="s">
        <v>93</v>
      </c>
      <c r="S91" t="s">
        <v>93</v>
      </c>
      <c r="T91" t="s">
        <v>93</v>
      </c>
      <c r="U91" t="s">
        <v>93</v>
      </c>
      <c r="V91" t="s">
        <v>93</v>
      </c>
      <c r="W91">
        <v>85</v>
      </c>
      <c r="X91">
        <v>7</v>
      </c>
      <c r="Y91" t="s">
        <v>94</v>
      </c>
      <c r="Z91" s="1"/>
      <c r="AA91" s="1"/>
      <c r="AB91" s="1">
        <v>45539</v>
      </c>
      <c r="AC91" s="1"/>
      <c r="AD91" t="s">
        <v>192</v>
      </c>
      <c r="AE91">
        <v>24</v>
      </c>
      <c r="AF91" s="1">
        <v>45511</v>
      </c>
      <c r="AG91" s="1">
        <v>45900</v>
      </c>
      <c r="AH91" t="s">
        <v>93</v>
      </c>
      <c r="AI91" t="s">
        <v>117</v>
      </c>
      <c r="AJ91">
        <v>132027</v>
      </c>
      <c r="AK91" t="s">
        <v>1532</v>
      </c>
      <c r="AL91" s="1"/>
      <c r="AM91">
        <v>1373003647</v>
      </c>
      <c r="AN91" t="s">
        <v>1033</v>
      </c>
      <c r="AO91" t="s">
        <v>96</v>
      </c>
      <c r="AP91">
        <v>39132022</v>
      </c>
      <c r="AQ91" t="s">
        <v>97</v>
      </c>
      <c r="AR91" t="s">
        <v>93</v>
      </c>
      <c r="AS91" t="s">
        <v>1043</v>
      </c>
      <c r="AT91" t="s">
        <v>117</v>
      </c>
      <c r="AU91" s="1">
        <v>45992</v>
      </c>
      <c r="AV91" s="1">
        <v>46022</v>
      </c>
      <c r="AW91">
        <v>49</v>
      </c>
      <c r="AX91" t="s">
        <v>98</v>
      </c>
      <c r="AY91" t="s">
        <v>142</v>
      </c>
      <c r="AZ91">
        <v>686</v>
      </c>
      <c r="BA91" t="s">
        <v>1117</v>
      </c>
      <c r="BB91" t="s">
        <v>1118</v>
      </c>
      <c r="BC91" t="s">
        <v>93</v>
      </c>
      <c r="BD91" t="s">
        <v>93</v>
      </c>
      <c r="BE91" t="s">
        <v>1040</v>
      </c>
      <c r="BF91" t="s">
        <v>113</v>
      </c>
      <c r="BG91" t="s">
        <v>1041</v>
      </c>
      <c r="BH91" t="s">
        <v>93</v>
      </c>
      <c r="BI91" t="s">
        <v>1042</v>
      </c>
      <c r="BJ91" t="s">
        <v>142</v>
      </c>
      <c r="BK91" s="1">
        <v>45870</v>
      </c>
      <c r="BL91" s="1">
        <v>46234</v>
      </c>
      <c r="BM91">
        <v>81</v>
      </c>
      <c r="BN91" t="s">
        <v>712</v>
      </c>
      <c r="BO91" t="s">
        <v>93</v>
      </c>
      <c r="BP91" t="s">
        <v>93</v>
      </c>
      <c r="BQ91" t="s">
        <v>93</v>
      </c>
      <c r="BR91" t="s">
        <v>93</v>
      </c>
      <c r="BS91" s="1"/>
      <c r="BT91">
        <v>966</v>
      </c>
      <c r="BU91" t="s">
        <v>93</v>
      </c>
      <c r="BV91" t="s">
        <v>101</v>
      </c>
      <c r="BW91">
        <v>2134164</v>
      </c>
      <c r="BX91" t="s">
        <v>1044</v>
      </c>
      <c r="BY91" t="s">
        <v>1045</v>
      </c>
      <c r="BZ91" t="s">
        <v>1046</v>
      </c>
      <c r="CA91">
        <v>0</v>
      </c>
      <c r="CB91">
        <v>90</v>
      </c>
      <c r="CC91" t="s">
        <v>982</v>
      </c>
      <c r="CD91" t="s">
        <v>93</v>
      </c>
      <c r="CE91" t="s">
        <v>1119</v>
      </c>
      <c r="CF91" t="s">
        <v>94</v>
      </c>
      <c r="CG91" t="s">
        <v>93</v>
      </c>
      <c r="CH91" t="s">
        <v>93</v>
      </c>
      <c r="CI91">
        <v>308</v>
      </c>
      <c r="CJ91" t="s">
        <v>1091</v>
      </c>
      <c r="CK91">
        <v>0</v>
      </c>
      <c r="CL91" t="s">
        <v>93</v>
      </c>
      <c r="CM91">
        <v>0</v>
      </c>
      <c r="CN91" t="s">
        <v>93</v>
      </c>
      <c r="CO91">
        <v>0</v>
      </c>
      <c r="CP91" t="s">
        <v>93</v>
      </c>
      <c r="CQ91" t="s">
        <v>93</v>
      </c>
      <c r="CS91" t="str">
        <f>_xlfn.IFNA(VLOOKUP(前[[#This Row],[利用者名]],全[利用者名],1,FALSE),"終了")</f>
        <v>手塚　英紀</v>
      </c>
    </row>
    <row r="92" spans="1:97">
      <c r="A92">
        <v>91</v>
      </c>
      <c r="B92">
        <v>1001</v>
      </c>
      <c r="C92" t="s">
        <v>1387</v>
      </c>
      <c r="D92" t="s">
        <v>1388</v>
      </c>
      <c r="E92" t="s">
        <v>125</v>
      </c>
      <c r="F92" s="1">
        <v>13962</v>
      </c>
      <c r="G92" s="1">
        <v>13962</v>
      </c>
      <c r="H92" t="s">
        <v>136</v>
      </c>
      <c r="I92" t="s">
        <v>1390</v>
      </c>
      <c r="J92" t="s">
        <v>93</v>
      </c>
      <c r="K92" t="s">
        <v>1391</v>
      </c>
      <c r="L92" t="s">
        <v>93</v>
      </c>
      <c r="M92" t="s">
        <v>1533</v>
      </c>
      <c r="N92" t="s">
        <v>94</v>
      </c>
      <c r="O92" t="s">
        <v>93</v>
      </c>
      <c r="P92" t="s">
        <v>93</v>
      </c>
      <c r="Q92" t="s">
        <v>1294</v>
      </c>
      <c r="R92" t="s">
        <v>93</v>
      </c>
      <c r="S92" t="s">
        <v>93</v>
      </c>
      <c r="T92" t="s">
        <v>93</v>
      </c>
      <c r="U92" t="s">
        <v>93</v>
      </c>
      <c r="V92" t="s">
        <v>93</v>
      </c>
      <c r="W92">
        <v>87</v>
      </c>
      <c r="X92">
        <v>3</v>
      </c>
      <c r="Y92" t="s">
        <v>94</v>
      </c>
      <c r="Z92" s="1">
        <v>45917</v>
      </c>
      <c r="AA92" s="1"/>
      <c r="AB92" s="1"/>
      <c r="AC92" s="1"/>
      <c r="AD92" t="s">
        <v>166</v>
      </c>
      <c r="AE92">
        <v>25</v>
      </c>
      <c r="AF92" s="1">
        <v>45931</v>
      </c>
      <c r="AG92" s="1">
        <v>46295</v>
      </c>
      <c r="AH92" t="s">
        <v>93</v>
      </c>
      <c r="AI92" t="s">
        <v>93</v>
      </c>
      <c r="AJ92">
        <v>132027</v>
      </c>
      <c r="AK92" t="s">
        <v>1534</v>
      </c>
      <c r="AL92" s="1"/>
      <c r="AM92">
        <v>1373101961</v>
      </c>
      <c r="AN92" t="s">
        <v>1035</v>
      </c>
      <c r="AO92" t="s">
        <v>93</v>
      </c>
      <c r="AQ92" t="s">
        <v>93</v>
      </c>
      <c r="AR92" t="s">
        <v>93</v>
      </c>
      <c r="AS92" t="s">
        <v>93</v>
      </c>
      <c r="AT92" t="s">
        <v>93</v>
      </c>
      <c r="AU92" s="1">
        <v>45916</v>
      </c>
      <c r="AV92" s="1">
        <v>45961</v>
      </c>
      <c r="AW92">
        <v>49</v>
      </c>
      <c r="AX92" t="s">
        <v>98</v>
      </c>
      <c r="AY92" t="s">
        <v>99</v>
      </c>
      <c r="AZ92">
        <v>738</v>
      </c>
      <c r="BA92" t="s">
        <v>968</v>
      </c>
      <c r="BB92" t="s">
        <v>263</v>
      </c>
      <c r="BC92" t="s">
        <v>93</v>
      </c>
      <c r="BD92" t="s">
        <v>93</v>
      </c>
      <c r="BE92" t="s">
        <v>1388</v>
      </c>
      <c r="BF92" t="s">
        <v>136</v>
      </c>
      <c r="BG92" t="s">
        <v>1390</v>
      </c>
      <c r="BH92" t="s">
        <v>93</v>
      </c>
      <c r="BI92" t="s">
        <v>1391</v>
      </c>
      <c r="BJ92" t="s">
        <v>99</v>
      </c>
      <c r="BK92" s="1"/>
      <c r="BL92" s="1"/>
      <c r="BM92">
        <v>0</v>
      </c>
      <c r="BN92" t="s">
        <v>93</v>
      </c>
      <c r="BO92" t="s">
        <v>93</v>
      </c>
      <c r="BP92" t="s">
        <v>93</v>
      </c>
      <c r="BQ92" t="s">
        <v>93</v>
      </c>
      <c r="BR92" t="s">
        <v>93</v>
      </c>
      <c r="BS92" s="1"/>
      <c r="BT92">
        <v>1022</v>
      </c>
      <c r="BU92" t="s">
        <v>93</v>
      </c>
      <c r="BV92" t="s">
        <v>101</v>
      </c>
      <c r="BW92">
        <v>9237480</v>
      </c>
      <c r="BX92" t="s">
        <v>307</v>
      </c>
      <c r="BY92" t="s">
        <v>1392</v>
      </c>
      <c r="BZ92" t="s">
        <v>1389</v>
      </c>
      <c r="CA92">
        <v>0</v>
      </c>
      <c r="CB92">
        <v>90</v>
      </c>
      <c r="CC92" t="s">
        <v>106</v>
      </c>
      <c r="CD92" t="s">
        <v>93</v>
      </c>
      <c r="CE92" t="s">
        <v>990</v>
      </c>
      <c r="CF92" t="s">
        <v>93</v>
      </c>
      <c r="CG92" t="s">
        <v>93</v>
      </c>
      <c r="CH92" t="s">
        <v>93</v>
      </c>
      <c r="CI92">
        <v>325</v>
      </c>
      <c r="CJ92" t="s">
        <v>808</v>
      </c>
      <c r="CK92">
        <v>0</v>
      </c>
      <c r="CL92" t="s">
        <v>93</v>
      </c>
      <c r="CM92">
        <v>0</v>
      </c>
      <c r="CN92" t="s">
        <v>93</v>
      </c>
      <c r="CO92">
        <v>0</v>
      </c>
      <c r="CP92" t="s">
        <v>93</v>
      </c>
      <c r="CQ92" t="s">
        <v>93</v>
      </c>
      <c r="CS92" t="str">
        <f>_xlfn.IFNA(VLOOKUP(前[[#This Row],[利用者名]],全[利用者名],1,FALSE),"終了")</f>
        <v>中岡　カツ子</v>
      </c>
    </row>
    <row r="93" spans="1:97">
      <c r="A93">
        <v>92</v>
      </c>
      <c r="B93">
        <v>116</v>
      </c>
      <c r="C93" t="s">
        <v>299</v>
      </c>
      <c r="D93" t="s">
        <v>300</v>
      </c>
      <c r="E93" t="s">
        <v>125</v>
      </c>
      <c r="F93" s="1">
        <v>14769</v>
      </c>
      <c r="G93" s="1">
        <v>14769</v>
      </c>
      <c r="H93" t="s">
        <v>261</v>
      </c>
      <c r="I93" t="s">
        <v>301</v>
      </c>
      <c r="J93" t="s">
        <v>93</v>
      </c>
      <c r="K93" t="s">
        <v>302</v>
      </c>
      <c r="L93" t="s">
        <v>1095</v>
      </c>
      <c r="M93" t="s">
        <v>93</v>
      </c>
      <c r="N93" t="s">
        <v>93</v>
      </c>
      <c r="O93" t="s">
        <v>93</v>
      </c>
      <c r="P93" t="s">
        <v>93</v>
      </c>
      <c r="Q93" t="s">
        <v>1530</v>
      </c>
      <c r="R93" t="s">
        <v>1433</v>
      </c>
      <c r="S93" t="s">
        <v>875</v>
      </c>
      <c r="T93" t="s">
        <v>909</v>
      </c>
      <c r="U93" t="s">
        <v>93</v>
      </c>
      <c r="V93" t="s">
        <v>93</v>
      </c>
      <c r="W93">
        <v>85</v>
      </c>
      <c r="X93">
        <v>6</v>
      </c>
      <c r="Y93" t="s">
        <v>94</v>
      </c>
      <c r="Z93" s="1">
        <v>42401</v>
      </c>
      <c r="AA93" s="1"/>
      <c r="AB93" s="1"/>
      <c r="AC93" s="1"/>
      <c r="AD93" t="s">
        <v>104</v>
      </c>
      <c r="AE93">
        <v>22</v>
      </c>
      <c r="AF93" s="1">
        <v>45627</v>
      </c>
      <c r="AG93" s="1">
        <v>45991</v>
      </c>
      <c r="AH93" t="s">
        <v>93</v>
      </c>
      <c r="AI93" t="s">
        <v>93</v>
      </c>
      <c r="AJ93">
        <v>132142</v>
      </c>
      <c r="AK93" t="s">
        <v>1535</v>
      </c>
      <c r="AL93" s="1">
        <v>41609</v>
      </c>
      <c r="AM93">
        <v>1373101797</v>
      </c>
      <c r="AN93" t="s">
        <v>1315</v>
      </c>
      <c r="AO93" t="s">
        <v>96</v>
      </c>
      <c r="AP93">
        <v>39132147</v>
      </c>
      <c r="AQ93" t="s">
        <v>97</v>
      </c>
      <c r="AR93" t="s">
        <v>93</v>
      </c>
      <c r="AS93" t="s">
        <v>673</v>
      </c>
      <c r="AT93" t="s">
        <v>93</v>
      </c>
      <c r="AU93" s="1">
        <v>45992</v>
      </c>
      <c r="AV93" s="1">
        <v>46022</v>
      </c>
      <c r="AW93">
        <v>64</v>
      </c>
      <c r="AX93" t="s">
        <v>105</v>
      </c>
      <c r="AY93" t="s">
        <v>99</v>
      </c>
      <c r="AZ93">
        <v>694</v>
      </c>
      <c r="BA93" t="s">
        <v>1129</v>
      </c>
      <c r="BB93" t="s">
        <v>1130</v>
      </c>
      <c r="BC93" t="s">
        <v>93</v>
      </c>
      <c r="BD93" t="s">
        <v>93</v>
      </c>
      <c r="BE93" t="s">
        <v>300</v>
      </c>
      <c r="BF93" t="s">
        <v>261</v>
      </c>
      <c r="BG93" t="s">
        <v>301</v>
      </c>
      <c r="BH93" t="s">
        <v>93</v>
      </c>
      <c r="BI93" t="s">
        <v>302</v>
      </c>
      <c r="BJ93" t="s">
        <v>99</v>
      </c>
      <c r="BK93" s="1">
        <v>44774</v>
      </c>
      <c r="BL93" s="1">
        <v>44834</v>
      </c>
      <c r="BM93">
        <v>81</v>
      </c>
      <c r="BN93" t="s">
        <v>712</v>
      </c>
      <c r="BO93" t="s">
        <v>93</v>
      </c>
      <c r="BP93" t="s">
        <v>93</v>
      </c>
      <c r="BQ93" t="s">
        <v>93</v>
      </c>
      <c r="BR93" t="s">
        <v>93</v>
      </c>
      <c r="BS93" s="1"/>
      <c r="BT93">
        <v>106</v>
      </c>
      <c r="BU93" t="s">
        <v>93</v>
      </c>
      <c r="BV93" t="s">
        <v>101</v>
      </c>
      <c r="BW93">
        <v>1434776</v>
      </c>
      <c r="BX93" t="s">
        <v>303</v>
      </c>
      <c r="BY93" t="s">
        <v>304</v>
      </c>
      <c r="BZ93" t="s">
        <v>300</v>
      </c>
      <c r="CA93">
        <v>0</v>
      </c>
      <c r="CB93">
        <v>90</v>
      </c>
      <c r="CC93" t="s">
        <v>93</v>
      </c>
      <c r="CD93" t="s">
        <v>93</v>
      </c>
      <c r="CE93" t="s">
        <v>1131</v>
      </c>
      <c r="CF93" t="s">
        <v>93</v>
      </c>
      <c r="CG93" t="s">
        <v>93</v>
      </c>
      <c r="CH93" t="s">
        <v>93</v>
      </c>
      <c r="CI93">
        <v>340</v>
      </c>
      <c r="CJ93" t="s">
        <v>1316</v>
      </c>
      <c r="CK93">
        <v>0</v>
      </c>
      <c r="CL93" t="s">
        <v>93</v>
      </c>
      <c r="CM93">
        <v>0</v>
      </c>
      <c r="CN93" t="s">
        <v>93</v>
      </c>
      <c r="CO93">
        <v>0</v>
      </c>
      <c r="CP93" t="s">
        <v>93</v>
      </c>
      <c r="CQ93" t="s">
        <v>93</v>
      </c>
      <c r="CS93" t="str">
        <f>_xlfn.IFNA(VLOOKUP(前[[#This Row],[利用者名]],全[利用者名],1,FALSE),"終了")</f>
        <v>中野　文江</v>
      </c>
    </row>
    <row r="94" spans="1:97">
      <c r="A94">
        <v>93</v>
      </c>
      <c r="B94">
        <v>789</v>
      </c>
      <c r="C94" t="s">
        <v>706</v>
      </c>
      <c r="D94" t="s">
        <v>707</v>
      </c>
      <c r="E94" t="s">
        <v>91</v>
      </c>
      <c r="F94" s="1">
        <v>25900</v>
      </c>
      <c r="G94" s="1">
        <v>25900</v>
      </c>
      <c r="H94" t="s">
        <v>113</v>
      </c>
      <c r="I94" t="s">
        <v>715</v>
      </c>
      <c r="J94" t="s">
        <v>93</v>
      </c>
      <c r="K94" t="s">
        <v>708</v>
      </c>
      <c r="L94" t="s">
        <v>93</v>
      </c>
      <c r="M94" t="s">
        <v>1317</v>
      </c>
      <c r="N94" t="s">
        <v>94</v>
      </c>
      <c r="O94" t="s">
        <v>93</v>
      </c>
      <c r="P94" t="s">
        <v>126</v>
      </c>
      <c r="Q94" t="s">
        <v>93</v>
      </c>
      <c r="R94" t="s">
        <v>1436</v>
      </c>
      <c r="S94" t="s">
        <v>880</v>
      </c>
      <c r="T94" t="s">
        <v>93</v>
      </c>
      <c r="U94" t="s">
        <v>93</v>
      </c>
      <c r="V94" t="s">
        <v>1318</v>
      </c>
      <c r="W94">
        <v>55</v>
      </c>
      <c r="X94">
        <v>11</v>
      </c>
      <c r="Y94" t="s">
        <v>94</v>
      </c>
      <c r="Z94" s="1"/>
      <c r="AA94" s="1"/>
      <c r="AB94" s="1">
        <v>44967</v>
      </c>
      <c r="AC94" s="1"/>
      <c r="AD94" t="s">
        <v>93</v>
      </c>
      <c r="AF94" s="1"/>
      <c r="AG94" s="1"/>
      <c r="AH94" t="s">
        <v>93</v>
      </c>
      <c r="AI94" t="s">
        <v>157</v>
      </c>
      <c r="AK94" t="s">
        <v>93</v>
      </c>
      <c r="AL94" s="1"/>
      <c r="AN94" t="s">
        <v>93</v>
      </c>
      <c r="AO94" t="s">
        <v>140</v>
      </c>
      <c r="AP94">
        <v>1110014</v>
      </c>
      <c r="AQ94" t="s">
        <v>97</v>
      </c>
      <c r="AR94" t="s">
        <v>1254</v>
      </c>
      <c r="AS94" t="s">
        <v>1255</v>
      </c>
      <c r="AT94" t="s">
        <v>157</v>
      </c>
      <c r="AU94" s="1">
        <v>45931</v>
      </c>
      <c r="AV94" s="1">
        <v>46112</v>
      </c>
      <c r="AW94">
        <v>49</v>
      </c>
      <c r="AX94" t="s">
        <v>98</v>
      </c>
      <c r="AY94" t="s">
        <v>142</v>
      </c>
      <c r="AZ94">
        <v>679</v>
      </c>
      <c r="BA94" t="s">
        <v>1120</v>
      </c>
      <c r="BB94" t="s">
        <v>249</v>
      </c>
      <c r="BC94" t="s">
        <v>1010</v>
      </c>
      <c r="BD94" t="s">
        <v>93</v>
      </c>
      <c r="BE94" t="s">
        <v>707</v>
      </c>
      <c r="BF94" t="s">
        <v>113</v>
      </c>
      <c r="BG94" t="s">
        <v>715</v>
      </c>
      <c r="BH94" t="s">
        <v>93</v>
      </c>
      <c r="BI94" t="s">
        <v>708</v>
      </c>
      <c r="BJ94" t="s">
        <v>142</v>
      </c>
      <c r="BK94" s="1">
        <v>45717</v>
      </c>
      <c r="BL94" s="1">
        <v>45869</v>
      </c>
      <c r="BM94">
        <v>0</v>
      </c>
      <c r="BN94" t="s">
        <v>93</v>
      </c>
      <c r="BO94" t="s">
        <v>93</v>
      </c>
      <c r="BP94" t="s">
        <v>93</v>
      </c>
      <c r="BQ94" t="s">
        <v>93</v>
      </c>
      <c r="BR94" t="s">
        <v>93</v>
      </c>
      <c r="BS94" s="1"/>
      <c r="BT94">
        <v>849</v>
      </c>
      <c r="BU94" t="s">
        <v>93</v>
      </c>
      <c r="BV94" t="s">
        <v>93</v>
      </c>
      <c r="BX94" t="s">
        <v>93</v>
      </c>
      <c r="BY94" t="s">
        <v>93</v>
      </c>
      <c r="BZ94" t="s">
        <v>93</v>
      </c>
      <c r="CA94">
        <v>0</v>
      </c>
      <c r="CB94">
        <v>0</v>
      </c>
      <c r="CC94" t="s">
        <v>982</v>
      </c>
      <c r="CD94" t="s">
        <v>93</v>
      </c>
      <c r="CE94" t="s">
        <v>250</v>
      </c>
      <c r="CF94" t="s">
        <v>93</v>
      </c>
      <c r="CG94" t="s">
        <v>93</v>
      </c>
      <c r="CH94" t="s">
        <v>93</v>
      </c>
      <c r="CI94">
        <v>0</v>
      </c>
      <c r="CJ94" t="s">
        <v>93</v>
      </c>
      <c r="CK94">
        <v>0</v>
      </c>
      <c r="CL94" t="s">
        <v>93</v>
      </c>
      <c r="CM94">
        <v>0</v>
      </c>
      <c r="CN94" t="s">
        <v>93</v>
      </c>
      <c r="CO94">
        <v>0</v>
      </c>
      <c r="CP94" t="s">
        <v>93</v>
      </c>
      <c r="CQ94" t="s">
        <v>93</v>
      </c>
      <c r="CS94" t="str">
        <f>_xlfn.IFNA(VLOOKUP(前[[#This Row],[利用者名]],全[利用者名],1,FALSE),"終了")</f>
        <v>中村　正紀</v>
      </c>
    </row>
    <row r="95" spans="1:97">
      <c r="A95">
        <v>94</v>
      </c>
      <c r="B95">
        <v>939</v>
      </c>
      <c r="C95" t="s">
        <v>1047</v>
      </c>
      <c r="D95" t="s">
        <v>1048</v>
      </c>
      <c r="E95" t="s">
        <v>125</v>
      </c>
      <c r="F95" s="1">
        <v>19688</v>
      </c>
      <c r="G95" s="1">
        <v>19688</v>
      </c>
      <c r="H95" t="s">
        <v>156</v>
      </c>
      <c r="I95" t="s">
        <v>1049</v>
      </c>
      <c r="J95" t="s">
        <v>93</v>
      </c>
      <c r="K95" t="s">
        <v>1050</v>
      </c>
      <c r="L95" t="s">
        <v>93</v>
      </c>
      <c r="M95" t="s">
        <v>1286</v>
      </c>
      <c r="N95" t="s">
        <v>94</v>
      </c>
      <c r="O95" t="s">
        <v>93</v>
      </c>
      <c r="P95" t="s">
        <v>126</v>
      </c>
      <c r="Q95" t="s">
        <v>1402</v>
      </c>
      <c r="R95" t="s">
        <v>93</v>
      </c>
      <c r="S95" t="s">
        <v>93</v>
      </c>
      <c r="T95" t="s">
        <v>93</v>
      </c>
      <c r="U95" t="s">
        <v>93</v>
      </c>
      <c r="V95" t="s">
        <v>93</v>
      </c>
      <c r="W95">
        <v>72</v>
      </c>
      <c r="X95">
        <v>11</v>
      </c>
      <c r="Y95" t="s">
        <v>94</v>
      </c>
      <c r="Z95" s="1">
        <v>45565</v>
      </c>
      <c r="AA95" s="1"/>
      <c r="AB95" s="1"/>
      <c r="AC95" s="1"/>
      <c r="AD95" t="s">
        <v>104</v>
      </c>
      <c r="AE95">
        <v>22</v>
      </c>
      <c r="AF95" s="1">
        <v>45901</v>
      </c>
      <c r="AG95" s="1">
        <v>46996</v>
      </c>
      <c r="AH95" t="s">
        <v>93</v>
      </c>
      <c r="AI95" t="s">
        <v>157</v>
      </c>
      <c r="AJ95">
        <v>132027</v>
      </c>
      <c r="AK95" t="s">
        <v>1536</v>
      </c>
      <c r="AL95" s="1"/>
      <c r="AM95">
        <v>1373000569</v>
      </c>
      <c r="AN95" t="s">
        <v>205</v>
      </c>
      <c r="AO95" t="s">
        <v>93</v>
      </c>
      <c r="AQ95" t="s">
        <v>93</v>
      </c>
      <c r="AR95" t="s">
        <v>93</v>
      </c>
      <c r="AS95" t="s">
        <v>93</v>
      </c>
      <c r="AT95" t="s">
        <v>157</v>
      </c>
      <c r="AU95" s="1">
        <v>45904</v>
      </c>
      <c r="AV95" s="1">
        <v>46084</v>
      </c>
      <c r="AW95">
        <v>49</v>
      </c>
      <c r="AX95" t="s">
        <v>98</v>
      </c>
      <c r="AY95" t="s">
        <v>99</v>
      </c>
      <c r="AZ95">
        <v>742</v>
      </c>
      <c r="BA95" t="s">
        <v>1537</v>
      </c>
      <c r="BB95" t="s">
        <v>193</v>
      </c>
      <c r="BC95" t="s">
        <v>93</v>
      </c>
      <c r="BD95" t="s">
        <v>93</v>
      </c>
      <c r="BE95" t="s">
        <v>1048</v>
      </c>
      <c r="BF95" t="s">
        <v>156</v>
      </c>
      <c r="BG95" t="s">
        <v>1049</v>
      </c>
      <c r="BH95" t="s">
        <v>93</v>
      </c>
      <c r="BI95" t="s">
        <v>1050</v>
      </c>
      <c r="BJ95" t="s">
        <v>99</v>
      </c>
      <c r="BK95" s="1"/>
      <c r="BL95" s="1"/>
      <c r="BM95">
        <v>81</v>
      </c>
      <c r="BN95" t="s">
        <v>712</v>
      </c>
      <c r="BO95" t="s">
        <v>93</v>
      </c>
      <c r="BP95" t="s">
        <v>93</v>
      </c>
      <c r="BQ95" t="s">
        <v>93</v>
      </c>
      <c r="BR95" t="s">
        <v>93</v>
      </c>
      <c r="BS95" s="1"/>
      <c r="BT95">
        <v>968</v>
      </c>
      <c r="BU95" t="s">
        <v>93</v>
      </c>
      <c r="BV95" t="s">
        <v>93</v>
      </c>
      <c r="BX95" t="s">
        <v>93</v>
      </c>
      <c r="BY95" t="s">
        <v>93</v>
      </c>
      <c r="BZ95" t="s">
        <v>93</v>
      </c>
      <c r="CA95">
        <v>0</v>
      </c>
      <c r="CB95">
        <v>90</v>
      </c>
      <c r="CC95" t="s">
        <v>106</v>
      </c>
      <c r="CD95" t="s">
        <v>93</v>
      </c>
      <c r="CE95" t="s">
        <v>197</v>
      </c>
      <c r="CF95" t="s">
        <v>93</v>
      </c>
      <c r="CG95" t="s">
        <v>93</v>
      </c>
      <c r="CH95" t="s">
        <v>93</v>
      </c>
      <c r="CI95">
        <v>138</v>
      </c>
      <c r="CJ95" t="s">
        <v>269</v>
      </c>
      <c r="CK95">
        <v>81</v>
      </c>
      <c r="CL95" t="s">
        <v>712</v>
      </c>
      <c r="CM95">
        <v>0</v>
      </c>
      <c r="CN95" t="s">
        <v>93</v>
      </c>
      <c r="CO95">
        <v>0</v>
      </c>
      <c r="CP95" t="s">
        <v>93</v>
      </c>
      <c r="CQ95" t="s">
        <v>93</v>
      </c>
      <c r="CS95" t="str">
        <f>_xlfn.IFNA(VLOOKUP(前[[#This Row],[利用者名]],全[利用者名],1,FALSE),"終了")</f>
        <v>西川　真理</v>
      </c>
    </row>
    <row r="96" spans="1:97">
      <c r="A96">
        <v>95</v>
      </c>
      <c r="B96">
        <v>974</v>
      </c>
      <c r="C96" t="s">
        <v>1256</v>
      </c>
      <c r="D96" t="s">
        <v>1257</v>
      </c>
      <c r="E96" t="s">
        <v>125</v>
      </c>
      <c r="F96" s="1">
        <v>12383</v>
      </c>
      <c r="G96" s="1">
        <v>12383</v>
      </c>
      <c r="H96" t="s">
        <v>175</v>
      </c>
      <c r="I96" t="s">
        <v>1258</v>
      </c>
      <c r="J96" t="s">
        <v>1259</v>
      </c>
      <c r="K96" t="s">
        <v>1260</v>
      </c>
      <c r="L96" t="s">
        <v>93</v>
      </c>
      <c r="M96" t="s">
        <v>93</v>
      </c>
      <c r="N96" t="s">
        <v>94</v>
      </c>
      <c r="O96" t="s">
        <v>1261</v>
      </c>
      <c r="P96" t="s">
        <v>214</v>
      </c>
      <c r="Q96" t="s">
        <v>1538</v>
      </c>
      <c r="R96" t="s">
        <v>93</v>
      </c>
      <c r="S96" t="s">
        <v>93</v>
      </c>
      <c r="T96" t="s">
        <v>93</v>
      </c>
      <c r="U96" t="s">
        <v>93</v>
      </c>
      <c r="V96" t="s">
        <v>93</v>
      </c>
      <c r="W96">
        <v>92</v>
      </c>
      <c r="X96">
        <v>11</v>
      </c>
      <c r="Y96" t="s">
        <v>94</v>
      </c>
      <c r="Z96" s="1"/>
      <c r="AA96" s="1"/>
      <c r="AB96" s="1">
        <v>45740</v>
      </c>
      <c r="AC96" s="1"/>
      <c r="AD96" t="s">
        <v>192</v>
      </c>
      <c r="AE96">
        <v>24</v>
      </c>
      <c r="AF96" s="1">
        <v>45200</v>
      </c>
      <c r="AG96" s="1">
        <v>46295</v>
      </c>
      <c r="AH96" t="s">
        <v>93</v>
      </c>
      <c r="AI96" t="s">
        <v>93</v>
      </c>
      <c r="AJ96">
        <v>132027</v>
      </c>
      <c r="AK96" t="s">
        <v>1539</v>
      </c>
      <c r="AL96" s="1"/>
      <c r="AM96">
        <v>1373400561</v>
      </c>
      <c r="AN96" t="s">
        <v>649</v>
      </c>
      <c r="AO96" t="s">
        <v>96</v>
      </c>
      <c r="AP96">
        <v>39132022</v>
      </c>
      <c r="AQ96" t="s">
        <v>97</v>
      </c>
      <c r="AR96" t="s">
        <v>93</v>
      </c>
      <c r="AS96" t="s">
        <v>1540</v>
      </c>
      <c r="AT96" t="s">
        <v>217</v>
      </c>
      <c r="AU96" s="1">
        <v>45992</v>
      </c>
      <c r="AV96" s="1">
        <v>46022</v>
      </c>
      <c r="AW96">
        <v>49</v>
      </c>
      <c r="AX96" t="s">
        <v>98</v>
      </c>
      <c r="AY96" t="s">
        <v>142</v>
      </c>
      <c r="AZ96">
        <v>671</v>
      </c>
      <c r="BA96" t="s">
        <v>1017</v>
      </c>
      <c r="BB96" t="s">
        <v>219</v>
      </c>
      <c r="BC96" t="s">
        <v>1010</v>
      </c>
      <c r="BD96" t="s">
        <v>93</v>
      </c>
      <c r="BE96" t="s">
        <v>1257</v>
      </c>
      <c r="BF96" t="s">
        <v>175</v>
      </c>
      <c r="BG96" t="s">
        <v>1258</v>
      </c>
      <c r="BH96" t="s">
        <v>1259</v>
      </c>
      <c r="BI96" t="s">
        <v>1260</v>
      </c>
      <c r="BJ96" t="s">
        <v>142</v>
      </c>
      <c r="BK96" s="1">
        <v>45870</v>
      </c>
      <c r="BL96" s="1">
        <v>46234</v>
      </c>
      <c r="BM96">
        <v>0</v>
      </c>
      <c r="BN96" t="s">
        <v>93</v>
      </c>
      <c r="BO96" t="s">
        <v>93</v>
      </c>
      <c r="BP96" t="s">
        <v>93</v>
      </c>
      <c r="BQ96" t="s">
        <v>93</v>
      </c>
      <c r="BR96" t="s">
        <v>93</v>
      </c>
      <c r="BS96" s="1"/>
      <c r="BT96">
        <v>1000</v>
      </c>
      <c r="BU96" t="s">
        <v>93</v>
      </c>
      <c r="BV96" t="s">
        <v>101</v>
      </c>
      <c r="BW96">
        <v>7370774</v>
      </c>
      <c r="BX96" t="s">
        <v>1262</v>
      </c>
      <c r="BY96" t="s">
        <v>1263</v>
      </c>
      <c r="BZ96" t="s">
        <v>1264</v>
      </c>
      <c r="CA96">
        <v>0</v>
      </c>
      <c r="CB96">
        <v>90</v>
      </c>
      <c r="CC96" t="s">
        <v>982</v>
      </c>
      <c r="CD96" t="s">
        <v>186</v>
      </c>
      <c r="CE96" t="s">
        <v>220</v>
      </c>
      <c r="CF96" t="s">
        <v>94</v>
      </c>
      <c r="CG96" t="s">
        <v>94</v>
      </c>
      <c r="CH96" t="s">
        <v>93</v>
      </c>
      <c r="CI96">
        <v>19</v>
      </c>
      <c r="CJ96" t="s">
        <v>347</v>
      </c>
      <c r="CK96">
        <v>0</v>
      </c>
      <c r="CL96" t="s">
        <v>93</v>
      </c>
      <c r="CM96">
        <v>0</v>
      </c>
      <c r="CN96" t="s">
        <v>93</v>
      </c>
      <c r="CO96">
        <v>0</v>
      </c>
      <c r="CP96" t="s">
        <v>93</v>
      </c>
      <c r="CQ96" t="s">
        <v>93</v>
      </c>
      <c r="CS96" t="str">
        <f>_xlfn.IFNA(VLOOKUP(前[[#This Row],[利用者名]],全[利用者名],1,FALSE),"終了")</f>
        <v>萩原　登里</v>
      </c>
    </row>
    <row r="97" spans="1:97">
      <c r="A97">
        <v>96</v>
      </c>
      <c r="B97">
        <v>932</v>
      </c>
      <c r="C97" t="s">
        <v>1051</v>
      </c>
      <c r="D97" t="s">
        <v>1052</v>
      </c>
      <c r="E97" t="s">
        <v>125</v>
      </c>
      <c r="F97" s="1">
        <v>10244</v>
      </c>
      <c r="G97" s="1">
        <v>10244</v>
      </c>
      <c r="H97" t="s">
        <v>156</v>
      </c>
      <c r="I97" t="s">
        <v>1053</v>
      </c>
      <c r="J97" t="s">
        <v>93</v>
      </c>
      <c r="K97" t="s">
        <v>1054</v>
      </c>
      <c r="L97" t="s">
        <v>93</v>
      </c>
      <c r="M97" t="s">
        <v>1055</v>
      </c>
      <c r="N97" t="s">
        <v>93</v>
      </c>
      <c r="O97" t="s">
        <v>93</v>
      </c>
      <c r="P97" t="s">
        <v>93</v>
      </c>
      <c r="Q97" t="s">
        <v>1089</v>
      </c>
      <c r="R97" t="s">
        <v>93</v>
      </c>
      <c r="S97" t="s">
        <v>93</v>
      </c>
      <c r="T97" t="s">
        <v>93</v>
      </c>
      <c r="U97" t="s">
        <v>93</v>
      </c>
      <c r="V97" t="s">
        <v>93</v>
      </c>
      <c r="W97">
        <v>97</v>
      </c>
      <c r="X97">
        <v>1</v>
      </c>
      <c r="Y97" t="s">
        <v>94</v>
      </c>
      <c r="Z97" s="1">
        <v>45534</v>
      </c>
      <c r="AA97" s="1"/>
      <c r="AB97" s="1"/>
      <c r="AC97" s="1"/>
      <c r="AD97" t="s">
        <v>166</v>
      </c>
      <c r="AE97">
        <v>25</v>
      </c>
      <c r="AF97" s="1">
        <v>45292</v>
      </c>
      <c r="AG97" s="1">
        <v>46752</v>
      </c>
      <c r="AH97" t="s">
        <v>93</v>
      </c>
      <c r="AI97" t="s">
        <v>93</v>
      </c>
      <c r="AJ97">
        <v>132027</v>
      </c>
      <c r="AK97" t="s">
        <v>1579</v>
      </c>
      <c r="AL97" s="1"/>
      <c r="AM97">
        <v>1373002615</v>
      </c>
      <c r="AN97" t="s">
        <v>293</v>
      </c>
      <c r="AO97" t="s">
        <v>93</v>
      </c>
      <c r="AQ97" t="s">
        <v>93</v>
      </c>
      <c r="AR97" t="s">
        <v>93</v>
      </c>
      <c r="AS97" t="s">
        <v>93</v>
      </c>
      <c r="AT97" t="s">
        <v>93</v>
      </c>
      <c r="AU97" s="1">
        <v>45962</v>
      </c>
      <c r="AV97" s="1">
        <v>45991</v>
      </c>
      <c r="AW97">
        <v>49</v>
      </c>
      <c r="AX97" t="s">
        <v>98</v>
      </c>
      <c r="AY97" t="s">
        <v>99</v>
      </c>
      <c r="AZ97">
        <v>302</v>
      </c>
      <c r="BA97" t="s">
        <v>1056</v>
      </c>
      <c r="BB97" t="s">
        <v>1200</v>
      </c>
      <c r="BC97" t="s">
        <v>93</v>
      </c>
      <c r="BD97" t="s">
        <v>93</v>
      </c>
      <c r="BE97" t="s">
        <v>1052</v>
      </c>
      <c r="BF97" t="s">
        <v>156</v>
      </c>
      <c r="BG97" t="s">
        <v>1053</v>
      </c>
      <c r="BH97" t="s">
        <v>93</v>
      </c>
      <c r="BI97" t="s">
        <v>1054</v>
      </c>
      <c r="BJ97" t="s">
        <v>99</v>
      </c>
      <c r="BK97" s="1"/>
      <c r="BL97" s="1"/>
      <c r="BM97">
        <v>81</v>
      </c>
      <c r="BN97" t="s">
        <v>712</v>
      </c>
      <c r="BO97" t="s">
        <v>93</v>
      </c>
      <c r="BP97" t="s">
        <v>93</v>
      </c>
      <c r="BQ97" t="s">
        <v>93</v>
      </c>
      <c r="BR97" t="s">
        <v>93</v>
      </c>
      <c r="BS97" s="1"/>
      <c r="BT97">
        <v>960</v>
      </c>
      <c r="BU97" t="s">
        <v>93</v>
      </c>
      <c r="BV97" t="s">
        <v>101</v>
      </c>
      <c r="BW97">
        <v>7984417</v>
      </c>
      <c r="BX97" t="s">
        <v>1096</v>
      </c>
      <c r="BY97" t="s">
        <v>1097</v>
      </c>
      <c r="BZ97" t="s">
        <v>1098</v>
      </c>
      <c r="CA97">
        <v>0</v>
      </c>
      <c r="CB97">
        <v>90</v>
      </c>
      <c r="CC97" t="s">
        <v>93</v>
      </c>
      <c r="CD97" t="s">
        <v>93</v>
      </c>
      <c r="CE97" t="s">
        <v>1201</v>
      </c>
      <c r="CF97" t="s">
        <v>93</v>
      </c>
      <c r="CG97" t="s">
        <v>93</v>
      </c>
      <c r="CH97" t="s">
        <v>93</v>
      </c>
      <c r="CI97">
        <v>191</v>
      </c>
      <c r="CJ97" t="s">
        <v>294</v>
      </c>
      <c r="CK97">
        <v>0</v>
      </c>
      <c r="CL97" t="s">
        <v>93</v>
      </c>
      <c r="CM97">
        <v>0</v>
      </c>
      <c r="CN97" t="s">
        <v>93</v>
      </c>
      <c r="CO97">
        <v>0</v>
      </c>
      <c r="CP97" t="s">
        <v>93</v>
      </c>
      <c r="CQ97" t="s">
        <v>93</v>
      </c>
      <c r="CS97" t="str">
        <f>_xlfn.IFNA(VLOOKUP(前[[#This Row],[利用者名]],全[利用者名],1,FALSE),"終了")</f>
        <v>林　康子</v>
      </c>
    </row>
    <row r="98" spans="1:97">
      <c r="A98">
        <v>97</v>
      </c>
      <c r="B98">
        <v>691</v>
      </c>
      <c r="C98" t="s">
        <v>309</v>
      </c>
      <c r="D98" t="s">
        <v>310</v>
      </c>
      <c r="E98" t="s">
        <v>125</v>
      </c>
      <c r="F98" s="1">
        <v>17982</v>
      </c>
      <c r="G98" s="1">
        <v>17982</v>
      </c>
      <c r="H98" t="s">
        <v>156</v>
      </c>
      <c r="I98" t="s">
        <v>311</v>
      </c>
      <c r="J98" t="s">
        <v>93</v>
      </c>
      <c r="K98" t="s">
        <v>312</v>
      </c>
      <c r="L98" t="s">
        <v>93</v>
      </c>
      <c r="M98" t="s">
        <v>93</v>
      </c>
      <c r="N98" t="s">
        <v>94</v>
      </c>
      <c r="O98" t="s">
        <v>93</v>
      </c>
      <c r="P98" t="s">
        <v>93</v>
      </c>
      <c r="Q98" t="s">
        <v>1019</v>
      </c>
      <c r="R98" t="s">
        <v>1433</v>
      </c>
      <c r="S98" t="s">
        <v>919</v>
      </c>
      <c r="T98" t="s">
        <v>93</v>
      </c>
      <c r="U98" t="s">
        <v>93</v>
      </c>
      <c r="V98" t="s">
        <v>93</v>
      </c>
      <c r="W98">
        <v>76</v>
      </c>
      <c r="X98">
        <v>3</v>
      </c>
      <c r="Y98" t="s">
        <v>94</v>
      </c>
      <c r="Z98" s="1">
        <v>44470</v>
      </c>
      <c r="AA98" s="1"/>
      <c r="AB98" s="1"/>
      <c r="AC98" s="1"/>
      <c r="AD98" t="s">
        <v>166</v>
      </c>
      <c r="AE98">
        <v>25</v>
      </c>
      <c r="AF98" s="1">
        <v>45261</v>
      </c>
      <c r="AG98" s="1">
        <v>46356</v>
      </c>
      <c r="AH98" t="s">
        <v>93</v>
      </c>
      <c r="AI98" t="s">
        <v>93</v>
      </c>
      <c r="AJ98">
        <v>132027</v>
      </c>
      <c r="AK98" t="s">
        <v>1541</v>
      </c>
      <c r="AL98" s="1"/>
      <c r="AM98">
        <v>1373101961</v>
      </c>
      <c r="AN98" t="s">
        <v>1035</v>
      </c>
      <c r="AO98" t="s">
        <v>93</v>
      </c>
      <c r="AQ98" t="s">
        <v>93</v>
      </c>
      <c r="AR98" t="s">
        <v>93</v>
      </c>
      <c r="AS98" t="s">
        <v>93</v>
      </c>
      <c r="AT98" t="s">
        <v>93</v>
      </c>
      <c r="AU98" s="1">
        <v>45931</v>
      </c>
      <c r="AV98" s="1">
        <v>46022</v>
      </c>
      <c r="AW98">
        <v>49</v>
      </c>
      <c r="AX98" t="s">
        <v>98</v>
      </c>
      <c r="AY98" t="s">
        <v>99</v>
      </c>
      <c r="AZ98">
        <v>76</v>
      </c>
      <c r="BA98" t="s">
        <v>1346</v>
      </c>
      <c r="BB98" t="s">
        <v>199</v>
      </c>
      <c r="BC98" t="s">
        <v>93</v>
      </c>
      <c r="BD98" t="s">
        <v>93</v>
      </c>
      <c r="BE98" t="s">
        <v>310</v>
      </c>
      <c r="BF98" t="s">
        <v>156</v>
      </c>
      <c r="BG98" t="s">
        <v>311</v>
      </c>
      <c r="BH98" t="s">
        <v>93</v>
      </c>
      <c r="BI98" t="s">
        <v>312</v>
      </c>
      <c r="BJ98" t="s">
        <v>99</v>
      </c>
      <c r="BK98" s="1"/>
      <c r="BL98" s="1"/>
      <c r="BM98">
        <v>81</v>
      </c>
      <c r="BN98" t="s">
        <v>712</v>
      </c>
      <c r="BO98" t="s">
        <v>93</v>
      </c>
      <c r="BP98" t="s">
        <v>93</v>
      </c>
      <c r="BQ98" t="s">
        <v>93</v>
      </c>
      <c r="BR98" t="s">
        <v>93</v>
      </c>
      <c r="BS98" s="1"/>
      <c r="BT98">
        <v>771</v>
      </c>
      <c r="BU98" t="s">
        <v>93</v>
      </c>
      <c r="BV98" t="s">
        <v>101</v>
      </c>
      <c r="BW98">
        <v>300448</v>
      </c>
      <c r="BX98" t="s">
        <v>194</v>
      </c>
      <c r="BY98" t="s">
        <v>313</v>
      </c>
      <c r="BZ98" t="s">
        <v>310</v>
      </c>
      <c r="CA98">
        <v>0</v>
      </c>
      <c r="CB98">
        <v>90</v>
      </c>
      <c r="CC98" t="s">
        <v>106</v>
      </c>
      <c r="CD98" t="s">
        <v>93</v>
      </c>
      <c r="CE98" t="s">
        <v>290</v>
      </c>
      <c r="CF98" t="s">
        <v>93</v>
      </c>
      <c r="CG98" t="s">
        <v>93</v>
      </c>
      <c r="CH98" t="s">
        <v>93</v>
      </c>
      <c r="CI98">
        <v>324</v>
      </c>
      <c r="CJ98" t="s">
        <v>1057</v>
      </c>
      <c r="CK98">
        <v>0</v>
      </c>
      <c r="CL98" t="s">
        <v>93</v>
      </c>
      <c r="CM98">
        <v>0</v>
      </c>
      <c r="CN98" t="s">
        <v>93</v>
      </c>
      <c r="CO98">
        <v>0</v>
      </c>
      <c r="CP98" t="s">
        <v>93</v>
      </c>
      <c r="CQ98" t="s">
        <v>93</v>
      </c>
      <c r="CS98" t="str">
        <f>_xlfn.IFNA(VLOOKUP(前[[#This Row],[利用者名]],全[利用者名],1,FALSE),"終了")</f>
        <v>原田　春子</v>
      </c>
    </row>
    <row r="99" spans="1:97">
      <c r="A99">
        <v>98</v>
      </c>
      <c r="B99">
        <v>931</v>
      </c>
      <c r="C99" t="s">
        <v>1058</v>
      </c>
      <c r="D99" t="s">
        <v>1059</v>
      </c>
      <c r="E99" t="s">
        <v>125</v>
      </c>
      <c r="F99" s="1">
        <v>10813</v>
      </c>
      <c r="G99" s="1">
        <v>10813</v>
      </c>
      <c r="H99" t="s">
        <v>1060</v>
      </c>
      <c r="I99" t="s">
        <v>1061</v>
      </c>
      <c r="J99" t="s">
        <v>1062</v>
      </c>
      <c r="K99" t="s">
        <v>1063</v>
      </c>
      <c r="L99" t="s">
        <v>93</v>
      </c>
      <c r="M99" t="s">
        <v>1064</v>
      </c>
      <c r="N99" t="s">
        <v>94</v>
      </c>
      <c r="O99" t="s">
        <v>93</v>
      </c>
      <c r="P99" t="s">
        <v>93</v>
      </c>
      <c r="Q99" t="s">
        <v>1065</v>
      </c>
      <c r="R99" t="s">
        <v>93</v>
      </c>
      <c r="S99" t="s">
        <v>93</v>
      </c>
      <c r="T99" t="s">
        <v>93</v>
      </c>
      <c r="U99" t="s">
        <v>93</v>
      </c>
      <c r="V99" t="s">
        <v>93</v>
      </c>
      <c r="W99">
        <v>96</v>
      </c>
      <c r="X99">
        <v>8</v>
      </c>
      <c r="Y99" t="s">
        <v>94</v>
      </c>
      <c r="Z99" s="1">
        <v>45526</v>
      </c>
      <c r="AA99" s="1"/>
      <c r="AB99" s="1"/>
      <c r="AC99" s="1"/>
      <c r="AD99" t="s">
        <v>108</v>
      </c>
      <c r="AE99">
        <v>23</v>
      </c>
      <c r="AF99" s="1">
        <v>45323</v>
      </c>
      <c r="AG99" s="1">
        <v>46418</v>
      </c>
      <c r="AH99" t="s">
        <v>93</v>
      </c>
      <c r="AI99" t="s">
        <v>93</v>
      </c>
      <c r="AJ99">
        <v>132209</v>
      </c>
      <c r="AK99" t="s">
        <v>1580</v>
      </c>
      <c r="AL99" s="1"/>
      <c r="AM99">
        <v>1374600268</v>
      </c>
      <c r="AN99" t="s">
        <v>1066</v>
      </c>
      <c r="AO99" t="s">
        <v>96</v>
      </c>
      <c r="AP99">
        <v>39132204</v>
      </c>
      <c r="AQ99" t="s">
        <v>97</v>
      </c>
      <c r="AR99" t="s">
        <v>93</v>
      </c>
      <c r="AS99" t="s">
        <v>1067</v>
      </c>
      <c r="AT99" t="s">
        <v>93</v>
      </c>
      <c r="AU99" s="1">
        <v>45992</v>
      </c>
      <c r="AV99" s="1">
        <v>46022</v>
      </c>
      <c r="AW99">
        <v>49</v>
      </c>
      <c r="AX99" t="s">
        <v>98</v>
      </c>
      <c r="AY99" t="s">
        <v>99</v>
      </c>
      <c r="AZ99">
        <v>712</v>
      </c>
      <c r="BA99" t="s">
        <v>1279</v>
      </c>
      <c r="BB99" t="s">
        <v>716</v>
      </c>
      <c r="BC99" t="s">
        <v>93</v>
      </c>
      <c r="BD99" t="s">
        <v>93</v>
      </c>
      <c r="BE99" t="s">
        <v>1059</v>
      </c>
      <c r="BF99" t="s">
        <v>1060</v>
      </c>
      <c r="BG99" t="s">
        <v>1061</v>
      </c>
      <c r="BH99" t="s">
        <v>1062</v>
      </c>
      <c r="BI99" t="s">
        <v>1063</v>
      </c>
      <c r="BJ99" t="s">
        <v>99</v>
      </c>
      <c r="BK99" s="1">
        <v>45505</v>
      </c>
      <c r="BL99" s="1">
        <v>45869</v>
      </c>
      <c r="BM99">
        <v>0</v>
      </c>
      <c r="BN99" t="s">
        <v>93</v>
      </c>
      <c r="BO99" t="s">
        <v>93</v>
      </c>
      <c r="BP99" t="s">
        <v>93</v>
      </c>
      <c r="BQ99" t="s">
        <v>93</v>
      </c>
      <c r="BR99" t="s">
        <v>93</v>
      </c>
      <c r="BS99" s="1"/>
      <c r="BT99">
        <v>961</v>
      </c>
      <c r="BU99" t="s">
        <v>93</v>
      </c>
      <c r="BV99" t="s">
        <v>101</v>
      </c>
      <c r="BW99">
        <v>1989139</v>
      </c>
      <c r="BX99" t="s">
        <v>307</v>
      </c>
      <c r="BY99" t="s">
        <v>1068</v>
      </c>
      <c r="BZ99" t="s">
        <v>1059</v>
      </c>
      <c r="CA99">
        <v>0</v>
      </c>
      <c r="CB99">
        <v>90</v>
      </c>
      <c r="CC99" t="s">
        <v>106</v>
      </c>
      <c r="CD99" t="s">
        <v>93</v>
      </c>
      <c r="CE99" t="s">
        <v>1112</v>
      </c>
      <c r="CF99" t="s">
        <v>93</v>
      </c>
      <c r="CG99" t="s">
        <v>93</v>
      </c>
      <c r="CH99" t="s">
        <v>93</v>
      </c>
      <c r="CI99">
        <v>323</v>
      </c>
      <c r="CJ99" t="s">
        <v>1069</v>
      </c>
      <c r="CK99">
        <v>0</v>
      </c>
      <c r="CL99" t="s">
        <v>93</v>
      </c>
      <c r="CM99">
        <v>0</v>
      </c>
      <c r="CN99" t="s">
        <v>93</v>
      </c>
      <c r="CO99">
        <v>0</v>
      </c>
      <c r="CP99" t="s">
        <v>93</v>
      </c>
      <c r="CQ99" t="s">
        <v>93</v>
      </c>
      <c r="CS99" t="str">
        <f>_xlfn.IFNA(VLOOKUP(前[[#This Row],[利用者名]],全[利用者名],1,FALSE),"終了")</f>
        <v>日原　潤子</v>
      </c>
    </row>
    <row r="100" spans="1:97">
      <c r="A100">
        <v>99</v>
      </c>
      <c r="B100">
        <v>999</v>
      </c>
      <c r="C100" t="s">
        <v>1693</v>
      </c>
      <c r="D100" t="s">
        <v>1694</v>
      </c>
      <c r="E100" t="s">
        <v>91</v>
      </c>
      <c r="F100" s="1">
        <v>24410</v>
      </c>
      <c r="G100" s="1">
        <v>24410</v>
      </c>
      <c r="H100" t="s">
        <v>113</v>
      </c>
      <c r="I100" t="s">
        <v>1695</v>
      </c>
      <c r="J100" t="s">
        <v>93</v>
      </c>
      <c r="K100" t="s">
        <v>1696</v>
      </c>
      <c r="L100" t="s">
        <v>93</v>
      </c>
      <c r="M100" t="s">
        <v>93</v>
      </c>
      <c r="N100" t="s">
        <v>94</v>
      </c>
      <c r="O100" t="s">
        <v>1012</v>
      </c>
      <c r="P100" t="s">
        <v>93</v>
      </c>
      <c r="Q100" t="s">
        <v>1253</v>
      </c>
      <c r="R100" t="s">
        <v>93</v>
      </c>
      <c r="S100" t="s">
        <v>93</v>
      </c>
      <c r="T100" t="s">
        <v>93</v>
      </c>
      <c r="U100" t="s">
        <v>93</v>
      </c>
      <c r="V100" t="s">
        <v>93</v>
      </c>
      <c r="W100">
        <v>59</v>
      </c>
      <c r="X100">
        <v>10</v>
      </c>
      <c r="Y100" t="s">
        <v>94</v>
      </c>
      <c r="Z100" s="1">
        <v>45870</v>
      </c>
      <c r="AA100" s="1"/>
      <c r="AB100" s="1">
        <v>45870</v>
      </c>
      <c r="AC100" s="1">
        <v>45883</v>
      </c>
      <c r="AD100" t="s">
        <v>192</v>
      </c>
      <c r="AE100">
        <v>24</v>
      </c>
      <c r="AF100" s="1">
        <v>45734</v>
      </c>
      <c r="AG100" s="1">
        <v>46112</v>
      </c>
      <c r="AH100" t="s">
        <v>93</v>
      </c>
      <c r="AI100" t="s">
        <v>93</v>
      </c>
      <c r="AJ100">
        <v>132027</v>
      </c>
      <c r="AK100" t="s">
        <v>1697</v>
      </c>
      <c r="AL100" s="1"/>
      <c r="AM100">
        <v>1373003647</v>
      </c>
      <c r="AN100" t="s">
        <v>1033</v>
      </c>
      <c r="AO100" t="s">
        <v>96</v>
      </c>
      <c r="AP100">
        <v>138255</v>
      </c>
      <c r="AQ100" t="s">
        <v>141</v>
      </c>
      <c r="AR100" t="s">
        <v>773</v>
      </c>
      <c r="AS100" t="s">
        <v>1698</v>
      </c>
      <c r="AT100" t="s">
        <v>93</v>
      </c>
      <c r="AU100" s="1">
        <v>45962</v>
      </c>
      <c r="AV100" s="1">
        <v>46053</v>
      </c>
      <c r="AW100">
        <v>49</v>
      </c>
      <c r="AX100" t="s">
        <v>98</v>
      </c>
      <c r="AY100" t="s">
        <v>99</v>
      </c>
      <c r="AZ100">
        <v>549</v>
      </c>
      <c r="BA100" t="s">
        <v>656</v>
      </c>
      <c r="BB100" t="s">
        <v>199</v>
      </c>
      <c r="BC100" t="s">
        <v>93</v>
      </c>
      <c r="BD100" t="s">
        <v>93</v>
      </c>
      <c r="BE100" t="s">
        <v>1694</v>
      </c>
      <c r="BF100" t="s">
        <v>113</v>
      </c>
      <c r="BG100" t="s">
        <v>1695</v>
      </c>
      <c r="BH100" t="s">
        <v>93</v>
      </c>
      <c r="BI100" t="s">
        <v>1696</v>
      </c>
      <c r="BJ100" t="s">
        <v>99</v>
      </c>
      <c r="BK100" s="1">
        <v>44849</v>
      </c>
      <c r="BL100" s="1">
        <v>45930</v>
      </c>
      <c r="BM100">
        <v>0</v>
      </c>
      <c r="BN100" t="s">
        <v>93</v>
      </c>
      <c r="BO100" t="s">
        <v>93</v>
      </c>
      <c r="BP100" t="s">
        <v>93</v>
      </c>
      <c r="BQ100" t="s">
        <v>203</v>
      </c>
      <c r="BR100" t="s">
        <v>1287</v>
      </c>
      <c r="BS100" s="1"/>
      <c r="BT100">
        <v>1020</v>
      </c>
      <c r="BU100" t="s">
        <v>93</v>
      </c>
      <c r="BV100" t="s">
        <v>101</v>
      </c>
      <c r="BW100">
        <v>3647406</v>
      </c>
      <c r="BX100" t="s">
        <v>1786</v>
      </c>
      <c r="BY100" t="s">
        <v>1787</v>
      </c>
      <c r="BZ100" t="s">
        <v>1788</v>
      </c>
      <c r="CA100">
        <v>0</v>
      </c>
      <c r="CB100">
        <v>90</v>
      </c>
      <c r="CC100" t="s">
        <v>106</v>
      </c>
      <c r="CD100" t="s">
        <v>106</v>
      </c>
      <c r="CE100" t="s">
        <v>290</v>
      </c>
      <c r="CF100" t="s">
        <v>93</v>
      </c>
      <c r="CG100" t="s">
        <v>94</v>
      </c>
      <c r="CH100" t="s">
        <v>93</v>
      </c>
      <c r="CI100">
        <v>308</v>
      </c>
      <c r="CJ100" t="s">
        <v>1091</v>
      </c>
      <c r="CK100">
        <v>0</v>
      </c>
      <c r="CL100" t="s">
        <v>93</v>
      </c>
      <c r="CM100">
        <v>0</v>
      </c>
      <c r="CN100" t="s">
        <v>93</v>
      </c>
      <c r="CO100">
        <v>0</v>
      </c>
      <c r="CP100" t="s">
        <v>93</v>
      </c>
      <c r="CQ100" t="s">
        <v>93</v>
      </c>
      <c r="CS100" t="str">
        <f>_xlfn.IFNA(VLOOKUP(前[[#This Row],[利用者名]],全[利用者名],1,FALSE),"終了")</f>
        <v>平塚　茂樹</v>
      </c>
    </row>
    <row r="101" spans="1:97">
      <c r="A101">
        <v>100</v>
      </c>
      <c r="B101">
        <v>892</v>
      </c>
      <c r="C101" t="s">
        <v>890</v>
      </c>
      <c r="D101" t="s">
        <v>891</v>
      </c>
      <c r="E101" t="s">
        <v>125</v>
      </c>
      <c r="F101" s="1">
        <v>18934</v>
      </c>
      <c r="G101" s="1">
        <v>18934</v>
      </c>
      <c r="H101" t="s">
        <v>136</v>
      </c>
      <c r="I101" t="s">
        <v>892</v>
      </c>
      <c r="J101" t="s">
        <v>93</v>
      </c>
      <c r="K101" t="s">
        <v>893</v>
      </c>
      <c r="L101" t="s">
        <v>93</v>
      </c>
      <c r="M101" t="s">
        <v>1070</v>
      </c>
      <c r="N101" t="s">
        <v>94</v>
      </c>
      <c r="O101" t="s">
        <v>894</v>
      </c>
      <c r="P101" t="s">
        <v>93</v>
      </c>
      <c r="Q101" t="s">
        <v>1364</v>
      </c>
      <c r="R101" t="s">
        <v>1433</v>
      </c>
      <c r="S101" t="s">
        <v>93</v>
      </c>
      <c r="T101" t="s">
        <v>909</v>
      </c>
      <c r="U101" t="s">
        <v>93</v>
      </c>
      <c r="V101" t="s">
        <v>93</v>
      </c>
      <c r="W101">
        <v>74</v>
      </c>
      <c r="X101">
        <v>11</v>
      </c>
      <c r="Y101" t="s">
        <v>94</v>
      </c>
      <c r="Z101" s="1">
        <v>45314</v>
      </c>
      <c r="AA101" s="1"/>
      <c r="AB101" s="1"/>
      <c r="AC101" s="1"/>
      <c r="AD101" t="s">
        <v>104</v>
      </c>
      <c r="AE101">
        <v>22</v>
      </c>
      <c r="AF101" s="1">
        <v>45689</v>
      </c>
      <c r="AG101" s="1">
        <v>46783</v>
      </c>
      <c r="AH101" t="s">
        <v>93</v>
      </c>
      <c r="AI101" t="s">
        <v>93</v>
      </c>
      <c r="AJ101">
        <v>132027</v>
      </c>
      <c r="AK101" t="s">
        <v>1542</v>
      </c>
      <c r="AL101" s="1"/>
      <c r="AM101">
        <v>1373003233</v>
      </c>
      <c r="AN101" t="s">
        <v>1319</v>
      </c>
      <c r="AO101" t="s">
        <v>93</v>
      </c>
      <c r="AQ101" t="s">
        <v>93</v>
      </c>
      <c r="AR101" t="s">
        <v>93</v>
      </c>
      <c r="AS101" t="s">
        <v>93</v>
      </c>
      <c r="AT101" t="s">
        <v>93</v>
      </c>
      <c r="AU101" s="1">
        <v>45992</v>
      </c>
      <c r="AV101" s="1">
        <v>46173</v>
      </c>
      <c r="AW101">
        <v>49</v>
      </c>
      <c r="AX101" t="s">
        <v>98</v>
      </c>
      <c r="AY101" t="s">
        <v>99</v>
      </c>
      <c r="AZ101">
        <v>159</v>
      </c>
      <c r="BA101" t="s">
        <v>895</v>
      </c>
      <c r="BB101" t="s">
        <v>283</v>
      </c>
      <c r="BC101" t="s">
        <v>93</v>
      </c>
      <c r="BD101" t="s">
        <v>93</v>
      </c>
      <c r="BE101" t="s">
        <v>891</v>
      </c>
      <c r="BF101" t="s">
        <v>136</v>
      </c>
      <c r="BG101" t="s">
        <v>892</v>
      </c>
      <c r="BH101" t="s">
        <v>93</v>
      </c>
      <c r="BI101" t="s">
        <v>893</v>
      </c>
      <c r="BJ101" t="s">
        <v>99</v>
      </c>
      <c r="BK101" s="1"/>
      <c r="BL101" s="1"/>
      <c r="BM101">
        <v>0</v>
      </c>
      <c r="BN101" t="s">
        <v>93</v>
      </c>
      <c r="BO101" t="s">
        <v>93</v>
      </c>
      <c r="BP101" t="s">
        <v>93</v>
      </c>
      <c r="BQ101" t="s">
        <v>93</v>
      </c>
      <c r="BR101" t="s">
        <v>93</v>
      </c>
      <c r="BS101" s="1"/>
      <c r="BT101">
        <v>928</v>
      </c>
      <c r="BU101" t="s">
        <v>93</v>
      </c>
      <c r="BV101" t="s">
        <v>101</v>
      </c>
      <c r="BW101">
        <v>138901</v>
      </c>
      <c r="BX101" t="s">
        <v>160</v>
      </c>
      <c r="BY101" t="s">
        <v>896</v>
      </c>
      <c r="BZ101" t="s">
        <v>891</v>
      </c>
      <c r="CA101">
        <v>0</v>
      </c>
      <c r="CB101">
        <v>90</v>
      </c>
      <c r="CC101" t="s">
        <v>106</v>
      </c>
      <c r="CD101" t="s">
        <v>102</v>
      </c>
      <c r="CE101" t="s">
        <v>93</v>
      </c>
      <c r="CF101" t="s">
        <v>93</v>
      </c>
      <c r="CG101" t="s">
        <v>94</v>
      </c>
      <c r="CH101" t="s">
        <v>93</v>
      </c>
      <c r="CI101">
        <v>194</v>
      </c>
      <c r="CJ101" t="s">
        <v>947</v>
      </c>
      <c r="CK101">
        <v>0</v>
      </c>
      <c r="CL101" t="s">
        <v>93</v>
      </c>
      <c r="CM101">
        <v>0</v>
      </c>
      <c r="CN101" t="s">
        <v>93</v>
      </c>
      <c r="CO101">
        <v>0</v>
      </c>
      <c r="CP101" t="s">
        <v>93</v>
      </c>
      <c r="CQ101" t="s">
        <v>93</v>
      </c>
      <c r="CS101" t="str">
        <f>_xlfn.IFNA(VLOOKUP(前[[#This Row],[利用者名]],全[利用者名],1,FALSE),"終了")</f>
        <v>平野　康子</v>
      </c>
    </row>
    <row r="102" spans="1:97">
      <c r="A102">
        <v>101</v>
      </c>
      <c r="B102">
        <v>963</v>
      </c>
      <c r="C102" t="s">
        <v>1218</v>
      </c>
      <c r="D102" t="s">
        <v>1219</v>
      </c>
      <c r="E102" t="s">
        <v>91</v>
      </c>
      <c r="F102" s="1">
        <v>14910</v>
      </c>
      <c r="G102" s="1">
        <v>14910</v>
      </c>
      <c r="H102" t="s">
        <v>156</v>
      </c>
      <c r="I102" t="s">
        <v>1220</v>
      </c>
      <c r="J102" t="s">
        <v>93</v>
      </c>
      <c r="K102" t="s">
        <v>1221</v>
      </c>
      <c r="L102" t="s">
        <v>93</v>
      </c>
      <c r="M102" t="s">
        <v>93</v>
      </c>
      <c r="N102" t="s">
        <v>94</v>
      </c>
      <c r="O102" t="s">
        <v>93</v>
      </c>
      <c r="P102" t="s">
        <v>93</v>
      </c>
      <c r="Q102" t="s">
        <v>1402</v>
      </c>
      <c r="R102" t="s">
        <v>93</v>
      </c>
      <c r="S102" t="s">
        <v>93</v>
      </c>
      <c r="T102" t="s">
        <v>93</v>
      </c>
      <c r="U102" t="s">
        <v>93</v>
      </c>
      <c r="V102" t="s">
        <v>93</v>
      </c>
      <c r="W102">
        <v>85</v>
      </c>
      <c r="X102">
        <v>10</v>
      </c>
      <c r="Y102" t="s">
        <v>94</v>
      </c>
      <c r="Z102" s="1">
        <v>45702</v>
      </c>
      <c r="AA102" s="1"/>
      <c r="AB102" s="1"/>
      <c r="AC102" s="1"/>
      <c r="AD102" t="s">
        <v>95</v>
      </c>
      <c r="AE102">
        <v>21</v>
      </c>
      <c r="AF102" s="1">
        <v>45901</v>
      </c>
      <c r="AG102" s="1">
        <v>47361</v>
      </c>
      <c r="AH102" t="s">
        <v>93</v>
      </c>
      <c r="AI102" t="s">
        <v>93</v>
      </c>
      <c r="AJ102">
        <v>132027</v>
      </c>
      <c r="AK102" t="s">
        <v>1543</v>
      </c>
      <c r="AL102" s="1"/>
      <c r="AM102">
        <v>1373003647</v>
      </c>
      <c r="AN102" t="s">
        <v>1033</v>
      </c>
      <c r="AO102" t="s">
        <v>96</v>
      </c>
      <c r="AP102">
        <v>39132022</v>
      </c>
      <c r="AQ102" t="s">
        <v>97</v>
      </c>
      <c r="AR102" t="s">
        <v>93</v>
      </c>
      <c r="AS102" t="s">
        <v>1222</v>
      </c>
      <c r="AT102" t="s">
        <v>93</v>
      </c>
      <c r="AU102" s="1">
        <v>45901</v>
      </c>
      <c r="AV102" s="1">
        <v>46081</v>
      </c>
      <c r="AW102">
        <v>49</v>
      </c>
      <c r="AX102" t="s">
        <v>98</v>
      </c>
      <c r="AY102" t="s">
        <v>99</v>
      </c>
      <c r="AZ102">
        <v>707</v>
      </c>
      <c r="BA102" t="s">
        <v>1265</v>
      </c>
      <c r="BB102" t="s">
        <v>263</v>
      </c>
      <c r="BC102" t="s">
        <v>93</v>
      </c>
      <c r="BD102" t="s">
        <v>93</v>
      </c>
      <c r="BE102" t="s">
        <v>1219</v>
      </c>
      <c r="BF102" t="s">
        <v>156</v>
      </c>
      <c r="BG102" t="s">
        <v>1220</v>
      </c>
      <c r="BH102" t="s">
        <v>93</v>
      </c>
      <c r="BI102" t="s">
        <v>1221</v>
      </c>
      <c r="BJ102" t="s">
        <v>99</v>
      </c>
      <c r="BK102" s="1">
        <v>45700</v>
      </c>
      <c r="BL102" s="1">
        <v>45869</v>
      </c>
      <c r="BM102">
        <v>81</v>
      </c>
      <c r="BN102" t="s">
        <v>712</v>
      </c>
      <c r="BO102" t="s">
        <v>93</v>
      </c>
      <c r="BP102" t="s">
        <v>93</v>
      </c>
      <c r="BQ102" t="s">
        <v>93</v>
      </c>
      <c r="BR102" t="s">
        <v>93</v>
      </c>
      <c r="BS102" s="1"/>
      <c r="BT102">
        <v>989</v>
      </c>
      <c r="BU102" t="s">
        <v>93</v>
      </c>
      <c r="BV102" t="s">
        <v>101</v>
      </c>
      <c r="BW102">
        <v>2336167</v>
      </c>
      <c r="BX102" t="s">
        <v>1223</v>
      </c>
      <c r="BY102" t="s">
        <v>1224</v>
      </c>
      <c r="BZ102" t="s">
        <v>1219</v>
      </c>
      <c r="CA102">
        <v>0</v>
      </c>
      <c r="CB102">
        <v>90</v>
      </c>
      <c r="CC102" t="s">
        <v>106</v>
      </c>
      <c r="CD102" t="s">
        <v>93</v>
      </c>
      <c r="CE102" t="s">
        <v>990</v>
      </c>
      <c r="CF102" t="s">
        <v>93</v>
      </c>
      <c r="CG102" t="s">
        <v>93</v>
      </c>
      <c r="CH102" t="s">
        <v>93</v>
      </c>
      <c r="CI102">
        <v>330</v>
      </c>
      <c r="CJ102" t="s">
        <v>1110</v>
      </c>
      <c r="CK102">
        <v>0</v>
      </c>
      <c r="CL102" t="s">
        <v>93</v>
      </c>
      <c r="CM102">
        <v>0</v>
      </c>
      <c r="CN102" t="s">
        <v>93</v>
      </c>
      <c r="CO102">
        <v>0</v>
      </c>
      <c r="CP102" t="s">
        <v>93</v>
      </c>
      <c r="CQ102" t="s">
        <v>93</v>
      </c>
      <c r="CS102" t="str">
        <f>_xlfn.IFNA(VLOOKUP(前[[#This Row],[利用者名]],全[利用者名],1,FALSE),"終了")</f>
        <v>星　昌志</v>
      </c>
    </row>
    <row r="103" spans="1:97">
      <c r="A103">
        <v>102</v>
      </c>
      <c r="B103">
        <v>969</v>
      </c>
      <c r="C103" t="s">
        <v>1225</v>
      </c>
      <c r="D103" t="s">
        <v>1226</v>
      </c>
      <c r="E103" t="s">
        <v>125</v>
      </c>
      <c r="F103" s="1">
        <v>15977</v>
      </c>
      <c r="G103" s="1">
        <v>15977</v>
      </c>
      <c r="H103" t="s">
        <v>156</v>
      </c>
      <c r="I103" t="s">
        <v>1220</v>
      </c>
      <c r="J103" t="s">
        <v>93</v>
      </c>
      <c r="K103" t="s">
        <v>1221</v>
      </c>
      <c r="L103" t="s">
        <v>93</v>
      </c>
      <c r="M103" t="s">
        <v>93</v>
      </c>
      <c r="N103" t="s">
        <v>94</v>
      </c>
      <c r="O103" t="s">
        <v>93</v>
      </c>
      <c r="P103" t="s">
        <v>93</v>
      </c>
      <c r="Q103" t="s">
        <v>1402</v>
      </c>
      <c r="R103" t="s">
        <v>93</v>
      </c>
      <c r="S103" t="s">
        <v>93</v>
      </c>
      <c r="T103" t="s">
        <v>93</v>
      </c>
      <c r="U103" t="s">
        <v>93</v>
      </c>
      <c r="V103" t="s">
        <v>93</v>
      </c>
      <c r="W103">
        <v>82</v>
      </c>
      <c r="X103">
        <v>9</v>
      </c>
      <c r="Y103" t="s">
        <v>94</v>
      </c>
      <c r="Z103" s="1">
        <v>45723</v>
      </c>
      <c r="AA103" s="1"/>
      <c r="AB103" s="1"/>
      <c r="AC103" s="1"/>
      <c r="AD103" t="s">
        <v>95</v>
      </c>
      <c r="AE103">
        <v>21</v>
      </c>
      <c r="AF103" s="1">
        <v>45901</v>
      </c>
      <c r="AG103" s="1">
        <v>46996</v>
      </c>
      <c r="AH103" t="s">
        <v>93</v>
      </c>
      <c r="AI103" t="s">
        <v>93</v>
      </c>
      <c r="AJ103">
        <v>132027</v>
      </c>
      <c r="AK103" t="s">
        <v>1544</v>
      </c>
      <c r="AL103" s="1"/>
      <c r="AM103">
        <v>1373003647</v>
      </c>
      <c r="AN103" t="s">
        <v>1033</v>
      </c>
      <c r="AO103" t="s">
        <v>93</v>
      </c>
      <c r="AQ103" t="s">
        <v>93</v>
      </c>
      <c r="AR103" t="s">
        <v>93</v>
      </c>
      <c r="AS103" t="s">
        <v>93</v>
      </c>
      <c r="AT103" t="s">
        <v>93</v>
      </c>
      <c r="AU103" s="1">
        <v>45971</v>
      </c>
      <c r="AV103" s="1">
        <v>46142</v>
      </c>
      <c r="AW103">
        <v>49</v>
      </c>
      <c r="AX103" t="s">
        <v>98</v>
      </c>
      <c r="AY103" t="s">
        <v>99</v>
      </c>
      <c r="AZ103">
        <v>756</v>
      </c>
      <c r="BA103" t="s">
        <v>1789</v>
      </c>
      <c r="BB103" t="s">
        <v>263</v>
      </c>
      <c r="BC103" t="s">
        <v>93</v>
      </c>
      <c r="BD103" t="s">
        <v>93</v>
      </c>
      <c r="BE103" t="s">
        <v>1226</v>
      </c>
      <c r="BF103" t="s">
        <v>156</v>
      </c>
      <c r="BG103" t="s">
        <v>1220</v>
      </c>
      <c r="BH103" t="s">
        <v>93</v>
      </c>
      <c r="BI103" t="s">
        <v>1221</v>
      </c>
      <c r="BJ103" t="s">
        <v>99</v>
      </c>
      <c r="BK103" s="1"/>
      <c r="BL103" s="1"/>
      <c r="BM103">
        <v>81</v>
      </c>
      <c r="BN103" t="s">
        <v>712</v>
      </c>
      <c r="BO103" t="s">
        <v>93</v>
      </c>
      <c r="BP103" t="s">
        <v>93</v>
      </c>
      <c r="BQ103" t="s">
        <v>93</v>
      </c>
      <c r="BR103" t="s">
        <v>93</v>
      </c>
      <c r="BS103" s="1"/>
      <c r="BT103">
        <v>995</v>
      </c>
      <c r="BU103" t="s">
        <v>93</v>
      </c>
      <c r="BV103" t="s">
        <v>101</v>
      </c>
      <c r="BW103">
        <v>2538958</v>
      </c>
      <c r="BX103" t="s">
        <v>1266</v>
      </c>
      <c r="BY103" t="s">
        <v>1267</v>
      </c>
      <c r="BZ103" t="s">
        <v>1226</v>
      </c>
      <c r="CA103">
        <v>0</v>
      </c>
      <c r="CB103">
        <v>90</v>
      </c>
      <c r="CC103" t="s">
        <v>106</v>
      </c>
      <c r="CD103" t="s">
        <v>93</v>
      </c>
      <c r="CE103" t="s">
        <v>990</v>
      </c>
      <c r="CF103" t="s">
        <v>93</v>
      </c>
      <c r="CG103" t="s">
        <v>93</v>
      </c>
      <c r="CH103" t="s">
        <v>93</v>
      </c>
      <c r="CI103">
        <v>330</v>
      </c>
      <c r="CJ103" t="s">
        <v>1110</v>
      </c>
      <c r="CK103">
        <v>0</v>
      </c>
      <c r="CL103" t="s">
        <v>93</v>
      </c>
      <c r="CM103">
        <v>0</v>
      </c>
      <c r="CN103" t="s">
        <v>93</v>
      </c>
      <c r="CO103">
        <v>0</v>
      </c>
      <c r="CP103" t="s">
        <v>93</v>
      </c>
      <c r="CQ103" t="s">
        <v>93</v>
      </c>
      <c r="CS103" t="str">
        <f>_xlfn.IFNA(VLOOKUP(前[[#This Row],[利用者名]],全[利用者名],1,FALSE),"終了")</f>
        <v>星　美代子</v>
      </c>
    </row>
    <row r="104" spans="1:97">
      <c r="A104">
        <v>103</v>
      </c>
      <c r="B104">
        <v>1024</v>
      </c>
      <c r="C104" t="s">
        <v>1790</v>
      </c>
      <c r="D104" t="s">
        <v>1791</v>
      </c>
      <c r="E104" t="s">
        <v>125</v>
      </c>
      <c r="F104" s="1">
        <v>24031</v>
      </c>
      <c r="G104" s="1">
        <v>24031</v>
      </c>
      <c r="H104" t="s">
        <v>251</v>
      </c>
      <c r="I104" t="s">
        <v>1792</v>
      </c>
      <c r="J104" t="s">
        <v>93</v>
      </c>
      <c r="K104" t="s">
        <v>1793</v>
      </c>
      <c r="L104" t="s">
        <v>93</v>
      </c>
      <c r="M104" t="s">
        <v>93</v>
      </c>
      <c r="N104" t="s">
        <v>94</v>
      </c>
      <c r="O104" t="s">
        <v>93</v>
      </c>
      <c r="P104" t="s">
        <v>93</v>
      </c>
      <c r="Q104" t="s">
        <v>93</v>
      </c>
      <c r="R104" t="s">
        <v>93</v>
      </c>
      <c r="S104" t="s">
        <v>93</v>
      </c>
      <c r="T104" t="s">
        <v>93</v>
      </c>
      <c r="U104" t="s">
        <v>93</v>
      </c>
      <c r="V104" t="s">
        <v>1794</v>
      </c>
      <c r="W104">
        <v>60</v>
      </c>
      <c r="X104">
        <v>10</v>
      </c>
      <c r="Y104" t="s">
        <v>94</v>
      </c>
      <c r="Z104" s="1"/>
      <c r="AA104" s="1"/>
      <c r="AB104" s="1">
        <v>45982</v>
      </c>
      <c r="AC104" s="1"/>
      <c r="AD104" t="s">
        <v>93</v>
      </c>
      <c r="AF104" s="1"/>
      <c r="AG104" s="1"/>
      <c r="AH104" t="s">
        <v>93</v>
      </c>
      <c r="AI104" t="s">
        <v>93</v>
      </c>
      <c r="AK104" t="s">
        <v>93</v>
      </c>
      <c r="AL104" s="1"/>
      <c r="AN104" t="s">
        <v>93</v>
      </c>
      <c r="AO104" t="s">
        <v>140</v>
      </c>
      <c r="AP104">
        <v>6140305</v>
      </c>
      <c r="AQ104" t="s">
        <v>141</v>
      </c>
      <c r="AR104" t="s">
        <v>1795</v>
      </c>
      <c r="AS104" t="s">
        <v>1796</v>
      </c>
      <c r="AT104" t="s">
        <v>93</v>
      </c>
      <c r="AU104" s="1">
        <v>45982</v>
      </c>
      <c r="AV104" s="1">
        <v>46053</v>
      </c>
      <c r="AW104">
        <v>64</v>
      </c>
      <c r="AX104" t="s">
        <v>105</v>
      </c>
      <c r="AY104" t="s">
        <v>142</v>
      </c>
      <c r="AZ104">
        <v>139</v>
      </c>
      <c r="BA104" t="s">
        <v>206</v>
      </c>
      <c r="BB104" t="s">
        <v>199</v>
      </c>
      <c r="BC104" t="s">
        <v>93</v>
      </c>
      <c r="BD104" t="s">
        <v>93</v>
      </c>
      <c r="BE104" t="s">
        <v>1791</v>
      </c>
      <c r="BF104" t="s">
        <v>251</v>
      </c>
      <c r="BG104" t="s">
        <v>1792</v>
      </c>
      <c r="BH104" t="s">
        <v>93</v>
      </c>
      <c r="BI104" t="s">
        <v>1793</v>
      </c>
      <c r="BJ104" t="s">
        <v>142</v>
      </c>
      <c r="BK104" s="1">
        <v>43922</v>
      </c>
      <c r="BL104" s="1"/>
      <c r="BM104">
        <v>0</v>
      </c>
      <c r="BN104" t="s">
        <v>93</v>
      </c>
      <c r="BO104" t="s">
        <v>93</v>
      </c>
      <c r="BP104" t="s">
        <v>93</v>
      </c>
      <c r="BQ104" t="s">
        <v>93</v>
      </c>
      <c r="BR104" t="s">
        <v>93</v>
      </c>
      <c r="BS104" s="1"/>
      <c r="BT104">
        <v>1040</v>
      </c>
      <c r="BU104" t="s">
        <v>93</v>
      </c>
      <c r="BV104" t="s">
        <v>101</v>
      </c>
      <c r="BW104">
        <v>467713</v>
      </c>
      <c r="BX104" t="s">
        <v>1797</v>
      </c>
      <c r="BY104" t="s">
        <v>1798</v>
      </c>
      <c r="BZ104" t="s">
        <v>1799</v>
      </c>
      <c r="CA104">
        <v>0</v>
      </c>
      <c r="CB104">
        <v>0</v>
      </c>
      <c r="CC104" t="s">
        <v>982</v>
      </c>
      <c r="CD104" t="s">
        <v>93</v>
      </c>
      <c r="CE104" t="s">
        <v>290</v>
      </c>
      <c r="CF104" t="s">
        <v>94</v>
      </c>
      <c r="CG104" t="s">
        <v>93</v>
      </c>
      <c r="CH104" t="s">
        <v>93</v>
      </c>
      <c r="CI104">
        <v>0</v>
      </c>
      <c r="CJ104" t="s">
        <v>93</v>
      </c>
      <c r="CK104">
        <v>0</v>
      </c>
      <c r="CL104" t="s">
        <v>93</v>
      </c>
      <c r="CM104">
        <v>0</v>
      </c>
      <c r="CN104" t="s">
        <v>93</v>
      </c>
      <c r="CO104">
        <v>0</v>
      </c>
      <c r="CP104" t="s">
        <v>93</v>
      </c>
      <c r="CQ104" t="s">
        <v>93</v>
      </c>
      <c r="CS104" t="str">
        <f>_xlfn.IFNA(VLOOKUP(前[[#This Row],[利用者名]],全[利用者名],1,FALSE),"終了")</f>
        <v>堀　美香子</v>
      </c>
    </row>
    <row r="105" spans="1:97">
      <c r="A105">
        <v>104</v>
      </c>
      <c r="B105">
        <v>991</v>
      </c>
      <c r="C105" t="s">
        <v>1347</v>
      </c>
      <c r="D105" t="s">
        <v>1348</v>
      </c>
      <c r="E105" t="s">
        <v>91</v>
      </c>
      <c r="F105" s="1">
        <v>14327</v>
      </c>
      <c r="G105" s="1">
        <v>14327</v>
      </c>
      <c r="H105" t="s">
        <v>1349</v>
      </c>
      <c r="I105" t="s">
        <v>1350</v>
      </c>
      <c r="J105" t="s">
        <v>93</v>
      </c>
      <c r="K105" t="s">
        <v>1351</v>
      </c>
      <c r="L105" t="s">
        <v>93</v>
      </c>
      <c r="M105" t="s">
        <v>93</v>
      </c>
      <c r="N105" t="s">
        <v>94</v>
      </c>
      <c r="O105" t="s">
        <v>1714</v>
      </c>
      <c r="P105" t="s">
        <v>93</v>
      </c>
      <c r="Q105" t="s">
        <v>1089</v>
      </c>
      <c r="R105" t="s">
        <v>93</v>
      </c>
      <c r="S105" t="s">
        <v>93</v>
      </c>
      <c r="T105" t="s">
        <v>93</v>
      </c>
      <c r="U105" t="s">
        <v>93</v>
      </c>
      <c r="V105" t="s">
        <v>93</v>
      </c>
      <c r="W105">
        <v>86</v>
      </c>
      <c r="X105">
        <v>3</v>
      </c>
      <c r="Y105" t="s">
        <v>94</v>
      </c>
      <c r="Z105" s="1"/>
      <c r="AA105" s="1"/>
      <c r="AB105" s="1">
        <v>45834</v>
      </c>
      <c r="AC105" s="1">
        <v>45991</v>
      </c>
      <c r="AD105" t="s">
        <v>108</v>
      </c>
      <c r="AE105">
        <v>23</v>
      </c>
      <c r="AF105" s="1">
        <v>45820</v>
      </c>
      <c r="AG105" s="1">
        <v>46203</v>
      </c>
      <c r="AH105" t="s">
        <v>93</v>
      </c>
      <c r="AI105" t="s">
        <v>93</v>
      </c>
      <c r="AJ105">
        <v>132118</v>
      </c>
      <c r="AK105" t="s">
        <v>1715</v>
      </c>
      <c r="AL105" s="1"/>
      <c r="AM105">
        <v>1373003613</v>
      </c>
      <c r="AN105" t="s">
        <v>825</v>
      </c>
      <c r="AO105" t="s">
        <v>96</v>
      </c>
      <c r="AP105">
        <v>39132113</v>
      </c>
      <c r="AQ105" t="s">
        <v>97</v>
      </c>
      <c r="AR105" t="s">
        <v>93</v>
      </c>
      <c r="AS105" t="s">
        <v>1716</v>
      </c>
      <c r="AT105" t="s">
        <v>93</v>
      </c>
      <c r="AU105" s="1">
        <v>45962</v>
      </c>
      <c r="AV105" s="1">
        <v>45991</v>
      </c>
      <c r="AW105">
        <v>49</v>
      </c>
      <c r="AX105" t="s">
        <v>98</v>
      </c>
      <c r="AY105" t="s">
        <v>142</v>
      </c>
      <c r="AZ105">
        <v>549</v>
      </c>
      <c r="BA105" t="s">
        <v>656</v>
      </c>
      <c r="BB105" t="s">
        <v>199</v>
      </c>
      <c r="BC105" t="s">
        <v>704</v>
      </c>
      <c r="BD105" t="s">
        <v>93</v>
      </c>
      <c r="BE105" t="s">
        <v>1348</v>
      </c>
      <c r="BF105" t="s">
        <v>1349</v>
      </c>
      <c r="BG105" t="s">
        <v>1350</v>
      </c>
      <c r="BH105" t="s">
        <v>93</v>
      </c>
      <c r="BI105" t="s">
        <v>1351</v>
      </c>
      <c r="BJ105" t="s">
        <v>142</v>
      </c>
      <c r="BK105" s="1">
        <v>45870</v>
      </c>
      <c r="BL105" s="1">
        <v>46234</v>
      </c>
      <c r="BM105">
        <v>0</v>
      </c>
      <c r="BN105" t="s">
        <v>93</v>
      </c>
      <c r="BO105" t="s">
        <v>93</v>
      </c>
      <c r="BP105" t="s">
        <v>93</v>
      </c>
      <c r="BQ105" t="s">
        <v>93</v>
      </c>
      <c r="BR105" t="s">
        <v>1740</v>
      </c>
      <c r="BS105" s="1"/>
      <c r="BT105">
        <v>1014</v>
      </c>
      <c r="BU105" t="s">
        <v>93</v>
      </c>
      <c r="BV105" t="s">
        <v>101</v>
      </c>
      <c r="BW105">
        <v>983665</v>
      </c>
      <c r="BX105" t="s">
        <v>794</v>
      </c>
      <c r="BY105" t="s">
        <v>1717</v>
      </c>
      <c r="BZ105" t="s">
        <v>1348</v>
      </c>
      <c r="CA105">
        <v>0</v>
      </c>
      <c r="CB105">
        <v>80</v>
      </c>
      <c r="CC105" t="s">
        <v>982</v>
      </c>
      <c r="CD105" t="s">
        <v>142</v>
      </c>
      <c r="CE105" t="s">
        <v>290</v>
      </c>
      <c r="CF105" t="s">
        <v>94</v>
      </c>
      <c r="CG105" t="s">
        <v>94</v>
      </c>
      <c r="CH105" t="s">
        <v>93</v>
      </c>
      <c r="CI105">
        <v>319</v>
      </c>
      <c r="CJ105" t="s">
        <v>971</v>
      </c>
      <c r="CK105">
        <v>0</v>
      </c>
      <c r="CL105" t="s">
        <v>93</v>
      </c>
      <c r="CM105">
        <v>0</v>
      </c>
      <c r="CN105" t="s">
        <v>93</v>
      </c>
      <c r="CO105">
        <v>0</v>
      </c>
      <c r="CP105" t="s">
        <v>93</v>
      </c>
      <c r="CQ105" t="s">
        <v>93</v>
      </c>
      <c r="CS105" t="str">
        <f>_xlfn.IFNA(VLOOKUP(前[[#This Row],[利用者名]],全[利用者名],1,FALSE),"終了")</f>
        <v>本田　武和</v>
      </c>
    </row>
    <row r="106" spans="1:97">
      <c r="A106">
        <v>105</v>
      </c>
      <c r="B106">
        <v>940</v>
      </c>
      <c r="C106" t="s">
        <v>1699</v>
      </c>
      <c r="D106" t="s">
        <v>1700</v>
      </c>
      <c r="E106" t="s">
        <v>91</v>
      </c>
      <c r="F106" s="1">
        <v>15342</v>
      </c>
      <c r="G106" s="1">
        <v>15342</v>
      </c>
      <c r="H106" t="s">
        <v>184</v>
      </c>
      <c r="I106" t="s">
        <v>1701</v>
      </c>
      <c r="J106" t="s">
        <v>93</v>
      </c>
      <c r="K106" t="s">
        <v>1702</v>
      </c>
      <c r="L106" t="s">
        <v>93</v>
      </c>
      <c r="M106" t="s">
        <v>1703</v>
      </c>
      <c r="N106" t="s">
        <v>94</v>
      </c>
      <c r="O106" t="s">
        <v>93</v>
      </c>
      <c r="P106" t="s">
        <v>93</v>
      </c>
      <c r="Q106" t="s">
        <v>1278</v>
      </c>
      <c r="R106" t="s">
        <v>93</v>
      </c>
      <c r="S106" t="s">
        <v>93</v>
      </c>
      <c r="T106" t="s">
        <v>93</v>
      </c>
      <c r="U106" t="s">
        <v>93</v>
      </c>
      <c r="V106" t="s">
        <v>93</v>
      </c>
      <c r="W106">
        <v>83</v>
      </c>
      <c r="X106">
        <v>1</v>
      </c>
      <c r="Y106" t="s">
        <v>94</v>
      </c>
      <c r="Z106" s="1">
        <v>45554</v>
      </c>
      <c r="AA106" s="1"/>
      <c r="AB106" s="1"/>
      <c r="AC106" s="1"/>
      <c r="AD106" t="s">
        <v>192</v>
      </c>
      <c r="AE106">
        <v>24</v>
      </c>
      <c r="AF106" s="1">
        <v>45778</v>
      </c>
      <c r="AG106" s="1">
        <v>46873</v>
      </c>
      <c r="AH106" t="s">
        <v>93</v>
      </c>
      <c r="AI106" t="s">
        <v>93</v>
      </c>
      <c r="AJ106">
        <v>132027</v>
      </c>
      <c r="AK106" t="s">
        <v>1704</v>
      </c>
      <c r="AL106" s="1"/>
      <c r="AM106">
        <v>1373003647</v>
      </c>
      <c r="AN106" t="s">
        <v>1033</v>
      </c>
      <c r="AO106" t="s">
        <v>93</v>
      </c>
      <c r="AQ106" t="s">
        <v>93</v>
      </c>
      <c r="AR106" t="s">
        <v>93</v>
      </c>
      <c r="AS106" t="s">
        <v>93</v>
      </c>
      <c r="AT106" t="s">
        <v>93</v>
      </c>
      <c r="AU106" s="1">
        <v>45992</v>
      </c>
      <c r="AV106" s="1">
        <v>46022</v>
      </c>
      <c r="AW106">
        <v>49</v>
      </c>
      <c r="AX106" t="s">
        <v>98</v>
      </c>
      <c r="AY106" t="s">
        <v>99</v>
      </c>
      <c r="AZ106">
        <v>569</v>
      </c>
      <c r="BA106" t="s">
        <v>1705</v>
      </c>
      <c r="BB106" t="s">
        <v>185</v>
      </c>
      <c r="BC106" t="s">
        <v>93</v>
      </c>
      <c r="BD106" t="s">
        <v>93</v>
      </c>
      <c r="BE106" t="s">
        <v>1700</v>
      </c>
      <c r="BF106" t="s">
        <v>184</v>
      </c>
      <c r="BG106" t="s">
        <v>1701</v>
      </c>
      <c r="BH106" t="s">
        <v>93</v>
      </c>
      <c r="BI106" t="s">
        <v>1702</v>
      </c>
      <c r="BJ106" t="s">
        <v>99</v>
      </c>
      <c r="BK106" s="1"/>
      <c r="BL106" s="1"/>
      <c r="BM106">
        <v>0</v>
      </c>
      <c r="BN106" t="s">
        <v>93</v>
      </c>
      <c r="BO106" t="s">
        <v>93</v>
      </c>
      <c r="BP106" t="s">
        <v>93</v>
      </c>
      <c r="BQ106" t="s">
        <v>93</v>
      </c>
      <c r="BR106" t="s">
        <v>93</v>
      </c>
      <c r="BS106" s="1"/>
      <c r="BT106">
        <v>969</v>
      </c>
      <c r="BU106" t="s">
        <v>93</v>
      </c>
      <c r="BV106" t="s">
        <v>101</v>
      </c>
      <c r="BW106">
        <v>79300</v>
      </c>
      <c r="BX106" t="s">
        <v>345</v>
      </c>
      <c r="BY106" t="s">
        <v>1706</v>
      </c>
      <c r="BZ106" t="s">
        <v>1700</v>
      </c>
      <c r="CA106">
        <v>0</v>
      </c>
      <c r="CB106">
        <v>90</v>
      </c>
      <c r="CC106" t="s">
        <v>106</v>
      </c>
      <c r="CD106" t="s">
        <v>93</v>
      </c>
      <c r="CE106" t="s">
        <v>187</v>
      </c>
      <c r="CF106" t="s">
        <v>93</v>
      </c>
      <c r="CG106" t="s">
        <v>93</v>
      </c>
      <c r="CH106" t="s">
        <v>93</v>
      </c>
      <c r="CI106">
        <v>308</v>
      </c>
      <c r="CJ106" t="s">
        <v>1091</v>
      </c>
      <c r="CK106">
        <v>0</v>
      </c>
      <c r="CL106" t="s">
        <v>93</v>
      </c>
      <c r="CM106">
        <v>0</v>
      </c>
      <c r="CN106" t="s">
        <v>93</v>
      </c>
      <c r="CO106">
        <v>0</v>
      </c>
      <c r="CP106" t="s">
        <v>93</v>
      </c>
      <c r="CQ106" t="s">
        <v>93</v>
      </c>
      <c r="CS106" t="str">
        <f>_xlfn.IFNA(VLOOKUP(前[[#This Row],[利用者名]],全[利用者名],1,FALSE),"終了")</f>
        <v>増田　音治</v>
      </c>
    </row>
    <row r="107" spans="1:97">
      <c r="A107">
        <v>106</v>
      </c>
      <c r="B107">
        <v>906</v>
      </c>
      <c r="C107" t="s">
        <v>960</v>
      </c>
      <c r="D107" t="s">
        <v>961</v>
      </c>
      <c r="E107" t="s">
        <v>91</v>
      </c>
      <c r="F107" s="1">
        <v>12726</v>
      </c>
      <c r="G107" s="1">
        <v>12726</v>
      </c>
      <c r="H107" t="s">
        <v>229</v>
      </c>
      <c r="I107" t="s">
        <v>962</v>
      </c>
      <c r="J107" t="s">
        <v>93</v>
      </c>
      <c r="K107" t="s">
        <v>963</v>
      </c>
      <c r="L107" t="s">
        <v>93</v>
      </c>
      <c r="M107" t="s">
        <v>964</v>
      </c>
      <c r="N107" t="s">
        <v>93</v>
      </c>
      <c r="O107" t="s">
        <v>93</v>
      </c>
      <c r="P107" t="s">
        <v>93</v>
      </c>
      <c r="Q107" t="s">
        <v>1352</v>
      </c>
      <c r="R107" t="s">
        <v>93</v>
      </c>
      <c r="S107" t="s">
        <v>93</v>
      </c>
      <c r="T107" t="s">
        <v>93</v>
      </c>
      <c r="U107" t="s">
        <v>93</v>
      </c>
      <c r="V107" t="s">
        <v>93</v>
      </c>
      <c r="W107">
        <v>91</v>
      </c>
      <c r="X107">
        <v>11</v>
      </c>
      <c r="Y107" t="s">
        <v>94</v>
      </c>
      <c r="Z107" s="1">
        <v>45427</v>
      </c>
      <c r="AA107" s="1">
        <v>45988</v>
      </c>
      <c r="AB107" s="1"/>
      <c r="AC107" s="1"/>
      <c r="AD107" t="s">
        <v>104</v>
      </c>
      <c r="AE107">
        <v>22</v>
      </c>
      <c r="AF107" s="1">
        <v>45839</v>
      </c>
      <c r="AG107" s="1">
        <v>46203</v>
      </c>
      <c r="AH107" t="s">
        <v>93</v>
      </c>
      <c r="AI107" t="s">
        <v>93</v>
      </c>
      <c r="AJ107">
        <v>132027</v>
      </c>
      <c r="AK107" t="s">
        <v>1545</v>
      </c>
      <c r="AL107" s="1"/>
      <c r="AM107">
        <v>1373101896</v>
      </c>
      <c r="AN107" t="s">
        <v>888</v>
      </c>
      <c r="AO107" t="s">
        <v>93</v>
      </c>
      <c r="AQ107" t="s">
        <v>93</v>
      </c>
      <c r="AR107" t="s">
        <v>93</v>
      </c>
      <c r="AS107" t="s">
        <v>93</v>
      </c>
      <c r="AT107" t="s">
        <v>93</v>
      </c>
      <c r="AU107" s="1">
        <v>45962</v>
      </c>
      <c r="AV107" s="1">
        <v>45991</v>
      </c>
      <c r="AW107">
        <v>49</v>
      </c>
      <c r="AX107" t="s">
        <v>98</v>
      </c>
      <c r="AY107" t="s">
        <v>99</v>
      </c>
      <c r="AZ107">
        <v>659</v>
      </c>
      <c r="BA107" t="s">
        <v>1707</v>
      </c>
      <c r="BB107" t="s">
        <v>207</v>
      </c>
      <c r="BC107" t="s">
        <v>93</v>
      </c>
      <c r="BD107" t="s">
        <v>93</v>
      </c>
      <c r="BE107" t="s">
        <v>961</v>
      </c>
      <c r="BF107" t="s">
        <v>229</v>
      </c>
      <c r="BG107" t="s">
        <v>962</v>
      </c>
      <c r="BH107" t="s">
        <v>93</v>
      </c>
      <c r="BI107" t="s">
        <v>963</v>
      </c>
      <c r="BJ107" t="s">
        <v>99</v>
      </c>
      <c r="BK107" s="1"/>
      <c r="BL107" s="1"/>
      <c r="BM107">
        <v>81</v>
      </c>
      <c r="BN107" t="s">
        <v>712</v>
      </c>
      <c r="BO107" t="s">
        <v>93</v>
      </c>
      <c r="BP107" t="s">
        <v>1618</v>
      </c>
      <c r="BQ107" t="s">
        <v>93</v>
      </c>
      <c r="BR107" t="s">
        <v>93</v>
      </c>
      <c r="BS107" s="1"/>
      <c r="BT107">
        <v>941</v>
      </c>
      <c r="BU107" t="s">
        <v>93</v>
      </c>
      <c r="BV107" t="s">
        <v>101</v>
      </c>
      <c r="BW107">
        <v>2168730</v>
      </c>
      <c r="BX107" t="s">
        <v>267</v>
      </c>
      <c r="BY107" t="s">
        <v>981</v>
      </c>
      <c r="BZ107" t="s">
        <v>961</v>
      </c>
      <c r="CA107">
        <v>0</v>
      </c>
      <c r="CB107">
        <v>80</v>
      </c>
      <c r="CC107" t="s">
        <v>93</v>
      </c>
      <c r="CD107" t="s">
        <v>93</v>
      </c>
      <c r="CE107" t="s">
        <v>208</v>
      </c>
      <c r="CF107" t="s">
        <v>93</v>
      </c>
      <c r="CG107" t="s">
        <v>93</v>
      </c>
      <c r="CH107" t="s">
        <v>93</v>
      </c>
      <c r="CI107">
        <v>316</v>
      </c>
      <c r="CJ107" t="s">
        <v>285</v>
      </c>
      <c r="CK107">
        <v>0</v>
      </c>
      <c r="CL107" t="s">
        <v>93</v>
      </c>
      <c r="CM107">
        <v>0</v>
      </c>
      <c r="CN107" t="s">
        <v>93</v>
      </c>
      <c r="CO107">
        <v>0</v>
      </c>
      <c r="CP107" t="s">
        <v>93</v>
      </c>
      <c r="CQ107" t="s">
        <v>93</v>
      </c>
      <c r="CS107" t="str">
        <f>_xlfn.IFNA(VLOOKUP(前[[#This Row],[利用者名]],全[利用者名],1,FALSE),"終了")</f>
        <v>松岡　實</v>
      </c>
    </row>
    <row r="108" spans="1:97">
      <c r="A108">
        <v>107</v>
      </c>
      <c r="B108">
        <v>888</v>
      </c>
      <c r="C108" t="s">
        <v>897</v>
      </c>
      <c r="D108" t="s">
        <v>865</v>
      </c>
      <c r="E108" t="s">
        <v>91</v>
      </c>
      <c r="F108" s="1">
        <v>13657</v>
      </c>
      <c r="G108" s="1">
        <v>13657</v>
      </c>
      <c r="H108" t="s">
        <v>175</v>
      </c>
      <c r="I108" t="s">
        <v>866</v>
      </c>
      <c r="J108" t="s">
        <v>93</v>
      </c>
      <c r="K108" t="s">
        <v>867</v>
      </c>
      <c r="L108" t="s">
        <v>93</v>
      </c>
      <c r="M108" t="s">
        <v>93</v>
      </c>
      <c r="N108" t="s">
        <v>93</v>
      </c>
      <c r="O108" t="s">
        <v>93</v>
      </c>
      <c r="P108" t="s">
        <v>93</v>
      </c>
      <c r="Q108" t="s">
        <v>1546</v>
      </c>
      <c r="R108" t="s">
        <v>1433</v>
      </c>
      <c r="S108" t="s">
        <v>875</v>
      </c>
      <c r="T108" t="s">
        <v>93</v>
      </c>
      <c r="U108" t="s">
        <v>93</v>
      </c>
      <c r="V108" t="s">
        <v>93</v>
      </c>
      <c r="W108">
        <v>88</v>
      </c>
      <c r="X108">
        <v>5</v>
      </c>
      <c r="Y108" t="s">
        <v>94</v>
      </c>
      <c r="Z108" s="1">
        <v>45309</v>
      </c>
      <c r="AA108" s="1"/>
      <c r="AB108" s="1"/>
      <c r="AC108" s="1"/>
      <c r="AD108" t="s">
        <v>95</v>
      </c>
      <c r="AE108">
        <v>21</v>
      </c>
      <c r="AF108" s="1">
        <v>45505</v>
      </c>
      <c r="AG108" s="1">
        <v>46965</v>
      </c>
      <c r="AH108" t="s">
        <v>93</v>
      </c>
      <c r="AI108" t="s">
        <v>93</v>
      </c>
      <c r="AJ108">
        <v>132027</v>
      </c>
      <c r="AK108" t="s">
        <v>1547</v>
      </c>
      <c r="AL108" s="1"/>
      <c r="AM108">
        <v>1373000098</v>
      </c>
      <c r="AN108" t="s">
        <v>139</v>
      </c>
      <c r="AO108" t="s">
        <v>93</v>
      </c>
      <c r="AQ108" t="s">
        <v>93</v>
      </c>
      <c r="AR108" t="s">
        <v>93</v>
      </c>
      <c r="AS108" t="s">
        <v>93</v>
      </c>
      <c r="AT108" t="s">
        <v>93</v>
      </c>
      <c r="AU108" s="1">
        <v>45992</v>
      </c>
      <c r="AV108" s="1">
        <v>46173</v>
      </c>
      <c r="AW108">
        <v>49</v>
      </c>
      <c r="AX108" t="s">
        <v>98</v>
      </c>
      <c r="AY108" t="s">
        <v>99</v>
      </c>
      <c r="AZ108">
        <v>644</v>
      </c>
      <c r="BA108" t="s">
        <v>868</v>
      </c>
      <c r="BB108" t="s">
        <v>869</v>
      </c>
      <c r="BC108" t="s">
        <v>93</v>
      </c>
      <c r="BD108" t="s">
        <v>93</v>
      </c>
      <c r="BE108" t="s">
        <v>865</v>
      </c>
      <c r="BF108" t="s">
        <v>175</v>
      </c>
      <c r="BG108" t="s">
        <v>866</v>
      </c>
      <c r="BH108" t="s">
        <v>93</v>
      </c>
      <c r="BI108" t="s">
        <v>867</v>
      </c>
      <c r="BJ108" t="s">
        <v>99</v>
      </c>
      <c r="BK108" s="1"/>
      <c r="BL108" s="1"/>
      <c r="BM108">
        <v>81</v>
      </c>
      <c r="BN108" t="s">
        <v>712</v>
      </c>
      <c r="BO108" t="s">
        <v>93</v>
      </c>
      <c r="BP108" t="s">
        <v>93</v>
      </c>
      <c r="BQ108" t="s">
        <v>93</v>
      </c>
      <c r="BR108" t="s">
        <v>93</v>
      </c>
      <c r="BS108" s="1"/>
      <c r="BT108">
        <v>924</v>
      </c>
      <c r="BU108" t="s">
        <v>93</v>
      </c>
      <c r="BV108" t="s">
        <v>93</v>
      </c>
      <c r="BX108" t="s">
        <v>93</v>
      </c>
      <c r="BY108" t="s">
        <v>93</v>
      </c>
      <c r="BZ108" t="s">
        <v>93</v>
      </c>
      <c r="CA108">
        <v>0</v>
      </c>
      <c r="CB108">
        <v>80</v>
      </c>
      <c r="CC108" t="s">
        <v>93</v>
      </c>
      <c r="CD108" t="s">
        <v>93</v>
      </c>
      <c r="CE108" t="s">
        <v>870</v>
      </c>
      <c r="CF108" t="s">
        <v>93</v>
      </c>
      <c r="CG108" t="s">
        <v>93</v>
      </c>
      <c r="CH108" t="s">
        <v>93</v>
      </c>
      <c r="CI108">
        <v>147</v>
      </c>
      <c r="CJ108" t="s">
        <v>248</v>
      </c>
      <c r="CK108">
        <v>0</v>
      </c>
      <c r="CL108" t="s">
        <v>93</v>
      </c>
      <c r="CM108">
        <v>0</v>
      </c>
      <c r="CN108" t="s">
        <v>93</v>
      </c>
      <c r="CO108">
        <v>0</v>
      </c>
      <c r="CP108" t="s">
        <v>93</v>
      </c>
      <c r="CQ108" t="s">
        <v>93</v>
      </c>
      <c r="CS108" t="str">
        <f>_xlfn.IFNA(VLOOKUP(前[[#This Row],[利用者名]],全[利用者名],1,FALSE),"終了")</f>
        <v>松下　善一</v>
      </c>
    </row>
    <row r="109" spans="1:97">
      <c r="A109">
        <v>108</v>
      </c>
      <c r="B109">
        <v>597</v>
      </c>
      <c r="C109" t="s">
        <v>314</v>
      </c>
      <c r="D109" t="s">
        <v>315</v>
      </c>
      <c r="E109" t="s">
        <v>91</v>
      </c>
      <c r="F109" s="1">
        <v>15919</v>
      </c>
      <c r="G109" s="1">
        <v>15919</v>
      </c>
      <c r="H109" t="s">
        <v>92</v>
      </c>
      <c r="I109" t="s">
        <v>316</v>
      </c>
      <c r="J109" t="s">
        <v>93</v>
      </c>
      <c r="K109" t="s">
        <v>871</v>
      </c>
      <c r="L109" t="s">
        <v>93</v>
      </c>
      <c r="M109" t="s">
        <v>93</v>
      </c>
      <c r="N109" t="s">
        <v>94</v>
      </c>
      <c r="O109" t="s">
        <v>93</v>
      </c>
      <c r="P109" t="s">
        <v>126</v>
      </c>
      <c r="Q109" t="s">
        <v>1708</v>
      </c>
      <c r="R109" t="s">
        <v>1436</v>
      </c>
      <c r="S109" t="s">
        <v>931</v>
      </c>
      <c r="T109" t="s">
        <v>909</v>
      </c>
      <c r="U109" t="s">
        <v>93</v>
      </c>
      <c r="V109" t="s">
        <v>93</v>
      </c>
      <c r="W109">
        <v>82</v>
      </c>
      <c r="X109">
        <v>8</v>
      </c>
      <c r="Y109" t="s">
        <v>94</v>
      </c>
      <c r="Z109" s="1">
        <v>44123</v>
      </c>
      <c r="AA109" s="1"/>
      <c r="AB109" s="1"/>
      <c r="AC109" s="1"/>
      <c r="AD109" t="s">
        <v>108</v>
      </c>
      <c r="AE109">
        <v>23</v>
      </c>
      <c r="AF109" s="1">
        <v>45901</v>
      </c>
      <c r="AG109" s="1">
        <v>46265</v>
      </c>
      <c r="AH109" t="s">
        <v>93</v>
      </c>
      <c r="AI109" t="s">
        <v>157</v>
      </c>
      <c r="AJ109">
        <v>132027</v>
      </c>
      <c r="AK109" t="s">
        <v>1548</v>
      </c>
      <c r="AL109" s="1"/>
      <c r="AM109">
        <v>1373003720</v>
      </c>
      <c r="AN109" t="s">
        <v>1289</v>
      </c>
      <c r="AO109" t="s">
        <v>93</v>
      </c>
      <c r="AQ109" t="s">
        <v>93</v>
      </c>
      <c r="AR109" t="s">
        <v>93</v>
      </c>
      <c r="AS109" t="s">
        <v>93</v>
      </c>
      <c r="AT109" t="s">
        <v>157</v>
      </c>
      <c r="AU109" s="1">
        <v>45992</v>
      </c>
      <c r="AV109" s="1">
        <v>46022</v>
      </c>
      <c r="AW109">
        <v>49</v>
      </c>
      <c r="AX109" t="s">
        <v>98</v>
      </c>
      <c r="AY109" t="s">
        <v>99</v>
      </c>
      <c r="AZ109">
        <v>671</v>
      </c>
      <c r="BA109" t="s">
        <v>1017</v>
      </c>
      <c r="BB109" t="s">
        <v>219</v>
      </c>
      <c r="BC109" t="s">
        <v>93</v>
      </c>
      <c r="BD109" t="s">
        <v>93</v>
      </c>
      <c r="BE109" t="s">
        <v>315</v>
      </c>
      <c r="BF109" t="s">
        <v>92</v>
      </c>
      <c r="BG109" t="s">
        <v>316</v>
      </c>
      <c r="BH109" t="s">
        <v>93</v>
      </c>
      <c r="BI109" t="s">
        <v>871</v>
      </c>
      <c r="BJ109" t="s">
        <v>99</v>
      </c>
      <c r="BK109" s="1"/>
      <c r="BL109" s="1"/>
      <c r="BM109">
        <v>85</v>
      </c>
      <c r="BN109" t="s">
        <v>811</v>
      </c>
      <c r="BO109" t="s">
        <v>93</v>
      </c>
      <c r="BP109" t="s">
        <v>93</v>
      </c>
      <c r="BQ109" t="s">
        <v>93</v>
      </c>
      <c r="BR109" t="s">
        <v>93</v>
      </c>
      <c r="BS109" s="1"/>
      <c r="BT109">
        <v>652</v>
      </c>
      <c r="BU109" t="s">
        <v>93</v>
      </c>
      <c r="BV109" t="s">
        <v>93</v>
      </c>
      <c r="BX109" t="s">
        <v>93</v>
      </c>
      <c r="BY109" t="s">
        <v>93</v>
      </c>
      <c r="BZ109" t="s">
        <v>93</v>
      </c>
      <c r="CA109">
        <v>0</v>
      </c>
      <c r="CB109">
        <v>90</v>
      </c>
      <c r="CC109" t="s">
        <v>106</v>
      </c>
      <c r="CD109" t="s">
        <v>93</v>
      </c>
      <c r="CE109" t="s">
        <v>220</v>
      </c>
      <c r="CF109" t="s">
        <v>93</v>
      </c>
      <c r="CG109" t="s">
        <v>93</v>
      </c>
      <c r="CH109" t="s">
        <v>93</v>
      </c>
      <c r="CI109">
        <v>341</v>
      </c>
      <c r="CJ109" t="s">
        <v>172</v>
      </c>
      <c r="CK109">
        <v>0</v>
      </c>
      <c r="CL109" t="s">
        <v>93</v>
      </c>
      <c r="CM109">
        <v>0</v>
      </c>
      <c r="CN109" t="s">
        <v>93</v>
      </c>
      <c r="CO109">
        <v>0</v>
      </c>
      <c r="CP109" t="s">
        <v>93</v>
      </c>
      <c r="CQ109" t="s">
        <v>93</v>
      </c>
      <c r="CS109" t="str">
        <f>_xlfn.IFNA(VLOOKUP(前[[#This Row],[利用者名]],全[利用者名],1,FALSE),"終了")</f>
        <v>松原　保男</v>
      </c>
    </row>
    <row r="110" spans="1:97">
      <c r="A110">
        <v>109</v>
      </c>
      <c r="B110">
        <v>951</v>
      </c>
      <c r="C110" t="s">
        <v>1139</v>
      </c>
      <c r="D110" t="s">
        <v>1140</v>
      </c>
      <c r="E110" t="s">
        <v>91</v>
      </c>
      <c r="F110" s="1">
        <v>12242</v>
      </c>
      <c r="G110" s="1">
        <v>12242</v>
      </c>
      <c r="H110" t="s">
        <v>184</v>
      </c>
      <c r="I110" t="s">
        <v>1141</v>
      </c>
      <c r="J110" t="s">
        <v>93</v>
      </c>
      <c r="K110" t="s">
        <v>1142</v>
      </c>
      <c r="L110" t="s">
        <v>93</v>
      </c>
      <c r="M110" t="s">
        <v>93</v>
      </c>
      <c r="N110" t="s">
        <v>94</v>
      </c>
      <c r="O110" t="s">
        <v>1012</v>
      </c>
      <c r="P110" t="s">
        <v>93</v>
      </c>
      <c r="Q110" t="s">
        <v>1089</v>
      </c>
      <c r="R110" t="s">
        <v>93</v>
      </c>
      <c r="S110" t="s">
        <v>93</v>
      </c>
      <c r="T110" t="s">
        <v>93</v>
      </c>
      <c r="U110" t="s">
        <v>93</v>
      </c>
      <c r="V110" t="s">
        <v>93</v>
      </c>
      <c r="W110">
        <v>92</v>
      </c>
      <c r="X110">
        <v>7</v>
      </c>
      <c r="Y110" t="s">
        <v>94</v>
      </c>
      <c r="Z110" s="1">
        <v>45689</v>
      </c>
      <c r="AA110" s="1"/>
      <c r="AB110" s="1">
        <v>45643</v>
      </c>
      <c r="AC110" s="1"/>
      <c r="AD110" t="s">
        <v>95</v>
      </c>
      <c r="AE110">
        <v>21</v>
      </c>
      <c r="AF110" s="1">
        <v>45611</v>
      </c>
      <c r="AG110" s="1">
        <v>45991</v>
      </c>
      <c r="AH110" t="s">
        <v>93</v>
      </c>
      <c r="AI110" t="s">
        <v>93</v>
      </c>
      <c r="AJ110">
        <v>132027</v>
      </c>
      <c r="AK110" t="s">
        <v>1549</v>
      </c>
      <c r="AL110" s="1"/>
      <c r="AM110">
        <v>1373003647</v>
      </c>
      <c r="AN110" t="s">
        <v>1033</v>
      </c>
      <c r="AO110" t="s">
        <v>96</v>
      </c>
      <c r="AP110">
        <v>39132022</v>
      </c>
      <c r="AQ110" t="s">
        <v>97</v>
      </c>
      <c r="AR110" t="s">
        <v>93</v>
      </c>
      <c r="AS110" t="s">
        <v>1143</v>
      </c>
      <c r="AT110" t="s">
        <v>93</v>
      </c>
      <c r="AU110" s="1">
        <v>45992</v>
      </c>
      <c r="AV110" s="1">
        <v>46022</v>
      </c>
      <c r="AW110">
        <v>49</v>
      </c>
      <c r="AX110" t="s">
        <v>98</v>
      </c>
      <c r="AY110" t="s">
        <v>99</v>
      </c>
      <c r="AZ110">
        <v>702</v>
      </c>
      <c r="BA110" t="s">
        <v>1164</v>
      </c>
      <c r="BB110" t="s">
        <v>185</v>
      </c>
      <c r="BC110" t="s">
        <v>93</v>
      </c>
      <c r="BD110" t="s">
        <v>93</v>
      </c>
      <c r="BE110" t="s">
        <v>1140</v>
      </c>
      <c r="BF110" t="s">
        <v>184</v>
      </c>
      <c r="BG110" t="s">
        <v>1141</v>
      </c>
      <c r="BH110" t="s">
        <v>93</v>
      </c>
      <c r="BI110" t="s">
        <v>1142</v>
      </c>
      <c r="BJ110" t="s">
        <v>99</v>
      </c>
      <c r="BK110" s="1">
        <v>45505</v>
      </c>
      <c r="BL110" s="1">
        <v>45869</v>
      </c>
      <c r="BM110">
        <v>0</v>
      </c>
      <c r="BN110" t="s">
        <v>93</v>
      </c>
      <c r="BO110" t="s">
        <v>1287</v>
      </c>
      <c r="BP110" t="s">
        <v>93</v>
      </c>
      <c r="BQ110" t="s">
        <v>203</v>
      </c>
      <c r="BR110" t="s">
        <v>93</v>
      </c>
      <c r="BS110" s="1"/>
      <c r="BT110">
        <v>979</v>
      </c>
      <c r="BU110" t="s">
        <v>93</v>
      </c>
      <c r="BV110" t="s">
        <v>101</v>
      </c>
      <c r="BW110">
        <v>14433</v>
      </c>
      <c r="BX110" t="s">
        <v>1094</v>
      </c>
      <c r="BY110" t="s">
        <v>1144</v>
      </c>
      <c r="BZ110" t="s">
        <v>1140</v>
      </c>
      <c r="CA110">
        <v>0</v>
      </c>
      <c r="CB110">
        <v>90</v>
      </c>
      <c r="CC110" t="s">
        <v>106</v>
      </c>
      <c r="CD110" t="s">
        <v>106</v>
      </c>
      <c r="CE110" t="s">
        <v>187</v>
      </c>
      <c r="CF110" t="s">
        <v>93</v>
      </c>
      <c r="CG110" t="s">
        <v>94</v>
      </c>
      <c r="CH110" t="s">
        <v>93</v>
      </c>
      <c r="CI110">
        <v>308</v>
      </c>
      <c r="CJ110" t="s">
        <v>1091</v>
      </c>
      <c r="CK110">
        <v>0</v>
      </c>
      <c r="CL110" t="s">
        <v>93</v>
      </c>
      <c r="CM110">
        <v>0</v>
      </c>
      <c r="CN110" t="s">
        <v>93</v>
      </c>
      <c r="CO110">
        <v>0</v>
      </c>
      <c r="CP110" t="s">
        <v>93</v>
      </c>
      <c r="CQ110" t="s">
        <v>93</v>
      </c>
      <c r="CS110" t="str">
        <f>_xlfn.IFNA(VLOOKUP(前[[#This Row],[利用者名]],全[利用者名],1,FALSE),"終了")</f>
        <v>松村　豊松</v>
      </c>
    </row>
    <row r="111" spans="1:97">
      <c r="A111">
        <v>110</v>
      </c>
      <c r="B111">
        <v>696</v>
      </c>
      <c r="C111" t="s">
        <v>320</v>
      </c>
      <c r="D111" t="s">
        <v>321</v>
      </c>
      <c r="E111" t="s">
        <v>91</v>
      </c>
      <c r="F111" s="1">
        <v>21516</v>
      </c>
      <c r="G111" s="1">
        <v>21516</v>
      </c>
      <c r="H111" t="s">
        <v>136</v>
      </c>
      <c r="I111" t="s">
        <v>322</v>
      </c>
      <c r="J111" t="s">
        <v>93</v>
      </c>
      <c r="K111" t="s">
        <v>323</v>
      </c>
      <c r="L111" t="s">
        <v>324</v>
      </c>
      <c r="M111" t="s">
        <v>648</v>
      </c>
      <c r="N111" t="s">
        <v>94</v>
      </c>
      <c r="O111" t="s">
        <v>1072</v>
      </c>
      <c r="P111" t="s">
        <v>214</v>
      </c>
      <c r="Q111" t="s">
        <v>93</v>
      </c>
      <c r="R111" t="s">
        <v>1430</v>
      </c>
      <c r="S111" t="s">
        <v>93</v>
      </c>
      <c r="T111" t="s">
        <v>909</v>
      </c>
      <c r="U111" t="s">
        <v>93</v>
      </c>
      <c r="V111" t="s">
        <v>1794</v>
      </c>
      <c r="W111">
        <v>67</v>
      </c>
      <c r="X111">
        <v>11</v>
      </c>
      <c r="Y111" t="s">
        <v>94</v>
      </c>
      <c r="Z111" s="1"/>
      <c r="AA111" s="1"/>
      <c r="AB111" s="1">
        <v>44487</v>
      </c>
      <c r="AC111" s="1"/>
      <c r="AD111" t="s">
        <v>93</v>
      </c>
      <c r="AF111" s="1"/>
      <c r="AG111" s="1"/>
      <c r="AH111" t="s">
        <v>93</v>
      </c>
      <c r="AI111" t="s">
        <v>93</v>
      </c>
      <c r="AK111" t="s">
        <v>93</v>
      </c>
      <c r="AL111" s="1"/>
      <c r="AN111" t="s">
        <v>93</v>
      </c>
      <c r="AO111" t="s">
        <v>140</v>
      </c>
      <c r="AP111">
        <v>34130013</v>
      </c>
      <c r="AQ111" t="s">
        <v>97</v>
      </c>
      <c r="AR111" t="s">
        <v>325</v>
      </c>
      <c r="AS111" t="s">
        <v>1550</v>
      </c>
      <c r="AT111" t="s">
        <v>217</v>
      </c>
      <c r="AU111" s="1">
        <v>45931</v>
      </c>
      <c r="AV111" s="1">
        <v>46022</v>
      </c>
      <c r="AW111">
        <v>49</v>
      </c>
      <c r="AX111" t="s">
        <v>98</v>
      </c>
      <c r="AY111" t="s">
        <v>142</v>
      </c>
      <c r="AZ111">
        <v>549</v>
      </c>
      <c r="BA111" t="s">
        <v>656</v>
      </c>
      <c r="BB111" t="s">
        <v>199</v>
      </c>
      <c r="BC111" t="s">
        <v>93</v>
      </c>
      <c r="BD111" t="s">
        <v>93</v>
      </c>
      <c r="BE111" t="s">
        <v>321</v>
      </c>
      <c r="BF111" t="s">
        <v>136</v>
      </c>
      <c r="BG111" t="s">
        <v>322</v>
      </c>
      <c r="BH111" t="s">
        <v>93</v>
      </c>
      <c r="BI111" t="s">
        <v>323</v>
      </c>
      <c r="BJ111" t="s">
        <v>142</v>
      </c>
      <c r="BK111" s="1">
        <v>44197</v>
      </c>
      <c r="BL111" s="1">
        <v>44834</v>
      </c>
      <c r="BM111">
        <v>0</v>
      </c>
      <c r="BN111" t="s">
        <v>93</v>
      </c>
      <c r="BO111" t="s">
        <v>93</v>
      </c>
      <c r="BP111" t="s">
        <v>93</v>
      </c>
      <c r="BQ111" t="s">
        <v>93</v>
      </c>
      <c r="BR111" t="s">
        <v>93</v>
      </c>
      <c r="BS111" s="1"/>
      <c r="BT111">
        <v>781</v>
      </c>
      <c r="BU111" t="s">
        <v>93</v>
      </c>
      <c r="BV111" t="s">
        <v>101</v>
      </c>
      <c r="BW111">
        <v>1416108</v>
      </c>
      <c r="BX111" t="s">
        <v>326</v>
      </c>
      <c r="BY111" t="s">
        <v>327</v>
      </c>
      <c r="BZ111" t="s">
        <v>321</v>
      </c>
      <c r="CA111">
        <v>0</v>
      </c>
      <c r="CB111">
        <v>0</v>
      </c>
      <c r="CC111" t="s">
        <v>982</v>
      </c>
      <c r="CD111" t="s">
        <v>142</v>
      </c>
      <c r="CE111" t="s">
        <v>290</v>
      </c>
      <c r="CF111" t="s">
        <v>94</v>
      </c>
      <c r="CG111" t="s">
        <v>94</v>
      </c>
      <c r="CH111" t="s">
        <v>93</v>
      </c>
      <c r="CI111">
        <v>0</v>
      </c>
      <c r="CJ111" t="s">
        <v>93</v>
      </c>
      <c r="CK111">
        <v>0</v>
      </c>
      <c r="CL111" t="s">
        <v>93</v>
      </c>
      <c r="CM111">
        <v>0</v>
      </c>
      <c r="CN111" t="s">
        <v>93</v>
      </c>
      <c r="CO111">
        <v>0</v>
      </c>
      <c r="CP111" t="s">
        <v>93</v>
      </c>
      <c r="CQ111" t="s">
        <v>93</v>
      </c>
      <c r="CS111" t="str">
        <f>_xlfn.IFNA(VLOOKUP(前[[#This Row],[利用者名]],全[利用者名],1,FALSE),"終了")</f>
        <v>三浦　眞二</v>
      </c>
    </row>
    <row r="112" spans="1:97">
      <c r="A112">
        <v>111</v>
      </c>
      <c r="B112">
        <v>839</v>
      </c>
      <c r="C112" t="s">
        <v>782</v>
      </c>
      <c r="D112" t="s">
        <v>783</v>
      </c>
      <c r="E112" t="s">
        <v>91</v>
      </c>
      <c r="F112" s="1">
        <v>14131</v>
      </c>
      <c r="G112" s="1">
        <v>14131</v>
      </c>
      <c r="H112" t="s">
        <v>92</v>
      </c>
      <c r="I112" t="s">
        <v>784</v>
      </c>
      <c r="J112" t="s">
        <v>93</v>
      </c>
      <c r="K112" t="s">
        <v>785</v>
      </c>
      <c r="L112" t="s">
        <v>93</v>
      </c>
      <c r="M112" t="s">
        <v>93</v>
      </c>
      <c r="N112" t="s">
        <v>94</v>
      </c>
      <c r="O112" t="s">
        <v>838</v>
      </c>
      <c r="P112" t="s">
        <v>93</v>
      </c>
      <c r="Q112" t="s">
        <v>1179</v>
      </c>
      <c r="R112" t="s">
        <v>1433</v>
      </c>
      <c r="S112" t="s">
        <v>898</v>
      </c>
      <c r="T112" t="s">
        <v>93</v>
      </c>
      <c r="U112" t="s">
        <v>93</v>
      </c>
      <c r="V112" t="s">
        <v>93</v>
      </c>
      <c r="W112">
        <v>87</v>
      </c>
      <c r="X112">
        <v>9</v>
      </c>
      <c r="Y112" t="s">
        <v>94</v>
      </c>
      <c r="Z112" s="1">
        <v>45111</v>
      </c>
      <c r="AA112" s="1"/>
      <c r="AB112" s="1"/>
      <c r="AC112" s="1"/>
      <c r="AD112" t="s">
        <v>192</v>
      </c>
      <c r="AE112">
        <v>24</v>
      </c>
      <c r="AF112" s="1">
        <v>45323</v>
      </c>
      <c r="AG112" s="1">
        <v>46783</v>
      </c>
      <c r="AH112" t="s">
        <v>93</v>
      </c>
      <c r="AI112" t="s">
        <v>93</v>
      </c>
      <c r="AJ112">
        <v>132027</v>
      </c>
      <c r="AK112" t="s">
        <v>1551</v>
      </c>
      <c r="AL112" s="1"/>
      <c r="AM112">
        <v>1373002136</v>
      </c>
      <c r="AN112" t="s">
        <v>201</v>
      </c>
      <c r="AO112" t="s">
        <v>96</v>
      </c>
      <c r="AP112">
        <v>39132022</v>
      </c>
      <c r="AQ112" t="s">
        <v>97</v>
      </c>
      <c r="AR112" t="s">
        <v>93</v>
      </c>
      <c r="AS112" t="s">
        <v>1021</v>
      </c>
      <c r="AT112" t="s">
        <v>93</v>
      </c>
      <c r="AU112" s="1">
        <v>45962</v>
      </c>
      <c r="AV112" s="1">
        <v>46053</v>
      </c>
      <c r="AW112">
        <v>49</v>
      </c>
      <c r="AX112" t="s">
        <v>98</v>
      </c>
      <c r="AY112" t="s">
        <v>99</v>
      </c>
      <c r="AZ112">
        <v>37</v>
      </c>
      <c r="BA112" t="s">
        <v>198</v>
      </c>
      <c r="BB112" t="s">
        <v>199</v>
      </c>
      <c r="BC112" t="s">
        <v>93</v>
      </c>
      <c r="BD112" t="s">
        <v>93</v>
      </c>
      <c r="BE112" t="s">
        <v>783</v>
      </c>
      <c r="BF112" t="s">
        <v>92</v>
      </c>
      <c r="BG112" t="s">
        <v>784</v>
      </c>
      <c r="BH112" t="s">
        <v>93</v>
      </c>
      <c r="BI112" t="s">
        <v>785</v>
      </c>
      <c r="BJ112" t="s">
        <v>99</v>
      </c>
      <c r="BK112" s="1">
        <v>45870</v>
      </c>
      <c r="BL112" s="1">
        <v>46234</v>
      </c>
      <c r="BM112">
        <v>85</v>
      </c>
      <c r="BN112" t="s">
        <v>811</v>
      </c>
      <c r="BO112" t="s">
        <v>93</v>
      </c>
      <c r="BP112" t="s">
        <v>93</v>
      </c>
      <c r="BQ112" t="s">
        <v>93</v>
      </c>
      <c r="BR112" t="s">
        <v>93</v>
      </c>
      <c r="BS112" s="1"/>
      <c r="BT112">
        <v>883</v>
      </c>
      <c r="BU112" t="s">
        <v>93</v>
      </c>
      <c r="BV112" t="s">
        <v>101</v>
      </c>
      <c r="BW112">
        <v>5569044</v>
      </c>
      <c r="BX112" t="s">
        <v>352</v>
      </c>
      <c r="BY112" t="s">
        <v>801</v>
      </c>
      <c r="BZ112" t="s">
        <v>802</v>
      </c>
      <c r="CA112">
        <v>0</v>
      </c>
      <c r="CB112">
        <v>70</v>
      </c>
      <c r="CC112" t="s">
        <v>106</v>
      </c>
      <c r="CD112" t="s">
        <v>106</v>
      </c>
      <c r="CE112" t="s">
        <v>290</v>
      </c>
      <c r="CF112" t="s">
        <v>93</v>
      </c>
      <c r="CG112" t="s">
        <v>94</v>
      </c>
      <c r="CH112" t="s">
        <v>93</v>
      </c>
      <c r="CI112">
        <v>3</v>
      </c>
      <c r="CJ112" t="s">
        <v>851</v>
      </c>
      <c r="CK112">
        <v>0</v>
      </c>
      <c r="CL112" t="s">
        <v>93</v>
      </c>
      <c r="CM112">
        <v>0</v>
      </c>
      <c r="CN112" t="s">
        <v>93</v>
      </c>
      <c r="CO112">
        <v>0</v>
      </c>
      <c r="CP112" t="s">
        <v>93</v>
      </c>
      <c r="CQ112" t="s">
        <v>93</v>
      </c>
      <c r="CS112" t="str">
        <f>_xlfn.IFNA(VLOOKUP(前[[#This Row],[利用者名]],全[利用者名],1,FALSE),"終了")</f>
        <v>三好　俊明</v>
      </c>
    </row>
    <row r="113" spans="1:97">
      <c r="A113">
        <v>112</v>
      </c>
      <c r="B113">
        <v>1022</v>
      </c>
      <c r="C113" t="s">
        <v>1800</v>
      </c>
      <c r="D113" t="s">
        <v>1801</v>
      </c>
      <c r="E113" t="s">
        <v>91</v>
      </c>
      <c r="F113" s="1">
        <v>19006</v>
      </c>
      <c r="G113" s="1">
        <v>19006</v>
      </c>
      <c r="H113" t="s">
        <v>492</v>
      </c>
      <c r="I113" t="s">
        <v>1802</v>
      </c>
      <c r="J113" t="s">
        <v>93</v>
      </c>
      <c r="K113" t="s">
        <v>1803</v>
      </c>
      <c r="L113" t="s">
        <v>93</v>
      </c>
      <c r="M113" t="s">
        <v>1804</v>
      </c>
      <c r="N113" t="s">
        <v>94</v>
      </c>
      <c r="O113" t="s">
        <v>1805</v>
      </c>
      <c r="P113" t="s">
        <v>93</v>
      </c>
      <c r="Q113" t="s">
        <v>1278</v>
      </c>
      <c r="R113" t="s">
        <v>93</v>
      </c>
      <c r="S113" t="s">
        <v>93</v>
      </c>
      <c r="T113" t="s">
        <v>93</v>
      </c>
      <c r="U113" t="s">
        <v>93</v>
      </c>
      <c r="V113" t="s">
        <v>1794</v>
      </c>
      <c r="W113">
        <v>73</v>
      </c>
      <c r="X113">
        <v>1</v>
      </c>
      <c r="Y113" t="s">
        <v>94</v>
      </c>
      <c r="Z113" s="1"/>
      <c r="AA113" s="1"/>
      <c r="AB113" s="1">
        <v>45986</v>
      </c>
      <c r="AC113" s="1"/>
      <c r="AD113" t="s">
        <v>93</v>
      </c>
      <c r="AF113" s="1"/>
      <c r="AG113" s="1"/>
      <c r="AH113" t="s">
        <v>93</v>
      </c>
      <c r="AI113" t="s">
        <v>93</v>
      </c>
      <c r="AK113" t="s">
        <v>93</v>
      </c>
      <c r="AL113" s="1"/>
      <c r="AN113" t="s">
        <v>93</v>
      </c>
      <c r="AO113" t="s">
        <v>96</v>
      </c>
      <c r="AP113">
        <v>138388</v>
      </c>
      <c r="AQ113" t="s">
        <v>97</v>
      </c>
      <c r="AR113" t="s">
        <v>1806</v>
      </c>
      <c r="AS113" t="s">
        <v>1807</v>
      </c>
      <c r="AT113" t="s">
        <v>93</v>
      </c>
      <c r="AU113" s="1">
        <v>45986</v>
      </c>
      <c r="AV113" s="1">
        <v>46053</v>
      </c>
      <c r="AW113">
        <v>64</v>
      </c>
      <c r="AX113" t="s">
        <v>105</v>
      </c>
      <c r="AY113" t="s">
        <v>142</v>
      </c>
      <c r="AZ113">
        <v>37</v>
      </c>
      <c r="BA113" t="s">
        <v>198</v>
      </c>
      <c r="BB113" t="s">
        <v>199</v>
      </c>
      <c r="BC113" t="s">
        <v>93</v>
      </c>
      <c r="BD113" t="s">
        <v>93</v>
      </c>
      <c r="BE113" t="s">
        <v>1801</v>
      </c>
      <c r="BF113" t="s">
        <v>492</v>
      </c>
      <c r="BG113" t="s">
        <v>1802</v>
      </c>
      <c r="BH113" t="s">
        <v>93</v>
      </c>
      <c r="BI113" t="s">
        <v>1803</v>
      </c>
      <c r="BJ113" t="s">
        <v>142</v>
      </c>
      <c r="BK113" s="1">
        <v>42748</v>
      </c>
      <c r="BL113" s="1"/>
      <c r="BM113">
        <v>0</v>
      </c>
      <c r="BN113" t="s">
        <v>93</v>
      </c>
      <c r="BO113" t="s">
        <v>93</v>
      </c>
      <c r="BP113" t="s">
        <v>93</v>
      </c>
      <c r="BQ113" t="s">
        <v>93</v>
      </c>
      <c r="BR113" t="s">
        <v>93</v>
      </c>
      <c r="BS113" s="1"/>
      <c r="BT113">
        <v>1039</v>
      </c>
      <c r="BU113" t="s">
        <v>93</v>
      </c>
      <c r="BV113" t="s">
        <v>101</v>
      </c>
      <c r="BW113">
        <v>439433</v>
      </c>
      <c r="BX113" t="s">
        <v>1808</v>
      </c>
      <c r="BY113" t="s">
        <v>1809</v>
      </c>
      <c r="BZ113" t="s">
        <v>1801</v>
      </c>
      <c r="CA113">
        <v>0</v>
      </c>
      <c r="CB113">
        <v>0</v>
      </c>
      <c r="CC113" t="s">
        <v>982</v>
      </c>
      <c r="CD113" t="s">
        <v>142</v>
      </c>
      <c r="CE113" t="s">
        <v>290</v>
      </c>
      <c r="CF113" t="s">
        <v>94</v>
      </c>
      <c r="CG113" t="s">
        <v>94</v>
      </c>
      <c r="CH113" t="s">
        <v>93</v>
      </c>
      <c r="CI113">
        <v>0</v>
      </c>
      <c r="CJ113" t="s">
        <v>93</v>
      </c>
      <c r="CK113">
        <v>0</v>
      </c>
      <c r="CL113" t="s">
        <v>93</v>
      </c>
      <c r="CM113">
        <v>0</v>
      </c>
      <c r="CN113" t="s">
        <v>93</v>
      </c>
      <c r="CO113">
        <v>0</v>
      </c>
      <c r="CP113" t="s">
        <v>93</v>
      </c>
      <c r="CQ113" t="s">
        <v>93</v>
      </c>
      <c r="CS113" t="str">
        <f>_xlfn.IFNA(VLOOKUP(前[[#This Row],[利用者名]],全[利用者名],1,FALSE),"終了")</f>
        <v>望月　眞壽夫</v>
      </c>
    </row>
    <row r="114" spans="1:97">
      <c r="A114">
        <v>113</v>
      </c>
      <c r="B114">
        <v>971</v>
      </c>
      <c r="C114" t="s">
        <v>1268</v>
      </c>
      <c r="D114" t="s">
        <v>1228</v>
      </c>
      <c r="E114" t="s">
        <v>125</v>
      </c>
      <c r="F114" s="1">
        <v>16040</v>
      </c>
      <c r="G114" s="1">
        <v>16040</v>
      </c>
      <c r="H114" t="s">
        <v>397</v>
      </c>
      <c r="I114" t="s">
        <v>1229</v>
      </c>
      <c r="J114" t="s">
        <v>93</v>
      </c>
      <c r="K114" t="s">
        <v>1269</v>
      </c>
      <c r="L114" t="s">
        <v>93</v>
      </c>
      <c r="M114" t="s">
        <v>93</v>
      </c>
      <c r="N114" t="s">
        <v>94</v>
      </c>
      <c r="O114" t="s">
        <v>93</v>
      </c>
      <c r="P114" t="s">
        <v>93</v>
      </c>
      <c r="Q114" t="s">
        <v>1089</v>
      </c>
      <c r="R114" t="s">
        <v>93</v>
      </c>
      <c r="S114" t="s">
        <v>93</v>
      </c>
      <c r="T114" t="s">
        <v>909</v>
      </c>
      <c r="U114" t="s">
        <v>93</v>
      </c>
      <c r="V114" t="s">
        <v>93</v>
      </c>
      <c r="W114">
        <v>82</v>
      </c>
      <c r="X114">
        <v>11</v>
      </c>
      <c r="Y114" t="s">
        <v>94</v>
      </c>
      <c r="Z114" s="1">
        <v>45793</v>
      </c>
      <c r="AA114" s="1"/>
      <c r="AB114" s="1"/>
      <c r="AC114" s="1"/>
      <c r="AD114" t="s">
        <v>95</v>
      </c>
      <c r="AE114">
        <v>21</v>
      </c>
      <c r="AF114" s="1">
        <v>45658</v>
      </c>
      <c r="AG114" s="1">
        <v>46022</v>
      </c>
      <c r="AH114" t="s">
        <v>93</v>
      </c>
      <c r="AI114" t="s">
        <v>93</v>
      </c>
      <c r="AJ114">
        <v>132027</v>
      </c>
      <c r="AK114" t="s">
        <v>1552</v>
      </c>
      <c r="AL114" s="1"/>
      <c r="AM114">
        <v>1373003613</v>
      </c>
      <c r="AN114" t="s">
        <v>825</v>
      </c>
      <c r="AO114" t="s">
        <v>93</v>
      </c>
      <c r="AQ114" t="s">
        <v>93</v>
      </c>
      <c r="AR114" t="s">
        <v>93</v>
      </c>
      <c r="AS114" t="s">
        <v>93</v>
      </c>
      <c r="AT114" t="s">
        <v>93</v>
      </c>
      <c r="AU114" s="1">
        <v>45992</v>
      </c>
      <c r="AV114" s="1">
        <v>46022</v>
      </c>
      <c r="AW114">
        <v>49</v>
      </c>
      <c r="AX114" t="s">
        <v>98</v>
      </c>
      <c r="AY114" t="s">
        <v>99</v>
      </c>
      <c r="AZ114">
        <v>543</v>
      </c>
      <c r="BA114" t="s">
        <v>1320</v>
      </c>
      <c r="BB114" t="s">
        <v>1200</v>
      </c>
      <c r="BC114" t="s">
        <v>93</v>
      </c>
      <c r="BD114" t="s">
        <v>93</v>
      </c>
      <c r="BE114" t="s">
        <v>1228</v>
      </c>
      <c r="BF114" t="s">
        <v>397</v>
      </c>
      <c r="BG114" t="s">
        <v>1229</v>
      </c>
      <c r="BH114" t="s">
        <v>93</v>
      </c>
      <c r="BI114" t="s">
        <v>1269</v>
      </c>
      <c r="BJ114" t="s">
        <v>99</v>
      </c>
      <c r="BK114" s="1"/>
      <c r="BL114" s="1"/>
      <c r="BM114">
        <v>0</v>
      </c>
      <c r="BN114" t="s">
        <v>93</v>
      </c>
      <c r="BO114" t="s">
        <v>93</v>
      </c>
      <c r="BP114" t="s">
        <v>93</v>
      </c>
      <c r="BQ114" t="s">
        <v>93</v>
      </c>
      <c r="BR114" t="s">
        <v>93</v>
      </c>
      <c r="BS114" s="1"/>
      <c r="BT114">
        <v>997</v>
      </c>
      <c r="BU114" t="s">
        <v>93</v>
      </c>
      <c r="BV114" t="s">
        <v>101</v>
      </c>
      <c r="BW114">
        <v>6023711</v>
      </c>
      <c r="BX114" t="s">
        <v>1006</v>
      </c>
      <c r="BY114" t="s">
        <v>1353</v>
      </c>
      <c r="BZ114" t="s">
        <v>1228</v>
      </c>
      <c r="CA114">
        <v>0</v>
      </c>
      <c r="CB114">
        <v>90</v>
      </c>
      <c r="CC114" t="s">
        <v>106</v>
      </c>
      <c r="CD114" t="s">
        <v>93</v>
      </c>
      <c r="CE114" t="s">
        <v>1201</v>
      </c>
      <c r="CF114" t="s">
        <v>93</v>
      </c>
      <c r="CG114" t="s">
        <v>93</v>
      </c>
      <c r="CH114" t="s">
        <v>93</v>
      </c>
      <c r="CI114">
        <v>306</v>
      </c>
      <c r="CJ114" t="s">
        <v>319</v>
      </c>
      <c r="CK114">
        <v>0</v>
      </c>
      <c r="CL114" t="s">
        <v>93</v>
      </c>
      <c r="CM114">
        <v>0</v>
      </c>
      <c r="CN114" t="s">
        <v>93</v>
      </c>
      <c r="CO114">
        <v>0</v>
      </c>
      <c r="CP114" t="s">
        <v>93</v>
      </c>
      <c r="CQ114" t="s">
        <v>93</v>
      </c>
      <c r="CS114" t="str">
        <f>_xlfn.IFNA(VLOOKUP(前[[#This Row],[利用者名]],全[利用者名],1,FALSE),"終了")</f>
        <v>茂原　信</v>
      </c>
    </row>
    <row r="115" spans="1:97">
      <c r="A115">
        <v>114</v>
      </c>
      <c r="B115">
        <v>853</v>
      </c>
      <c r="C115" t="s">
        <v>803</v>
      </c>
      <c r="D115" t="s">
        <v>804</v>
      </c>
      <c r="E115" t="s">
        <v>125</v>
      </c>
      <c r="F115" s="1">
        <v>15001</v>
      </c>
      <c r="G115" s="1">
        <v>15001</v>
      </c>
      <c r="H115" t="s">
        <v>805</v>
      </c>
      <c r="I115" t="s">
        <v>806</v>
      </c>
      <c r="J115" t="s">
        <v>93</v>
      </c>
      <c r="K115" t="s">
        <v>807</v>
      </c>
      <c r="L115" t="s">
        <v>93</v>
      </c>
      <c r="M115" t="s">
        <v>899</v>
      </c>
      <c r="N115" t="s">
        <v>94</v>
      </c>
      <c r="O115" t="s">
        <v>93</v>
      </c>
      <c r="P115" t="s">
        <v>93</v>
      </c>
      <c r="Q115" t="s">
        <v>1207</v>
      </c>
      <c r="R115" t="s">
        <v>1436</v>
      </c>
      <c r="S115" t="s">
        <v>881</v>
      </c>
      <c r="T115" t="s">
        <v>918</v>
      </c>
      <c r="U115" t="s">
        <v>93</v>
      </c>
      <c r="V115" t="s">
        <v>93</v>
      </c>
      <c r="W115">
        <v>84</v>
      </c>
      <c r="X115">
        <v>1</v>
      </c>
      <c r="Y115" t="s">
        <v>94</v>
      </c>
      <c r="Z115" s="1">
        <v>45173</v>
      </c>
      <c r="AA115" s="1"/>
      <c r="AB115" s="1"/>
      <c r="AC115" s="1"/>
      <c r="AD115" t="s">
        <v>104</v>
      </c>
      <c r="AE115">
        <v>22</v>
      </c>
      <c r="AF115" s="1">
        <v>45352</v>
      </c>
      <c r="AG115" s="1">
        <v>46446</v>
      </c>
      <c r="AH115" t="s">
        <v>93</v>
      </c>
      <c r="AI115" t="s">
        <v>93</v>
      </c>
      <c r="AJ115">
        <v>132233</v>
      </c>
      <c r="AK115" t="s">
        <v>1553</v>
      </c>
      <c r="AL115" s="1"/>
      <c r="AM115">
        <v>1373101961</v>
      </c>
      <c r="AN115" t="s">
        <v>1035</v>
      </c>
      <c r="AO115" t="s">
        <v>93</v>
      </c>
      <c r="AQ115" t="s">
        <v>93</v>
      </c>
      <c r="AR115" t="s">
        <v>93</v>
      </c>
      <c r="AS115" t="s">
        <v>93</v>
      </c>
      <c r="AT115" t="s">
        <v>93</v>
      </c>
      <c r="AU115" s="1">
        <v>45967</v>
      </c>
      <c r="AV115" s="1">
        <v>46022</v>
      </c>
      <c r="AW115">
        <v>49</v>
      </c>
      <c r="AX115" t="s">
        <v>98</v>
      </c>
      <c r="AY115" t="s">
        <v>99</v>
      </c>
      <c r="AZ115">
        <v>722</v>
      </c>
      <c r="BA115" t="s">
        <v>1810</v>
      </c>
      <c r="BB115" t="s">
        <v>109</v>
      </c>
      <c r="BC115" t="s">
        <v>93</v>
      </c>
      <c r="BD115" t="s">
        <v>93</v>
      </c>
      <c r="BE115" t="s">
        <v>804</v>
      </c>
      <c r="BF115" t="s">
        <v>805</v>
      </c>
      <c r="BG115" t="s">
        <v>806</v>
      </c>
      <c r="BH115" t="s">
        <v>93</v>
      </c>
      <c r="BI115" t="s">
        <v>807</v>
      </c>
      <c r="BJ115" t="s">
        <v>99</v>
      </c>
      <c r="BK115" s="1"/>
      <c r="BL115" s="1"/>
      <c r="BM115">
        <v>0</v>
      </c>
      <c r="BN115" t="s">
        <v>93</v>
      </c>
      <c r="BO115" t="s">
        <v>93</v>
      </c>
      <c r="BP115" t="s">
        <v>93</v>
      </c>
      <c r="BQ115" t="s">
        <v>93</v>
      </c>
      <c r="BR115" t="s">
        <v>93</v>
      </c>
      <c r="BS115" s="1"/>
      <c r="BT115">
        <v>897</v>
      </c>
      <c r="BU115" t="s">
        <v>93</v>
      </c>
      <c r="BV115" t="s">
        <v>101</v>
      </c>
      <c r="BW115">
        <v>955538</v>
      </c>
      <c r="BX115" t="s">
        <v>694</v>
      </c>
      <c r="BY115" t="s">
        <v>819</v>
      </c>
      <c r="BZ115" t="s">
        <v>820</v>
      </c>
      <c r="CA115">
        <v>0</v>
      </c>
      <c r="CB115">
        <v>90</v>
      </c>
      <c r="CC115" t="s">
        <v>106</v>
      </c>
      <c r="CD115" t="s">
        <v>93</v>
      </c>
      <c r="CE115" t="s">
        <v>110</v>
      </c>
      <c r="CF115" t="s">
        <v>93</v>
      </c>
      <c r="CG115" t="s">
        <v>93</v>
      </c>
      <c r="CH115" t="s">
        <v>93</v>
      </c>
      <c r="CI115">
        <v>325</v>
      </c>
      <c r="CJ115" t="s">
        <v>808</v>
      </c>
      <c r="CK115">
        <v>0</v>
      </c>
      <c r="CL115" t="s">
        <v>93</v>
      </c>
      <c r="CM115">
        <v>0</v>
      </c>
      <c r="CN115" t="s">
        <v>93</v>
      </c>
      <c r="CO115">
        <v>0</v>
      </c>
      <c r="CP115" t="s">
        <v>93</v>
      </c>
      <c r="CQ115" t="s">
        <v>93</v>
      </c>
      <c r="CS115" t="str">
        <f>_xlfn.IFNA(VLOOKUP(前[[#This Row],[利用者名]],全[利用者名],1,FALSE),"終了")</f>
        <v>矢口　一枝</v>
      </c>
    </row>
    <row r="116" spans="1:97">
      <c r="A116">
        <v>115</v>
      </c>
      <c r="B116">
        <v>852</v>
      </c>
      <c r="C116" t="s">
        <v>809</v>
      </c>
      <c r="D116" t="s">
        <v>820</v>
      </c>
      <c r="E116" t="s">
        <v>91</v>
      </c>
      <c r="F116" s="1">
        <v>14872</v>
      </c>
      <c r="G116" s="1">
        <v>14872</v>
      </c>
      <c r="H116" t="s">
        <v>805</v>
      </c>
      <c r="I116" t="s">
        <v>806</v>
      </c>
      <c r="J116" t="s">
        <v>93</v>
      </c>
      <c r="K116" t="s">
        <v>807</v>
      </c>
      <c r="L116" t="s">
        <v>810</v>
      </c>
      <c r="M116" t="s">
        <v>899</v>
      </c>
      <c r="N116" t="s">
        <v>94</v>
      </c>
      <c r="O116" t="s">
        <v>93</v>
      </c>
      <c r="P116" t="s">
        <v>93</v>
      </c>
      <c r="Q116" t="s">
        <v>1294</v>
      </c>
      <c r="R116" t="s">
        <v>1436</v>
      </c>
      <c r="S116" t="s">
        <v>881</v>
      </c>
      <c r="T116" t="s">
        <v>918</v>
      </c>
      <c r="U116" t="s">
        <v>93</v>
      </c>
      <c r="V116" t="s">
        <v>93</v>
      </c>
      <c r="W116">
        <v>85</v>
      </c>
      <c r="X116">
        <v>9</v>
      </c>
      <c r="Y116" t="s">
        <v>94</v>
      </c>
      <c r="Z116" s="1">
        <v>45173</v>
      </c>
      <c r="AA116" s="1"/>
      <c r="AB116" s="1">
        <v>45457</v>
      </c>
      <c r="AC116" s="1"/>
      <c r="AD116" t="s">
        <v>108</v>
      </c>
      <c r="AE116">
        <v>23</v>
      </c>
      <c r="AF116" s="1">
        <v>45809</v>
      </c>
      <c r="AG116" s="1">
        <v>46173</v>
      </c>
      <c r="AH116" t="s">
        <v>93</v>
      </c>
      <c r="AI116" t="s">
        <v>93</v>
      </c>
      <c r="AJ116">
        <v>132233</v>
      </c>
      <c r="AK116" t="s">
        <v>1554</v>
      </c>
      <c r="AL116" s="1"/>
      <c r="AM116">
        <v>1373101961</v>
      </c>
      <c r="AN116" t="s">
        <v>1035</v>
      </c>
      <c r="AO116" t="s">
        <v>96</v>
      </c>
      <c r="AP116">
        <v>39132238</v>
      </c>
      <c r="AQ116" t="s">
        <v>97</v>
      </c>
      <c r="AR116" t="s">
        <v>93</v>
      </c>
      <c r="AS116" t="s">
        <v>1009</v>
      </c>
      <c r="AT116" t="s">
        <v>93</v>
      </c>
      <c r="AU116" s="1">
        <v>45979</v>
      </c>
      <c r="AV116" s="1">
        <v>64284</v>
      </c>
      <c r="AW116">
        <v>49</v>
      </c>
      <c r="AX116" t="s">
        <v>98</v>
      </c>
      <c r="AY116" t="s">
        <v>99</v>
      </c>
      <c r="AZ116">
        <v>427</v>
      </c>
      <c r="BA116" t="s">
        <v>1381</v>
      </c>
      <c r="BB116" t="s">
        <v>109</v>
      </c>
      <c r="BC116" t="s">
        <v>93</v>
      </c>
      <c r="BD116" t="s">
        <v>93</v>
      </c>
      <c r="BE116" t="s">
        <v>820</v>
      </c>
      <c r="BF116" t="s">
        <v>805</v>
      </c>
      <c r="BG116" t="s">
        <v>806</v>
      </c>
      <c r="BH116" t="s">
        <v>93</v>
      </c>
      <c r="BI116" t="s">
        <v>807</v>
      </c>
      <c r="BJ116" t="s">
        <v>99</v>
      </c>
      <c r="BK116" s="1">
        <v>44835</v>
      </c>
      <c r="BL116" s="1">
        <v>45504</v>
      </c>
      <c r="BM116">
        <v>81</v>
      </c>
      <c r="BN116" t="s">
        <v>712</v>
      </c>
      <c r="BO116" t="s">
        <v>93</v>
      </c>
      <c r="BP116" t="s">
        <v>93</v>
      </c>
      <c r="BQ116" t="s">
        <v>203</v>
      </c>
      <c r="BR116" t="s">
        <v>93</v>
      </c>
      <c r="BS116" s="1"/>
      <c r="BT116">
        <v>896</v>
      </c>
      <c r="BU116" t="s">
        <v>93</v>
      </c>
      <c r="BV116" t="s">
        <v>101</v>
      </c>
      <c r="BW116">
        <v>955538</v>
      </c>
      <c r="BX116" t="s">
        <v>694</v>
      </c>
      <c r="BY116" t="s">
        <v>819</v>
      </c>
      <c r="BZ116" t="s">
        <v>820</v>
      </c>
      <c r="CA116">
        <v>0</v>
      </c>
      <c r="CB116">
        <v>90</v>
      </c>
      <c r="CC116" t="s">
        <v>106</v>
      </c>
      <c r="CD116" t="s">
        <v>93</v>
      </c>
      <c r="CE116" t="s">
        <v>110</v>
      </c>
      <c r="CF116" t="s">
        <v>93</v>
      </c>
      <c r="CG116" t="s">
        <v>93</v>
      </c>
      <c r="CH116" t="s">
        <v>93</v>
      </c>
      <c r="CI116">
        <v>325</v>
      </c>
      <c r="CJ116" t="s">
        <v>808</v>
      </c>
      <c r="CK116">
        <v>0</v>
      </c>
      <c r="CL116" t="s">
        <v>93</v>
      </c>
      <c r="CM116">
        <v>0</v>
      </c>
      <c r="CN116" t="s">
        <v>93</v>
      </c>
      <c r="CO116">
        <v>0</v>
      </c>
      <c r="CP116" t="s">
        <v>93</v>
      </c>
      <c r="CQ116" t="s">
        <v>93</v>
      </c>
      <c r="CS116" t="str">
        <f>_xlfn.IFNA(VLOOKUP(前[[#This Row],[利用者名]],全[利用者名],1,FALSE),"終了")</f>
        <v>矢口　建太郎</v>
      </c>
    </row>
    <row r="117" spans="1:97">
      <c r="A117">
        <v>116</v>
      </c>
      <c r="B117">
        <v>182</v>
      </c>
      <c r="C117" t="s">
        <v>333</v>
      </c>
      <c r="D117" t="s">
        <v>334</v>
      </c>
      <c r="E117" t="s">
        <v>91</v>
      </c>
      <c r="F117" s="1">
        <v>14780</v>
      </c>
      <c r="G117" s="1">
        <v>14780</v>
      </c>
      <c r="H117" t="s">
        <v>271</v>
      </c>
      <c r="I117" t="s">
        <v>335</v>
      </c>
      <c r="J117" t="s">
        <v>93</v>
      </c>
      <c r="K117" t="s">
        <v>336</v>
      </c>
      <c r="L117" t="s">
        <v>93</v>
      </c>
      <c r="M117" t="s">
        <v>93</v>
      </c>
      <c r="N117" t="s">
        <v>94</v>
      </c>
      <c r="O117" t="s">
        <v>93</v>
      </c>
      <c r="P117" t="s">
        <v>93</v>
      </c>
      <c r="Q117" t="s">
        <v>1811</v>
      </c>
      <c r="R117" t="s">
        <v>1433</v>
      </c>
      <c r="S117" t="s">
        <v>879</v>
      </c>
      <c r="T117" t="s">
        <v>93</v>
      </c>
      <c r="U117" t="s">
        <v>93</v>
      </c>
      <c r="V117" t="s">
        <v>93</v>
      </c>
      <c r="W117">
        <v>85</v>
      </c>
      <c r="X117">
        <v>6</v>
      </c>
      <c r="Y117" t="s">
        <v>94</v>
      </c>
      <c r="Z117" s="1">
        <v>42401</v>
      </c>
      <c r="AA117" s="1"/>
      <c r="AB117" s="1"/>
      <c r="AC117" s="1"/>
      <c r="AD117" t="s">
        <v>108</v>
      </c>
      <c r="AE117">
        <v>23</v>
      </c>
      <c r="AF117" s="1">
        <v>45992</v>
      </c>
      <c r="AG117" s="1">
        <v>47452</v>
      </c>
      <c r="AH117" t="s">
        <v>93</v>
      </c>
      <c r="AI117" t="s">
        <v>93</v>
      </c>
      <c r="AJ117">
        <v>132209</v>
      </c>
      <c r="AK117" t="s">
        <v>1555</v>
      </c>
      <c r="AL117" s="1">
        <v>42276</v>
      </c>
      <c r="AM117">
        <v>1374600763</v>
      </c>
      <c r="AN117" t="s">
        <v>337</v>
      </c>
      <c r="AO117" t="s">
        <v>96</v>
      </c>
      <c r="AP117">
        <v>39132204</v>
      </c>
      <c r="AQ117" t="s">
        <v>97</v>
      </c>
      <c r="AR117" t="s">
        <v>93</v>
      </c>
      <c r="AS117" t="s">
        <v>338</v>
      </c>
      <c r="AT117" t="s">
        <v>93</v>
      </c>
      <c r="AU117" s="1">
        <v>45992</v>
      </c>
      <c r="AV117" s="1">
        <v>46173</v>
      </c>
      <c r="AW117">
        <v>64</v>
      </c>
      <c r="AX117" t="s">
        <v>105</v>
      </c>
      <c r="AY117" t="s">
        <v>99</v>
      </c>
      <c r="AZ117">
        <v>52</v>
      </c>
      <c r="BA117" t="s">
        <v>297</v>
      </c>
      <c r="BB117" t="s">
        <v>298</v>
      </c>
      <c r="BC117" t="s">
        <v>93</v>
      </c>
      <c r="BD117" t="s">
        <v>93</v>
      </c>
      <c r="BE117" t="s">
        <v>334</v>
      </c>
      <c r="BF117" t="s">
        <v>271</v>
      </c>
      <c r="BG117" t="s">
        <v>335</v>
      </c>
      <c r="BH117" t="s">
        <v>93</v>
      </c>
      <c r="BI117" t="s">
        <v>336</v>
      </c>
      <c r="BJ117" t="s">
        <v>99</v>
      </c>
      <c r="BK117" s="1">
        <v>44044</v>
      </c>
      <c r="BL117" s="1">
        <v>44773</v>
      </c>
      <c r="BM117">
        <v>0</v>
      </c>
      <c r="BN117" t="s">
        <v>93</v>
      </c>
      <c r="BO117" t="s">
        <v>93</v>
      </c>
      <c r="BP117" t="s">
        <v>93</v>
      </c>
      <c r="BQ117" t="s">
        <v>93</v>
      </c>
      <c r="BR117" t="s">
        <v>93</v>
      </c>
      <c r="BS117" s="1"/>
      <c r="BT117">
        <v>164</v>
      </c>
      <c r="BU117" t="s">
        <v>93</v>
      </c>
      <c r="BV117" t="s">
        <v>101</v>
      </c>
      <c r="BW117">
        <v>167398</v>
      </c>
      <c r="BX117" t="s">
        <v>272</v>
      </c>
      <c r="BY117" t="s">
        <v>339</v>
      </c>
      <c r="BZ117" t="s">
        <v>334</v>
      </c>
      <c r="CA117">
        <v>0</v>
      </c>
      <c r="CB117">
        <v>80</v>
      </c>
      <c r="CC117" t="s">
        <v>106</v>
      </c>
      <c r="CD117" t="s">
        <v>93</v>
      </c>
      <c r="CE117" t="s">
        <v>944</v>
      </c>
      <c r="CF117" t="s">
        <v>93</v>
      </c>
      <c r="CG117" t="s">
        <v>93</v>
      </c>
      <c r="CH117" t="s">
        <v>93</v>
      </c>
      <c r="CI117">
        <v>339</v>
      </c>
      <c r="CJ117" t="s">
        <v>1321</v>
      </c>
      <c r="CK117">
        <v>0</v>
      </c>
      <c r="CL117" t="s">
        <v>93</v>
      </c>
      <c r="CM117">
        <v>0</v>
      </c>
      <c r="CN117" t="s">
        <v>93</v>
      </c>
      <c r="CO117">
        <v>0</v>
      </c>
      <c r="CP117" t="s">
        <v>93</v>
      </c>
      <c r="CQ117" t="s">
        <v>93</v>
      </c>
      <c r="CS117" t="str">
        <f>_xlfn.IFNA(VLOOKUP(前[[#This Row],[利用者名]],全[利用者名],1,FALSE),"終了")</f>
        <v>山岸　照幸</v>
      </c>
    </row>
    <row r="118" spans="1:97">
      <c r="A118">
        <v>117</v>
      </c>
      <c r="B118">
        <v>40</v>
      </c>
      <c r="C118" t="s">
        <v>340</v>
      </c>
      <c r="D118" t="s">
        <v>341</v>
      </c>
      <c r="E118" t="s">
        <v>91</v>
      </c>
      <c r="F118" s="1">
        <v>15023</v>
      </c>
      <c r="G118" s="1">
        <v>15023</v>
      </c>
      <c r="H118" t="s">
        <v>92</v>
      </c>
      <c r="I118" t="s">
        <v>342</v>
      </c>
      <c r="J118" t="s">
        <v>93</v>
      </c>
      <c r="K118" t="s">
        <v>343</v>
      </c>
      <c r="L118" t="s">
        <v>93</v>
      </c>
      <c r="M118" t="s">
        <v>93</v>
      </c>
      <c r="N118" t="s">
        <v>94</v>
      </c>
      <c r="O118" t="s">
        <v>93</v>
      </c>
      <c r="P118" t="s">
        <v>116</v>
      </c>
      <c r="Q118" t="s">
        <v>1019</v>
      </c>
      <c r="R118" t="s">
        <v>1433</v>
      </c>
      <c r="S118" t="s">
        <v>927</v>
      </c>
      <c r="T118" t="s">
        <v>93</v>
      </c>
      <c r="U118" t="s">
        <v>93</v>
      </c>
      <c r="V118" t="s">
        <v>93</v>
      </c>
      <c r="W118">
        <v>84</v>
      </c>
      <c r="X118">
        <v>2</v>
      </c>
      <c r="Y118" t="s">
        <v>94</v>
      </c>
      <c r="Z118" s="1">
        <v>44112</v>
      </c>
      <c r="AA118" s="1"/>
      <c r="AB118" s="1"/>
      <c r="AC118" s="1"/>
      <c r="AD118" t="s">
        <v>95</v>
      </c>
      <c r="AE118">
        <v>21</v>
      </c>
      <c r="AF118" s="1">
        <v>45261</v>
      </c>
      <c r="AG118" s="1">
        <v>46721</v>
      </c>
      <c r="AH118" t="s">
        <v>93</v>
      </c>
      <c r="AI118" t="s">
        <v>117</v>
      </c>
      <c r="AJ118">
        <v>132027</v>
      </c>
      <c r="AK118" t="s">
        <v>1556</v>
      </c>
      <c r="AL118" s="1"/>
      <c r="AM118">
        <v>1373400561</v>
      </c>
      <c r="AN118" t="s">
        <v>649</v>
      </c>
      <c r="AO118" t="s">
        <v>96</v>
      </c>
      <c r="AP118">
        <v>39132022</v>
      </c>
      <c r="AQ118" t="s">
        <v>97</v>
      </c>
      <c r="AR118" t="s">
        <v>93</v>
      </c>
      <c r="AS118" t="s">
        <v>344</v>
      </c>
      <c r="AT118" t="s">
        <v>117</v>
      </c>
      <c r="AU118" s="1">
        <v>45936</v>
      </c>
      <c r="AV118" s="1">
        <v>46117</v>
      </c>
      <c r="AW118">
        <v>49</v>
      </c>
      <c r="AX118" t="s">
        <v>98</v>
      </c>
      <c r="AY118" t="s">
        <v>99</v>
      </c>
      <c r="AZ118">
        <v>741</v>
      </c>
      <c r="BA118" t="s">
        <v>1557</v>
      </c>
      <c r="BB118" t="s">
        <v>317</v>
      </c>
      <c r="BC118" t="s">
        <v>93</v>
      </c>
      <c r="BD118" t="s">
        <v>93</v>
      </c>
      <c r="BE118" t="s">
        <v>341</v>
      </c>
      <c r="BF118" t="s">
        <v>92</v>
      </c>
      <c r="BG118" t="s">
        <v>342</v>
      </c>
      <c r="BH118" t="s">
        <v>93</v>
      </c>
      <c r="BI118" t="s">
        <v>343</v>
      </c>
      <c r="BJ118" t="s">
        <v>99</v>
      </c>
      <c r="BK118" s="1">
        <v>44044</v>
      </c>
      <c r="BL118" s="1">
        <v>44773</v>
      </c>
      <c r="BM118">
        <v>11</v>
      </c>
      <c r="BN118" t="s">
        <v>264</v>
      </c>
      <c r="BO118" t="s">
        <v>93</v>
      </c>
      <c r="BP118" t="s">
        <v>93</v>
      </c>
      <c r="BQ118" t="s">
        <v>93</v>
      </c>
      <c r="BR118" t="s">
        <v>93</v>
      </c>
      <c r="BS118" s="1"/>
      <c r="BT118">
        <v>33</v>
      </c>
      <c r="BU118" t="s">
        <v>649</v>
      </c>
      <c r="BV118" t="s">
        <v>101</v>
      </c>
      <c r="BW118">
        <v>89696</v>
      </c>
      <c r="BX118" t="s">
        <v>345</v>
      </c>
      <c r="BY118" t="s">
        <v>346</v>
      </c>
      <c r="BZ118" t="s">
        <v>341</v>
      </c>
      <c r="CA118">
        <v>23</v>
      </c>
      <c r="CB118">
        <v>90</v>
      </c>
      <c r="CC118" t="s">
        <v>106</v>
      </c>
      <c r="CD118" t="s">
        <v>93</v>
      </c>
      <c r="CE118" t="s">
        <v>318</v>
      </c>
      <c r="CF118" t="s">
        <v>93</v>
      </c>
      <c r="CG118" t="s">
        <v>93</v>
      </c>
      <c r="CH118" t="s">
        <v>93</v>
      </c>
      <c r="CI118">
        <v>19</v>
      </c>
      <c r="CJ118" t="s">
        <v>347</v>
      </c>
      <c r="CK118">
        <v>11</v>
      </c>
      <c r="CL118" t="s">
        <v>264</v>
      </c>
      <c r="CM118">
        <v>0</v>
      </c>
      <c r="CN118" t="s">
        <v>93</v>
      </c>
      <c r="CO118">
        <v>0</v>
      </c>
      <c r="CP118" t="s">
        <v>93</v>
      </c>
      <c r="CQ118" t="s">
        <v>93</v>
      </c>
      <c r="CS118" t="str">
        <f>_xlfn.IFNA(VLOOKUP(前[[#This Row],[利用者名]],全[利用者名],1,FALSE),"終了")</f>
        <v>山﨑　昭作</v>
      </c>
    </row>
    <row r="119" spans="1:97">
      <c r="A119">
        <v>118</v>
      </c>
      <c r="B119">
        <v>958</v>
      </c>
      <c r="C119" t="s">
        <v>1180</v>
      </c>
      <c r="D119" t="s">
        <v>1181</v>
      </c>
      <c r="E119" t="s">
        <v>91</v>
      </c>
      <c r="F119" s="1">
        <v>19840</v>
      </c>
      <c r="G119" s="1">
        <v>19840</v>
      </c>
      <c r="H119" t="s">
        <v>136</v>
      </c>
      <c r="I119" t="s">
        <v>1182</v>
      </c>
      <c r="J119" t="s">
        <v>93</v>
      </c>
      <c r="K119" t="s">
        <v>1183</v>
      </c>
      <c r="L119" t="s">
        <v>93</v>
      </c>
      <c r="M119" t="s">
        <v>1184</v>
      </c>
      <c r="N119" t="s">
        <v>93</v>
      </c>
      <c r="O119" t="s">
        <v>93</v>
      </c>
      <c r="P119" t="s">
        <v>1322</v>
      </c>
      <c r="Q119" t="s">
        <v>956</v>
      </c>
      <c r="R119" t="s">
        <v>93</v>
      </c>
      <c r="S119" t="s">
        <v>93</v>
      </c>
      <c r="T119" t="s">
        <v>93</v>
      </c>
      <c r="U119" t="s">
        <v>93</v>
      </c>
      <c r="V119" t="s">
        <v>1185</v>
      </c>
      <c r="W119">
        <v>71</v>
      </c>
      <c r="X119">
        <v>4</v>
      </c>
      <c r="Y119" t="s">
        <v>94</v>
      </c>
      <c r="Z119" s="1"/>
      <c r="AA119" s="1"/>
      <c r="AB119" s="1">
        <v>45684</v>
      </c>
      <c r="AC119" s="1"/>
      <c r="AD119" t="s">
        <v>95</v>
      </c>
      <c r="AE119">
        <v>21</v>
      </c>
      <c r="AF119" s="1">
        <v>45658</v>
      </c>
      <c r="AG119" s="1">
        <v>46752</v>
      </c>
      <c r="AH119" t="s">
        <v>93</v>
      </c>
      <c r="AI119" t="s">
        <v>1288</v>
      </c>
      <c r="AJ119">
        <v>132027</v>
      </c>
      <c r="AK119" t="s">
        <v>1581</v>
      </c>
      <c r="AL119" s="1"/>
      <c r="AN119" t="s">
        <v>93</v>
      </c>
      <c r="AO119" t="s">
        <v>96</v>
      </c>
      <c r="AP119">
        <v>138255</v>
      </c>
      <c r="AQ119" t="s">
        <v>97</v>
      </c>
      <c r="AR119" t="s">
        <v>1186</v>
      </c>
      <c r="AS119" t="s">
        <v>1187</v>
      </c>
      <c r="AT119" t="s">
        <v>1288</v>
      </c>
      <c r="AU119" s="1">
        <v>45865</v>
      </c>
      <c r="AV119" s="1">
        <v>46048</v>
      </c>
      <c r="AW119">
        <v>49</v>
      </c>
      <c r="AX119" t="s">
        <v>98</v>
      </c>
      <c r="AY119" t="s">
        <v>142</v>
      </c>
      <c r="AZ119">
        <v>727</v>
      </c>
      <c r="BA119" t="s">
        <v>1393</v>
      </c>
      <c r="BB119" t="s">
        <v>1188</v>
      </c>
      <c r="BC119" t="s">
        <v>93</v>
      </c>
      <c r="BD119" t="s">
        <v>93</v>
      </c>
      <c r="BE119" t="s">
        <v>1181</v>
      </c>
      <c r="BF119" t="s">
        <v>136</v>
      </c>
      <c r="BG119" t="s">
        <v>1182</v>
      </c>
      <c r="BH119" t="s">
        <v>93</v>
      </c>
      <c r="BI119" t="s">
        <v>1183</v>
      </c>
      <c r="BJ119" t="s">
        <v>142</v>
      </c>
      <c r="BK119" s="1">
        <v>45870</v>
      </c>
      <c r="BL119" s="1">
        <v>46234</v>
      </c>
      <c r="BM119">
        <v>0</v>
      </c>
      <c r="BN119" t="s">
        <v>93</v>
      </c>
      <c r="BO119" t="s">
        <v>93</v>
      </c>
      <c r="BP119" t="s">
        <v>93</v>
      </c>
      <c r="BQ119" t="s">
        <v>93</v>
      </c>
      <c r="BR119" t="s">
        <v>93</v>
      </c>
      <c r="BS119" s="1"/>
      <c r="BT119">
        <v>986</v>
      </c>
      <c r="BU119" t="s">
        <v>93</v>
      </c>
      <c r="BV119" t="s">
        <v>101</v>
      </c>
      <c r="BW119">
        <v>2275164</v>
      </c>
      <c r="BX119" t="s">
        <v>1189</v>
      </c>
      <c r="BY119" t="s">
        <v>1190</v>
      </c>
      <c r="BZ119" t="s">
        <v>1181</v>
      </c>
      <c r="CA119">
        <v>0</v>
      </c>
      <c r="CB119">
        <v>90</v>
      </c>
      <c r="CC119" t="s">
        <v>93</v>
      </c>
      <c r="CD119" t="s">
        <v>93</v>
      </c>
      <c r="CE119" t="s">
        <v>1191</v>
      </c>
      <c r="CF119" t="s">
        <v>93</v>
      </c>
      <c r="CG119" t="s">
        <v>93</v>
      </c>
      <c r="CH119" t="s">
        <v>93</v>
      </c>
      <c r="CI119">
        <v>0</v>
      </c>
      <c r="CJ119" t="s">
        <v>93</v>
      </c>
      <c r="CK119">
        <v>0</v>
      </c>
      <c r="CL119" t="s">
        <v>93</v>
      </c>
      <c r="CM119">
        <v>0</v>
      </c>
      <c r="CN119" t="s">
        <v>93</v>
      </c>
      <c r="CO119">
        <v>0</v>
      </c>
      <c r="CP119" t="s">
        <v>93</v>
      </c>
      <c r="CQ119" t="s">
        <v>93</v>
      </c>
      <c r="CS119" t="str">
        <f>_xlfn.IFNA(VLOOKUP(前[[#This Row],[利用者名]],全[利用者名],1,FALSE),"終了")</f>
        <v>山田　敦</v>
      </c>
    </row>
    <row r="120" spans="1:97">
      <c r="A120">
        <v>119</v>
      </c>
      <c r="B120">
        <v>1020</v>
      </c>
      <c r="C120" t="s">
        <v>1709</v>
      </c>
      <c r="D120" t="s">
        <v>1710</v>
      </c>
      <c r="E120" t="s">
        <v>125</v>
      </c>
      <c r="F120" s="1"/>
      <c r="G120" s="1"/>
      <c r="H120" t="s">
        <v>136</v>
      </c>
      <c r="I120" t="s">
        <v>1182</v>
      </c>
      <c r="J120" t="s">
        <v>93</v>
      </c>
      <c r="K120" t="s">
        <v>93</v>
      </c>
      <c r="L120" t="s">
        <v>93</v>
      </c>
      <c r="M120" t="s">
        <v>93</v>
      </c>
      <c r="N120" t="s">
        <v>93</v>
      </c>
      <c r="O120" t="s">
        <v>93</v>
      </c>
      <c r="P120" t="s">
        <v>93</v>
      </c>
      <c r="Q120" t="s">
        <v>93</v>
      </c>
      <c r="R120" t="s">
        <v>93</v>
      </c>
      <c r="S120" t="s">
        <v>93</v>
      </c>
      <c r="T120" t="s">
        <v>93</v>
      </c>
      <c r="U120" t="s">
        <v>93</v>
      </c>
      <c r="V120" t="s">
        <v>93</v>
      </c>
      <c r="W120">
        <v>0</v>
      </c>
      <c r="X120">
        <v>0</v>
      </c>
      <c r="Y120" t="s">
        <v>94</v>
      </c>
      <c r="Z120" s="1"/>
      <c r="AA120" s="1"/>
      <c r="AB120" s="1"/>
      <c r="AC120" s="1"/>
      <c r="AD120" t="s">
        <v>192</v>
      </c>
      <c r="AE120">
        <v>24</v>
      </c>
      <c r="AF120" s="1">
        <v>45658</v>
      </c>
      <c r="AG120" s="1">
        <v>46053</v>
      </c>
      <c r="AH120" t="s">
        <v>93</v>
      </c>
      <c r="AI120" t="s">
        <v>93</v>
      </c>
      <c r="AJ120">
        <v>132027</v>
      </c>
      <c r="AK120" t="s">
        <v>1711</v>
      </c>
      <c r="AL120" s="1"/>
      <c r="AM120">
        <v>1373000577</v>
      </c>
      <c r="AN120" t="s">
        <v>1712</v>
      </c>
      <c r="AO120" t="s">
        <v>93</v>
      </c>
      <c r="AQ120" t="s">
        <v>93</v>
      </c>
      <c r="AR120" t="s">
        <v>93</v>
      </c>
      <c r="AS120" t="s">
        <v>93</v>
      </c>
      <c r="AT120" t="s">
        <v>93</v>
      </c>
      <c r="AU120" s="1"/>
      <c r="AV120" s="1"/>
      <c r="AW120">
        <v>0</v>
      </c>
      <c r="AX120" t="s">
        <v>93</v>
      </c>
      <c r="AY120" t="s">
        <v>99</v>
      </c>
      <c r="AZ120">
        <v>0</v>
      </c>
      <c r="BA120" t="s">
        <v>93</v>
      </c>
      <c r="BB120" t="s">
        <v>93</v>
      </c>
      <c r="BC120" t="s">
        <v>93</v>
      </c>
      <c r="BD120" t="s">
        <v>93</v>
      </c>
      <c r="BE120" t="s">
        <v>1710</v>
      </c>
      <c r="BF120" t="s">
        <v>136</v>
      </c>
      <c r="BG120" t="s">
        <v>1182</v>
      </c>
      <c r="BH120" t="s">
        <v>93</v>
      </c>
      <c r="BI120" t="s">
        <v>93</v>
      </c>
      <c r="BJ120" t="s">
        <v>99</v>
      </c>
      <c r="BK120" s="1"/>
      <c r="BL120" s="1"/>
      <c r="BM120">
        <v>0</v>
      </c>
      <c r="BN120" t="s">
        <v>93</v>
      </c>
      <c r="BO120" t="s">
        <v>93</v>
      </c>
      <c r="BP120" t="s">
        <v>93</v>
      </c>
      <c r="BQ120" t="s">
        <v>93</v>
      </c>
      <c r="BR120" t="s">
        <v>93</v>
      </c>
      <c r="BS120" s="1"/>
      <c r="BT120">
        <v>1037</v>
      </c>
      <c r="BU120" t="s">
        <v>93</v>
      </c>
      <c r="BV120" t="s">
        <v>93</v>
      </c>
      <c r="BX120" t="s">
        <v>93</v>
      </c>
      <c r="BY120" t="s">
        <v>93</v>
      </c>
      <c r="BZ120" t="s">
        <v>93</v>
      </c>
      <c r="CA120">
        <v>0</v>
      </c>
      <c r="CB120">
        <v>90</v>
      </c>
      <c r="CC120" t="s">
        <v>93</v>
      </c>
      <c r="CD120" t="s">
        <v>93</v>
      </c>
      <c r="CE120" t="s">
        <v>93</v>
      </c>
      <c r="CF120" t="s">
        <v>93</v>
      </c>
      <c r="CG120" t="s">
        <v>93</v>
      </c>
      <c r="CH120" t="s">
        <v>93</v>
      </c>
      <c r="CI120">
        <v>347</v>
      </c>
      <c r="CJ120" t="s">
        <v>1713</v>
      </c>
      <c r="CK120">
        <v>0</v>
      </c>
      <c r="CL120" t="s">
        <v>93</v>
      </c>
      <c r="CM120">
        <v>0</v>
      </c>
      <c r="CN120" t="s">
        <v>93</v>
      </c>
      <c r="CO120">
        <v>0</v>
      </c>
      <c r="CP120" t="s">
        <v>93</v>
      </c>
      <c r="CQ120" t="s">
        <v>93</v>
      </c>
      <c r="CS120" t="str">
        <f>_xlfn.IFNA(VLOOKUP(前[[#This Row],[利用者名]],全[利用者名],1,FALSE),"終了")</f>
        <v>山田　和美</v>
      </c>
    </row>
    <row r="121" spans="1:97">
      <c r="A121">
        <v>120</v>
      </c>
      <c r="B121">
        <v>713</v>
      </c>
      <c r="C121" t="s">
        <v>348</v>
      </c>
      <c r="D121" t="s">
        <v>349</v>
      </c>
      <c r="E121" t="s">
        <v>91</v>
      </c>
      <c r="F121" s="1">
        <v>16951</v>
      </c>
      <c r="G121" s="1">
        <v>16951</v>
      </c>
      <c r="H121" t="s">
        <v>175</v>
      </c>
      <c r="I121" t="s">
        <v>350</v>
      </c>
      <c r="J121" t="s">
        <v>93</v>
      </c>
      <c r="K121" t="s">
        <v>351</v>
      </c>
      <c r="L121" t="s">
        <v>1132</v>
      </c>
      <c r="M121" t="s">
        <v>1121</v>
      </c>
      <c r="N121" t="s">
        <v>94</v>
      </c>
      <c r="O121" t="s">
        <v>93</v>
      </c>
      <c r="P121" t="s">
        <v>93</v>
      </c>
      <c r="Q121" t="s">
        <v>1429</v>
      </c>
      <c r="R121" t="s">
        <v>1433</v>
      </c>
      <c r="S121" t="s">
        <v>93</v>
      </c>
      <c r="T121" t="s">
        <v>93</v>
      </c>
      <c r="U121" t="s">
        <v>93</v>
      </c>
      <c r="V121" t="s">
        <v>93</v>
      </c>
      <c r="W121">
        <v>79</v>
      </c>
      <c r="X121">
        <v>5</v>
      </c>
      <c r="Y121" t="s">
        <v>94</v>
      </c>
      <c r="Z121" s="1">
        <v>44582</v>
      </c>
      <c r="AA121" s="1"/>
      <c r="AB121" s="1"/>
      <c r="AC121" s="1"/>
      <c r="AD121" t="s">
        <v>104</v>
      </c>
      <c r="AE121">
        <v>22</v>
      </c>
      <c r="AF121" s="1">
        <v>45200</v>
      </c>
      <c r="AG121" s="1">
        <v>46295</v>
      </c>
      <c r="AH121" t="s">
        <v>93</v>
      </c>
      <c r="AI121" t="s">
        <v>93</v>
      </c>
      <c r="AJ121">
        <v>132027</v>
      </c>
      <c r="AK121" t="s">
        <v>1558</v>
      </c>
      <c r="AL121" s="1">
        <v>44508</v>
      </c>
      <c r="AM121">
        <v>1373003720</v>
      </c>
      <c r="AN121" t="s">
        <v>1289</v>
      </c>
      <c r="AO121" t="s">
        <v>96</v>
      </c>
      <c r="AP121">
        <v>39132022</v>
      </c>
      <c r="AQ121" t="s">
        <v>97</v>
      </c>
      <c r="AR121" t="s">
        <v>93</v>
      </c>
      <c r="AS121" t="s">
        <v>650</v>
      </c>
      <c r="AT121" t="s">
        <v>93</v>
      </c>
      <c r="AU121" s="1">
        <v>45851</v>
      </c>
      <c r="AV121" s="1">
        <v>46034</v>
      </c>
      <c r="AW121">
        <v>49</v>
      </c>
      <c r="AX121" t="s">
        <v>98</v>
      </c>
      <c r="AY121" t="s">
        <v>99</v>
      </c>
      <c r="AZ121">
        <v>539</v>
      </c>
      <c r="BA121" t="s">
        <v>651</v>
      </c>
      <c r="BB121" t="s">
        <v>652</v>
      </c>
      <c r="BC121" t="s">
        <v>93</v>
      </c>
      <c r="BD121" t="s">
        <v>93</v>
      </c>
      <c r="BE121" t="s">
        <v>349</v>
      </c>
      <c r="BF121" t="s">
        <v>175</v>
      </c>
      <c r="BG121" t="s">
        <v>350</v>
      </c>
      <c r="BH121" t="s">
        <v>93</v>
      </c>
      <c r="BI121" t="s">
        <v>351</v>
      </c>
      <c r="BJ121" t="s">
        <v>99</v>
      </c>
      <c r="BK121" s="1">
        <v>44440</v>
      </c>
      <c r="BL121" s="1">
        <v>44773</v>
      </c>
      <c r="BM121">
        <v>0</v>
      </c>
      <c r="BN121" t="s">
        <v>93</v>
      </c>
      <c r="BO121" t="s">
        <v>93</v>
      </c>
      <c r="BP121" t="s">
        <v>93</v>
      </c>
      <c r="BQ121" t="s">
        <v>93</v>
      </c>
      <c r="BR121" t="s">
        <v>93</v>
      </c>
      <c r="BS121" s="1"/>
      <c r="BT121">
        <v>800</v>
      </c>
      <c r="BU121" t="s">
        <v>93</v>
      </c>
      <c r="BV121" t="s">
        <v>101</v>
      </c>
      <c r="BW121">
        <v>1886308</v>
      </c>
      <c r="BX121" t="s">
        <v>653</v>
      </c>
      <c r="BY121" t="s">
        <v>654</v>
      </c>
      <c r="BZ121" t="s">
        <v>349</v>
      </c>
      <c r="CA121">
        <v>0</v>
      </c>
      <c r="CB121">
        <v>90</v>
      </c>
      <c r="CC121" t="s">
        <v>106</v>
      </c>
      <c r="CD121" t="s">
        <v>93</v>
      </c>
      <c r="CE121" t="s">
        <v>655</v>
      </c>
      <c r="CF121" t="s">
        <v>93</v>
      </c>
      <c r="CG121" t="s">
        <v>93</v>
      </c>
      <c r="CH121" t="s">
        <v>93</v>
      </c>
      <c r="CI121">
        <v>341</v>
      </c>
      <c r="CJ121" t="s">
        <v>172</v>
      </c>
      <c r="CK121">
        <v>0</v>
      </c>
      <c r="CL121" t="s">
        <v>93</v>
      </c>
      <c r="CM121">
        <v>0</v>
      </c>
      <c r="CN121" t="s">
        <v>93</v>
      </c>
      <c r="CO121">
        <v>0</v>
      </c>
      <c r="CP121" t="s">
        <v>93</v>
      </c>
      <c r="CQ121" t="s">
        <v>93</v>
      </c>
      <c r="CS121" t="str">
        <f>_xlfn.IFNA(VLOOKUP(前[[#This Row],[利用者名]],全[利用者名],1,FALSE),"終了")</f>
        <v>大和　博</v>
      </c>
    </row>
    <row r="122" spans="1:97">
      <c r="A122">
        <v>121</v>
      </c>
      <c r="B122">
        <v>593</v>
      </c>
      <c r="C122" t="s">
        <v>1817</v>
      </c>
      <c r="D122" t="s">
        <v>1818</v>
      </c>
      <c r="E122" t="s">
        <v>125</v>
      </c>
      <c r="F122" s="1">
        <v>14277</v>
      </c>
      <c r="G122" s="1">
        <v>14277</v>
      </c>
      <c r="H122" t="s">
        <v>156</v>
      </c>
      <c r="I122" t="s">
        <v>1819</v>
      </c>
      <c r="J122" t="s">
        <v>93</v>
      </c>
      <c r="K122" t="s">
        <v>1820</v>
      </c>
      <c r="L122" t="s">
        <v>1821</v>
      </c>
      <c r="M122" t="s">
        <v>93</v>
      </c>
      <c r="N122" t="s">
        <v>94</v>
      </c>
      <c r="O122" t="s">
        <v>93</v>
      </c>
      <c r="P122" t="s">
        <v>93</v>
      </c>
      <c r="Q122" t="s">
        <v>1822</v>
      </c>
      <c r="R122" t="s">
        <v>1433</v>
      </c>
      <c r="S122" t="s">
        <v>1823</v>
      </c>
      <c r="T122" t="s">
        <v>93</v>
      </c>
      <c r="U122" t="s">
        <v>93</v>
      </c>
      <c r="V122" t="s">
        <v>93</v>
      </c>
      <c r="W122">
        <v>86</v>
      </c>
      <c r="X122">
        <v>2</v>
      </c>
      <c r="Y122" t="s">
        <v>94</v>
      </c>
      <c r="Z122" s="1">
        <v>44102</v>
      </c>
      <c r="AA122" s="1">
        <v>45911</v>
      </c>
      <c r="AB122" s="1"/>
      <c r="AC122" s="1"/>
      <c r="AD122" t="s">
        <v>95</v>
      </c>
      <c r="AE122">
        <v>21</v>
      </c>
      <c r="AF122" s="1">
        <v>45108</v>
      </c>
      <c r="AG122" s="1">
        <v>46568</v>
      </c>
      <c r="AH122" t="s">
        <v>93</v>
      </c>
      <c r="AI122" t="s">
        <v>93</v>
      </c>
      <c r="AJ122">
        <v>132027</v>
      </c>
      <c r="AK122" t="s">
        <v>1824</v>
      </c>
      <c r="AL122" s="1">
        <v>44070</v>
      </c>
      <c r="AM122">
        <v>1373002144</v>
      </c>
      <c r="AN122" t="s">
        <v>118</v>
      </c>
      <c r="AO122" t="s">
        <v>96</v>
      </c>
      <c r="AP122">
        <v>39132022</v>
      </c>
      <c r="AQ122" t="s">
        <v>97</v>
      </c>
      <c r="AR122" t="s">
        <v>93</v>
      </c>
      <c r="AS122" t="s">
        <v>1825</v>
      </c>
      <c r="AT122" t="s">
        <v>93</v>
      </c>
      <c r="AU122" s="1">
        <v>45901</v>
      </c>
      <c r="AV122" s="1">
        <v>45930</v>
      </c>
      <c r="AW122">
        <v>64</v>
      </c>
      <c r="AX122" t="s">
        <v>105</v>
      </c>
      <c r="AY122" t="s">
        <v>99</v>
      </c>
      <c r="AZ122">
        <v>60</v>
      </c>
      <c r="BA122" t="s">
        <v>1826</v>
      </c>
      <c r="BB122" t="s">
        <v>207</v>
      </c>
      <c r="BC122" t="s">
        <v>93</v>
      </c>
      <c r="BD122" t="s">
        <v>93</v>
      </c>
      <c r="BE122" t="s">
        <v>1818</v>
      </c>
      <c r="BF122" t="s">
        <v>156</v>
      </c>
      <c r="BG122" t="s">
        <v>1819</v>
      </c>
      <c r="BH122" t="s">
        <v>93</v>
      </c>
      <c r="BI122" t="s">
        <v>1820</v>
      </c>
      <c r="BJ122" t="s">
        <v>99</v>
      </c>
      <c r="BK122" s="1">
        <v>45870</v>
      </c>
      <c r="BL122" s="1">
        <v>46234</v>
      </c>
      <c r="BM122">
        <v>0</v>
      </c>
      <c r="BN122" t="s">
        <v>93</v>
      </c>
      <c r="BO122" t="s">
        <v>93</v>
      </c>
      <c r="BP122" t="s">
        <v>1827</v>
      </c>
      <c r="BQ122" t="s">
        <v>93</v>
      </c>
      <c r="BR122" t="s">
        <v>93</v>
      </c>
      <c r="BS122" s="1"/>
      <c r="BT122">
        <v>643</v>
      </c>
      <c r="BU122" t="s">
        <v>93</v>
      </c>
      <c r="BV122" t="s">
        <v>101</v>
      </c>
      <c r="BW122">
        <v>19064</v>
      </c>
      <c r="BX122" t="s">
        <v>194</v>
      </c>
      <c r="BY122" t="s">
        <v>1828</v>
      </c>
      <c r="BZ122" t="s">
        <v>1818</v>
      </c>
      <c r="CA122">
        <v>0</v>
      </c>
      <c r="CB122">
        <v>90</v>
      </c>
      <c r="CC122" t="s">
        <v>106</v>
      </c>
      <c r="CD122" t="s">
        <v>93</v>
      </c>
      <c r="CE122" t="s">
        <v>93</v>
      </c>
      <c r="CF122" t="s">
        <v>93</v>
      </c>
      <c r="CG122" t="s">
        <v>93</v>
      </c>
      <c r="CH122" t="s">
        <v>93</v>
      </c>
      <c r="CI122">
        <v>275</v>
      </c>
      <c r="CJ122" t="s">
        <v>1829</v>
      </c>
      <c r="CK122">
        <v>0</v>
      </c>
      <c r="CL122" t="s">
        <v>93</v>
      </c>
      <c r="CM122">
        <v>0</v>
      </c>
      <c r="CN122" t="s">
        <v>93</v>
      </c>
      <c r="CO122">
        <v>0</v>
      </c>
      <c r="CP122" t="s">
        <v>93</v>
      </c>
      <c r="CQ122" t="s">
        <v>93</v>
      </c>
      <c r="CS122" t="str">
        <f>_xlfn.IFNA(VLOOKUP(前[[#This Row],[利用者名]],全[利用者名],1,FALSE),"終了")</f>
        <v>山中　トキ</v>
      </c>
    </row>
    <row r="123" spans="1:97">
      <c r="A123">
        <v>122</v>
      </c>
      <c r="B123">
        <v>472</v>
      </c>
      <c r="C123" t="s">
        <v>1133</v>
      </c>
      <c r="D123" t="s">
        <v>1134</v>
      </c>
      <c r="E123" t="s">
        <v>125</v>
      </c>
      <c r="F123" s="1">
        <v>9108</v>
      </c>
      <c r="G123" s="1">
        <v>9108</v>
      </c>
      <c r="H123" t="s">
        <v>163</v>
      </c>
      <c r="I123" t="s">
        <v>1135</v>
      </c>
      <c r="J123" t="s">
        <v>93</v>
      </c>
      <c r="K123" t="s">
        <v>1136</v>
      </c>
      <c r="L123" t="s">
        <v>93</v>
      </c>
      <c r="M123" t="s">
        <v>93</v>
      </c>
      <c r="N123" t="s">
        <v>94</v>
      </c>
      <c r="O123" t="s">
        <v>93</v>
      </c>
      <c r="P123" t="s">
        <v>93</v>
      </c>
      <c r="Q123" t="s">
        <v>1432</v>
      </c>
      <c r="R123" t="s">
        <v>1433</v>
      </c>
      <c r="S123" t="s">
        <v>93</v>
      </c>
      <c r="T123" t="s">
        <v>93</v>
      </c>
      <c r="U123" t="s">
        <v>93</v>
      </c>
      <c r="V123" t="s">
        <v>93</v>
      </c>
      <c r="W123">
        <v>101</v>
      </c>
      <c r="X123">
        <v>12</v>
      </c>
      <c r="Y123" t="s">
        <v>94</v>
      </c>
      <c r="Z123" s="1">
        <v>43529</v>
      </c>
      <c r="AA123" s="1"/>
      <c r="AB123" s="1"/>
      <c r="AC123" s="1"/>
      <c r="AD123" t="s">
        <v>95</v>
      </c>
      <c r="AE123">
        <v>21</v>
      </c>
      <c r="AF123" s="1">
        <v>45383</v>
      </c>
      <c r="AG123" s="1">
        <v>46843</v>
      </c>
      <c r="AH123" t="s">
        <v>93</v>
      </c>
      <c r="AI123" t="s">
        <v>93</v>
      </c>
      <c r="AJ123">
        <v>132027</v>
      </c>
      <c r="AK123" t="s">
        <v>1559</v>
      </c>
      <c r="AL123" s="1">
        <v>43529</v>
      </c>
      <c r="AM123">
        <v>1373003720</v>
      </c>
      <c r="AN123" t="s">
        <v>1289</v>
      </c>
      <c r="AO123" t="s">
        <v>96</v>
      </c>
      <c r="AP123">
        <v>39132022</v>
      </c>
      <c r="AQ123" t="s">
        <v>97</v>
      </c>
      <c r="AR123" t="s">
        <v>93</v>
      </c>
      <c r="AS123" t="s">
        <v>1560</v>
      </c>
      <c r="AT123" t="s">
        <v>93</v>
      </c>
      <c r="AU123" s="1">
        <v>45992</v>
      </c>
      <c r="AV123" s="1">
        <v>46081</v>
      </c>
      <c r="AW123">
        <v>49</v>
      </c>
      <c r="AX123" t="s">
        <v>98</v>
      </c>
      <c r="AY123" t="s">
        <v>99</v>
      </c>
      <c r="AZ123">
        <v>37</v>
      </c>
      <c r="BA123" t="s">
        <v>198</v>
      </c>
      <c r="BB123" t="s">
        <v>199</v>
      </c>
      <c r="BC123" t="s">
        <v>93</v>
      </c>
      <c r="BD123" t="s">
        <v>93</v>
      </c>
      <c r="BE123" t="s">
        <v>1134</v>
      </c>
      <c r="BF123" t="s">
        <v>163</v>
      </c>
      <c r="BG123" t="s">
        <v>1135</v>
      </c>
      <c r="BH123" t="s">
        <v>93</v>
      </c>
      <c r="BI123" t="s">
        <v>1136</v>
      </c>
      <c r="BJ123" t="s">
        <v>99</v>
      </c>
      <c r="BK123" s="1">
        <v>43313</v>
      </c>
      <c r="BL123" s="1">
        <v>44043</v>
      </c>
      <c r="BM123">
        <v>0</v>
      </c>
      <c r="BN123" t="s">
        <v>93</v>
      </c>
      <c r="BO123" t="s">
        <v>93</v>
      </c>
      <c r="BP123" t="s">
        <v>93</v>
      </c>
      <c r="BQ123" t="s">
        <v>93</v>
      </c>
      <c r="BR123" t="s">
        <v>93</v>
      </c>
      <c r="BS123" s="1"/>
      <c r="BT123">
        <v>472</v>
      </c>
      <c r="BU123" t="s">
        <v>93</v>
      </c>
      <c r="BV123" t="s">
        <v>101</v>
      </c>
      <c r="BW123">
        <v>5132498</v>
      </c>
      <c r="BX123" t="s">
        <v>352</v>
      </c>
      <c r="BY123" t="s">
        <v>1137</v>
      </c>
      <c r="BZ123" t="s">
        <v>1134</v>
      </c>
      <c r="CA123">
        <v>0</v>
      </c>
      <c r="CB123">
        <v>90</v>
      </c>
      <c r="CC123" t="s">
        <v>106</v>
      </c>
      <c r="CD123" t="s">
        <v>93</v>
      </c>
      <c r="CE123" t="s">
        <v>290</v>
      </c>
      <c r="CF123" t="s">
        <v>93</v>
      </c>
      <c r="CG123" t="s">
        <v>93</v>
      </c>
      <c r="CH123" t="s">
        <v>93</v>
      </c>
      <c r="CI123">
        <v>341</v>
      </c>
      <c r="CJ123" t="s">
        <v>172</v>
      </c>
      <c r="CK123">
        <v>0</v>
      </c>
      <c r="CL123" t="s">
        <v>93</v>
      </c>
      <c r="CM123">
        <v>0</v>
      </c>
      <c r="CN123" t="s">
        <v>93</v>
      </c>
      <c r="CO123">
        <v>0</v>
      </c>
      <c r="CP123" t="s">
        <v>93</v>
      </c>
      <c r="CQ123" t="s">
        <v>93</v>
      </c>
      <c r="CS123" t="str">
        <f>_xlfn.IFNA(VLOOKUP(前[[#This Row],[利用者名]],全[利用者名],1,FALSE),"終了")</f>
        <v>山本　國江</v>
      </c>
    </row>
    <row r="124" spans="1:97">
      <c r="A124">
        <v>123</v>
      </c>
      <c r="B124">
        <v>867</v>
      </c>
      <c r="C124" t="s">
        <v>829</v>
      </c>
      <c r="D124" t="s">
        <v>830</v>
      </c>
      <c r="E124" t="s">
        <v>125</v>
      </c>
      <c r="F124" s="1">
        <v>12992</v>
      </c>
      <c r="G124" s="1">
        <v>12992</v>
      </c>
      <c r="H124" t="s">
        <v>184</v>
      </c>
      <c r="I124" t="s">
        <v>831</v>
      </c>
      <c r="J124" t="s">
        <v>93</v>
      </c>
      <c r="K124" t="s">
        <v>832</v>
      </c>
      <c r="L124" t="s">
        <v>93</v>
      </c>
      <c r="M124" t="s">
        <v>93</v>
      </c>
      <c r="N124" t="s">
        <v>94</v>
      </c>
      <c r="O124" t="s">
        <v>93</v>
      </c>
      <c r="P124" t="s">
        <v>93</v>
      </c>
      <c r="Q124" t="s">
        <v>1089</v>
      </c>
      <c r="R124" t="s">
        <v>1433</v>
      </c>
      <c r="S124" t="s">
        <v>882</v>
      </c>
      <c r="T124" t="s">
        <v>93</v>
      </c>
      <c r="U124" t="s">
        <v>93</v>
      </c>
      <c r="V124" t="s">
        <v>93</v>
      </c>
      <c r="W124">
        <v>90</v>
      </c>
      <c r="X124">
        <v>7</v>
      </c>
      <c r="Y124" t="s">
        <v>94</v>
      </c>
      <c r="Z124" s="1">
        <v>45212</v>
      </c>
      <c r="AA124" s="1"/>
      <c r="AB124" s="1"/>
      <c r="AC124" s="1"/>
      <c r="AD124" t="s">
        <v>95</v>
      </c>
      <c r="AE124">
        <v>21</v>
      </c>
      <c r="AF124" s="1">
        <v>45108</v>
      </c>
      <c r="AG124" s="1">
        <v>46203</v>
      </c>
      <c r="AH124" t="s">
        <v>93</v>
      </c>
      <c r="AI124" t="s">
        <v>93</v>
      </c>
      <c r="AJ124">
        <v>132027</v>
      </c>
      <c r="AK124" t="s">
        <v>1561</v>
      </c>
      <c r="AL124" s="1"/>
      <c r="AM124">
        <v>1373003613</v>
      </c>
      <c r="AN124" t="s">
        <v>825</v>
      </c>
      <c r="AO124" t="s">
        <v>93</v>
      </c>
      <c r="AQ124" t="s">
        <v>93</v>
      </c>
      <c r="AR124" t="s">
        <v>93</v>
      </c>
      <c r="AS124" t="s">
        <v>93</v>
      </c>
      <c r="AT124" t="s">
        <v>93</v>
      </c>
      <c r="AU124" s="1">
        <v>45962</v>
      </c>
      <c r="AV124" s="1">
        <v>46053</v>
      </c>
      <c r="AW124">
        <v>49</v>
      </c>
      <c r="AX124" t="s">
        <v>98</v>
      </c>
      <c r="AY124" t="s">
        <v>99</v>
      </c>
      <c r="AZ124">
        <v>143</v>
      </c>
      <c r="BA124" t="s">
        <v>841</v>
      </c>
      <c r="BB124" t="s">
        <v>489</v>
      </c>
      <c r="BC124" t="s">
        <v>93</v>
      </c>
      <c r="BD124" t="s">
        <v>93</v>
      </c>
      <c r="BE124" t="s">
        <v>830</v>
      </c>
      <c r="BF124" t="s">
        <v>184</v>
      </c>
      <c r="BG124" t="s">
        <v>831</v>
      </c>
      <c r="BH124" t="s">
        <v>93</v>
      </c>
      <c r="BI124" t="s">
        <v>832</v>
      </c>
      <c r="BJ124" t="s">
        <v>99</v>
      </c>
      <c r="BK124" s="1"/>
      <c r="BL124" s="1"/>
      <c r="BM124">
        <v>0</v>
      </c>
      <c r="BN124" t="s">
        <v>93</v>
      </c>
      <c r="BO124" t="s">
        <v>93</v>
      </c>
      <c r="BP124" t="s">
        <v>93</v>
      </c>
      <c r="BQ124" t="s">
        <v>93</v>
      </c>
      <c r="BR124" t="s">
        <v>93</v>
      </c>
      <c r="BS124" s="1"/>
      <c r="BT124">
        <v>907</v>
      </c>
      <c r="BU124" t="s">
        <v>93</v>
      </c>
      <c r="BV124" t="s">
        <v>101</v>
      </c>
      <c r="BW124">
        <v>125646</v>
      </c>
      <c r="BX124" t="s">
        <v>194</v>
      </c>
      <c r="BY124" t="s">
        <v>842</v>
      </c>
      <c r="BZ124" t="s">
        <v>830</v>
      </c>
      <c r="CA124">
        <v>0</v>
      </c>
      <c r="CB124">
        <v>90</v>
      </c>
      <c r="CC124" t="s">
        <v>106</v>
      </c>
      <c r="CD124" t="s">
        <v>93</v>
      </c>
      <c r="CE124" t="s">
        <v>93</v>
      </c>
      <c r="CF124" t="s">
        <v>93</v>
      </c>
      <c r="CG124" t="s">
        <v>93</v>
      </c>
      <c r="CH124" t="s">
        <v>93</v>
      </c>
      <c r="CI124">
        <v>306</v>
      </c>
      <c r="CJ124" t="s">
        <v>319</v>
      </c>
      <c r="CK124">
        <v>0</v>
      </c>
      <c r="CL124" t="s">
        <v>93</v>
      </c>
      <c r="CM124">
        <v>0</v>
      </c>
      <c r="CN124" t="s">
        <v>93</v>
      </c>
      <c r="CO124">
        <v>0</v>
      </c>
      <c r="CP124" t="s">
        <v>93</v>
      </c>
      <c r="CQ124" t="s">
        <v>93</v>
      </c>
      <c r="CS124" t="str">
        <f>_xlfn.IFNA(VLOOKUP(前[[#This Row],[利用者名]],全[利用者名],1,FALSE),"終了")</f>
        <v>渡邉　もと子</v>
      </c>
    </row>
    <row r="125" spans="1:97">
      <c r="CS125" t="e">
        <f>_xlfn.IFNA(VLOOKUP(前[[#This Row],[利用者名]],全[利用者名],1,FALSE),"終了")</f>
        <v>#VALUE!</v>
      </c>
    </row>
    <row r="126" spans="1:97">
      <c r="CS126" t="e">
        <f>_xlfn.IFNA(VLOOKUP(前[[#This Row],[利用者名]],全[利用者名],1,FALSE),"終了")</f>
        <v>#VALUE!</v>
      </c>
    </row>
    <row r="127" spans="1:97">
      <c r="CS127" t="e">
        <f>_xlfn.IFNA(VLOOKUP(前[[#This Row],[利用者名]],全[利用者名],1,FALSE),"終了")</f>
        <v>#VALUE!</v>
      </c>
    </row>
    <row r="128" spans="1:97">
      <c r="CS128" t="e">
        <f>_xlfn.IFNA(VLOOKUP(前[[#This Row],[利用者名]],全[利用者名],1,FALSE),"終了")</f>
        <v>#VALUE!</v>
      </c>
    </row>
    <row r="129" spans="97:97">
      <c r="CS129" t="e">
        <f>_xlfn.IFNA(VLOOKUP(前[[#This Row],[利用者名]],全[利用者名],1,FALSE),"終了")</f>
        <v>#VALUE!</v>
      </c>
    </row>
    <row r="130" spans="97:97">
      <c r="CS130" t="e">
        <f>_xlfn.IFNA(VLOOKUP(前[[#This Row],[利用者名]],全[利用者名],1,FALSE),"終了")</f>
        <v>#VALUE!</v>
      </c>
    </row>
    <row r="131" spans="97:97">
      <c r="CS131" t="e">
        <f>_xlfn.IFNA(VLOOKUP(前[[#This Row],[利用者名]],全[利用者名],1,FALSE),"終了")</f>
        <v>#VALUE!</v>
      </c>
    </row>
    <row r="132" spans="97:97">
      <c r="CS132" t="e">
        <f>_xlfn.IFNA(VLOOKUP(前[[#This Row],[利用者名]],全[利用者名],1,FALSE),"終了")</f>
        <v>#VALUE!</v>
      </c>
    </row>
    <row r="133" spans="97:97">
      <c r="CS133" t="e">
        <f>_xlfn.IFNA(VLOOKUP(前[[#This Row],[利用者名]],全[利用者名],1,FALSE),"終了")</f>
        <v>#VALUE!</v>
      </c>
    </row>
    <row r="134" spans="97:97">
      <c r="CS134" t="e">
        <f>_xlfn.IFNA(VLOOKUP(前[[#This Row],[利用者名]],全[利用者名],1,FALSE),"終了")</f>
        <v>#VALUE!</v>
      </c>
    </row>
    <row r="135" spans="97:97">
      <c r="CS135" t="e">
        <f>_xlfn.IFNA(VLOOKUP(前[[#This Row],[利用者名]],全[利用者名],1,FALSE),"終了")</f>
        <v>#VALUE!</v>
      </c>
    </row>
    <row r="136" spans="97:97">
      <c r="CS136" t="e">
        <f>_xlfn.IFNA(VLOOKUP(前[[#This Row],[利用者名]],全[利用者名],1,FALSE),"終了")</f>
        <v>#VALUE!</v>
      </c>
    </row>
    <row r="137" spans="97:97">
      <c r="CS137" t="e">
        <f>_xlfn.IFNA(VLOOKUP(前[[#This Row],[利用者名]],全[利用者名],1,FALSE),"終了")</f>
        <v>#VALUE!</v>
      </c>
    </row>
    <row r="138" spans="97:97">
      <c r="CS138" t="e">
        <f>_xlfn.IFNA(VLOOKUP(前[[#This Row],[利用者名]],全[利用者名],1,FALSE),"終了")</f>
        <v>#VALUE!</v>
      </c>
    </row>
    <row r="139" spans="97:97">
      <c r="CS139" t="e">
        <f>_xlfn.IFNA(VLOOKUP(前[[#This Row],[利用者名]],全[利用者名],1,FALSE),"終了")</f>
        <v>#VALUE!</v>
      </c>
    </row>
    <row r="140" spans="97:97">
      <c r="CS140" t="e">
        <f>_xlfn.IFNA(VLOOKUP(前[[#This Row],[利用者名]],全[利用者名],1,FALSE),"終了")</f>
        <v>#VALUE!</v>
      </c>
    </row>
    <row r="141" spans="97:97">
      <c r="CS141" t="e">
        <f>_xlfn.IFNA(VLOOKUP(前[[#This Row],[利用者名]],全[利用者名],1,FALSE),"終了")</f>
        <v>#VALUE!</v>
      </c>
    </row>
    <row r="142" spans="97:97">
      <c r="CS142" t="e">
        <f>_xlfn.IFNA(VLOOKUP(前[[#This Row],[利用者名]],全[利用者名],1,FALSE),"終了")</f>
        <v>#VALUE!</v>
      </c>
    </row>
    <row r="143" spans="97:97">
      <c r="CS143" t="e">
        <f>_xlfn.IFNA(VLOOKUP(前[[#This Row],[利用者名]],全[利用者名],1,FALSE),"終了")</f>
        <v>#VALUE!</v>
      </c>
    </row>
    <row r="144" spans="97:97">
      <c r="CS144" t="e">
        <f>_xlfn.IFNA(VLOOKUP(前[[#This Row],[利用者名]],全[利用者名],1,FALSE),"終了")</f>
        <v>#VALUE!</v>
      </c>
    </row>
    <row r="145" spans="97:97">
      <c r="CS145" t="e">
        <f>_xlfn.IFNA(VLOOKUP(前[[#This Row],[利用者名]],全[利用者名],1,FALSE),"終了")</f>
        <v>#VALUE!</v>
      </c>
    </row>
    <row r="146" spans="97:97">
      <c r="CS146" t="e">
        <f>_xlfn.IFNA(VLOOKUP(前[[#This Row],[利用者名]],全[利用者名],1,FALSE),"終了")</f>
        <v>#VALUE!</v>
      </c>
    </row>
    <row r="147" spans="97:97">
      <c r="CS147" t="e">
        <f>_xlfn.IFNA(VLOOKUP(前[[#This Row],[利用者名]],全[利用者名],1,FALSE),"終了")</f>
        <v>#VALUE!</v>
      </c>
    </row>
    <row r="148" spans="97:97">
      <c r="CS148" t="e">
        <f>_xlfn.IFNA(VLOOKUP(前[[#This Row],[利用者名]],全[利用者名],1,FALSE),"終了")</f>
        <v>#VALUE!</v>
      </c>
    </row>
    <row r="149" spans="97:97">
      <c r="CS149" t="e">
        <f>_xlfn.IFNA(VLOOKUP(前[[#This Row],[利用者名]],全[利用者名],1,FALSE),"終了")</f>
        <v>#VALUE!</v>
      </c>
    </row>
    <row r="150" spans="97:97">
      <c r="CS150" t="e">
        <f>_xlfn.IFNA(VLOOKUP(前[[#This Row],[利用者名]],全[利用者名],1,FALSE),"終了")</f>
        <v>#VALUE!</v>
      </c>
    </row>
    <row r="151" spans="97:97">
      <c r="CS151" t="e">
        <f>_xlfn.IFNA(VLOOKUP(前[[#This Row],[利用者名]],全[利用者名],1,FALSE),"終了")</f>
        <v>#VALUE!</v>
      </c>
    </row>
    <row r="152" spans="97:97">
      <c r="CS152" t="e">
        <f>_xlfn.IFNA(VLOOKUP(前[[#This Row],[利用者名]],全[利用者名],1,FALSE),"終了")</f>
        <v>#VALUE!</v>
      </c>
    </row>
    <row r="153" spans="97:97">
      <c r="CS153" t="e">
        <f>_xlfn.IFNA(VLOOKUP(前[[#This Row],[利用者名]],全[利用者名],1,FALSE),"終了")</f>
        <v>#VALUE!</v>
      </c>
    </row>
    <row r="154" spans="97:97">
      <c r="CS154" t="e">
        <f>_xlfn.IFNA(VLOOKUP(前[[#This Row],[利用者名]],全[利用者名],1,FALSE),"終了")</f>
        <v>#VALUE!</v>
      </c>
    </row>
    <row r="155" spans="97:97">
      <c r="CS155" t="e">
        <f>_xlfn.IFNA(VLOOKUP(前[[#This Row],[利用者名]],全[利用者名],1,FALSE),"終了")</f>
        <v>#VALUE!</v>
      </c>
    </row>
    <row r="156" spans="97:97">
      <c r="CS156" t="e">
        <f>_xlfn.IFNA(VLOOKUP(前[[#This Row],[利用者名]],全[利用者名],1,FALSE),"終了")</f>
        <v>#VALUE!</v>
      </c>
    </row>
    <row r="157" spans="97:97">
      <c r="CS157" t="e">
        <f>_xlfn.IFNA(VLOOKUP(前[[#This Row],[利用者名]],全[利用者名],1,FALSE),"終了")</f>
        <v>#VALUE!</v>
      </c>
    </row>
    <row r="158" spans="97:97">
      <c r="CS158" t="e">
        <f>_xlfn.IFNA(VLOOKUP(前[[#This Row],[利用者名]],全[利用者名],1,FALSE),"終了")</f>
        <v>#VALUE!</v>
      </c>
    </row>
    <row r="159" spans="97:97">
      <c r="CS159" t="e">
        <f>_xlfn.IFNA(VLOOKUP(前[[#This Row],[利用者名]],全[利用者名],1,FALSE),"終了")</f>
        <v>#VALUE!</v>
      </c>
    </row>
    <row r="160" spans="97:97">
      <c r="CS160" t="e">
        <f>_xlfn.IFNA(VLOOKUP(前[[#This Row],[利用者名]],全[利用者名],1,FALSE),"終了")</f>
        <v>#VALUE!</v>
      </c>
    </row>
    <row r="161" spans="97:97">
      <c r="CS161" t="e">
        <f>_xlfn.IFNA(VLOOKUP(前[[#This Row],[利用者名]],全[利用者名],1,FALSE),"終了")</f>
        <v>#VALUE!</v>
      </c>
    </row>
    <row r="162" spans="97:97">
      <c r="CS162" t="e">
        <f>_xlfn.IFNA(VLOOKUP(前[[#This Row],[利用者名]],全[利用者名],1,FALSE),"終了")</f>
        <v>#VALUE!</v>
      </c>
    </row>
    <row r="163" spans="97:97">
      <c r="CS163" t="e">
        <f>_xlfn.IFNA(VLOOKUP(前[[#This Row],[利用者名]],全[利用者名],1,FALSE),"終了")</f>
        <v>#VALUE!</v>
      </c>
    </row>
    <row r="164" spans="97:97">
      <c r="CS164" t="e">
        <f>_xlfn.IFNA(VLOOKUP(前[[#This Row],[利用者名]],全[利用者名],1,FALSE),"終了")</f>
        <v>#VALUE!</v>
      </c>
    </row>
    <row r="165" spans="97:97">
      <c r="CS165" t="e">
        <f>_xlfn.IFNA(VLOOKUP(前[[#This Row],[利用者名]],全[利用者名],1,FALSE),"終了")</f>
        <v>#VALUE!</v>
      </c>
    </row>
    <row r="166" spans="97:97">
      <c r="CS166" t="e">
        <f>_xlfn.IFNA(VLOOKUP(前[[#This Row],[利用者名]],全[利用者名],1,FALSE),"終了")</f>
        <v>#VALUE!</v>
      </c>
    </row>
    <row r="167" spans="97:97">
      <c r="CS167" t="e">
        <f>_xlfn.IFNA(VLOOKUP(前[[#This Row],[利用者名]],全[利用者名],1,FALSE),"終了")</f>
        <v>#VALUE!</v>
      </c>
    </row>
    <row r="168" spans="97:97">
      <c r="CS168" t="e">
        <f>_xlfn.IFNA(VLOOKUP(前[[#This Row],[利用者名]],全[利用者名],1,FALSE),"終了")</f>
        <v>#VALUE!</v>
      </c>
    </row>
    <row r="169" spans="97:97">
      <c r="CS169" t="e">
        <f>_xlfn.IFNA(VLOOKUP(前[[#This Row],[利用者名]],全[利用者名],1,FALSE),"終了")</f>
        <v>#VALUE!</v>
      </c>
    </row>
    <row r="170" spans="97:97">
      <c r="CS170" t="e">
        <f>_xlfn.IFNA(VLOOKUP(前[[#This Row],[利用者名]],全[利用者名],1,FALSE),"終了")</f>
        <v>#VALUE!</v>
      </c>
    </row>
    <row r="171" spans="97:97">
      <c r="CS171" t="e">
        <f>_xlfn.IFNA(VLOOKUP(前[[#This Row],[利用者名]],全[利用者名],1,FALSE),"終了")</f>
        <v>#VALUE!</v>
      </c>
    </row>
    <row r="172" spans="97:97">
      <c r="CS172" t="e">
        <f>_xlfn.IFNA(VLOOKUP(前[[#This Row],[利用者名]],全[利用者名],1,FALSE),"終了")</f>
        <v>#VALUE!</v>
      </c>
    </row>
    <row r="173" spans="97:97">
      <c r="CS173" t="e">
        <f>_xlfn.IFNA(VLOOKUP(前[[#This Row],[利用者名]],全[利用者名],1,FALSE),"終了")</f>
        <v>#VALUE!</v>
      </c>
    </row>
    <row r="174" spans="97:97">
      <c r="CS174" t="e">
        <f>_xlfn.IFNA(VLOOKUP(前[[#This Row],[利用者名]],全[利用者名],1,FALSE),"終了")</f>
        <v>#VALUE!</v>
      </c>
    </row>
    <row r="175" spans="97:97">
      <c r="CS175" t="e">
        <f>_xlfn.IFNA(VLOOKUP(前[[#This Row],[利用者名]],全[利用者名],1,FALSE),"終了")</f>
        <v>#VALUE!</v>
      </c>
    </row>
    <row r="176" spans="97:97">
      <c r="CS176" t="e">
        <f>_xlfn.IFNA(VLOOKUP(前[[#This Row],[利用者名]],全[利用者名],1,FALSE),"終了")</f>
        <v>#VALUE!</v>
      </c>
    </row>
    <row r="177" spans="97:97">
      <c r="CS177" t="e">
        <f>_xlfn.IFNA(VLOOKUP(前[[#This Row],[利用者名]],全[利用者名],1,FALSE),"終了")</f>
        <v>#VALUE!</v>
      </c>
    </row>
    <row r="178" spans="97:97">
      <c r="CS178" t="e">
        <f>_xlfn.IFNA(VLOOKUP(前[[#This Row],[利用者名]],全[利用者名],1,FALSE),"終了")</f>
        <v>#VALUE!</v>
      </c>
    </row>
    <row r="179" spans="97:97">
      <c r="CS179" t="e">
        <f>_xlfn.IFNA(VLOOKUP(前[[#This Row],[利用者名]],全[利用者名],1,FALSE),"終了")</f>
        <v>#VALUE!</v>
      </c>
    </row>
    <row r="180" spans="97:97">
      <c r="CS180" t="e">
        <f>_xlfn.IFNA(VLOOKUP(前[[#This Row],[利用者名]],全[利用者名],1,FALSE),"終了")</f>
        <v>#VALUE!</v>
      </c>
    </row>
    <row r="181" spans="97:97">
      <c r="CS181" t="e">
        <f>_xlfn.IFNA(VLOOKUP(前[[#This Row],[利用者名]],全[利用者名],1,FALSE),"終了")</f>
        <v>#VALUE!</v>
      </c>
    </row>
    <row r="182" spans="97:97">
      <c r="CS182" t="e">
        <f>_xlfn.IFNA(VLOOKUP(前[[#This Row],[利用者名]],全[利用者名],1,FALSE),"終了")</f>
        <v>#VALUE!</v>
      </c>
    </row>
    <row r="183" spans="97:97">
      <c r="CS183" t="e">
        <f>_xlfn.IFNA(VLOOKUP(前[[#This Row],[利用者名]],全[利用者名],1,FALSE),"終了")</f>
        <v>#VALUE!</v>
      </c>
    </row>
    <row r="184" spans="97:97">
      <c r="CS184" t="e">
        <f>_xlfn.IFNA(VLOOKUP(前[[#This Row],[利用者名]],全[利用者名],1,FALSE),"終了")</f>
        <v>#VALUE!</v>
      </c>
    </row>
    <row r="185" spans="97:97">
      <c r="CS185" t="e">
        <f>_xlfn.IFNA(VLOOKUP(前[[#This Row],[利用者名]],全[利用者名],1,FALSE),"終了")</f>
        <v>#VALUE!</v>
      </c>
    </row>
    <row r="186" spans="97:97">
      <c r="CS186" t="e">
        <f>_xlfn.IFNA(VLOOKUP(前[[#This Row],[利用者名]],全[利用者名],1,FALSE),"終了")</f>
        <v>#VALUE!</v>
      </c>
    </row>
    <row r="187" spans="97:97">
      <c r="CS187" t="e">
        <f>_xlfn.IFNA(VLOOKUP(前[[#This Row],[利用者名]],全[利用者名],1,FALSE),"終了")</f>
        <v>#VALUE!</v>
      </c>
    </row>
    <row r="188" spans="97:97">
      <c r="CS188" t="e">
        <f>_xlfn.IFNA(VLOOKUP(前[[#This Row],[利用者名]],全[利用者名],1,FALSE),"終了")</f>
        <v>#VALUE!</v>
      </c>
    </row>
    <row r="189" spans="97:97">
      <c r="CS189" t="e">
        <f>_xlfn.IFNA(VLOOKUP(前[[#This Row],[利用者名]],全[利用者名],1,FALSE),"終了")</f>
        <v>#VALUE!</v>
      </c>
    </row>
    <row r="190" spans="97:97">
      <c r="CS190" t="e">
        <f>_xlfn.IFNA(VLOOKUP(前[[#This Row],[利用者名]],全[利用者名],1,FALSE),"終了")</f>
        <v>#VALUE!</v>
      </c>
    </row>
    <row r="191" spans="97:97">
      <c r="CS191" t="e">
        <f>_xlfn.IFNA(VLOOKUP(前[[#This Row],[利用者名]],全[利用者名],1,FALSE),"終了")</f>
        <v>#VALUE!</v>
      </c>
    </row>
    <row r="192" spans="97:97">
      <c r="CS192" t="e">
        <f>_xlfn.IFNA(VLOOKUP(前[[#This Row],[利用者名]],全[利用者名],1,FALSE),"終了")</f>
        <v>#VALUE!</v>
      </c>
    </row>
    <row r="193" spans="97:97">
      <c r="CS193" t="e">
        <f>_xlfn.IFNA(VLOOKUP(前[[#This Row],[利用者名]],全[利用者名],1,FALSE),"終了")</f>
        <v>#VALUE!</v>
      </c>
    </row>
    <row r="194" spans="97:97">
      <c r="CS194" t="e">
        <f>_xlfn.IFNA(VLOOKUP(前[[#This Row],[利用者名]],全[利用者名],1,FALSE),"終了")</f>
        <v>#VALUE!</v>
      </c>
    </row>
    <row r="195" spans="97:97">
      <c r="CS195" t="e">
        <f>_xlfn.IFNA(VLOOKUP(前[[#This Row],[利用者名]],全[利用者名],1,FALSE),"終了")</f>
        <v>#VALUE!</v>
      </c>
    </row>
    <row r="196" spans="97:97">
      <c r="CS196" t="e">
        <f>_xlfn.IFNA(VLOOKUP(前[[#This Row],[利用者名]],全[利用者名],1,FALSE),"終了")</f>
        <v>#VALUE!</v>
      </c>
    </row>
    <row r="197" spans="97:97">
      <c r="CS197" t="e">
        <f>_xlfn.IFNA(VLOOKUP(前[[#This Row],[利用者名]],全[利用者名],1,FALSE),"終了")</f>
        <v>#VALUE!</v>
      </c>
    </row>
    <row r="198" spans="97:97">
      <c r="CS198" t="e">
        <f>_xlfn.IFNA(VLOOKUP(前[[#This Row],[利用者名]],全[利用者名],1,FALSE),"終了")</f>
        <v>#VALUE!</v>
      </c>
    </row>
    <row r="199" spans="97:97">
      <c r="CS199" t="e">
        <f>_xlfn.IFNA(VLOOKUP(前[[#This Row],[利用者名]],全[利用者名],1,FALSE),"終了")</f>
        <v>#VALUE!</v>
      </c>
    </row>
    <row r="200" spans="97:97">
      <c r="CS200" t="e">
        <f>_xlfn.IFNA(VLOOKUP(前[[#This Row],[利用者名]],全[利用者名],1,FALSE),"終了")</f>
        <v>#VALUE!</v>
      </c>
    </row>
    <row r="201" spans="97:97">
      <c r="CS201" t="e">
        <f>_xlfn.IFNA(VLOOKUP(前[[#This Row],[利用者名]],全[利用者名],1,FALSE),"終了")</f>
        <v>#VALUE!</v>
      </c>
    </row>
    <row r="202" spans="97:97">
      <c r="CS202" t="e">
        <f>_xlfn.IFNA(VLOOKUP(前[[#This Row],[利用者名]],全[利用者名],1,FALSE),"終了")</f>
        <v>#VALUE!</v>
      </c>
    </row>
    <row r="203" spans="97:97">
      <c r="CS203" t="e">
        <f>_xlfn.IFNA(VLOOKUP(前[[#This Row],[利用者名]],全[利用者名],1,FALSE),"終了")</f>
        <v>#VALUE!</v>
      </c>
    </row>
    <row r="204" spans="97:97">
      <c r="CS204" t="e">
        <f>_xlfn.IFNA(VLOOKUP(前[[#This Row],[利用者名]],全[利用者名],1,FALSE),"終了")</f>
        <v>#VALUE!</v>
      </c>
    </row>
    <row r="205" spans="97:97">
      <c r="CS205" t="e">
        <f>_xlfn.IFNA(VLOOKUP(前[[#This Row],[利用者名]],全[利用者名],1,FALSE),"終了")</f>
        <v>#VALUE!</v>
      </c>
    </row>
    <row r="206" spans="97:97">
      <c r="CS206" t="e">
        <f>_xlfn.IFNA(VLOOKUP(前[[#This Row],[利用者名]],全[利用者名],1,FALSE),"終了")</f>
        <v>#VALUE!</v>
      </c>
    </row>
  </sheetData>
  <phoneticPr fontId="2"/>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57286-8DE8-40F1-BA13-57047DD23B23}">
  <sheetPr codeName="Sheet3">
    <tabColor rgb="FF00B0F0"/>
    <pageSetUpPr fitToPage="1"/>
  </sheetPr>
  <dimension ref="A1:S99"/>
  <sheetViews>
    <sheetView tabSelected="1" zoomScale="70" zoomScaleNormal="70" zoomScaleSheetLayoutView="70" workbookViewId="0">
      <selection activeCell="H7" sqref="H7"/>
    </sheetView>
  </sheetViews>
  <sheetFormatPr defaultRowHeight="24"/>
  <cols>
    <col min="1" max="1" width="2.5546875" style="3" customWidth="1"/>
    <col min="2" max="2" width="3.77734375" style="2" bestFit="1" customWidth="1"/>
    <col min="3" max="3" width="16.6640625" style="4" customWidth="1"/>
    <col min="4" max="4" width="19" style="3" bestFit="1" customWidth="1"/>
    <col min="5" max="5" width="5.88671875" style="4" customWidth="1"/>
    <col min="6" max="6" width="16.6640625" style="10" hidden="1" customWidth="1"/>
    <col min="7" max="8" width="16.6640625" style="10" customWidth="1"/>
    <col min="9" max="9" width="12.44140625" style="4" customWidth="1"/>
    <col min="10" max="10" width="41.5546875" style="5" customWidth="1"/>
    <col min="11" max="11" width="10.88671875" style="32" customWidth="1"/>
    <col min="12" max="12" width="19.88671875" style="2" customWidth="1"/>
    <col min="13" max="13" width="4" style="2" customWidth="1"/>
    <col min="14" max="14" width="4" style="4" customWidth="1"/>
    <col min="15" max="15" width="10.77734375" style="41" customWidth="1"/>
    <col min="16" max="16" width="8.88671875" style="40"/>
    <col min="17" max="17" width="15.21875" style="4" customWidth="1"/>
    <col min="18" max="19" width="8.88671875" style="2" customWidth="1"/>
    <col min="20" max="16384" width="8.88671875" style="3"/>
  </cols>
  <sheetData>
    <row r="1" spans="1:19" s="2" customFormat="1" ht="21">
      <c r="A1" s="2">
        <v>1</v>
      </c>
      <c r="B1" s="2">
        <v>2</v>
      </c>
      <c r="C1" s="4">
        <v>3</v>
      </c>
      <c r="D1" s="2">
        <v>4</v>
      </c>
      <c r="E1" s="2">
        <v>5</v>
      </c>
      <c r="F1" s="2">
        <v>6</v>
      </c>
      <c r="G1" s="2">
        <v>7</v>
      </c>
      <c r="H1" s="2">
        <v>8</v>
      </c>
      <c r="I1" s="2">
        <v>9</v>
      </c>
      <c r="J1" s="2">
        <v>10</v>
      </c>
      <c r="K1" s="2">
        <v>11</v>
      </c>
      <c r="L1" s="2">
        <v>12</v>
      </c>
      <c r="M1" s="2">
        <v>13</v>
      </c>
      <c r="N1" s="4">
        <v>14</v>
      </c>
      <c r="O1" s="13">
        <v>15</v>
      </c>
      <c r="P1" s="2">
        <v>16</v>
      </c>
      <c r="Q1" s="4">
        <v>17</v>
      </c>
      <c r="R1" s="2">
        <v>18</v>
      </c>
      <c r="S1" s="2">
        <v>19</v>
      </c>
    </row>
    <row r="2" spans="1:19" ht="33">
      <c r="B2" s="15" t="s">
        <v>362</v>
      </c>
      <c r="J2" s="12" t="str">
        <f ca="1">TEXT(NOW(),"出力日:YYYY/MM/DD")</f>
        <v>出力日:2025/12/11</v>
      </c>
    </row>
    <row r="3" spans="1:19">
      <c r="C3" s="13" t="s">
        <v>361</v>
      </c>
      <c r="D3" s="14">
        <v>46042</v>
      </c>
    </row>
    <row r="4" spans="1:19">
      <c r="L4" s="2" t="s">
        <v>601</v>
      </c>
      <c r="Q4" s="43" t="s">
        <v>1088</v>
      </c>
    </row>
    <row r="5" spans="1:19">
      <c r="B5" s="46" t="s">
        <v>355</v>
      </c>
      <c r="C5" s="47" t="s">
        <v>356</v>
      </c>
      <c r="D5" s="48" t="s">
        <v>357</v>
      </c>
      <c r="E5" s="49" t="s">
        <v>358</v>
      </c>
      <c r="F5" s="50" t="s">
        <v>42</v>
      </c>
      <c r="G5" s="50" t="s">
        <v>1087</v>
      </c>
      <c r="H5" s="50" t="s">
        <v>1086</v>
      </c>
      <c r="I5" s="48" t="s">
        <v>359</v>
      </c>
      <c r="J5" s="49" t="s">
        <v>49</v>
      </c>
      <c r="K5" s="45" t="s">
        <v>360</v>
      </c>
      <c r="L5" s="2" t="s">
        <v>602</v>
      </c>
      <c r="M5" s="2" t="s">
        <v>603</v>
      </c>
      <c r="N5" s="4" t="s">
        <v>634</v>
      </c>
      <c r="O5" s="45" t="s">
        <v>617</v>
      </c>
      <c r="Q5" s="4" t="s">
        <v>633</v>
      </c>
    </row>
    <row r="6" spans="1:19">
      <c r="B6" s="51">
        <v>1</v>
      </c>
      <c r="C6" s="52"/>
      <c r="D6" s="53" t="str" cm="1">
        <f t="array" ref="D6:D66">_xlfn._xlws.FILTER(_xlfn._xlws.SORT(_xlfn._xlws.FILTER(全[],(全[指示日終了]&lt;=$D$3)*(全[指示日終了]&lt;&gt;""),""),{54,53},{1,1}),{0,0,0,1,0,0,0,0,0,0,0,0,0,0,0,0,0,0,0,0,0,0,0,0,0,0,0,0,0,0,0,0,0,0,0,0,0,0,0,0,0,0,0,0,0,0,0,0,0,0,0,0,0,0,0,0,0,0,0,0,0,0,0,0,0,0,0,0,0,0,0,0,0,0,0,0,0,0,0,0,0,0,0,0,0,0,0,0,0,0,0,0,0,0,0})</f>
        <v>武田　登美枝</v>
      </c>
      <c r="E6" s="52" t="str" cm="1">
        <f t="array" aca="1" ref="E6" ca="1">IFERROR(VLOOKUP($D6,全[[利用者名]:[項目31]],COLUMN(INDIRECT("全["&amp;E$5&amp;"]"))-3,FALSE),"")</f>
        <v>介護</v>
      </c>
      <c r="F6" s="54" cm="1">
        <f t="array" aca="1" ref="F6" ca="1">IFERROR(VLOOKUP($D6,全[[利用者名]:[項目31]],COLUMN(INDIRECT("全["&amp;F$5&amp;"]"))-3,FALSE),"")</f>
        <v>45992</v>
      </c>
      <c r="G6" s="54" cm="1">
        <f t="array" aca="1" ref="G6" ca="1">IFERROR(VLOOKUP($D6,全[[利用者名]:[項目31]],COLUMN(INDIRECT("全["&amp;G$5&amp;"]"))-3,FALSE),"")</f>
        <v>46022</v>
      </c>
      <c r="H6" s="54" cm="1">
        <f t="array" aca="1" ref="H6" ca="1">IFERROR(VLOOKUP($D6,全[[利用者名]:[項目31]],COLUMN(INDIRECT("全["&amp;H$5&amp;"]"))-3,FALSE),"")</f>
        <v>13756</v>
      </c>
      <c r="I6" s="52" t="str" cm="1">
        <f t="array" aca="1" ref="I6" ca="1">IFERROR(VLOOKUP($D6,全[[利用者名]:[項目31]],COLUMN(INDIRECT("全["&amp;I$5&amp;"]"))-3,FALSE),"")</f>
        <v>飯島　広和</v>
      </c>
      <c r="J6" s="55" t="str" cm="1">
        <f t="array" aca="1" ref="J6" ca="1">IFERROR(VLOOKUP($D6,全[[利用者名]:[項目31]],COLUMN(INDIRECT("全["&amp;J$5&amp;"]"))-3,FALSE),"")</f>
        <v>TOWN訪問診療所</v>
      </c>
      <c r="L6" s="2" t="str">
        <f ca="1">VLOOKUP(J6,病院[],2,FALSE)</f>
        <v>196-0003</v>
      </c>
      <c r="M6" s="2" t="str">
        <f ca="1">VLOOKUP(J6,病院[],3,FALSE)</f>
        <v>昭島市松原町4-11-9</v>
      </c>
      <c r="N6" s="4">
        <f t="shared" ref="N6:N37" ca="1" si="0">COUNTIFS(J:J,J6,K:K,"")</f>
        <v>6</v>
      </c>
      <c r="Q6" s="42">
        <f ca="1">G6+1</f>
        <v>46023</v>
      </c>
    </row>
    <row r="7" spans="1:19">
      <c r="B7" s="6">
        <v>2</v>
      </c>
      <c r="C7" s="8"/>
      <c r="D7" s="7" t="str">
        <v>阿部　眞知子</v>
      </c>
      <c r="E7" s="8" t="str" cm="1">
        <f t="array" aca="1" ref="E7" ca="1">IFERROR(VLOOKUP($D7,全[[利用者名]:[項目31]],COLUMN(INDIRECT("全["&amp;E$5&amp;"]"))-3,FALSE),"")</f>
        <v>介護</v>
      </c>
      <c r="F7" s="11" cm="1">
        <f t="array" aca="1" ref="F7" ca="1">IFERROR(VLOOKUP($D7,全[[利用者名]:[項目31]],COLUMN(INDIRECT("全["&amp;F$5&amp;"]"))-3,FALSE),"")</f>
        <v>45992</v>
      </c>
      <c r="G7" s="11" cm="1">
        <f t="array" aca="1" ref="G7" ca="1">IFERROR(VLOOKUP($D7,全[[利用者名]:[項目31]],COLUMN(INDIRECT("全["&amp;G$5&amp;"]"))-3,FALSE),"")</f>
        <v>46022</v>
      </c>
      <c r="H7" s="11" cm="1">
        <f t="array" aca="1" ref="H7" ca="1">IFERROR(VLOOKUP($D7,全[[利用者名]:[項目31]],COLUMN(INDIRECT("全["&amp;H$5&amp;"]"))-3,FALSE),"")</f>
        <v>18074</v>
      </c>
      <c r="I7" s="8" t="str" cm="1">
        <f t="array" aca="1" ref="I7" ca="1">IFERROR(VLOOKUP($D7,全[[利用者名]:[項目31]],COLUMN(INDIRECT("全["&amp;I$5&amp;"]"))-3,FALSE),"")</f>
        <v>布施　大望</v>
      </c>
      <c r="J7" s="9" t="str" cm="1">
        <f t="array" aca="1" ref="J7" ca="1">IFERROR(VLOOKUP($D7,全[[利用者名]:[項目31]],COLUMN(INDIRECT("全["&amp;J$5&amp;"]"))-3,FALSE),"")</f>
        <v>TOWN訪問診療所</v>
      </c>
      <c r="L7" s="2" t="str">
        <f ca="1">VLOOKUP(J7,病院[],2,FALSE)</f>
        <v>196-0003</v>
      </c>
      <c r="M7" s="2" t="str">
        <f ca="1">VLOOKUP(J7,病院[],3,FALSE)</f>
        <v>昭島市松原町4-11-9</v>
      </c>
      <c r="N7" s="4">
        <f t="shared" ca="1" si="0"/>
        <v>6</v>
      </c>
      <c r="Q7" s="42">
        <f t="shared" ref="Q7:Q55" ca="1" si="1">G7+1</f>
        <v>46023</v>
      </c>
    </row>
    <row r="8" spans="1:19">
      <c r="B8" s="6">
        <v>3</v>
      </c>
      <c r="C8" s="8"/>
      <c r="D8" s="7" t="str">
        <v>萩原　登里</v>
      </c>
      <c r="E8" s="8" t="str" cm="1">
        <f t="array" aca="1" ref="E8" ca="1">IFERROR(VLOOKUP($D8,全[[利用者名]:[項目31]],COLUMN(INDIRECT("全["&amp;E$5&amp;"]"))-3,FALSE),"")</f>
        <v>医療</v>
      </c>
      <c r="F8" s="11" cm="1">
        <f t="array" aca="1" ref="F8" ca="1">IFERROR(VLOOKUP($D8,全[[利用者名]:[項目31]],COLUMN(INDIRECT("全["&amp;F$5&amp;"]"))-3,FALSE),"")</f>
        <v>45992</v>
      </c>
      <c r="G8" s="11" cm="1">
        <f t="array" aca="1" ref="G8" ca="1">IFERROR(VLOOKUP($D8,全[[利用者名]:[項目31]],COLUMN(INDIRECT("全["&amp;G$5&amp;"]"))-3,FALSE),"")</f>
        <v>46022</v>
      </c>
      <c r="H8" s="11" cm="1">
        <f t="array" aca="1" ref="H8" ca="1">IFERROR(VLOOKUP($D8,全[[利用者名]:[項目31]],COLUMN(INDIRECT("全["&amp;H$5&amp;"]"))-3,FALSE),"")</f>
        <v>12383</v>
      </c>
      <c r="I8" s="8" t="str" cm="1">
        <f t="array" aca="1" ref="I8" ca="1">IFERROR(VLOOKUP($D8,全[[利用者名]:[項目31]],COLUMN(INDIRECT("全["&amp;I$5&amp;"]"))-3,FALSE),"")</f>
        <v>布施　大望</v>
      </c>
      <c r="J8" s="9" t="str" cm="1">
        <f t="array" aca="1" ref="J8" ca="1">IFERROR(VLOOKUP($D8,全[[利用者名]:[項目31]],COLUMN(INDIRECT("全["&amp;J$5&amp;"]"))-3,FALSE),"")</f>
        <v>TOWN訪問診療所</v>
      </c>
      <c r="L8" s="2" t="str">
        <f ca="1">VLOOKUP(J8,病院[],2,FALSE)</f>
        <v>196-0003</v>
      </c>
      <c r="M8" s="2" t="str">
        <f ca="1">VLOOKUP(J8,病院[],3,FALSE)</f>
        <v>昭島市松原町4-11-9</v>
      </c>
      <c r="N8" s="4">
        <f t="shared" ca="1" si="0"/>
        <v>6</v>
      </c>
      <c r="Q8" s="42">
        <f t="shared" ca="1" si="1"/>
        <v>46023</v>
      </c>
    </row>
    <row r="9" spans="1:19">
      <c r="B9" s="6">
        <v>4</v>
      </c>
      <c r="C9" s="8"/>
      <c r="D9" s="7" t="str">
        <v>松原　保男</v>
      </c>
      <c r="E9" s="8" t="str" cm="1">
        <f t="array" aca="1" ref="E9" ca="1">IFERROR(VLOOKUP($D9,全[[利用者名]:[項目31]],COLUMN(INDIRECT("全["&amp;E$5&amp;"]"))-3,FALSE),"")</f>
        <v>介護</v>
      </c>
      <c r="F9" s="11" cm="1">
        <f t="array" aca="1" ref="F9" ca="1">IFERROR(VLOOKUP($D9,全[[利用者名]:[項目31]],COLUMN(INDIRECT("全["&amp;F$5&amp;"]"))-3,FALSE),"")</f>
        <v>45992</v>
      </c>
      <c r="G9" s="11" cm="1">
        <f t="array" aca="1" ref="G9" ca="1">IFERROR(VLOOKUP($D9,全[[利用者名]:[項目31]],COLUMN(INDIRECT("全["&amp;G$5&amp;"]"))-3,FALSE),"")</f>
        <v>46022</v>
      </c>
      <c r="H9" s="11" cm="1">
        <f t="array" aca="1" ref="H9" ca="1">IFERROR(VLOOKUP($D9,全[[利用者名]:[項目31]],COLUMN(INDIRECT("全["&amp;H$5&amp;"]"))-3,FALSE),"")</f>
        <v>15919</v>
      </c>
      <c r="I9" s="8" t="str" cm="1">
        <f t="array" aca="1" ref="I9" ca="1">IFERROR(VLOOKUP($D9,全[[利用者名]:[項目31]],COLUMN(INDIRECT("全["&amp;I$5&amp;"]"))-3,FALSE),"")</f>
        <v>布施　大望</v>
      </c>
      <c r="J9" s="9" t="str" cm="1">
        <f t="array" aca="1" ref="J9" ca="1">IFERROR(VLOOKUP($D9,全[[利用者名]:[項目31]],COLUMN(INDIRECT("全["&amp;J$5&amp;"]"))-3,FALSE),"")</f>
        <v>TOWN訪問診療所</v>
      </c>
      <c r="L9" s="2" t="str">
        <f ca="1">VLOOKUP(J9,病院[],2,FALSE)</f>
        <v>196-0003</v>
      </c>
      <c r="M9" s="2" t="str">
        <f ca="1">VLOOKUP(J9,病院[],3,FALSE)</f>
        <v>昭島市松原町4-11-9</v>
      </c>
      <c r="N9" s="4">
        <f t="shared" ca="1" si="0"/>
        <v>6</v>
      </c>
      <c r="Q9" s="42">
        <f t="shared" ca="1" si="1"/>
        <v>46023</v>
      </c>
    </row>
    <row r="10" spans="1:19">
      <c r="B10" s="6">
        <v>5</v>
      </c>
      <c r="C10" s="8"/>
      <c r="D10" s="7" t="str">
        <v>大畑　一志</v>
      </c>
      <c r="E10" s="8" t="str" cm="1">
        <f t="array" aca="1" ref="E10" ca="1">IFERROR(VLOOKUP($D10,全[[利用者名]:[項目31]],COLUMN(INDIRECT("全["&amp;E$5&amp;"]"))-3,FALSE),"")</f>
        <v>医療</v>
      </c>
      <c r="F10" s="11" cm="1">
        <f t="array" aca="1" ref="F10" ca="1">IFERROR(VLOOKUP($D10,全[[利用者名]:[項目31]],COLUMN(INDIRECT("全["&amp;F$5&amp;"]"))-3,FALSE),"")</f>
        <v>45992</v>
      </c>
      <c r="G10" s="11" cm="1">
        <f t="array" aca="1" ref="G10" ca="1">IFERROR(VLOOKUP($D10,全[[利用者名]:[項目31]],COLUMN(INDIRECT("全["&amp;G$5&amp;"]"))-3,FALSE),"")</f>
        <v>46022</v>
      </c>
      <c r="H10" s="11" cm="1">
        <f t="array" aca="1" ref="H10" ca="1">IFERROR(VLOOKUP($D10,全[[利用者名]:[項目31]],COLUMN(INDIRECT("全["&amp;H$5&amp;"]"))-3,FALSE),"")</f>
        <v>22539</v>
      </c>
      <c r="I10" s="8" t="str" cm="1">
        <f t="array" aca="1" ref="I10" ca="1">IFERROR(VLOOKUP($D10,全[[利用者名]:[項目31]],COLUMN(INDIRECT("全["&amp;I$5&amp;"]"))-3,FALSE),"")</f>
        <v>木下　幹雄</v>
      </c>
      <c r="J10" s="9" t="str" cm="1">
        <f t="array" aca="1" ref="J10" ca="1">IFERROR(VLOOKUP($D10,全[[利用者名]:[項目31]],COLUMN(INDIRECT("全["&amp;J$5&amp;"]"))-3,FALSE),"")</f>
        <v>TOWN訪問診療所</v>
      </c>
      <c r="L10" s="2" t="str">
        <f ca="1">VLOOKUP(J10,病院[],2,FALSE)</f>
        <v>196-0003</v>
      </c>
      <c r="M10" s="2" t="str">
        <f ca="1">VLOOKUP(J10,病院[],3,FALSE)</f>
        <v>昭島市松原町4-11-9</v>
      </c>
      <c r="N10" s="4">
        <f t="shared" ca="1" si="0"/>
        <v>6</v>
      </c>
      <c r="Q10" s="42">
        <f t="shared" ca="1" si="1"/>
        <v>46023</v>
      </c>
    </row>
    <row r="11" spans="1:19">
      <c r="B11" s="6">
        <v>6</v>
      </c>
      <c r="C11" s="8"/>
      <c r="D11" s="7" t="str">
        <v>小林　千惠子</v>
      </c>
      <c r="E11" s="8" t="str" cm="1">
        <f t="array" aca="1" ref="E11" ca="1">IFERROR(VLOOKUP($D11,全[[利用者名]:[項目31]],COLUMN(INDIRECT("全["&amp;E$5&amp;"]"))-3,FALSE),"")</f>
        <v>介護</v>
      </c>
      <c r="F11" s="11" cm="1">
        <f t="array" aca="1" ref="F11" ca="1">IFERROR(VLOOKUP($D11,全[[利用者名]:[項目31]],COLUMN(INDIRECT("全["&amp;F$5&amp;"]"))-3,FALSE),"")</f>
        <v>45992</v>
      </c>
      <c r="G11" s="11" cm="1">
        <f t="array" aca="1" ref="G11" ca="1">IFERROR(VLOOKUP($D11,全[[利用者名]:[項目31]],COLUMN(INDIRECT("全["&amp;G$5&amp;"]"))-3,FALSE),"")</f>
        <v>46022</v>
      </c>
      <c r="H11" s="11" cm="1">
        <f t="array" aca="1" ref="H11" ca="1">IFERROR(VLOOKUP($D11,全[[利用者名]:[項目31]],COLUMN(INDIRECT("全["&amp;H$5&amp;"]"))-3,FALSE),"")</f>
        <v>19122</v>
      </c>
      <c r="I11" s="8" t="str" cm="1">
        <f t="array" aca="1" ref="I11" ca="1">IFERROR(VLOOKUP($D11,全[[利用者名]:[項目31]],COLUMN(INDIRECT("全["&amp;I$5&amp;"]"))-3,FALSE),"")</f>
        <v>木下　幹雄</v>
      </c>
      <c r="J11" s="9" t="str" cm="1">
        <f t="array" aca="1" ref="J11" ca="1">IFERROR(VLOOKUP($D11,全[[利用者名]:[項目31]],COLUMN(INDIRECT("全["&amp;J$5&amp;"]"))-3,FALSE),"")</f>
        <v>TOWN訪問診療所</v>
      </c>
      <c r="L11" s="2" t="str">
        <f ca="1">VLOOKUP(J11,病院[],2,FALSE)</f>
        <v>196-0003</v>
      </c>
      <c r="M11" s="2" t="str">
        <f ca="1">VLOOKUP(J11,病院[],3,FALSE)</f>
        <v>昭島市松原町4-11-9</v>
      </c>
      <c r="N11" s="4">
        <f t="shared" ca="1" si="0"/>
        <v>6</v>
      </c>
      <c r="Q11" s="42">
        <f t="shared" ca="1" si="1"/>
        <v>46023</v>
      </c>
    </row>
    <row r="12" spans="1:19">
      <c r="B12" s="6">
        <v>7</v>
      </c>
      <c r="C12" s="8"/>
      <c r="D12" s="7" t="str">
        <v>嶋田　ムツ子</v>
      </c>
      <c r="E12" s="8" t="str" cm="1">
        <f t="array" aca="1" ref="E12" ca="1">IFERROR(VLOOKUP($D12,全[[利用者名]:[項目31]],COLUMN(INDIRECT("全["&amp;E$5&amp;"]"))-3,FALSE),"")</f>
        <v>介護</v>
      </c>
      <c r="F12" s="11" cm="1">
        <f t="array" aca="1" ref="F12" ca="1">IFERROR(VLOOKUP($D12,全[[利用者名]:[項目31]],COLUMN(INDIRECT("全["&amp;F$5&amp;"]"))-3,FALSE),"")</f>
        <v>45992</v>
      </c>
      <c r="G12" s="11" cm="1">
        <f t="array" aca="1" ref="G12" ca="1">IFERROR(VLOOKUP($D12,全[[利用者名]:[項目31]],COLUMN(INDIRECT("全["&amp;G$5&amp;"]"))-3,FALSE),"")</f>
        <v>46022</v>
      </c>
      <c r="H12" s="11" cm="1">
        <f t="array" aca="1" ref="H12" ca="1">IFERROR(VLOOKUP($D12,全[[利用者名]:[項目31]],COLUMN(INDIRECT("全["&amp;H$5&amp;"]"))-3,FALSE),"")</f>
        <v>12785</v>
      </c>
      <c r="I12" s="8" t="str" cm="1">
        <f t="array" aca="1" ref="I12" ca="1">IFERROR(VLOOKUP($D12,全[[利用者名]:[項目31]],COLUMN(INDIRECT("全["&amp;I$5&amp;"]"))-3,FALSE),"")</f>
        <v>永見　雄太</v>
      </c>
      <c r="J12" s="9" t="str" cm="1">
        <f t="array" aca="1" ref="J12" ca="1">IFERROR(VLOOKUP($D12,全[[利用者名]:[項目31]],COLUMN(INDIRECT("全["&amp;J$5&amp;"]"))-3,FALSE),"")</f>
        <v>あきしま相互病院</v>
      </c>
      <c r="L12" s="2" t="str">
        <f ca="1">VLOOKUP(J12,病院[],2,FALSE)</f>
        <v>196-0035</v>
      </c>
      <c r="M12" s="2" t="str">
        <f ca="1">VLOOKUP(J12,病院[],3,FALSE)</f>
        <v>昭島市もくせいの杜2-2-1</v>
      </c>
      <c r="N12" s="4">
        <f t="shared" ca="1" si="0"/>
        <v>6</v>
      </c>
      <c r="Q12" s="42">
        <f t="shared" ca="1" si="1"/>
        <v>46023</v>
      </c>
    </row>
    <row r="13" spans="1:19">
      <c r="B13" s="6">
        <v>8</v>
      </c>
      <c r="C13" s="8"/>
      <c r="D13" s="7" t="str">
        <v>松村　豊松</v>
      </c>
      <c r="E13" s="8" t="str" cm="1">
        <f t="array" aca="1" ref="E13" ca="1">IFERROR(VLOOKUP($D13,全[[利用者名]:[項目31]],COLUMN(INDIRECT("全["&amp;E$5&amp;"]"))-3,FALSE),"")</f>
        <v>介護</v>
      </c>
      <c r="F13" s="11" cm="1">
        <f t="array" aca="1" ref="F13" ca="1">IFERROR(VLOOKUP($D13,全[[利用者名]:[項目31]],COLUMN(INDIRECT("全["&amp;F$5&amp;"]"))-3,FALSE),"")</f>
        <v>45992</v>
      </c>
      <c r="G13" s="11" cm="1">
        <f t="array" aca="1" ref="G13" ca="1">IFERROR(VLOOKUP($D13,全[[利用者名]:[項目31]],COLUMN(INDIRECT("全["&amp;G$5&amp;"]"))-3,FALSE),"")</f>
        <v>46022</v>
      </c>
      <c r="H13" s="11" cm="1">
        <f t="array" aca="1" ref="H13" ca="1">IFERROR(VLOOKUP($D13,全[[利用者名]:[項目31]],COLUMN(INDIRECT("全["&amp;H$5&amp;"]"))-3,FALSE),"")</f>
        <v>12242</v>
      </c>
      <c r="I13" s="8" t="str" cm="1">
        <f t="array" aca="1" ref="I13" ca="1">IFERROR(VLOOKUP($D13,全[[利用者名]:[項目31]],COLUMN(INDIRECT("全["&amp;I$5&amp;"]"))-3,FALSE),"")</f>
        <v>永見　雄太</v>
      </c>
      <c r="J13" s="9" t="str" cm="1">
        <f t="array" aca="1" ref="J13" ca="1">IFERROR(VLOOKUP($D13,全[[利用者名]:[項目31]],COLUMN(INDIRECT("全["&amp;J$5&amp;"]"))-3,FALSE),"")</f>
        <v>あきしま相互病院</v>
      </c>
      <c r="L13" s="2" t="str">
        <f ca="1">VLOOKUP(J13,病院[],2,FALSE)</f>
        <v>196-0035</v>
      </c>
      <c r="M13" s="2" t="str">
        <f ca="1">VLOOKUP(J13,病院[],3,FALSE)</f>
        <v>昭島市もくせいの杜2-2-1</v>
      </c>
      <c r="N13" s="4">
        <f t="shared" ca="1" si="0"/>
        <v>6</v>
      </c>
      <c r="Q13" s="42">
        <f t="shared" ca="1" si="1"/>
        <v>46023</v>
      </c>
    </row>
    <row r="14" spans="1:19">
      <c r="B14" s="6">
        <v>9</v>
      </c>
      <c r="C14" s="8"/>
      <c r="D14" s="7" t="str">
        <v>加藤　敏雄</v>
      </c>
      <c r="E14" s="8" t="str" cm="1">
        <f t="array" aca="1" ref="E14" ca="1">IFERROR(VLOOKUP($D14,全[[利用者名]:[項目31]],COLUMN(INDIRECT("全["&amp;E$5&amp;"]"))-3,FALSE),"")</f>
        <v>介護</v>
      </c>
      <c r="F14" s="11" cm="1">
        <f t="array" aca="1" ref="F14" ca="1">IFERROR(VLOOKUP($D14,全[[利用者名]:[項目31]],COLUMN(INDIRECT("全["&amp;F$5&amp;"]"))-3,FALSE),"")</f>
        <v>45992</v>
      </c>
      <c r="G14" s="11" cm="1">
        <f t="array" aca="1" ref="G14" ca="1">IFERROR(VLOOKUP($D14,全[[利用者名]:[項目31]],COLUMN(INDIRECT("全["&amp;G$5&amp;"]"))-3,FALSE),"")</f>
        <v>46022</v>
      </c>
      <c r="H14" s="11" cm="1">
        <f t="array" aca="1" ref="H14" ca="1">IFERROR(VLOOKUP($D14,全[[利用者名]:[項目31]],COLUMN(INDIRECT("全["&amp;H$5&amp;"]"))-3,FALSE),"")</f>
        <v>16003</v>
      </c>
      <c r="I14" s="8" t="str" cm="1">
        <f t="array" aca="1" ref="I14" ca="1">IFERROR(VLOOKUP($D14,全[[利用者名]:[項目31]],COLUMN(INDIRECT("全["&amp;I$5&amp;"]"))-3,FALSE),"")</f>
        <v>宮城　調司</v>
      </c>
      <c r="J14" s="9" t="str" cm="1">
        <f t="array" aca="1" ref="J14" ca="1">IFERROR(VLOOKUP($D14,全[[利用者名]:[項目31]],COLUMN(INDIRECT("全["&amp;J$5&amp;"]"))-3,FALSE),"")</f>
        <v>あきしま相互病院</v>
      </c>
      <c r="L14" s="2" t="str">
        <f ca="1">VLOOKUP(J14,病院[],2,FALSE)</f>
        <v>196-0035</v>
      </c>
      <c r="M14" s="2" t="str">
        <f ca="1">VLOOKUP(J14,病院[],3,FALSE)</f>
        <v>昭島市もくせいの杜2-2-1</v>
      </c>
      <c r="N14" s="4">
        <f t="shared" ca="1" si="0"/>
        <v>6</v>
      </c>
      <c r="Q14" s="42">
        <f t="shared" ca="1" si="1"/>
        <v>46023</v>
      </c>
    </row>
    <row r="15" spans="1:19">
      <c r="B15" s="6">
        <v>10</v>
      </c>
      <c r="C15" s="8"/>
      <c r="D15" s="7" t="str">
        <v>増田　音治</v>
      </c>
      <c r="E15" s="8" t="str" cm="1">
        <f t="array" aca="1" ref="E15" ca="1">IFERROR(VLOOKUP($D15,全[[利用者名]:[項目31]],COLUMN(INDIRECT("全["&amp;E$5&amp;"]"))-3,FALSE),"")</f>
        <v>介護</v>
      </c>
      <c r="F15" s="11" cm="1">
        <f t="array" aca="1" ref="F15" ca="1">IFERROR(VLOOKUP($D15,全[[利用者名]:[項目31]],COLUMN(INDIRECT("全["&amp;F$5&amp;"]"))-3,FALSE),"")</f>
        <v>45992</v>
      </c>
      <c r="G15" s="11" cm="1">
        <f t="array" aca="1" ref="G15" ca="1">IFERROR(VLOOKUP($D15,全[[利用者名]:[項目31]],COLUMN(INDIRECT("全["&amp;G$5&amp;"]"))-3,FALSE),"")</f>
        <v>46022</v>
      </c>
      <c r="H15" s="11" cm="1">
        <f t="array" aca="1" ref="H15" ca="1">IFERROR(VLOOKUP($D15,全[[利用者名]:[項目31]],COLUMN(INDIRECT("全["&amp;H$5&amp;"]"))-3,FALSE),"")</f>
        <v>15342</v>
      </c>
      <c r="I15" s="8" t="str" cm="1">
        <f t="array" aca="1" ref="I15" ca="1">IFERROR(VLOOKUP($D15,全[[利用者名]:[項目31]],COLUMN(INDIRECT("全["&amp;I$5&amp;"]"))-3,FALSE),"")</f>
        <v>五十嵐　博</v>
      </c>
      <c r="J15" s="9" t="str" cm="1">
        <f t="array" aca="1" ref="J15" ca="1">IFERROR(VLOOKUP($D15,全[[利用者名]:[項目31]],COLUMN(INDIRECT("全["&amp;J$5&amp;"]"))-3,FALSE),"")</f>
        <v>あきしま相互病院</v>
      </c>
      <c r="L15" s="2" t="str">
        <f ca="1">VLOOKUP(J15,病院[],2,FALSE)</f>
        <v>196-0035</v>
      </c>
      <c r="M15" s="2" t="str">
        <f ca="1">VLOOKUP(J15,病院[],3,FALSE)</f>
        <v>昭島市もくせいの杜2-2-1</v>
      </c>
      <c r="N15" s="4">
        <f t="shared" ca="1" si="0"/>
        <v>6</v>
      </c>
      <c r="Q15" s="42">
        <f t="shared" ca="1" si="1"/>
        <v>46023</v>
      </c>
    </row>
    <row r="16" spans="1:19">
      <c r="B16" s="6">
        <v>11</v>
      </c>
      <c r="C16" s="8"/>
      <c r="D16" s="7" t="str">
        <v>小平　葉子</v>
      </c>
      <c r="E16" s="8" t="str" cm="1">
        <f t="array" aca="1" ref="E16" ca="1">IFERROR(VLOOKUP($D16,全[[利用者名]:[項目31]],COLUMN(INDIRECT("全["&amp;E$5&amp;"]"))-3,FALSE),"")</f>
        <v>介護</v>
      </c>
      <c r="F16" s="11" cm="1">
        <f t="array" aca="1" ref="F16" ca="1">IFERROR(VLOOKUP($D16,全[[利用者名]:[項目31]],COLUMN(INDIRECT("全["&amp;F$5&amp;"]"))-3,FALSE),"")</f>
        <v>45992</v>
      </c>
      <c r="G16" s="11" cm="1">
        <f t="array" aca="1" ref="G16" ca="1">IFERROR(VLOOKUP($D16,全[[利用者名]:[項目31]],COLUMN(INDIRECT("全["&amp;G$5&amp;"]"))-3,FALSE),"")</f>
        <v>46022</v>
      </c>
      <c r="H16" s="11" cm="1">
        <f t="array" aca="1" ref="H16" ca="1">IFERROR(VLOOKUP($D16,全[[利用者名]:[項目31]],COLUMN(INDIRECT("全["&amp;H$5&amp;"]"))-3,FALSE),"")</f>
        <v>14307</v>
      </c>
      <c r="I16" s="8" t="str" cm="1">
        <f t="array" aca="1" ref="I16" ca="1">IFERROR(VLOOKUP($D16,全[[利用者名]:[項目31]],COLUMN(INDIRECT("全["&amp;I$5&amp;"]"))-3,FALSE),"")</f>
        <v>中野　由梨</v>
      </c>
      <c r="J16" s="9" t="str" cm="1">
        <f t="array" aca="1" ref="J16" ca="1">IFERROR(VLOOKUP($D16,全[[利用者名]:[項目31]],COLUMN(INDIRECT("全["&amp;J$5&amp;"]"))-3,FALSE),"")</f>
        <v>あきしま相互病院</v>
      </c>
      <c r="L16" s="2" t="str">
        <f ca="1">VLOOKUP(J16,病院[],2,FALSE)</f>
        <v>196-0035</v>
      </c>
      <c r="M16" s="2" t="str">
        <f ca="1">VLOOKUP(J16,病院[],3,FALSE)</f>
        <v>昭島市もくせいの杜2-2-1</v>
      </c>
      <c r="N16" s="4">
        <f t="shared" ca="1" si="0"/>
        <v>6</v>
      </c>
      <c r="Q16" s="42">
        <f t="shared" ca="1" si="1"/>
        <v>46023</v>
      </c>
    </row>
    <row r="17" spans="2:17">
      <c r="B17" s="6">
        <v>12</v>
      </c>
      <c r="C17" s="8"/>
      <c r="D17" s="7" t="str">
        <v>鮎澤　髙代</v>
      </c>
      <c r="E17" s="8" t="str" cm="1">
        <f t="array" aca="1" ref="E17" ca="1">IFERROR(VLOOKUP($D17,全[[利用者名]:[項目31]],COLUMN(INDIRECT("全["&amp;E$5&amp;"]"))-3,FALSE),"")</f>
        <v>介護</v>
      </c>
      <c r="F17" s="11" cm="1">
        <f t="array" aca="1" ref="F17" ca="1">IFERROR(VLOOKUP($D17,全[[利用者名]:[項目31]],COLUMN(INDIRECT("全["&amp;F$5&amp;"]"))-3,FALSE),"")</f>
        <v>45992</v>
      </c>
      <c r="G17" s="11" cm="1">
        <f t="array" aca="1" ref="G17" ca="1">IFERROR(VLOOKUP($D17,全[[利用者名]:[項目31]],COLUMN(INDIRECT("全["&amp;G$5&amp;"]"))-3,FALSE),"")</f>
        <v>46022</v>
      </c>
      <c r="H17" s="11" cm="1">
        <f t="array" aca="1" ref="H17" ca="1">IFERROR(VLOOKUP($D17,全[[利用者名]:[項目31]],COLUMN(INDIRECT("全["&amp;H$5&amp;"]"))-3,FALSE),"")</f>
        <v>10733</v>
      </c>
      <c r="I17" s="8" t="str" cm="1">
        <f t="array" aca="1" ref="I17" ca="1">IFERROR(VLOOKUP($D17,全[[利用者名]:[項目31]],COLUMN(INDIRECT("全["&amp;I$5&amp;"]"))-3,FALSE),"")</f>
        <v>矢野　孝子</v>
      </c>
      <c r="J17" s="9" t="str" cm="1">
        <f t="array" aca="1" ref="J17" ca="1">IFERROR(VLOOKUP($D17,全[[利用者名]:[項目31]],COLUMN(INDIRECT("全["&amp;J$5&amp;"]"))-3,FALSE),"")</f>
        <v>あきしま相互病院</v>
      </c>
      <c r="L17" s="2" t="str">
        <f ca="1">VLOOKUP(J17,病院[],2,FALSE)</f>
        <v>196-0035</v>
      </c>
      <c r="M17" s="2" t="str">
        <f ca="1">VLOOKUP(J17,病院[],3,FALSE)</f>
        <v>昭島市もくせいの杜2-2-1</v>
      </c>
      <c r="N17" s="4">
        <f t="shared" ca="1" si="0"/>
        <v>6</v>
      </c>
      <c r="Q17" s="42">
        <f t="shared" ca="1" si="1"/>
        <v>46023</v>
      </c>
    </row>
    <row r="18" spans="2:17">
      <c r="B18" s="6">
        <v>13</v>
      </c>
      <c r="C18" s="8"/>
      <c r="D18" s="7" t="str">
        <v>金房　淑子</v>
      </c>
      <c r="E18" s="8" t="str" cm="1">
        <f t="array" aca="1" ref="E18" ca="1">IFERROR(VLOOKUP($D18,全[[利用者名]:[項目31]],COLUMN(INDIRECT("全["&amp;E$5&amp;"]"))-3,FALSE),"")</f>
        <v>医療</v>
      </c>
      <c r="F18" s="11" cm="1">
        <f t="array" aca="1" ref="F18" ca="1">IFERROR(VLOOKUP($D18,全[[利用者名]:[項目31]],COLUMN(INDIRECT("全["&amp;F$5&amp;"]"))-3,FALSE),"")</f>
        <v>45992</v>
      </c>
      <c r="G18" s="11" cm="1">
        <f t="array" aca="1" ref="G18" ca="1">IFERROR(VLOOKUP($D18,全[[利用者名]:[項目31]],COLUMN(INDIRECT("全["&amp;G$5&amp;"]"))-3,FALSE),"")</f>
        <v>46022</v>
      </c>
      <c r="H18" s="11" cm="1">
        <f t="array" aca="1" ref="H18" ca="1">IFERROR(VLOOKUP($D18,全[[利用者名]:[項目31]],COLUMN(INDIRECT("全["&amp;H$5&amp;"]"))-3,FALSE),"")</f>
        <v>16888</v>
      </c>
      <c r="I18" s="8" t="str" cm="1">
        <f t="array" aca="1" ref="I18" ca="1">IFERROR(VLOOKUP($D18,全[[利用者名]:[項目31]],COLUMN(INDIRECT("全["&amp;I$5&amp;"]"))-3,FALSE),"")</f>
        <v>齋藤　行弘</v>
      </c>
      <c r="J18" s="9" t="str" cm="1">
        <f t="array" aca="1" ref="J18" ca="1">IFERROR(VLOOKUP($D18,全[[利用者名]:[項目31]],COLUMN(INDIRECT("全["&amp;J$5&amp;"]"))-3,FALSE),"")</f>
        <v>さくらホームケアクリニック</v>
      </c>
      <c r="L18" s="2" t="str">
        <f ca="1">VLOOKUP(J18,病院[],2,FALSE)</f>
        <v>186-0002</v>
      </c>
      <c r="M18" s="2" t="str">
        <f ca="1">VLOOKUP(J18,病院[],3,FALSE)</f>
        <v>国立市東1-17-20-301</v>
      </c>
      <c r="N18" s="4">
        <f t="shared" ca="1" si="0"/>
        <v>2</v>
      </c>
      <c r="Q18" s="42">
        <f t="shared" ca="1" si="1"/>
        <v>46023</v>
      </c>
    </row>
    <row r="19" spans="2:17">
      <c r="B19" s="6">
        <v>14</v>
      </c>
      <c r="C19" s="8"/>
      <c r="D19" s="7" t="str">
        <v>中野　文江</v>
      </c>
      <c r="E19" s="8" t="str" cm="1">
        <f t="array" aca="1" ref="E19" ca="1">IFERROR(VLOOKUP($D19,全[[利用者名]:[項目31]],COLUMN(INDIRECT("全["&amp;E$5&amp;"]"))-3,FALSE),"")</f>
        <v>介護</v>
      </c>
      <c r="F19" s="11">
        <v>0</v>
      </c>
      <c r="G19" s="11" cm="1">
        <f t="array" aca="1" ref="G19" ca="1">IFERROR(VLOOKUP($D19,全[[利用者名]:[項目31]],COLUMN(INDIRECT("全["&amp;G$5&amp;"]"))-3,FALSE),"")</f>
        <v>46022</v>
      </c>
      <c r="H19" s="11" cm="1">
        <f t="array" aca="1" ref="H19" ca="1">IFERROR(VLOOKUP($D19,全[[利用者名]:[項目31]],COLUMN(INDIRECT("全["&amp;H$5&amp;"]"))-3,FALSE),"")</f>
        <v>14769</v>
      </c>
      <c r="I19" s="8" t="str" cm="1">
        <f t="array" aca="1" ref="I19" ca="1">IFERROR(VLOOKUP($D19,全[[利用者名]:[項目31]],COLUMN(INDIRECT("全["&amp;I$5&amp;"]"))-3,FALSE),"")</f>
        <v>齋藤　行弘</v>
      </c>
      <c r="J19" s="9" t="str" cm="1">
        <f t="array" aca="1" ref="J19" ca="1">IFERROR(VLOOKUP($D19,全[[利用者名]:[項目31]],COLUMN(INDIRECT("全["&amp;J$5&amp;"]"))-3,FALSE),"")</f>
        <v>さくらホームケアクリニック</v>
      </c>
      <c r="L19" s="2" t="str">
        <f ca="1">VLOOKUP(J19,病院[],2,FALSE)</f>
        <v>186-0002</v>
      </c>
      <c r="M19" s="2" t="str">
        <f ca="1">VLOOKUP(J19,病院[],3,FALSE)</f>
        <v>国立市東1-17-20-301</v>
      </c>
      <c r="N19" s="4">
        <f t="shared" ca="1" si="0"/>
        <v>2</v>
      </c>
      <c r="Q19" s="42">
        <f t="shared" ca="1" si="1"/>
        <v>46023</v>
      </c>
    </row>
    <row r="20" spans="2:17">
      <c r="B20" s="6">
        <v>15</v>
      </c>
      <c r="C20" s="8"/>
      <c r="D20" s="7" t="str">
        <v>越野　なを江</v>
      </c>
      <c r="E20" s="8" t="str" cm="1">
        <f t="array" aca="1" ref="E20" ca="1">IFERROR(VLOOKUP($D20,全[[利用者名]:[項目31]],COLUMN(INDIRECT("全["&amp;E$5&amp;"]"))-3,FALSE),"")</f>
        <v>介護</v>
      </c>
      <c r="F20" s="11" cm="1">
        <f t="array" aca="1" ref="F20" ca="1">IFERROR(VLOOKUP($D20,全[[利用者名]:[項目31]],COLUMN(INDIRECT("全["&amp;F$5&amp;"]"))-3,FALSE),"")</f>
        <v>45992</v>
      </c>
      <c r="G20" s="11" cm="1">
        <f t="array" aca="1" ref="G20" ca="1">IFERROR(VLOOKUP($D20,全[[利用者名]:[項目31]],COLUMN(INDIRECT("全["&amp;G$5&amp;"]"))-3,FALSE),"")</f>
        <v>46022</v>
      </c>
      <c r="H20" s="11" cm="1">
        <f t="array" aca="1" ref="H20" ca="1">IFERROR(VLOOKUP($D20,全[[利用者名]:[項目31]],COLUMN(INDIRECT("全["&amp;H$5&amp;"]"))-3,FALSE),"")</f>
        <v>13737</v>
      </c>
      <c r="I20" s="8" t="str" cm="1">
        <f t="array" aca="1" ref="I20" ca="1">IFERROR(VLOOKUP($D20,全[[利用者名]:[項目31]],COLUMN(INDIRECT("全["&amp;I$5&amp;"]"))-3,FALSE),"")</f>
        <v>小泉　博史</v>
      </c>
      <c r="J20" s="9" t="str" cm="1">
        <f t="array" aca="1" ref="J20" ca="1">IFERROR(VLOOKUP($D20,全[[利用者名]:[項目31]],COLUMN(INDIRECT("全["&amp;J$5&amp;"]"))-3,FALSE),"")</f>
        <v>すながわ相互診療所</v>
      </c>
      <c r="L20" s="2" t="str">
        <f ca="1">VLOOKUP(J20,病院[],2,FALSE)</f>
        <v>190-0002</v>
      </c>
      <c r="M20" s="2" t="str">
        <f ca="1">VLOOKUP(J20,病院[],3,FALSE)</f>
        <v>立川市幸町5-9-2</v>
      </c>
      <c r="N20" s="4">
        <f t="shared" ca="1" si="0"/>
        <v>1</v>
      </c>
      <c r="Q20" s="42">
        <f t="shared" ca="1" si="1"/>
        <v>46023</v>
      </c>
    </row>
    <row r="21" spans="2:17">
      <c r="B21" s="6">
        <v>16</v>
      </c>
      <c r="C21" s="8"/>
      <c r="D21" s="7" t="str">
        <v>清水　まち子</v>
      </c>
      <c r="E21" s="8" t="str" cm="1">
        <f t="array" aca="1" ref="E21" ca="1">IFERROR(VLOOKUP($D21,全[[利用者名]:[項目31]],COLUMN(INDIRECT("全["&amp;E$5&amp;"]"))-3,FALSE),"")</f>
        <v>介護</v>
      </c>
      <c r="F21" s="11" cm="1">
        <f t="array" aca="1" ref="F21" ca="1">IFERROR(VLOOKUP($D21,全[[利用者名]:[項目31]],COLUMN(INDIRECT("全["&amp;F$5&amp;"]"))-3,FALSE),"")</f>
        <v>45987</v>
      </c>
      <c r="G21" s="11" cm="1">
        <f t="array" aca="1" ref="G21" ca="1">IFERROR(VLOOKUP($D21,全[[利用者名]:[項目31]],COLUMN(INDIRECT("全["&amp;G$5&amp;"]"))-3,FALSE),"")</f>
        <v>46022</v>
      </c>
      <c r="H21" s="11" cm="1">
        <f t="array" aca="1" ref="H21" ca="1">IFERROR(VLOOKUP($D21,全[[利用者名]:[項目31]],COLUMN(INDIRECT("全["&amp;H$5&amp;"]"))-3,FALSE),"")</f>
        <v>14529</v>
      </c>
      <c r="I21" s="8" t="str" cm="1">
        <f t="array" aca="1" ref="I21" ca="1">IFERROR(VLOOKUP($D21,全[[利用者名]:[項目31]],COLUMN(INDIRECT("全["&amp;I$5&amp;"]"))-3,FALSE),"")</f>
        <v>荘司　英彦</v>
      </c>
      <c r="J21" s="9" t="str" cm="1">
        <f t="array" aca="1" ref="J21" ca="1">IFERROR(VLOOKUP($D21,全[[利用者名]:[項目31]],COLUMN(INDIRECT("全["&amp;J$5&amp;"]"))-3,FALSE),"")</f>
        <v>つばさクリニック立川</v>
      </c>
      <c r="L21" s="2" t="str">
        <f ca="1">VLOOKUP(J21,病院[],2,FALSE)</f>
        <v>190-0023</v>
      </c>
      <c r="M21" s="2" t="str">
        <f ca="1">VLOOKUP(J21,病院[],3,FALSE)</f>
        <v>立川市柴崎町2-1-6　エルタワータチ3階</v>
      </c>
      <c r="N21" s="4">
        <f t="shared" ca="1" si="0"/>
        <v>1</v>
      </c>
      <c r="Q21" s="42">
        <f t="shared" ca="1" si="1"/>
        <v>46023</v>
      </c>
    </row>
    <row r="22" spans="2:17">
      <c r="B22" s="6">
        <v>17</v>
      </c>
      <c r="C22" s="8"/>
      <c r="D22" s="7" t="str">
        <v>手塚　英紀</v>
      </c>
      <c r="E22" s="8" t="str" cm="1">
        <f t="array" aca="1" ref="E22" ca="1">IFERROR(VLOOKUP($D22,全[[利用者名]:[項目31]],COLUMN(INDIRECT("全["&amp;E$5&amp;"]"))-3,FALSE),"")</f>
        <v>医療</v>
      </c>
      <c r="F22" s="11" cm="1">
        <f t="array" aca="1" ref="F22" ca="1">IFERROR(VLOOKUP($D22,全[[利用者名]:[項目31]],COLUMN(INDIRECT("全["&amp;F$5&amp;"]"))-3,FALSE),"")</f>
        <v>45992</v>
      </c>
      <c r="G22" s="11" cm="1">
        <f t="array" aca="1" ref="G22" ca="1">IFERROR(VLOOKUP($D22,全[[利用者名]:[項目31]],COLUMN(INDIRECT("全["&amp;G$5&amp;"]"))-3,FALSE),"")</f>
        <v>46022</v>
      </c>
      <c r="H22" s="11" cm="1">
        <f t="array" aca="1" ref="H22" ca="1">IFERROR(VLOOKUP($D22,全[[利用者名]:[項目31]],COLUMN(INDIRECT("全["&amp;H$5&amp;"]"))-3,FALSE),"")</f>
        <v>14805</v>
      </c>
      <c r="I22" s="8" t="str" cm="1">
        <f t="array" aca="1" ref="I22" ca="1">IFERROR(VLOOKUP($D22,全[[利用者名]:[項目31]],COLUMN(INDIRECT("全["&amp;I$5&amp;"]"))-3,FALSE),"")</f>
        <v>佐々木　正之</v>
      </c>
      <c r="J22" s="9" t="str" cm="1">
        <f t="array" aca="1" ref="J22" ca="1">IFERROR(VLOOKUP($D22,全[[利用者名]:[項目31]],COLUMN(INDIRECT("全["&amp;J$5&amp;"]"))-3,FALSE),"")</f>
        <v>みたかホームケアクリニック</v>
      </c>
      <c r="K22" s="33"/>
      <c r="L22" s="2" t="str">
        <f ca="1">VLOOKUP(J22,病院[],2,FALSE)</f>
        <v>181-0013</v>
      </c>
      <c r="M22" s="2" t="str">
        <f ca="1">VLOOKUP(J22,病院[],3,FALSE)</f>
        <v>三鷹市下連雀7-1-5</v>
      </c>
      <c r="N22" s="4">
        <f t="shared" ca="1" si="0"/>
        <v>1</v>
      </c>
      <c r="Q22" s="42">
        <f t="shared" ca="1" si="1"/>
        <v>46023</v>
      </c>
    </row>
    <row r="23" spans="2:17">
      <c r="B23" s="6">
        <v>18</v>
      </c>
      <c r="C23" s="8"/>
      <c r="D23" s="7" t="str">
        <v>岡野　哲也</v>
      </c>
      <c r="E23" s="8" t="str" cm="1">
        <f t="array" aca="1" ref="E23" ca="1">IFERROR(VLOOKUP($D23,全[[利用者名]:[項目31]],COLUMN(INDIRECT("全["&amp;E$5&amp;"]"))-3,FALSE),"")</f>
        <v>介護</v>
      </c>
      <c r="F23" s="11" cm="1">
        <f t="array" aca="1" ref="F23" ca="1">IFERROR(VLOOKUP($D23,全[[利用者名]:[項目31]],COLUMN(INDIRECT("全["&amp;F$5&amp;"]"))-3,FALSE),"")</f>
        <v>45822</v>
      </c>
      <c r="G23" s="11" cm="1">
        <f t="array" aca="1" ref="G23" ca="1">IFERROR(VLOOKUP($D23,全[[利用者名]:[項目31]],COLUMN(INDIRECT("全["&amp;G$5&amp;"]"))-3,FALSE),"")</f>
        <v>46004</v>
      </c>
      <c r="H23" s="11" cm="1">
        <f t="array" aca="1" ref="H23" ca="1">IFERROR(VLOOKUP($D23,全[[利用者名]:[項目31]],COLUMN(INDIRECT("全["&amp;H$5&amp;"]"))-3,FALSE),"")</f>
        <v>18823</v>
      </c>
      <c r="I23" s="8" t="str" cm="1">
        <f t="array" aca="1" ref="I23" ca="1">IFERROR(VLOOKUP($D23,全[[利用者名]:[項目31]],COLUMN(INDIRECT("全["&amp;I$5&amp;"]"))-3,FALSE),"")</f>
        <v>濱之上　泰裕</v>
      </c>
      <c r="J23" s="9" t="str" cm="1">
        <f t="array" aca="1" ref="J23" ca="1">IFERROR(VLOOKUP($D23,全[[利用者名]:[項目31]],COLUMN(INDIRECT("全["&amp;J$5&amp;"]"))-3,FALSE),"")</f>
        <v>杏林大学医学部附属病院</v>
      </c>
      <c r="L23" s="2" t="str">
        <f ca="1">VLOOKUP(J23,病院[],2,FALSE)</f>
        <v>181-8611</v>
      </c>
      <c r="M23" s="2" t="str">
        <f ca="1">VLOOKUP(J23,病院[],3,FALSE)</f>
        <v>東京都三鷹市新川6-20-2</v>
      </c>
      <c r="N23" s="4">
        <f t="shared" ca="1" si="0"/>
        <v>1</v>
      </c>
      <c r="Q23" s="42">
        <f t="shared" ca="1" si="1"/>
        <v>46005</v>
      </c>
    </row>
    <row r="24" spans="2:17">
      <c r="B24" s="6">
        <v>19</v>
      </c>
      <c r="C24" s="8"/>
      <c r="D24" s="7" t="str">
        <v>矢口　一枝</v>
      </c>
      <c r="E24" s="8" t="str" cm="1">
        <f t="array" aca="1" ref="E24" ca="1">IFERROR(VLOOKUP($D24,全[[利用者名]:[項目31]],COLUMN(INDIRECT("全["&amp;E$5&amp;"]"))-3,FALSE),"")</f>
        <v>介護</v>
      </c>
      <c r="F24" s="11" cm="1">
        <f t="array" aca="1" ref="F24" ca="1">IFERROR(VLOOKUP($D24,全[[利用者名]:[項目31]],COLUMN(INDIRECT("全["&amp;F$5&amp;"]"))-3,FALSE),"")</f>
        <v>45967</v>
      </c>
      <c r="G24" s="11" cm="1">
        <f t="array" aca="1" ref="G24" ca="1">IFERROR(VLOOKUP($D24,全[[利用者名]:[項目31]],COLUMN(INDIRECT("全["&amp;G$5&amp;"]"))-3,FALSE),"")</f>
        <v>46022</v>
      </c>
      <c r="H24" s="11" cm="1">
        <f t="array" aca="1" ref="H24" ca="1">IFERROR(VLOOKUP($D24,全[[利用者名]:[項目31]],COLUMN(INDIRECT("全["&amp;H$5&amp;"]"))-3,FALSE),"")</f>
        <v>15001</v>
      </c>
      <c r="I24" s="8" t="str" cm="1">
        <f t="array" aca="1" ref="I24" ca="1">IFERROR(VLOOKUP($D24,全[[利用者名]:[項目31]],COLUMN(INDIRECT("全["&amp;I$5&amp;"]"))-3,FALSE),"")</f>
        <v>久保　佳史</v>
      </c>
      <c r="J24" s="9" t="str" cm="1">
        <f t="array" aca="1" ref="J24" ca="1">IFERROR(VLOOKUP($D24,全[[利用者名]:[項目31]],COLUMN(INDIRECT("全["&amp;J$5&amp;"]"))-3,FALSE),"")</f>
        <v>医療法人財団大和会　東大和ホームケアクリニック</v>
      </c>
      <c r="L24" s="2" t="str">
        <f ca="1">VLOOKUP(J24,病院[],2,FALSE)</f>
        <v>207-0014</v>
      </c>
      <c r="M24" s="2" t="str">
        <f ca="1">VLOOKUP(J24,病院[],3,FALSE)</f>
        <v>東大和市南街2-49-3</v>
      </c>
      <c r="N24" s="4">
        <f t="shared" ca="1" si="0"/>
        <v>4</v>
      </c>
      <c r="Q24" s="42">
        <f t="shared" ca="1" si="1"/>
        <v>46023</v>
      </c>
    </row>
    <row r="25" spans="2:17">
      <c r="B25" s="6">
        <v>20</v>
      </c>
      <c r="C25" s="8"/>
      <c r="D25" s="7" t="str">
        <v>内田　裕</v>
      </c>
      <c r="E25" s="8" t="str" cm="1">
        <f t="array" aca="1" ref="E25" ca="1">IFERROR(VLOOKUP($D25,全[[利用者名]:[項目31]],COLUMN(INDIRECT("全["&amp;E$5&amp;"]"))-3,FALSE),"")</f>
        <v>介護</v>
      </c>
      <c r="F25" s="11" cm="1">
        <f t="array" aca="1" ref="F25" ca="1">IFERROR(VLOOKUP($D25,全[[利用者名]:[項目31]],COLUMN(INDIRECT("全["&amp;F$5&amp;"]"))-3,FALSE),"")</f>
        <v>45971</v>
      </c>
      <c r="G25" s="11" cm="1">
        <f t="array" aca="1" ref="G25" ca="1">IFERROR(VLOOKUP($D25,全[[利用者名]:[項目31]],COLUMN(INDIRECT("全["&amp;G$5&amp;"]"))-3,FALSE),"")</f>
        <v>46022</v>
      </c>
      <c r="H25" s="11" cm="1">
        <f t="array" aca="1" ref="H25" ca="1">IFERROR(VLOOKUP($D25,全[[利用者名]:[項目31]],COLUMN(INDIRECT("全["&amp;H$5&amp;"]"))-3,FALSE),"")</f>
        <v>13108</v>
      </c>
      <c r="I25" s="8" t="str" cm="1">
        <f t="array" aca="1" ref="I25" ca="1">IFERROR(VLOOKUP($D25,全[[利用者名]:[項目31]],COLUMN(INDIRECT("全["&amp;I$5&amp;"]"))-3,FALSE),"")</f>
        <v>近藤　栄恵</v>
      </c>
      <c r="J25" s="9" t="str" cm="1">
        <f t="array" aca="1" ref="J25" ca="1">IFERROR(VLOOKUP($D25,全[[利用者名]:[項目31]],COLUMN(INDIRECT("全["&amp;J$5&amp;"]"))-3,FALSE),"")</f>
        <v>医療法人財団大和会　東大和ホームケアクリニック</v>
      </c>
      <c r="L25" s="2" t="str">
        <f ca="1">VLOOKUP(J25,病院[],2,FALSE)</f>
        <v>207-0014</v>
      </c>
      <c r="M25" s="2" t="str">
        <f ca="1">VLOOKUP(J25,病院[],3,FALSE)</f>
        <v>東大和市南街2-49-3</v>
      </c>
      <c r="N25" s="4">
        <f t="shared" ca="1" si="0"/>
        <v>4</v>
      </c>
      <c r="Q25" s="42">
        <f t="shared" ca="1" si="1"/>
        <v>46023</v>
      </c>
    </row>
    <row r="26" spans="2:17">
      <c r="B26" s="6">
        <v>21</v>
      </c>
      <c r="C26" s="8"/>
      <c r="D26" s="7" t="str">
        <v>篠田　久行</v>
      </c>
      <c r="E26" s="8" t="str" cm="1">
        <f t="array" aca="1" ref="E26" ca="1">IFERROR(VLOOKUP($D26,全[[利用者名]:[項目31]],COLUMN(INDIRECT("全["&amp;E$5&amp;"]"))-3,FALSE),"")</f>
        <v>医療</v>
      </c>
      <c r="F26" s="11" cm="1">
        <f t="array" aca="1" ref="F26" ca="1">IFERROR(VLOOKUP($D26,全[[利用者名]:[項目31]],COLUMN(INDIRECT("全["&amp;F$5&amp;"]"))-3,FALSE),"")</f>
        <v>45972</v>
      </c>
      <c r="G26" s="11" cm="1">
        <f t="array" aca="1" ref="G26" ca="1">IFERROR(VLOOKUP($D26,全[[利用者名]:[項目31]],COLUMN(INDIRECT("全["&amp;G$5&amp;"]"))-3,FALSE),"")</f>
        <v>46022</v>
      </c>
      <c r="H26" s="11" cm="1">
        <f t="array" aca="1" ref="H26" ca="1">IFERROR(VLOOKUP($D26,全[[利用者名]:[項目31]],COLUMN(INDIRECT("全["&amp;H$5&amp;"]"))-3,FALSE),"")</f>
        <v>19929</v>
      </c>
      <c r="I26" s="8" t="str" cm="1">
        <f t="array" aca="1" ref="I26" ca="1">IFERROR(VLOOKUP($D26,全[[利用者名]:[項目31]],COLUMN(INDIRECT("全["&amp;I$5&amp;"]"))-3,FALSE),"")</f>
        <v>近藤　栄恵</v>
      </c>
      <c r="J26" s="9" t="str" cm="1">
        <f t="array" aca="1" ref="J26" ca="1">IFERROR(VLOOKUP($D26,全[[利用者名]:[項目31]],COLUMN(INDIRECT("全["&amp;J$5&amp;"]"))-3,FALSE),"")</f>
        <v>医療法人財団大和会　東大和ホームケアクリニック</v>
      </c>
      <c r="L26" s="2" t="str">
        <f ca="1">VLOOKUP(J26,病院[],2,FALSE)</f>
        <v>207-0014</v>
      </c>
      <c r="M26" s="2" t="str">
        <f ca="1">VLOOKUP(J26,病院[],3,FALSE)</f>
        <v>東大和市南街2-49-3</v>
      </c>
      <c r="N26" s="4">
        <f t="shared" ca="1" si="0"/>
        <v>4</v>
      </c>
      <c r="Q26" s="42">
        <f t="shared" ca="1" si="1"/>
        <v>46023</v>
      </c>
    </row>
    <row r="27" spans="2:17">
      <c r="B27" s="6">
        <v>22</v>
      </c>
      <c r="C27" s="8"/>
      <c r="D27" s="7" t="str">
        <v>菊本　宮子</v>
      </c>
      <c r="E27" s="8" t="str" cm="1">
        <f t="array" aca="1" ref="E27" ca="1">IFERROR(VLOOKUP($D27,全[[利用者名]:[項目31]],COLUMN(INDIRECT("全["&amp;E$5&amp;"]"))-3,FALSE),"")</f>
        <v>介護</v>
      </c>
      <c r="F27" s="11" cm="1">
        <f t="array" aca="1" ref="F27" ca="1">IFERROR(VLOOKUP($D27,全[[利用者名]:[項目31]],COLUMN(INDIRECT("全["&amp;F$5&amp;"]"))-3,FALSE),"")</f>
        <v>45980</v>
      </c>
      <c r="G27" s="11" cm="1">
        <f t="array" aca="1" ref="G27" ca="1">IFERROR(VLOOKUP($D27,全[[利用者名]:[項目31]],COLUMN(INDIRECT("全["&amp;G$5&amp;"]"))-3,FALSE),"")</f>
        <v>46022</v>
      </c>
      <c r="H27" s="11" cm="1">
        <f t="array" aca="1" ref="H27" ca="1">IFERROR(VLOOKUP($D27,全[[利用者名]:[項目31]],COLUMN(INDIRECT("全["&amp;H$5&amp;"]"))-3,FALSE),"")</f>
        <v>9999</v>
      </c>
      <c r="I27" s="8" t="str" cm="1">
        <f t="array" aca="1" ref="I27" ca="1">IFERROR(VLOOKUP($D27,全[[利用者名]:[項目31]],COLUMN(INDIRECT("全["&amp;I$5&amp;"]"))-3,FALSE),"")</f>
        <v>桑田　基子</v>
      </c>
      <c r="J27" s="9" t="str" cm="1">
        <f t="array" aca="1" ref="J27" ca="1">IFERROR(VLOOKUP($D27,全[[利用者名]:[項目31]],COLUMN(INDIRECT("全["&amp;J$5&amp;"]"))-3,FALSE),"")</f>
        <v>医療法人財団大和会　東大和ホームケアクリニック</v>
      </c>
      <c r="L27" s="2" t="str">
        <f ca="1">VLOOKUP(J27,病院[],2,FALSE)</f>
        <v>207-0014</v>
      </c>
      <c r="M27" s="2" t="str">
        <f ca="1">VLOOKUP(J27,病院[],3,FALSE)</f>
        <v>東大和市南街2-49-3</v>
      </c>
      <c r="N27" s="4">
        <f t="shared" ca="1" si="0"/>
        <v>4</v>
      </c>
      <c r="Q27" s="42">
        <f t="shared" ca="1" si="1"/>
        <v>46023</v>
      </c>
    </row>
    <row r="28" spans="2:17">
      <c r="B28" s="6">
        <v>23</v>
      </c>
      <c r="C28" s="8"/>
      <c r="D28" s="7" t="str">
        <v>笹川　一幸</v>
      </c>
      <c r="E28" s="8" t="str" cm="1">
        <f t="array" aca="1" ref="E28" ca="1">IFERROR(VLOOKUP($D28,全[[利用者名]:[項目31]],COLUMN(INDIRECT("全["&amp;E$5&amp;"]"))-3,FALSE),"")</f>
        <v>医療</v>
      </c>
      <c r="F28" s="11" cm="1">
        <f t="array" aca="1" ref="F28" ca="1">IFERROR(VLOOKUP($D28,全[[利用者名]:[項目31]],COLUMN(INDIRECT("全["&amp;F$5&amp;"]"))-3,FALSE),"")</f>
        <v>45992</v>
      </c>
      <c r="G28" s="11" cm="1">
        <f t="array" aca="1" ref="G28" ca="1">IFERROR(VLOOKUP($D28,全[[利用者名]:[項目31]],COLUMN(INDIRECT("全["&amp;G$5&amp;"]"))-3,FALSE),"")</f>
        <v>46022</v>
      </c>
      <c r="H28" s="11" cm="1">
        <f t="array" aca="1" ref="H28" ca="1">IFERROR(VLOOKUP($D28,全[[利用者名]:[項目31]],COLUMN(INDIRECT("全["&amp;H$5&amp;"]"))-3,FALSE),"")</f>
        <v>23241</v>
      </c>
      <c r="I28" s="8" t="str" cm="1">
        <f t="array" aca="1" ref="I28" ca="1">IFERROR(VLOOKUP($D28,全[[利用者名]:[項目31]],COLUMN(INDIRECT("全["&amp;I$5&amp;"]"))-3,FALSE),"")</f>
        <v>鬼久保　雄太</v>
      </c>
      <c r="J28" s="9" t="str" cm="1">
        <f t="array" aca="1" ref="J28" ca="1">IFERROR(VLOOKUP($D28,全[[利用者名]:[項目31]],COLUMN(INDIRECT("全["&amp;J$5&amp;"]"))-3,FALSE),"")</f>
        <v>医療法人社団つな　絆在宅クリニック</v>
      </c>
      <c r="L28" s="2" t="str">
        <f ca="1">VLOOKUP(J28,病院[],2,FALSE)</f>
        <v>189-0013</v>
      </c>
      <c r="M28" s="2" t="str">
        <f ca="1">VLOOKUP(J28,病院[],3,FALSE)</f>
        <v>東村山市栄町3-29-21ミレ栄町1</v>
      </c>
      <c r="N28" s="4">
        <f t="shared" ca="1" si="0"/>
        <v>2</v>
      </c>
      <c r="Q28" s="42">
        <f t="shared" ca="1" si="1"/>
        <v>46023</v>
      </c>
    </row>
    <row r="29" spans="2:17">
      <c r="B29" s="6">
        <v>24</v>
      </c>
      <c r="C29" s="8"/>
      <c r="D29" s="7" t="str">
        <v>日原　潤子</v>
      </c>
      <c r="E29" s="8" t="str" cm="1">
        <f t="array" aca="1" ref="E29" ca="1">IFERROR(VLOOKUP($D29,全[[利用者名]:[項目31]],COLUMN(INDIRECT("全["&amp;E$5&amp;"]"))-3,FALSE),"")</f>
        <v>介護</v>
      </c>
      <c r="F29" s="11" cm="1">
        <f t="array" aca="1" ref="F29" ca="1">IFERROR(VLOOKUP($D29,全[[利用者名]:[項目31]],COLUMN(INDIRECT("全["&amp;F$5&amp;"]"))-3,FALSE),"")</f>
        <v>45992</v>
      </c>
      <c r="G29" s="11" cm="1">
        <f t="array" aca="1" ref="G29" ca="1">IFERROR(VLOOKUP($D29,全[[利用者名]:[項目31]],COLUMN(INDIRECT("全["&amp;G$5&amp;"]"))-3,FALSE),"")</f>
        <v>46022</v>
      </c>
      <c r="H29" s="11" cm="1">
        <f t="array" aca="1" ref="H29" ca="1">IFERROR(VLOOKUP($D29,全[[利用者名]:[項目31]],COLUMN(INDIRECT("全["&amp;H$5&amp;"]"))-3,FALSE),"")</f>
        <v>10813</v>
      </c>
      <c r="I29" s="8" t="str" cm="1">
        <f t="array" aca="1" ref="I29" ca="1">IFERROR(VLOOKUP($D29,全[[利用者名]:[項目31]],COLUMN(INDIRECT("全["&amp;I$5&amp;"]"))-3,FALSE),"")</f>
        <v>鬼久保　雄太</v>
      </c>
      <c r="J29" s="9" t="str" cm="1">
        <f t="array" aca="1" ref="J29" ca="1">IFERROR(VLOOKUP($D29,全[[利用者名]:[項目31]],COLUMN(INDIRECT("全["&amp;J$5&amp;"]"))-3,FALSE),"")</f>
        <v>医療法人社団つな　絆在宅クリニック</v>
      </c>
      <c r="L29" s="2" t="str">
        <f ca="1">VLOOKUP(J29,病院[],2,FALSE)</f>
        <v>189-0013</v>
      </c>
      <c r="M29" s="2" t="str">
        <f ca="1">VLOOKUP(J29,病院[],3,FALSE)</f>
        <v>東村山市栄町3-29-21ミレ栄町1</v>
      </c>
      <c r="N29" s="4">
        <f t="shared" ca="1" si="0"/>
        <v>2</v>
      </c>
      <c r="Q29" s="42">
        <f t="shared" ca="1" si="1"/>
        <v>46023</v>
      </c>
    </row>
    <row r="30" spans="2:17">
      <c r="B30" s="6">
        <v>25</v>
      </c>
      <c r="C30" s="8"/>
      <c r="D30" s="7" t="str">
        <v>千葉　正雄</v>
      </c>
      <c r="E30" s="8" t="str" cm="1">
        <f t="array" aca="1" ref="E30" ca="1">IFERROR(VLOOKUP($D30,全[[利用者名]:[項目31]],COLUMN(INDIRECT("全["&amp;E$5&amp;"]"))-3,FALSE),"")</f>
        <v>介護</v>
      </c>
      <c r="F30" s="11" cm="1">
        <f t="array" aca="1" ref="F30" ca="1">IFERROR(VLOOKUP($D30,全[[利用者名]:[項目31]],COLUMN(INDIRECT("全["&amp;F$5&amp;"]"))-3,FALSE),"")</f>
        <v>45992</v>
      </c>
      <c r="G30" s="11" cm="1">
        <f t="array" aca="1" ref="G30" ca="1">IFERROR(VLOOKUP($D30,全[[利用者名]:[項目31]],COLUMN(INDIRECT("全["&amp;G$5&amp;"]"))-3,FALSE),"")</f>
        <v>46022</v>
      </c>
      <c r="H30" s="11" cm="1">
        <f t="array" aca="1" ref="H30" ca="1">IFERROR(VLOOKUP($D30,全[[利用者名]:[項目31]],COLUMN(INDIRECT("全["&amp;H$5&amp;"]"))-3,FALSE),"")</f>
        <v>11236</v>
      </c>
      <c r="I30" s="8" t="str" cm="1">
        <f t="array" aca="1" ref="I30" ca="1">IFERROR(VLOOKUP($D30,全[[利用者名]:[項目31]],COLUMN(INDIRECT("全["&amp;I$5&amp;"]"))-3,FALSE),"")</f>
        <v>前原　弘武</v>
      </c>
      <c r="J30" s="9" t="str" cm="1">
        <f t="array" aca="1" ref="J30" ca="1">IFERROR(VLOOKUP($D30,全[[利用者名]:[項目31]],COLUMN(INDIRECT("全["&amp;J$5&amp;"]"))-3,FALSE),"")</f>
        <v>街のクリニック 立川・村山</v>
      </c>
      <c r="L30" s="2" t="str">
        <f ca="1">VLOOKUP(J30,病院[],2,FALSE)</f>
        <v>190-0004</v>
      </c>
      <c r="M30" s="2" t="str">
        <f ca="1">VLOOKUP(J30,病院[],3,FALSE)</f>
        <v>立川市柏町4-63-2ｳﾞｨｱｰﾚ玉川上水１階</v>
      </c>
      <c r="N30" s="4">
        <f t="shared" ca="1" si="0"/>
        <v>1</v>
      </c>
      <c r="Q30" s="42">
        <f t="shared" ca="1" si="1"/>
        <v>46023</v>
      </c>
    </row>
    <row r="31" spans="2:17">
      <c r="B31" s="6">
        <v>26</v>
      </c>
      <c r="C31" s="8"/>
      <c r="D31" s="7" t="str">
        <v>進藤　敦子</v>
      </c>
      <c r="E31" s="8" t="str" cm="1">
        <f t="array" aca="1" ref="E31" ca="1">IFERROR(VLOOKUP($D31,全[[利用者名]:[項目31]],COLUMN(INDIRECT("全["&amp;E$5&amp;"]"))-3,FALSE),"")</f>
        <v>介護</v>
      </c>
      <c r="F31" s="11" cm="1">
        <f t="array" aca="1" ref="F31" ca="1">IFERROR(VLOOKUP($D31,全[[利用者名]:[項目31]],COLUMN(INDIRECT("全["&amp;F$5&amp;"]"))-3,FALSE),"")</f>
        <v>45992</v>
      </c>
      <c r="G31" s="11" cm="1">
        <f t="array" aca="1" ref="G31" ca="1">IFERROR(VLOOKUP($D31,全[[利用者名]:[項目31]],COLUMN(INDIRECT("全["&amp;G$5&amp;"]"))-3,FALSE),"")</f>
        <v>46022</v>
      </c>
      <c r="H31" s="11" cm="1">
        <f t="array" aca="1" ref="H31" ca="1">IFERROR(VLOOKUP($D31,全[[利用者名]:[項目31]],COLUMN(INDIRECT("全["&amp;H$5&amp;"]"))-3,FALSE),"")</f>
        <v>16310</v>
      </c>
      <c r="I31" s="8" t="str" cm="1">
        <f t="array" aca="1" ref="I31" ca="1">IFERROR(VLOOKUP($D31,全[[利用者名]:[項目31]],COLUMN(INDIRECT("全["&amp;I$5&amp;"]"))-3,FALSE),"")</f>
        <v>宮本　隆</v>
      </c>
      <c r="J31" s="9" t="str" cm="1">
        <f t="array" aca="1" ref="J31" ca="1">IFERROR(VLOOKUP($D31,全[[利用者名]:[項目31]],COLUMN(INDIRECT("全["&amp;J$5&amp;"]"))-3,FALSE),"")</f>
        <v>宮本整形外科医院</v>
      </c>
      <c r="L31" s="2" t="str">
        <f ca="1">VLOOKUP(J31,病院[],2,FALSE)</f>
        <v>190-0011</v>
      </c>
      <c r="M31" s="2" t="str">
        <f ca="1">VLOOKUP(J31,病院[],3,FALSE)</f>
        <v>立川市高松町2-39-12</v>
      </c>
      <c r="N31" s="4">
        <f t="shared" ca="1" si="0"/>
        <v>1</v>
      </c>
      <c r="Q31" s="42">
        <f t="shared" ca="1" si="1"/>
        <v>46023</v>
      </c>
    </row>
    <row r="32" spans="2:17">
      <c r="B32" s="6">
        <v>27</v>
      </c>
      <c r="C32" s="8"/>
      <c r="D32" s="7" t="str">
        <v>井澤　猛</v>
      </c>
      <c r="E32" s="8" t="str" cm="1">
        <f t="array" aca="1" ref="E32" ca="1">IFERROR(VLOOKUP($D32,全[[利用者名]:[項目31]],COLUMN(INDIRECT("全["&amp;E$5&amp;"]"))-3,FALSE),"")</f>
        <v>介護</v>
      </c>
      <c r="F32" s="11" cm="1">
        <f t="array" aca="1" ref="F32" ca="1">IFERROR(VLOOKUP($D32,全[[利用者名]:[項目31]],COLUMN(INDIRECT("全["&amp;F$5&amp;"]"))-3,FALSE),"")</f>
        <v>45973</v>
      </c>
      <c r="G32" s="11" cm="1">
        <f t="array" aca="1" ref="G32" ca="1">IFERROR(VLOOKUP($D32,全[[利用者名]:[項目31]],COLUMN(INDIRECT("全["&amp;G$5&amp;"]"))-3,FALSE),"")</f>
        <v>46002</v>
      </c>
      <c r="H32" s="11" cm="1">
        <f t="array" aca="1" ref="H32" ca="1">IFERROR(VLOOKUP($D32,全[[利用者名]:[項目31]],COLUMN(INDIRECT("全["&amp;H$5&amp;"]"))-3,FALSE),"")</f>
        <v>11907</v>
      </c>
      <c r="I32" s="8" t="str" cm="1">
        <f t="array" aca="1" ref="I32" ca="1">IFERROR(VLOOKUP($D32,全[[利用者名]:[項目31]],COLUMN(INDIRECT("全["&amp;I$5&amp;"]"))-3,FALSE),"")</f>
        <v>古岡　邦人</v>
      </c>
      <c r="J32" s="9" t="str" cm="1">
        <f t="array" aca="1" ref="J32" ca="1">IFERROR(VLOOKUP($D32,全[[利用者名]:[項目31]],COLUMN(INDIRECT("全["&amp;J$5&amp;"]"))-3,FALSE),"")</f>
        <v>古岡整形外科</v>
      </c>
      <c r="L32" s="2" t="str">
        <f ca="1">VLOOKUP(J32,病院[],2,FALSE)</f>
        <v>190-0032</v>
      </c>
      <c r="M32" s="2" t="str">
        <f ca="1">VLOOKUP(J32,病院[],3,FALSE)</f>
        <v>立川市上砂町3-55-10</v>
      </c>
      <c r="N32" s="4">
        <f t="shared" ca="1" si="0"/>
        <v>1</v>
      </c>
      <c r="Q32" s="42">
        <f t="shared" ca="1" si="1"/>
        <v>46003</v>
      </c>
    </row>
    <row r="33" spans="2:17">
      <c r="B33" s="6">
        <v>28</v>
      </c>
      <c r="C33" s="8"/>
      <c r="D33" s="7" t="str">
        <v>大和　博</v>
      </c>
      <c r="E33" s="8" t="str" cm="1">
        <f t="array" aca="1" ref="E33" ca="1">IFERROR(VLOOKUP($D33,全[[利用者名]:[項目31]],COLUMN(INDIRECT("全["&amp;E$5&amp;"]"))-3,FALSE),"")</f>
        <v>介護</v>
      </c>
      <c r="F33" s="11" cm="1">
        <f t="array" aca="1" ref="F33" ca="1">IFERROR(VLOOKUP($D33,全[[利用者名]:[項目31]],COLUMN(INDIRECT("全["&amp;F$5&amp;"]"))-3,FALSE),"")</f>
        <v>45851</v>
      </c>
      <c r="G33" s="11" cm="1">
        <f t="array" aca="1" ref="G33" ca="1">IFERROR(VLOOKUP($D33,全[[利用者名]:[項目31]],COLUMN(INDIRECT("全["&amp;G$5&amp;"]"))-3,FALSE),"")</f>
        <v>46034</v>
      </c>
      <c r="H33" s="11" cm="1">
        <f t="array" aca="1" ref="H33" ca="1">IFERROR(VLOOKUP($D33,全[[利用者名]:[項目31]],COLUMN(INDIRECT("全["&amp;H$5&amp;"]"))-3,FALSE),"")</f>
        <v>16951</v>
      </c>
      <c r="I33" s="8" t="str" cm="1">
        <f t="array" aca="1" ref="I33" ca="1">IFERROR(VLOOKUP($D33,全[[利用者名]:[項目31]],COLUMN(INDIRECT("全["&amp;I$5&amp;"]"))-3,FALSE),"")</f>
        <v>上野　正紀</v>
      </c>
      <c r="J33" s="9" t="str" cm="1">
        <f t="array" aca="1" ref="J33" ca="1">IFERROR(VLOOKUP($D33,全[[利用者名]:[項目31]],COLUMN(INDIRECT("全["&amp;J$5&amp;"]"))-3,FALSE),"")</f>
        <v>国家公務員共済組合連合会　虎の門病院</v>
      </c>
      <c r="L33" s="2" t="str">
        <f ca="1">VLOOKUP(J33,病院[],2,FALSE)</f>
        <v>105-8470</v>
      </c>
      <c r="M33" s="2" t="str">
        <f ca="1">VLOOKUP(J33,病院[],3,FALSE)</f>
        <v>港区虎ノ門2-2-2</v>
      </c>
      <c r="N33" s="4">
        <f t="shared" ca="1" si="0"/>
        <v>1</v>
      </c>
      <c r="Q33" s="42">
        <f t="shared" ca="1" si="1"/>
        <v>46035</v>
      </c>
    </row>
    <row r="34" spans="2:17">
      <c r="B34" s="6">
        <v>29</v>
      </c>
      <c r="C34" s="8"/>
      <c r="D34" s="7" t="str">
        <v>大里　ミヨ</v>
      </c>
      <c r="E34" s="8" t="str" cm="1">
        <f t="array" aca="1" ref="E34" ca="1">IFERROR(VLOOKUP($D34,全[[利用者名]:[項目31]],COLUMN(INDIRECT("全["&amp;E$5&amp;"]"))-3,FALSE),"")</f>
        <v>介護</v>
      </c>
      <c r="F34" s="11" cm="1">
        <f t="array" aca="1" ref="F34" ca="1">IFERROR(VLOOKUP($D34,全[[利用者名]:[項目31]],COLUMN(INDIRECT("全["&amp;F$5&amp;"]"))-3,FALSE),"")</f>
        <v>45992</v>
      </c>
      <c r="G34" s="11" cm="1">
        <f t="array" aca="1" ref="G34" ca="1">IFERROR(VLOOKUP($D34,全[[利用者名]:[項目31]],COLUMN(INDIRECT("全["&amp;G$5&amp;"]"))-3,FALSE),"")</f>
        <v>46022</v>
      </c>
      <c r="H34" s="11" cm="1">
        <f t="array" aca="1" ref="H34" ca="1">IFERROR(VLOOKUP($D34,全[[利用者名]:[項目31]],COLUMN(INDIRECT("全["&amp;H$5&amp;"]"))-3,FALSE),"")</f>
        <v>9332</v>
      </c>
      <c r="I34" s="8" t="str" cm="1">
        <f t="array" aca="1" ref="I34" ca="1">IFERROR(VLOOKUP($D34,全[[利用者名]:[項目31]],COLUMN(INDIRECT("全["&amp;I$5&amp;"]"))-3,FALSE),"")</f>
        <v>永見　雄太</v>
      </c>
      <c r="J34" s="9" t="str" cm="1">
        <f t="array" aca="1" ref="J34" ca="1">IFERROR(VLOOKUP($D34,全[[利用者名]:[項目31]],COLUMN(INDIRECT("全["&amp;J$5&amp;"]"))-3,FALSE),"")</f>
        <v>国分寺ひかり診療所</v>
      </c>
      <c r="L34" s="2" t="str">
        <f ca="1">VLOOKUP(J34,病院[],2,FALSE)</f>
        <v>185-0034</v>
      </c>
      <c r="M34" s="2" t="str">
        <f ca="1">VLOOKUP(J34,病院[],3,FALSE)</f>
        <v>国分寺市光町3-13-34</v>
      </c>
      <c r="N34" s="4">
        <f t="shared" ca="1" si="0"/>
        <v>4</v>
      </c>
      <c r="Q34" s="42">
        <f t="shared" ca="1" si="1"/>
        <v>46023</v>
      </c>
    </row>
    <row r="35" spans="2:17">
      <c r="B35" s="6">
        <v>30</v>
      </c>
      <c r="C35" s="34"/>
      <c r="D35" s="7" t="str">
        <v>川田　スミ子</v>
      </c>
      <c r="E35" s="8" t="str" cm="1">
        <f t="array" aca="1" ref="E35" ca="1">IFERROR(VLOOKUP($D35,全[[利用者名]:[項目31]],COLUMN(INDIRECT("全["&amp;E$5&amp;"]"))-3,FALSE),"")</f>
        <v>介護</v>
      </c>
      <c r="F35" s="11" cm="1">
        <f t="array" aca="1" ref="F35" ca="1">IFERROR(VLOOKUP($D35,全[[利用者名]:[項目31]],COLUMN(INDIRECT("全["&amp;F$5&amp;"]"))-3,FALSE),"")</f>
        <v>45992</v>
      </c>
      <c r="G35" s="11" cm="1">
        <f t="array" aca="1" ref="G35" ca="1">IFERROR(VLOOKUP($D35,全[[利用者名]:[項目31]],COLUMN(INDIRECT("全["&amp;G$5&amp;"]"))-3,FALSE),"")</f>
        <v>46022</v>
      </c>
      <c r="H35" s="11" cm="1">
        <f t="array" aca="1" ref="H35" ca="1">IFERROR(VLOOKUP($D35,全[[利用者名]:[項目31]],COLUMN(INDIRECT("全["&amp;H$5&amp;"]"))-3,FALSE),"")</f>
        <v>11939</v>
      </c>
      <c r="I35" s="8" t="str" cm="1">
        <f t="array" aca="1" ref="I35" ca="1">IFERROR(VLOOKUP($D35,全[[利用者名]:[項目31]],COLUMN(INDIRECT("全["&amp;I$5&amp;"]"))-3,FALSE),"")</f>
        <v>宮本　悠平</v>
      </c>
      <c r="J35" s="9" t="str" cm="1">
        <f t="array" aca="1" ref="J35" ca="1">IFERROR(VLOOKUP($D35,全[[利用者名]:[項目31]],COLUMN(INDIRECT("全["&amp;J$5&amp;"]"))-3,FALSE),"")</f>
        <v>国分寺ひかり診療所</v>
      </c>
      <c r="L35" s="2" t="str">
        <f ca="1">VLOOKUP(J35,病院[],2,FALSE)</f>
        <v>185-0034</v>
      </c>
      <c r="M35" s="2" t="str">
        <f ca="1">VLOOKUP(J35,病院[],3,FALSE)</f>
        <v>国分寺市光町3-13-34</v>
      </c>
      <c r="N35" s="4">
        <f t="shared" ca="1" si="0"/>
        <v>4</v>
      </c>
      <c r="Q35" s="42">
        <f t="shared" ca="1" si="1"/>
        <v>46023</v>
      </c>
    </row>
    <row r="36" spans="2:17">
      <c r="B36" s="6">
        <v>31</v>
      </c>
      <c r="C36" s="8"/>
      <c r="D36" s="7" t="str">
        <v>山中　トキ</v>
      </c>
      <c r="E36" s="8" t="str" cm="1">
        <f t="array" aca="1" ref="E36" ca="1">IFERROR(VLOOKUP($D36,全[[利用者名]:[項目31]],COLUMN(INDIRECT("全["&amp;E$5&amp;"]"))-3,FALSE),"")</f>
        <v>介護</v>
      </c>
      <c r="F36" s="11" cm="1">
        <f t="array" aca="1" ref="F36" ca="1">IFERROR(VLOOKUP($D36,全[[利用者名]:[項目31]],COLUMN(INDIRECT("全["&amp;F$5&amp;"]"))-3,FALSE),"")</f>
        <v>45901</v>
      </c>
      <c r="G36" s="11" cm="1">
        <f t="array" aca="1" ref="G36" ca="1">IFERROR(VLOOKUP($D36,全[[利用者名]:[項目31]],COLUMN(INDIRECT("全["&amp;G$5&amp;"]"))-3,FALSE),"")</f>
        <v>45930</v>
      </c>
      <c r="H36" s="11" cm="1">
        <f t="array" aca="1" ref="H36" ca="1">IFERROR(VLOOKUP($D36,全[[利用者名]:[項目31]],COLUMN(INDIRECT("全["&amp;H$5&amp;"]"))-3,FALSE),"")</f>
        <v>14277</v>
      </c>
      <c r="I36" s="8" t="str" cm="1">
        <f t="array" aca="1" ref="I36" ca="1">IFERROR(VLOOKUP($D36,全[[利用者名]:[項目31]],COLUMN(INDIRECT("全["&amp;I$5&amp;"]"))-3,FALSE),"")</f>
        <v>小泉　豪</v>
      </c>
      <c r="J36" s="9" t="str" cm="1">
        <f t="array" aca="1" ref="J36" ca="1">IFERROR(VLOOKUP($D36,全[[利用者名]:[項目31]],COLUMN(INDIRECT("全["&amp;J$5&amp;"]"))-3,FALSE),"")</f>
        <v>国分寺ひかり診療所</v>
      </c>
      <c r="L36" s="2" t="str">
        <f ca="1">VLOOKUP(J36,病院[],2,FALSE)</f>
        <v>185-0034</v>
      </c>
      <c r="M36" s="2" t="str">
        <f ca="1">VLOOKUP(J36,病院[],3,FALSE)</f>
        <v>国分寺市光町3-13-34</v>
      </c>
      <c r="N36" s="4">
        <f t="shared" ca="1" si="0"/>
        <v>4</v>
      </c>
      <c r="Q36" s="42">
        <f t="shared" ca="1" si="1"/>
        <v>45931</v>
      </c>
    </row>
    <row r="37" spans="2:17">
      <c r="B37" s="6">
        <v>32</v>
      </c>
      <c r="C37" s="8"/>
      <c r="D37" s="7" t="str">
        <v>松岡　實</v>
      </c>
      <c r="E37" s="8" t="str" cm="1">
        <f t="array" aca="1" ref="E37" ca="1">IFERROR(VLOOKUP($D37,全[[利用者名]:[項目31]],COLUMN(INDIRECT("全["&amp;E$5&amp;"]"))-3,FALSE),"")</f>
        <v>介護</v>
      </c>
      <c r="F37" s="11" cm="1">
        <f t="array" aca="1" ref="F37" ca="1">IFERROR(VLOOKUP($D37,全[[利用者名]:[項目31]],COLUMN(INDIRECT("全["&amp;F$5&amp;"]"))-3,FALSE),"")</f>
        <v>45962</v>
      </c>
      <c r="G37" s="11" cm="1">
        <f t="array" aca="1" ref="G37" ca="1">IFERROR(VLOOKUP($D37,全[[利用者名]:[項目31]],COLUMN(INDIRECT("全["&amp;G$5&amp;"]"))-3,FALSE),"")</f>
        <v>45991</v>
      </c>
      <c r="H37" s="11" cm="1">
        <f t="array" aca="1" ref="H37" ca="1">IFERROR(VLOOKUP($D37,全[[利用者名]:[項目31]],COLUMN(INDIRECT("全["&amp;H$5&amp;"]"))-3,FALSE),"")</f>
        <v>12726</v>
      </c>
      <c r="I37" s="8" t="str" cm="1">
        <f t="array" aca="1" ref="I37" ca="1">IFERROR(VLOOKUP($D37,全[[利用者名]:[項目31]],COLUMN(INDIRECT("全["&amp;I$5&amp;"]"))-3,FALSE),"")</f>
        <v>中西　里永子</v>
      </c>
      <c r="J37" s="9" t="str" cm="1">
        <f t="array" aca="1" ref="J37" ca="1">IFERROR(VLOOKUP($D37,全[[利用者名]:[項目31]],COLUMN(INDIRECT("全["&amp;J$5&amp;"]"))-3,FALSE),"")</f>
        <v>国分寺ひかり診療所</v>
      </c>
      <c r="L37" s="2" t="str">
        <f ca="1">VLOOKUP(J37,病院[],2,FALSE)</f>
        <v>185-0034</v>
      </c>
      <c r="M37" s="2" t="str">
        <f ca="1">VLOOKUP(J37,病院[],3,FALSE)</f>
        <v>国分寺市光町3-13-34</v>
      </c>
      <c r="N37" s="4">
        <f t="shared" ca="1" si="0"/>
        <v>4</v>
      </c>
      <c r="Q37" s="42">
        <f t="shared" ca="1" si="1"/>
        <v>45992</v>
      </c>
    </row>
    <row r="38" spans="2:17">
      <c r="B38" s="6">
        <v>33</v>
      </c>
      <c r="C38" s="8"/>
      <c r="D38" s="7" t="str">
        <v>勝又　雅子</v>
      </c>
      <c r="E38" s="8" t="str" cm="1">
        <f t="array" aca="1" ref="E38" ca="1">IFERROR(VLOOKUP($D38,全[[利用者名]:[項目31]],COLUMN(INDIRECT("全["&amp;E$5&amp;"]"))-3,FALSE),"")</f>
        <v>介護</v>
      </c>
      <c r="F38" s="11" cm="1">
        <f t="array" aca="1" ref="F38" ca="1">IFERROR(VLOOKUP($D38,全[[利用者名]:[項目31]],COLUMN(INDIRECT("全["&amp;F$5&amp;"]"))-3,FALSE),"")</f>
        <v>45839</v>
      </c>
      <c r="G38" s="11" cm="1">
        <f t="array" aca="1" ref="G38" ca="1">IFERROR(VLOOKUP($D38,全[[利用者名]:[項目31]],COLUMN(INDIRECT("全["&amp;G$5&amp;"]"))-3,FALSE),"")</f>
        <v>46022</v>
      </c>
      <c r="H38" s="11" cm="1">
        <f t="array" aca="1" ref="H38" ca="1">IFERROR(VLOOKUP($D38,全[[利用者名]:[項目31]],COLUMN(INDIRECT("全["&amp;H$5&amp;"]"))-3,FALSE),"")</f>
        <v>14248</v>
      </c>
      <c r="I38" s="8" t="str" cm="1">
        <f t="array" aca="1" ref="I38" ca="1">IFERROR(VLOOKUP($D38,全[[利用者名]:[項目31]],COLUMN(INDIRECT("全["&amp;I$5&amp;"]"))-3,FALSE),"")</f>
        <v>窪田　沙也花</v>
      </c>
      <c r="J38" s="9" t="str" cm="1">
        <f t="array" aca="1" ref="J38" ca="1">IFERROR(VLOOKUP($D38,全[[利用者名]:[項目31]],COLUMN(INDIRECT("全["&amp;J$5&amp;"]"))-3,FALSE),"")</f>
        <v>国分寺南口クリニック</v>
      </c>
      <c r="L38" s="2" t="str">
        <f ca="1">VLOOKUP(J38,病院[],2,FALSE)</f>
        <v>185-0021</v>
      </c>
      <c r="M38" s="2" t="str">
        <f ca="1">VLOOKUP(J38,病院[],3,FALSE)</f>
        <v>国分寺市南町3-15-6</v>
      </c>
      <c r="N38" s="4">
        <f t="shared" ref="N38:N67" ca="1" si="2">COUNTIFS(J:J,J38,K:K,"")</f>
        <v>1</v>
      </c>
      <c r="Q38" s="42">
        <f t="shared" ca="1" si="1"/>
        <v>46023</v>
      </c>
    </row>
    <row r="39" spans="2:17">
      <c r="B39" s="6">
        <v>34</v>
      </c>
      <c r="C39" s="8"/>
      <c r="D39" s="7" t="str">
        <v>関田　拓夫</v>
      </c>
      <c r="E39" s="8" t="str" cm="1">
        <f t="array" aca="1" ref="E39" ca="1">IFERROR(VLOOKUP($D39,全[[利用者名]:[項目31]],COLUMN(INDIRECT("全["&amp;E$5&amp;"]"))-3,FALSE),"")</f>
        <v>医療</v>
      </c>
      <c r="F39" s="11" cm="1">
        <f t="array" aca="1" ref="F39" ca="1">IFERROR(VLOOKUP($D39,全[[利用者名]:[項目31]],COLUMN(INDIRECT("全["&amp;F$5&amp;"]"))-3,FALSE),"")</f>
        <v>45988</v>
      </c>
      <c r="G39" s="11" cm="1">
        <f t="array" aca="1" ref="G39" ca="1">IFERROR(VLOOKUP($D39,全[[利用者名]:[項目31]],COLUMN(INDIRECT("全["&amp;G$5&amp;"]"))-3,FALSE),"")</f>
        <v>46022</v>
      </c>
      <c r="H39" s="11" cm="1">
        <f t="array" aca="1" ref="H39" ca="1">IFERROR(VLOOKUP($D39,全[[利用者名]:[項目31]],COLUMN(INDIRECT("全["&amp;H$5&amp;"]"))-3,FALSE),"")</f>
        <v>18090</v>
      </c>
      <c r="I39" s="8" t="str" cm="1">
        <f t="array" aca="1" ref="I39" ca="1">IFERROR(VLOOKUP($D39,全[[利用者名]:[項目31]],COLUMN(INDIRECT("全["&amp;I$5&amp;"]"))-3,FALSE),"")</f>
        <v>杉原　有希</v>
      </c>
      <c r="J39" s="9" t="str" cm="1">
        <f t="array" aca="1" ref="J39" ca="1">IFERROR(VLOOKUP($D39,全[[利用者名]:[項目31]],COLUMN(INDIRECT("全["&amp;J$5&amp;"]"))-3,FALSE),"")</f>
        <v>在宅２４クリニック小金井</v>
      </c>
      <c r="L39" s="2" t="str">
        <f ca="1">VLOOKUP(J39,病院[],2,FALSE)</f>
        <v>184-0013</v>
      </c>
      <c r="M39" s="2" t="str">
        <f ca="1">VLOOKUP(J39,病院[],3,FALSE)</f>
        <v>小金井市前原町3-16-14　玉野屋コーポラス102号</v>
      </c>
      <c r="N39" s="4">
        <f t="shared" ca="1" si="2"/>
        <v>1</v>
      </c>
      <c r="Q39" s="42">
        <f t="shared" ca="1" si="1"/>
        <v>46023</v>
      </c>
    </row>
    <row r="40" spans="2:17">
      <c r="B40" s="6">
        <v>35</v>
      </c>
      <c r="C40" s="8"/>
      <c r="D40" s="7" t="str">
        <v>川口　輝子</v>
      </c>
      <c r="E40" s="8" t="str" cm="1">
        <f t="array" aca="1" ref="E40" ca="1">IFERROR(VLOOKUP($D40,全[[利用者名]:[項目31]],COLUMN(INDIRECT("全["&amp;E$5&amp;"]"))-3,FALSE),"")</f>
        <v>介護</v>
      </c>
      <c r="F40" s="11" cm="1">
        <f t="array" aca="1" ref="F40" ca="1">IFERROR(VLOOKUP($D40,全[[利用者名]:[項目31]],COLUMN(INDIRECT("全["&amp;F$5&amp;"]"))-3,FALSE),"")</f>
        <v>45982</v>
      </c>
      <c r="G40" s="11" cm="1">
        <f t="array" aca="1" ref="G40" ca="1">IFERROR(VLOOKUP($D40,全[[利用者名]:[項目31]],COLUMN(INDIRECT("全["&amp;G$5&amp;"]"))-3,FALSE),"")</f>
        <v>46022</v>
      </c>
      <c r="H40" s="11" cm="1">
        <f t="array" aca="1" ref="H40" ca="1">IFERROR(VLOOKUP($D40,全[[利用者名]:[項目31]],COLUMN(INDIRECT("全["&amp;H$5&amp;"]"))-3,FALSE),"")</f>
        <v>12873</v>
      </c>
      <c r="I40" s="8" t="str" cm="1">
        <f t="array" aca="1" ref="I40" ca="1">IFERROR(VLOOKUP($D40,全[[利用者名]:[項目31]],COLUMN(INDIRECT("全["&amp;I$5&amp;"]"))-3,FALSE),"")</f>
        <v>夕部 由規謙</v>
      </c>
      <c r="J40" s="9" t="str" cm="1">
        <f t="array" aca="1" ref="J40" ca="1">IFERROR(VLOOKUP($D40,全[[利用者名]:[項目31]],COLUMN(INDIRECT("全["&amp;J$5&amp;"]"))-3,FALSE),"")</f>
        <v>在宅２４クリニック東村山</v>
      </c>
      <c r="L40" s="2" t="str">
        <f ca="1">VLOOKUP(J40,病院[],2,FALSE)</f>
        <v>189-0013</v>
      </c>
      <c r="M40" s="2" t="str">
        <f ca="1">VLOOKUP(J40,病院[],3,FALSE)</f>
        <v>東村山市栄町1-2-6　リシェス久米川2号館211</v>
      </c>
      <c r="N40" s="4">
        <f t="shared" ca="1" si="2"/>
        <v>1</v>
      </c>
      <c r="Q40" s="42">
        <f t="shared" ca="1" si="1"/>
        <v>46023</v>
      </c>
    </row>
    <row r="41" spans="2:17">
      <c r="B41" s="6">
        <v>36</v>
      </c>
      <c r="C41" s="8"/>
      <c r="D41" s="7" t="str">
        <v>金子　好夫</v>
      </c>
      <c r="E41" s="8" t="str" cm="1">
        <f t="array" aca="1" ref="E41" ca="1">IFERROR(VLOOKUP($D41,全[[利用者名]:[項目31]],COLUMN(INDIRECT("全["&amp;E$5&amp;"]"))-3,FALSE),"")</f>
        <v>介護</v>
      </c>
      <c r="F41" s="11" cm="1">
        <f t="array" aca="1" ref="F41" ca="1">IFERROR(VLOOKUP($D41,全[[利用者名]:[項目31]],COLUMN(INDIRECT("全["&amp;F$5&amp;"]"))-3,FALSE),"")</f>
        <v>45945</v>
      </c>
      <c r="G41" s="11" cm="1">
        <f t="array" aca="1" ref="G41" ca="1">IFERROR(VLOOKUP($D41,全[[利用者名]:[項目31]],COLUMN(INDIRECT("全["&amp;G$5&amp;"]"))-3,FALSE),"")</f>
        <v>45991</v>
      </c>
      <c r="H41" s="11" cm="1">
        <f t="array" aca="1" ref="H41" ca="1">IFERROR(VLOOKUP($D41,全[[利用者名]:[項目31]],COLUMN(INDIRECT("全["&amp;H$5&amp;"]"))-3,FALSE),"")</f>
        <v>15547</v>
      </c>
      <c r="I41" s="8" t="str" cm="1">
        <f t="array" aca="1" ref="I41" ca="1">IFERROR(VLOOKUP($D41,全[[利用者名]:[項目31]],COLUMN(INDIRECT("全["&amp;I$5&amp;"]"))-3,FALSE),"")</f>
        <v>朝香　隆明</v>
      </c>
      <c r="J41" s="9" t="str" cm="1">
        <f t="array" aca="1" ref="J41" ca="1">IFERROR(VLOOKUP($D41,全[[利用者名]:[項目31]],COLUMN(INDIRECT("全["&amp;J$5&amp;"]"))-3,FALSE),"")</f>
        <v>三多摩在宅クリニック</v>
      </c>
      <c r="L41" s="2" t="str">
        <f ca="1">VLOOKUP(J41,病院[],2,FALSE)</f>
        <v>190-0012</v>
      </c>
      <c r="M41" s="2" t="str">
        <f ca="1">VLOOKUP(J41,病院[],3,FALSE)</f>
        <v>立川市曙町1-19-3　薬袋ビル2Ｆ</v>
      </c>
      <c r="N41" s="4">
        <f t="shared" ca="1" si="2"/>
        <v>1</v>
      </c>
      <c r="Q41" s="42">
        <f t="shared" ca="1" si="1"/>
        <v>45992</v>
      </c>
    </row>
    <row r="42" spans="2:17">
      <c r="B42" s="6">
        <v>37</v>
      </c>
      <c r="C42" s="8"/>
      <c r="D42" s="7" t="str">
        <v>大熊　澄子</v>
      </c>
      <c r="E42" s="8" t="str" cm="1">
        <f t="array" aca="1" ref="E42" ca="1">IFERROR(VLOOKUP($D42,全[[利用者名]:[項目31]],COLUMN(INDIRECT("全["&amp;E$5&amp;"]"))-3,FALSE),"")</f>
        <v>介護</v>
      </c>
      <c r="F42" s="11" cm="1">
        <f t="array" aca="1" ref="F42" ca="1">IFERROR(VLOOKUP($D42,全[[利用者名]:[項目31]],COLUMN(INDIRECT("全["&amp;F$5&amp;"]"))-3,FALSE),"")</f>
        <v>45978</v>
      </c>
      <c r="G42" s="11" cm="1">
        <f t="array" aca="1" ref="G42" ca="1">IFERROR(VLOOKUP($D42,全[[利用者名]:[項目31]],COLUMN(INDIRECT("全["&amp;G$5&amp;"]"))-3,FALSE),"")</f>
        <v>46007</v>
      </c>
      <c r="H42" s="11" cm="1">
        <f t="array" aca="1" ref="H42" ca="1">IFERROR(VLOOKUP($D42,全[[利用者名]:[項目31]],COLUMN(INDIRECT("全["&amp;H$5&amp;"]"))-3,FALSE),"")</f>
        <v>10918</v>
      </c>
      <c r="I42" s="8" t="str" cm="1">
        <f t="array" aca="1" ref="I42" ca="1">IFERROR(VLOOKUP($D42,全[[利用者名]:[項目31]],COLUMN(INDIRECT("全["&amp;I$5&amp;"]"))-3,FALSE),"")</f>
        <v>山﨑　喜義</v>
      </c>
      <c r="J42" s="9" t="str" cm="1">
        <f t="array" aca="1" ref="J42" ca="1">IFERROR(VLOOKUP($D42,全[[利用者名]:[項目31]],COLUMN(INDIRECT("全["&amp;J$5&amp;"]"))-3,FALSE),"")</f>
        <v>山﨑内科</v>
      </c>
      <c r="L42" s="2" t="e">
        <f ca="1">VLOOKUP(J42,病院[],2,FALSE)</f>
        <v>#N/A</v>
      </c>
      <c r="M42" s="2" t="e">
        <f ca="1">VLOOKUP(J42,病院[],3,FALSE)</f>
        <v>#N/A</v>
      </c>
      <c r="N42" s="4">
        <f t="shared" ca="1" si="2"/>
        <v>1</v>
      </c>
      <c r="Q42" s="42">
        <f t="shared" ca="1" si="1"/>
        <v>46008</v>
      </c>
    </row>
    <row r="43" spans="2:17">
      <c r="B43" s="6">
        <v>38</v>
      </c>
      <c r="C43" s="8"/>
      <c r="D43" s="7" t="str">
        <v>鶴巻　久子</v>
      </c>
      <c r="E43" s="8" t="str" cm="1">
        <f t="array" aca="1" ref="E43" ca="1">IFERROR(VLOOKUP($D43,全[[利用者名]:[項目31]],COLUMN(INDIRECT("全["&amp;E$5&amp;"]"))-3,FALSE),"")</f>
        <v>介護</v>
      </c>
      <c r="F43" s="11" cm="1">
        <f t="array" aca="1" ref="F43" ca="1">IFERROR(VLOOKUP($D43,全[[利用者名]:[項目31]],COLUMN(INDIRECT("全["&amp;F$5&amp;"]"))-3,FALSE),"")</f>
        <v>45992</v>
      </c>
      <c r="G43" s="11" cm="1">
        <f t="array" aca="1" ref="G43" ca="1">IFERROR(VLOOKUP($D43,全[[利用者名]:[項目31]],COLUMN(INDIRECT("全["&amp;G$5&amp;"]"))-3,FALSE),"")</f>
        <v>46022</v>
      </c>
      <c r="H43" s="11" cm="1">
        <f t="array" aca="1" ref="H43" ca="1">IFERROR(VLOOKUP($D43,全[[利用者名]:[項目31]],COLUMN(INDIRECT("全["&amp;H$5&amp;"]"))-3,FALSE),"")</f>
        <v>11715</v>
      </c>
      <c r="I43" s="8" t="str" cm="1">
        <f t="array" aca="1" ref="I43" ca="1">IFERROR(VLOOKUP($D43,全[[利用者名]:[項目31]],COLUMN(INDIRECT("全["&amp;I$5&amp;"]"))-3,FALSE),"")</f>
        <v>中村　淳</v>
      </c>
      <c r="J43" s="9" t="str" cm="1">
        <f t="array" aca="1" ref="J43" ca="1">IFERROR(VLOOKUP($D43,全[[利用者名]:[項目31]],COLUMN(INDIRECT("全["&amp;J$5&amp;"]"))-3,FALSE),"")</f>
        <v>西立川クリニック</v>
      </c>
      <c r="L43" s="2" t="str">
        <f ca="1">VLOOKUP(J43,病院[],2,FALSE)</f>
        <v>190-0013</v>
      </c>
      <c r="M43" s="2" t="str">
        <f ca="1">VLOOKUP(J43,病院[],3,FALSE)</f>
        <v>立川市富士見町1-33-3 サンビナス立川内1F</v>
      </c>
      <c r="N43" s="4">
        <f t="shared" ca="1" si="2"/>
        <v>1</v>
      </c>
      <c r="Q43" s="42">
        <f t="shared" ca="1" si="1"/>
        <v>46023</v>
      </c>
    </row>
    <row r="44" spans="2:17">
      <c r="B44" s="6">
        <v>39</v>
      </c>
      <c r="C44" s="8"/>
      <c r="D44" s="7" t="str">
        <v>阿久津　梅代</v>
      </c>
      <c r="E44" s="8" t="str" cm="1">
        <f t="array" aca="1" ref="E44" ca="1">IFERROR(VLOOKUP($D44,全[[利用者名]:[項目31]],COLUMN(INDIRECT("全["&amp;E$5&amp;"]"))-3,FALSE),"")</f>
        <v>介護</v>
      </c>
      <c r="F44" s="11" cm="1">
        <f t="array" aca="1" ref="F44" ca="1">IFERROR(VLOOKUP($D44,全[[利用者名]:[項目31]],COLUMN(INDIRECT("全["&amp;F$5&amp;"]"))-3,FALSE),"")</f>
        <v>45855</v>
      </c>
      <c r="G44" s="11" cm="1">
        <f t="array" aca="1" ref="G44" ca="1">IFERROR(VLOOKUP($D44,全[[利用者名]:[項目31]],COLUMN(INDIRECT("全["&amp;G$5&amp;"]"))-3,FALSE),"")</f>
        <v>46022</v>
      </c>
      <c r="H44" s="11" cm="1">
        <f t="array" aca="1" ref="H44" ca="1">IFERROR(VLOOKUP($D44,全[[利用者名]:[項目31]],COLUMN(INDIRECT("全["&amp;H$5&amp;"]"))-3,FALSE),"")</f>
        <v>18906</v>
      </c>
      <c r="I44" s="8" t="str" cm="1">
        <f t="array" aca="1" ref="I44" ca="1">IFERROR(VLOOKUP($D44,全[[利用者名]:[項目31]],COLUMN(INDIRECT("全["&amp;I$5&amp;"]"))-3,FALSE),"")</f>
        <v>康　暁博</v>
      </c>
      <c r="J44" s="9" t="str" cm="1">
        <f t="array" aca="1" ref="J44" ca="1">IFERROR(VLOOKUP($D44,全[[利用者名]:[項目31]],COLUMN(INDIRECT("全["&amp;J$5&amp;"]"))-3,FALSE),"")</f>
        <v>竹口病院</v>
      </c>
      <c r="L44" s="2" t="str">
        <f ca="1">VLOOKUP(J44,病院[],2,FALSE)</f>
        <v>196-0034</v>
      </c>
      <c r="M44" s="2" t="str">
        <f ca="1">VLOOKUP(J44,病院[],3,FALSE)</f>
        <v>昭島市玉川町4-6-32</v>
      </c>
      <c r="N44" s="4">
        <f t="shared" ca="1" si="2"/>
        <v>2</v>
      </c>
      <c r="Q44" s="42">
        <f t="shared" ca="1" si="1"/>
        <v>46023</v>
      </c>
    </row>
    <row r="45" spans="2:17">
      <c r="B45" s="6">
        <v>40</v>
      </c>
      <c r="C45" s="8"/>
      <c r="D45" s="7" t="str">
        <v>手嶋　秀子</v>
      </c>
      <c r="E45" s="8" t="str" cm="1">
        <f t="array" aca="1" ref="E45" ca="1">IFERROR(VLOOKUP($D45,全[[利用者名]:[項目31]],COLUMN(INDIRECT("全["&amp;E$5&amp;"]"))-3,FALSE),"")</f>
        <v>介護</v>
      </c>
      <c r="F45" s="11" cm="1">
        <f t="array" aca="1" ref="F45" ca="1">IFERROR(VLOOKUP($D45,全[[利用者名]:[項目31]],COLUMN(INDIRECT("全["&amp;F$5&amp;"]"))-3,FALSE),"")</f>
        <v>45859</v>
      </c>
      <c r="G45" s="11" cm="1">
        <f t="array" aca="1" ref="G45" ca="1">IFERROR(VLOOKUP($D45,全[[利用者名]:[項目31]],COLUMN(INDIRECT("全["&amp;G$5&amp;"]"))-3,FALSE),"")</f>
        <v>46022</v>
      </c>
      <c r="H45" s="11" cm="1">
        <f t="array" aca="1" ref="H45" ca="1">IFERROR(VLOOKUP($D45,全[[利用者名]:[項目31]],COLUMN(INDIRECT("全["&amp;H$5&amp;"]"))-3,FALSE),"")</f>
        <v>17319</v>
      </c>
      <c r="I45" s="8" t="str" cm="1">
        <f t="array" aca="1" ref="I45" ca="1">IFERROR(VLOOKUP($D45,全[[利用者名]:[項目31]],COLUMN(INDIRECT("全["&amp;I$5&amp;"]"))-3,FALSE),"")</f>
        <v>渡辺　淳志</v>
      </c>
      <c r="J45" s="9" t="str" cm="1">
        <f t="array" aca="1" ref="J45" ca="1">IFERROR(VLOOKUP($D45,全[[利用者名]:[項目31]],COLUMN(INDIRECT("全["&amp;J$5&amp;"]"))-3,FALSE),"")</f>
        <v>竹口病院</v>
      </c>
      <c r="L45" s="2" t="str">
        <f ca="1">VLOOKUP(J45,病院[],2,FALSE)</f>
        <v>196-0034</v>
      </c>
      <c r="M45" s="2" t="str">
        <f ca="1">VLOOKUP(J45,病院[],3,FALSE)</f>
        <v>昭島市玉川町4-6-32</v>
      </c>
      <c r="N45" s="4">
        <f t="shared" ca="1" si="2"/>
        <v>2</v>
      </c>
      <c r="Q45" s="42">
        <f t="shared" ca="1" si="1"/>
        <v>46023</v>
      </c>
    </row>
    <row r="46" spans="2:17">
      <c r="B46" s="6">
        <v>41</v>
      </c>
      <c r="C46" s="8"/>
      <c r="D46" s="7" t="str">
        <v>荻野　源二</v>
      </c>
      <c r="E46" s="8" t="str" cm="1">
        <f t="array" aca="1" ref="E46" ca="1">IFERROR(VLOOKUP($D46,全[[利用者名]:[項目31]],COLUMN(INDIRECT("全["&amp;E$5&amp;"]"))-3,FALSE),"")</f>
        <v>介護</v>
      </c>
      <c r="F46" s="11" cm="1">
        <f t="array" aca="1" ref="F46" ca="1">IFERROR(VLOOKUP($D46,全[[利用者名]:[項目31]],COLUMN(INDIRECT("全["&amp;F$5&amp;"]"))-3,FALSE),"")</f>
        <v>45863</v>
      </c>
      <c r="G46" s="11" cm="1">
        <f t="array" aca="1" ref="G46" ca="1">IFERROR(VLOOKUP($D46,全[[利用者名]:[項目31]],COLUMN(INDIRECT("全["&amp;G$5&amp;"]"))-3,FALSE),"")</f>
        <v>46022</v>
      </c>
      <c r="H46" s="11" cm="1">
        <f t="array" aca="1" ref="H46" ca="1">IFERROR(VLOOKUP($D46,全[[利用者名]:[項目31]],COLUMN(INDIRECT("全["&amp;H$5&amp;"]"))-3,FALSE),"")</f>
        <v>17686</v>
      </c>
      <c r="I46" s="8" t="str" cm="1">
        <f t="array" aca="1" ref="I46" ca="1">IFERROR(VLOOKUP($D46,全[[利用者名]:[項目31]],COLUMN(INDIRECT("全["&amp;I$5&amp;"]"))-3,FALSE),"")</f>
        <v>吉岡　里紗</v>
      </c>
      <c r="J46" s="9" t="str" cm="1">
        <f t="array" aca="1" ref="J46" ca="1">IFERROR(VLOOKUP($D46,全[[利用者名]:[項目31]],COLUMN(INDIRECT("全["&amp;J$5&amp;"]"))-3,FALSE),"")</f>
        <v>独立行政法人国立病院機構　災害医療センター</v>
      </c>
      <c r="L46" s="2" t="str">
        <f ca="1">VLOOKUP(J46,病院[],2,FALSE)</f>
        <v>190-0014</v>
      </c>
      <c r="M46" s="2" t="str">
        <f ca="1">VLOOKUP(J46,病院[],3,FALSE)</f>
        <v>立川市緑町3256</v>
      </c>
      <c r="N46" s="4">
        <f t="shared" ca="1" si="2"/>
        <v>1</v>
      </c>
      <c r="Q46" s="42">
        <f t="shared" ca="1" si="1"/>
        <v>46023</v>
      </c>
    </row>
    <row r="47" spans="2:17">
      <c r="B47" s="6">
        <v>42</v>
      </c>
      <c r="C47" s="8"/>
      <c r="D47" s="7" t="str">
        <v>澁澤　絹江</v>
      </c>
      <c r="E47" s="8" t="str" cm="1">
        <f t="array" aca="1" ref="E47" ca="1">IFERROR(VLOOKUP($D47,全[[利用者名]:[項目31]],COLUMN(INDIRECT("全["&amp;E$5&amp;"]"))-3,FALSE),"")</f>
        <v>介護</v>
      </c>
      <c r="F47" s="11" cm="1">
        <f t="array" aca="1" ref="F47" ca="1">IFERROR(VLOOKUP($D47,全[[利用者名]:[項目31]],COLUMN(INDIRECT("全["&amp;F$5&amp;"]"))-3,FALSE),"")</f>
        <v>45931</v>
      </c>
      <c r="G47" s="11" cm="1">
        <f t="array" aca="1" ref="G47" ca="1">IFERROR(VLOOKUP($D47,全[[利用者名]:[項目31]],COLUMN(INDIRECT("全["&amp;G$5&amp;"]"))-3,FALSE),"")</f>
        <v>46022</v>
      </c>
      <c r="H47" s="11" cm="1">
        <f t="array" aca="1" ref="H47" ca="1">IFERROR(VLOOKUP($D47,全[[利用者名]:[項目31]],COLUMN(INDIRECT("全["&amp;H$5&amp;"]"))-3,FALSE),"")</f>
        <v>18210</v>
      </c>
      <c r="I47" s="8" t="str" cm="1">
        <f t="array" aca="1" ref="I47" ca="1">IFERROR(VLOOKUP($D47,全[[利用者名]:[項目31]],COLUMN(INDIRECT("全["&amp;I$5&amp;"]"))-3,FALSE),"")</f>
        <v>井尾　和雄</v>
      </c>
      <c r="J47" s="9" t="str" cm="1">
        <f t="array" aca="1" ref="J47" ca="1">IFERROR(VLOOKUP($D47,全[[利用者名]:[項目31]],COLUMN(INDIRECT("全["&amp;J$5&amp;"]"))-3,FALSE),"")</f>
        <v>立川在宅ケアクリニック</v>
      </c>
      <c r="L47" s="2" t="str">
        <f ca="1">VLOOKUP(J47,病院[],2,FALSE)</f>
        <v>190-0012</v>
      </c>
      <c r="M47" s="2" t="str">
        <f ca="1">VLOOKUP(J47,病院[],3,FALSE)</f>
        <v>立川市曙町2-8-28 TAMA MIRAI SQUARE 5階</v>
      </c>
      <c r="N47" s="4">
        <f t="shared" ca="1" si="2"/>
        <v>8</v>
      </c>
      <c r="Q47" s="42">
        <f t="shared" ca="1" si="1"/>
        <v>46023</v>
      </c>
    </row>
    <row r="48" spans="2:17">
      <c r="B48" s="6">
        <v>43</v>
      </c>
      <c r="C48" s="8"/>
      <c r="D48" s="7" t="str">
        <v>榎戸　フミ</v>
      </c>
      <c r="E48" s="8" t="str" cm="1">
        <f t="array" aca="1" ref="E48" ca="1">IFERROR(VLOOKUP($D48,全[[利用者名]:[項目31]],COLUMN(INDIRECT("全["&amp;E$5&amp;"]"))-3,FALSE),"")</f>
        <v>介護</v>
      </c>
      <c r="F48" s="11" cm="1">
        <f t="array" aca="1" ref="F48" ca="1">IFERROR(VLOOKUP($D48,全[[利用者名]:[項目31]],COLUMN(INDIRECT("全["&amp;F$5&amp;"]"))-3,FALSE),"")</f>
        <v>45931</v>
      </c>
      <c r="G48" s="11" cm="1">
        <f t="array" aca="1" ref="G48" ca="1">IFERROR(VLOOKUP($D48,全[[利用者名]:[項目31]],COLUMN(INDIRECT("全["&amp;G$5&amp;"]"))-3,FALSE),"")</f>
        <v>46022</v>
      </c>
      <c r="H48" s="11" cm="1">
        <f t="array" aca="1" ref="H48" ca="1">IFERROR(VLOOKUP($D48,全[[利用者名]:[項目31]],COLUMN(INDIRECT("全["&amp;H$5&amp;"]"))-3,FALSE),"")</f>
        <v>10418</v>
      </c>
      <c r="I48" s="8" t="str" cm="1">
        <f t="array" aca="1" ref="I48" ca="1">IFERROR(VLOOKUP($D48,全[[利用者名]:[項目31]],COLUMN(INDIRECT("全["&amp;I$5&amp;"]"))-3,FALSE),"")</f>
        <v>小西　亜佐子</v>
      </c>
      <c r="J48" s="9" t="str" cm="1">
        <f t="array" aca="1" ref="J48" ca="1">IFERROR(VLOOKUP($D48,全[[利用者名]:[項目31]],COLUMN(INDIRECT("全["&amp;J$5&amp;"]"))-3,FALSE),"")</f>
        <v>立川在宅ケアクリニック</v>
      </c>
      <c r="L48" s="2" t="str">
        <f ca="1">VLOOKUP(J48,病院[],2,FALSE)</f>
        <v>190-0012</v>
      </c>
      <c r="M48" s="2" t="str">
        <f ca="1">VLOOKUP(J48,病院[],3,FALSE)</f>
        <v>立川市曙町2-8-28 TAMA MIRAI SQUARE 5階</v>
      </c>
      <c r="N48" s="4">
        <f t="shared" ca="1" si="2"/>
        <v>8</v>
      </c>
      <c r="Q48" s="42">
        <f t="shared" ca="1" si="1"/>
        <v>46023</v>
      </c>
    </row>
    <row r="49" spans="2:17">
      <c r="B49" s="6">
        <v>44</v>
      </c>
      <c r="C49" s="8"/>
      <c r="D49" s="7" t="str">
        <v>北澤　正武</v>
      </c>
      <c r="E49" s="8" t="str" cm="1">
        <f t="array" aca="1" ref="E49" ca="1">IFERROR(VLOOKUP($D49,全[[利用者名]:[項目31]],COLUMN(INDIRECT("全["&amp;E$5&amp;"]"))-3,FALSE),"")</f>
        <v>介護</v>
      </c>
      <c r="F49" s="11" cm="1">
        <f t="array" aca="1" ref="F49" ca="1">IFERROR(VLOOKUP($D49,全[[利用者名]:[項目31]],COLUMN(INDIRECT("全["&amp;F$5&amp;"]"))-3,FALSE),"")</f>
        <v>45944</v>
      </c>
      <c r="G49" s="11" cm="1">
        <f t="array" aca="1" ref="G49" ca="1">IFERROR(VLOOKUP($D49,全[[利用者名]:[項目31]],COLUMN(INDIRECT("全["&amp;G$5&amp;"]"))-3,FALSE),"")</f>
        <v>46022</v>
      </c>
      <c r="H49" s="11" cm="1">
        <f t="array" aca="1" ref="H49" ca="1">IFERROR(VLOOKUP($D49,全[[利用者名]:[項目31]],COLUMN(INDIRECT("全["&amp;H$5&amp;"]"))-3,FALSE),"")</f>
        <v>15940</v>
      </c>
      <c r="I49" s="8" t="str" cm="1">
        <f t="array" aca="1" ref="I49" ca="1">IFERROR(VLOOKUP($D49,全[[利用者名]:[項目31]],COLUMN(INDIRECT("全["&amp;I$5&amp;"]"))-3,FALSE),"")</f>
        <v>小西　亜佐子</v>
      </c>
      <c r="J49" s="9" t="str" cm="1">
        <f t="array" aca="1" ref="J49" ca="1">IFERROR(VLOOKUP($D49,全[[利用者名]:[項目31]],COLUMN(INDIRECT("全["&amp;J$5&amp;"]"))-3,FALSE),"")</f>
        <v>立川在宅ケアクリニック</v>
      </c>
      <c r="L49" s="2" t="str">
        <f ca="1">VLOOKUP(J49,病院[],2,FALSE)</f>
        <v>190-0012</v>
      </c>
      <c r="M49" s="2" t="str">
        <f ca="1">VLOOKUP(J49,病院[],3,FALSE)</f>
        <v>立川市曙町2-8-28 TAMA MIRAI SQUARE 5階</v>
      </c>
      <c r="N49" s="4">
        <f t="shared" ca="1" si="2"/>
        <v>8</v>
      </c>
      <c r="Q49" s="42">
        <f t="shared" ca="1" si="1"/>
        <v>46023</v>
      </c>
    </row>
    <row r="50" spans="2:17">
      <c r="B50" s="6">
        <v>45</v>
      </c>
      <c r="C50" s="8"/>
      <c r="D50" s="7" t="str">
        <v>輿水　順子</v>
      </c>
      <c r="E50" s="8" t="str" cm="1">
        <f t="array" aca="1" ref="E50" ca="1">IFERROR(VLOOKUP($D50,全[[利用者名]:[項目31]],COLUMN(INDIRECT("全["&amp;E$5&amp;"]"))-3,FALSE),"")</f>
        <v>医療</v>
      </c>
      <c r="F50" s="11" cm="1">
        <f t="array" aca="1" ref="F50" ca="1">IFERROR(VLOOKUP($D50,全[[利用者名]:[項目31]],COLUMN(INDIRECT("全["&amp;F$5&amp;"]"))-3,FALSE),"")</f>
        <v>45931</v>
      </c>
      <c r="G50" s="11" cm="1">
        <f t="array" aca="1" ref="G50" ca="1">IFERROR(VLOOKUP($D50,全[[利用者名]:[項目31]],COLUMN(INDIRECT("全["&amp;G$5&amp;"]"))-3,FALSE),"")</f>
        <v>46022</v>
      </c>
      <c r="H50" s="11" cm="1">
        <f t="array" aca="1" ref="H50" ca="1">IFERROR(VLOOKUP($D50,全[[利用者名]:[項目31]],COLUMN(INDIRECT("全["&amp;H$5&amp;"]"))-3,FALSE),"")</f>
        <v>14876</v>
      </c>
      <c r="I50" s="8" t="str" cm="1">
        <f t="array" aca="1" ref="I50" ca="1">IFERROR(VLOOKUP($D50,全[[利用者名]:[項目31]],COLUMN(INDIRECT("全["&amp;I$5&amp;"]"))-3,FALSE),"")</f>
        <v>小西　亜佐子</v>
      </c>
      <c r="J50" s="9" t="str" cm="1">
        <f t="array" aca="1" ref="J50" ca="1">IFERROR(VLOOKUP($D50,全[[利用者名]:[項目31]],COLUMN(INDIRECT("全["&amp;J$5&amp;"]"))-3,FALSE),"")</f>
        <v>立川在宅ケアクリニック</v>
      </c>
      <c r="L50" s="2" t="str">
        <f ca="1">VLOOKUP(J50,病院[],2,FALSE)</f>
        <v>190-0012</v>
      </c>
      <c r="M50" s="2" t="str">
        <f ca="1">VLOOKUP(J50,病院[],3,FALSE)</f>
        <v>立川市曙町2-8-28 TAMA MIRAI SQUARE 5階</v>
      </c>
      <c r="N50" s="4">
        <f t="shared" ca="1" si="2"/>
        <v>8</v>
      </c>
      <c r="Q50" s="42">
        <f t="shared" ca="1" si="1"/>
        <v>46023</v>
      </c>
    </row>
    <row r="51" spans="2:17">
      <c r="B51" s="6">
        <v>46</v>
      </c>
      <c r="C51" s="8"/>
      <c r="D51" s="7" t="str">
        <v>本田　武和</v>
      </c>
      <c r="E51" s="8" t="str" cm="1">
        <f t="array" aca="1" ref="E51" ca="1">IFERROR(VLOOKUP($D51,全[[利用者名]:[項目31]],COLUMN(INDIRECT("全["&amp;E$5&amp;"]"))-3,FALSE),"")</f>
        <v>医療</v>
      </c>
      <c r="F51" s="11" cm="1">
        <f t="array" aca="1" ref="F51" ca="1">IFERROR(VLOOKUP($D51,全[[利用者名]:[項目31]],COLUMN(INDIRECT("全["&amp;F$5&amp;"]"))-3,FALSE),"")</f>
        <v>45962</v>
      </c>
      <c r="G51" s="11" cm="1">
        <f t="array" aca="1" ref="G51" ca="1">IFERROR(VLOOKUP($D51,全[[利用者名]:[項目31]],COLUMN(INDIRECT("全["&amp;G$5&amp;"]"))-3,FALSE),"")</f>
        <v>45991</v>
      </c>
      <c r="H51" s="11" cm="1">
        <f t="array" aca="1" ref="H51" ca="1">IFERROR(VLOOKUP($D51,全[[利用者名]:[項目31]],COLUMN(INDIRECT("全["&amp;H$5&amp;"]"))-3,FALSE),"")</f>
        <v>14327</v>
      </c>
      <c r="I51" s="8" t="str" cm="1">
        <f t="array" aca="1" ref="I51" ca="1">IFERROR(VLOOKUP($D51,全[[利用者名]:[項目31]],COLUMN(INDIRECT("全["&amp;I$5&amp;"]"))-3,FALSE),"")</f>
        <v>小西　亜佐子</v>
      </c>
      <c r="J51" s="9" t="str" cm="1">
        <f t="array" aca="1" ref="J51" ca="1">IFERROR(VLOOKUP($D51,全[[利用者名]:[項目31]],COLUMN(INDIRECT("全["&amp;J$5&amp;"]"))-3,FALSE),"")</f>
        <v>立川在宅ケアクリニック</v>
      </c>
      <c r="L51" s="2" t="str">
        <f ca="1">VLOOKUP(J51,病院[],2,FALSE)</f>
        <v>190-0012</v>
      </c>
      <c r="M51" s="2" t="str">
        <f ca="1">VLOOKUP(J51,病院[],3,FALSE)</f>
        <v>立川市曙町2-8-28 TAMA MIRAI SQUARE 5階</v>
      </c>
      <c r="N51" s="4">
        <f t="shared" ca="1" si="2"/>
        <v>8</v>
      </c>
      <c r="Q51" s="42">
        <f t="shared" ca="1" si="1"/>
        <v>45992</v>
      </c>
    </row>
    <row r="52" spans="2:17">
      <c r="B52" s="6">
        <v>47</v>
      </c>
      <c r="C52" s="8"/>
      <c r="D52" s="7" t="str">
        <v>三浦　眞二</v>
      </c>
      <c r="E52" s="8" t="str" cm="1">
        <f t="array" aca="1" ref="E52" ca="1">IFERROR(VLOOKUP($D52,全[[利用者名]:[項目31]],COLUMN(INDIRECT("全["&amp;E$5&amp;"]"))-3,FALSE),"")</f>
        <v>医療</v>
      </c>
      <c r="F52" s="11" cm="1">
        <f t="array" aca="1" ref="F52" ca="1">IFERROR(VLOOKUP($D52,全[[利用者名]:[項目31]],COLUMN(INDIRECT("全["&amp;F$5&amp;"]"))-3,FALSE),"")</f>
        <v>45931</v>
      </c>
      <c r="G52" s="11" cm="1">
        <f t="array" aca="1" ref="G52" ca="1">IFERROR(VLOOKUP($D52,全[[利用者名]:[項目31]],COLUMN(INDIRECT("全["&amp;G$5&amp;"]"))-3,FALSE),"")</f>
        <v>46022</v>
      </c>
      <c r="H52" s="11" cm="1">
        <f t="array" aca="1" ref="H52" ca="1">IFERROR(VLOOKUP($D52,全[[利用者名]:[項目31]],COLUMN(INDIRECT("全["&amp;H$5&amp;"]"))-3,FALSE),"")</f>
        <v>21516</v>
      </c>
      <c r="I52" s="8" t="str" cm="1">
        <f t="array" aca="1" ref="I52" ca="1">IFERROR(VLOOKUP($D52,全[[利用者名]:[項目31]],COLUMN(INDIRECT("全["&amp;I$5&amp;"]"))-3,FALSE),"")</f>
        <v>小西　亜佐子</v>
      </c>
      <c r="J52" s="9" t="str" cm="1">
        <f t="array" aca="1" ref="J52" ca="1">IFERROR(VLOOKUP($D52,全[[利用者名]:[項目31]],COLUMN(INDIRECT("全["&amp;J$5&amp;"]"))-3,FALSE),"")</f>
        <v>立川在宅ケアクリニック</v>
      </c>
      <c r="L52" s="2" t="str">
        <f ca="1">VLOOKUP(J52,病院[],2,FALSE)</f>
        <v>190-0012</v>
      </c>
      <c r="M52" s="2" t="str">
        <f ca="1">VLOOKUP(J52,病院[],3,FALSE)</f>
        <v>立川市曙町2-8-28 TAMA MIRAI SQUARE 5階</v>
      </c>
      <c r="N52" s="4">
        <f t="shared" ca="1" si="2"/>
        <v>8</v>
      </c>
      <c r="Q52" s="42">
        <f t="shared" ca="1" si="1"/>
        <v>46023</v>
      </c>
    </row>
    <row r="53" spans="2:17">
      <c r="B53" s="6">
        <v>48</v>
      </c>
      <c r="C53" s="8"/>
      <c r="D53" s="7" t="str">
        <v>島貫　雅貴子</v>
      </c>
      <c r="E53" s="8" t="str" cm="1">
        <f t="array" aca="1" ref="E53" ca="1">IFERROR(VLOOKUP($D53,全[[利用者名]:[項目31]],COLUMN(INDIRECT("全["&amp;E$5&amp;"]"))-3,FALSE),"")</f>
        <v>医療</v>
      </c>
      <c r="F53" s="11" cm="1">
        <f t="array" aca="1" ref="F53" ca="1">IFERROR(VLOOKUP($D53,全[[利用者名]:[項目31]],COLUMN(INDIRECT("全["&amp;F$5&amp;"]"))-3,FALSE),"")</f>
        <v>45931</v>
      </c>
      <c r="G53" s="11" cm="1">
        <f t="array" aca="1" ref="G53" ca="1">IFERROR(VLOOKUP($D53,全[[利用者名]:[項目31]],COLUMN(INDIRECT("全["&amp;G$5&amp;"]"))-3,FALSE),"")</f>
        <v>46022</v>
      </c>
      <c r="H53" s="11" cm="1">
        <f t="array" aca="1" ref="H53" ca="1">IFERROR(VLOOKUP($D53,全[[利用者名]:[項目31]],COLUMN(INDIRECT("全["&amp;H$5&amp;"]"))-3,FALSE),"")</f>
        <v>22901</v>
      </c>
      <c r="I53" s="8" t="str" cm="1">
        <f t="array" aca="1" ref="I53" ca="1">IFERROR(VLOOKUP($D53,全[[利用者名]:[項目31]],COLUMN(INDIRECT("全["&amp;I$5&amp;"]"))-3,FALSE),"")</f>
        <v>荘司　輝昭</v>
      </c>
      <c r="J53" s="9" t="str" cm="1">
        <f t="array" aca="1" ref="J53" ca="1">IFERROR(VLOOKUP($D53,全[[利用者名]:[項目31]],COLUMN(INDIRECT("全["&amp;J$5&amp;"]"))-3,FALSE),"")</f>
        <v>立川在宅ケアクリニック</v>
      </c>
      <c r="L53" s="2" t="str">
        <f ca="1">VLOOKUP(J53,病院[],2,FALSE)</f>
        <v>190-0012</v>
      </c>
      <c r="M53" s="2" t="str">
        <f ca="1">VLOOKUP(J53,病院[],3,FALSE)</f>
        <v>立川市曙町2-8-28 TAMA MIRAI SQUARE 5階</v>
      </c>
      <c r="N53" s="4">
        <f t="shared" ca="1" si="2"/>
        <v>8</v>
      </c>
      <c r="Q53" s="42">
        <f t="shared" ca="1" si="1"/>
        <v>46023</v>
      </c>
    </row>
    <row r="54" spans="2:17">
      <c r="B54" s="6">
        <v>49</v>
      </c>
      <c r="C54" s="8"/>
      <c r="D54" s="7" t="str">
        <v>原田　春子</v>
      </c>
      <c r="E54" s="8" t="str" cm="1">
        <f t="array" aca="1" ref="E54" ca="1">IFERROR(VLOOKUP($D54,全[[利用者名]:[項目31]],COLUMN(INDIRECT("全["&amp;E$5&amp;"]"))-3,FALSE),"")</f>
        <v>介護</v>
      </c>
      <c r="F54" s="11" cm="1">
        <f t="array" aca="1" ref="F54" ca="1">IFERROR(VLOOKUP($D54,全[[利用者名]:[項目31]],COLUMN(INDIRECT("全["&amp;F$5&amp;"]"))-3,FALSE),"")</f>
        <v>45931</v>
      </c>
      <c r="G54" s="11" cm="1">
        <f t="array" aca="1" ref="G54" ca="1">IFERROR(VLOOKUP($D54,全[[利用者名]:[項目31]],COLUMN(INDIRECT("全["&amp;G$5&amp;"]"))-3,FALSE),"")</f>
        <v>46022</v>
      </c>
      <c r="H54" s="11" cm="1">
        <f t="array" aca="1" ref="H54" ca="1">IFERROR(VLOOKUP($D54,全[[利用者名]:[項目31]],COLUMN(INDIRECT("全["&amp;H$5&amp;"]"))-3,FALSE),"")</f>
        <v>17982</v>
      </c>
      <c r="I54" s="8" t="str" cm="1">
        <f t="array" aca="1" ref="I54" ca="1">IFERROR(VLOOKUP($D54,全[[利用者名]:[項目31]],COLUMN(INDIRECT("全["&amp;I$5&amp;"]"))-3,FALSE),"")</f>
        <v>片桐　淳</v>
      </c>
      <c r="J54" s="9" t="str" cm="1">
        <f t="array" aca="1" ref="J54" ca="1">IFERROR(VLOOKUP($D54,全[[利用者名]:[項目31]],COLUMN(INDIRECT("全["&amp;J$5&amp;"]"))-3,FALSE),"")</f>
        <v>立川在宅ケアクリニック</v>
      </c>
      <c r="L54" s="2" t="str">
        <f ca="1">VLOOKUP(J54,病院[],2,FALSE)</f>
        <v>190-0012</v>
      </c>
      <c r="M54" s="2" t="str">
        <f ca="1">VLOOKUP(J54,病院[],3,FALSE)</f>
        <v>立川市曙町2-8-28 TAMA MIRAI SQUARE 5階</v>
      </c>
      <c r="N54" s="4">
        <f t="shared" ca="1" si="2"/>
        <v>8</v>
      </c>
      <c r="Q54" s="42">
        <f t="shared" ca="1" si="1"/>
        <v>46023</v>
      </c>
    </row>
    <row r="55" spans="2:17">
      <c r="B55" s="6">
        <v>50</v>
      </c>
      <c r="C55" s="8"/>
      <c r="D55" s="7" t="str">
        <v>熊倉　房枝</v>
      </c>
      <c r="E55" s="8" t="str" cm="1">
        <f t="array" aca="1" ref="E55" ca="1">IFERROR(VLOOKUP($D55,全[[利用者名]:[項目31]],COLUMN(INDIRECT("全["&amp;E$5&amp;"]"))-3,FALSE),"")</f>
        <v>介護</v>
      </c>
      <c r="F55" s="11" cm="1">
        <f t="array" aca="1" ref="F55" ca="1">IFERROR(VLOOKUP($D55,全[[利用者名]:[項目31]],COLUMN(INDIRECT("全["&amp;F$5&amp;"]"))-3,FALSE),"")</f>
        <v>45973</v>
      </c>
      <c r="G55" s="11" cm="1">
        <f t="array" aca="1" ref="G55" ca="1">IFERROR(VLOOKUP($D55,全[[利用者名]:[項目31]],COLUMN(INDIRECT("全["&amp;G$5&amp;"]"))-3,FALSE),"")</f>
        <v>46022</v>
      </c>
      <c r="H55" s="11" cm="1">
        <f t="array" aca="1" ref="H55" ca="1">IFERROR(VLOOKUP($D55,全[[利用者名]:[項目31]],COLUMN(INDIRECT("全["&amp;H$5&amp;"]"))-3,FALSE),"")</f>
        <v>13482</v>
      </c>
      <c r="I55" s="8" t="str" cm="1">
        <f t="array" aca="1" ref="I55" ca="1">IFERROR(VLOOKUP($D55,全[[利用者名]:[項目31]],COLUMN(INDIRECT("全["&amp;I$5&amp;"]"))-3,FALSE),"")</f>
        <v>伊藤　寿朗</v>
      </c>
      <c r="J55" s="9" t="str" cm="1">
        <f t="array" aca="1" ref="J55" ca="1">IFERROR(VLOOKUP($D55,全[[利用者名]:[項目31]],COLUMN(INDIRECT("全["&amp;J$5&amp;"]"))-3,FALSE),"")</f>
        <v>立川若葉団地クリニック</v>
      </c>
      <c r="L55" s="2" t="str">
        <f ca="1">VLOOKUP(J55,病院[],2,FALSE)</f>
        <v>190-0001</v>
      </c>
      <c r="M55" s="2" t="str">
        <f ca="1">VLOOKUP(J55,病院[],3,FALSE)</f>
        <v>立川市若葉町4-25-1　39号棟101</v>
      </c>
      <c r="N55" s="4">
        <f t="shared" ca="1" si="2"/>
        <v>1</v>
      </c>
      <c r="Q55" s="42">
        <f t="shared" ca="1" si="1"/>
        <v>46023</v>
      </c>
    </row>
    <row r="56" spans="2:17">
      <c r="B56" s="6">
        <v>51</v>
      </c>
      <c r="C56" s="8"/>
      <c r="D56" s="7" t="str">
        <v>内田　アイ子</v>
      </c>
      <c r="E56" s="8" t="str" cm="1">
        <f t="array" aca="1" ref="E56" ca="1">IFERROR(VLOOKUP($D56,全[[利用者名]:[項目31]],COLUMN(INDIRECT("全["&amp;E$5&amp;"]"))-3,FALSE),"")</f>
        <v>介護</v>
      </c>
      <c r="F56" s="11" cm="1">
        <f t="array" aca="1" ref="F56" ca="1">IFERROR(VLOOKUP($D56,全[[利用者名]:[項目31]],COLUMN(INDIRECT("全["&amp;F$5&amp;"]"))-3,FALSE),"")</f>
        <v>45839</v>
      </c>
      <c r="G56" s="11" cm="1">
        <f t="array" aca="1" ref="G56" ca="1">IFERROR(VLOOKUP($D56,全[[利用者名]:[項目31]],COLUMN(INDIRECT("全["&amp;G$5&amp;"]"))-3,FALSE),"")</f>
        <v>46022</v>
      </c>
      <c r="H56" s="11" cm="1">
        <f t="array" aca="1" ref="H56" ca="1">IFERROR(VLOOKUP($D56,全[[利用者名]:[項目31]],COLUMN(INDIRECT("全["&amp;H$5&amp;"]"))-3,FALSE),"")</f>
        <v>12356</v>
      </c>
      <c r="I56" s="8" t="str" cm="1">
        <f t="array" aca="1" ref="I56" ca="1">IFERROR(VLOOKUP($D56,全[[利用者名]:[項目31]],COLUMN(INDIRECT("全["&amp;I$5&amp;"]"))-3,FALSE),"")</f>
        <v>安川　礼子</v>
      </c>
      <c r="J56" s="9" t="str" cm="1">
        <f t="array" aca="1" ref="J56" ca="1">IFERROR(VLOOKUP($D56,全[[利用者名]:[項目31]],COLUMN(INDIRECT("全["&amp;J$5&amp;"]"))-3,FALSE),"")</f>
        <v>立川相互ふれあいクリニック</v>
      </c>
      <c r="L56" s="2" t="str">
        <f ca="1">VLOOKUP(J56,病院[],2,FALSE)</f>
        <v>190-0022</v>
      </c>
      <c r="M56" s="2" t="str">
        <f ca="1">VLOOKUP(J56,病院[],3,FALSE)</f>
        <v>立川市錦町1-23-4</v>
      </c>
      <c r="N56" s="4">
        <f t="shared" ca="1" si="2"/>
        <v>3</v>
      </c>
      <c r="Q56" s="42">
        <f t="shared" ref="Q56:Q57" ca="1" si="3">G56+1</f>
        <v>46023</v>
      </c>
    </row>
    <row r="57" spans="2:17">
      <c r="B57" s="6">
        <v>52</v>
      </c>
      <c r="C57" s="8"/>
      <c r="D57" s="7" t="str">
        <v>岡部　昭惠</v>
      </c>
      <c r="E57" s="8" t="str" cm="1">
        <f t="array" aca="1" ref="E57" ca="1">IFERROR(VLOOKUP($D57,全[[利用者名]:[項目31]],COLUMN(INDIRECT("全["&amp;E$5&amp;"]"))-3,FALSE),"")</f>
        <v>介護</v>
      </c>
      <c r="F57" s="11" cm="1">
        <f t="array" aca="1" ref="F57" ca="1">IFERROR(VLOOKUP($D57,全[[利用者名]:[項目31]],COLUMN(INDIRECT("全["&amp;F$5&amp;"]"))-3,FALSE),"")</f>
        <v>45839</v>
      </c>
      <c r="G57" s="11" cm="1">
        <f t="array" aca="1" ref="G57" ca="1">IFERROR(VLOOKUP($D57,全[[利用者名]:[項目31]],COLUMN(INDIRECT("全["&amp;G$5&amp;"]"))-3,FALSE),"")</f>
        <v>46022</v>
      </c>
      <c r="H57" s="11" cm="1">
        <f t="array" aca="1" ref="H57" ca="1">IFERROR(VLOOKUP($D57,全[[利用者名]:[項目31]],COLUMN(INDIRECT("全["&amp;H$5&amp;"]"))-3,FALSE),"")</f>
        <v>17031</v>
      </c>
      <c r="I57" s="8" t="str" cm="1">
        <f t="array" aca="1" ref="I57" ca="1">IFERROR(VLOOKUP($D57,全[[利用者名]:[項目31]],COLUMN(INDIRECT("全["&amp;I$5&amp;"]"))-3,FALSE),"")</f>
        <v>樫山　麻子</v>
      </c>
      <c r="J57" s="9" t="str" cm="1">
        <f t="array" aca="1" ref="J57" ca="1">IFERROR(VLOOKUP($D57,全[[利用者名]:[項目31]],COLUMN(INDIRECT("全["&amp;J$5&amp;"]"))-3,FALSE),"")</f>
        <v>立川相互ふれあいクリニック</v>
      </c>
      <c r="L57" s="2" t="str">
        <f ca="1">VLOOKUP(J57,病院[],2,FALSE)</f>
        <v>190-0022</v>
      </c>
      <c r="M57" s="2" t="str">
        <f ca="1">VLOOKUP(J57,病院[],3,FALSE)</f>
        <v>立川市錦町1-23-4</v>
      </c>
      <c r="N57" s="4">
        <f t="shared" ca="1" si="2"/>
        <v>3</v>
      </c>
      <c r="Q57" s="42">
        <f t="shared" ca="1" si="3"/>
        <v>46023</v>
      </c>
    </row>
    <row r="58" spans="2:17">
      <c r="B58" s="6">
        <v>53</v>
      </c>
      <c r="C58" s="8"/>
      <c r="D58" s="7" t="str">
        <v>中岡　カツ子</v>
      </c>
      <c r="E58" s="8" t="str" cm="1">
        <f t="array" aca="1" ref="E58" ca="1">IFERROR(VLOOKUP($D58,全[[利用者名]:[項目31]],COLUMN(INDIRECT("全["&amp;E$5&amp;"]"))-3,FALSE),"")</f>
        <v>介護</v>
      </c>
      <c r="F58" s="11" cm="1">
        <f t="array" aca="1" ref="F58" ca="1">IFERROR(VLOOKUP($D58,全[[利用者名]:[項目31]],COLUMN(INDIRECT("全["&amp;F$5&amp;"]"))-3,FALSE),"")</f>
        <v>45916</v>
      </c>
      <c r="G58" s="11" cm="1">
        <f t="array" aca="1" ref="G58" ca="1">IFERROR(VLOOKUP($D58,全[[利用者名]:[項目31]],COLUMN(INDIRECT("全["&amp;G$5&amp;"]"))-3,FALSE),"")</f>
        <v>45961</v>
      </c>
      <c r="H58" s="11" cm="1">
        <f t="array" aca="1" ref="H58" ca="1">IFERROR(VLOOKUP($D58,全[[利用者名]:[項目31]],COLUMN(INDIRECT("全["&amp;H$5&amp;"]"))-3,FALSE),"")</f>
        <v>13962</v>
      </c>
      <c r="I58" s="8" t="str" cm="1">
        <f t="array" aca="1" ref="I58" ca="1">IFERROR(VLOOKUP($D58,全[[利用者名]:[項目31]],COLUMN(INDIRECT("全["&amp;I$5&amp;"]"))-3,FALSE),"")</f>
        <v>矢野　孝子</v>
      </c>
      <c r="J58" s="9" t="str" cm="1">
        <f t="array" aca="1" ref="J58" ca="1">IFERROR(VLOOKUP($D58,全[[利用者名]:[項目31]],COLUMN(INDIRECT("全["&amp;J$5&amp;"]"))-3,FALSE),"")</f>
        <v>立川相互ふれあいクリニック</v>
      </c>
      <c r="L58" s="2" t="str">
        <f ca="1">VLOOKUP(J58,病院[],2,FALSE)</f>
        <v>190-0022</v>
      </c>
      <c r="M58" s="2" t="str">
        <f ca="1">VLOOKUP(J58,病院[],3,FALSE)</f>
        <v>立川市錦町1-23-4</v>
      </c>
      <c r="N58" s="4">
        <f t="shared" ca="1" si="2"/>
        <v>3</v>
      </c>
      <c r="Q58" s="42">
        <f t="shared" ref="Q58:Q59" ca="1" si="4">G58+1</f>
        <v>45962</v>
      </c>
    </row>
    <row r="59" spans="2:17">
      <c r="B59" s="6">
        <v>54</v>
      </c>
      <c r="C59" s="8"/>
      <c r="D59" s="7" t="str">
        <v>沖　弘子</v>
      </c>
      <c r="E59" s="8" t="str" cm="1">
        <f t="array" aca="1" ref="E59" ca="1">IFERROR(VLOOKUP($D59,全[[利用者名]:[項目31]],COLUMN(INDIRECT("全["&amp;E$5&amp;"]"))-3,FALSE),"")</f>
        <v>介護</v>
      </c>
      <c r="F59" s="11" cm="1">
        <f t="array" aca="1" ref="F59" ca="1">IFERROR(VLOOKUP($D59,全[[利用者名]:[項目31]],COLUMN(INDIRECT("全["&amp;F$5&amp;"]"))-3,FALSE),"")</f>
        <v>45992</v>
      </c>
      <c r="G59" s="11" cm="1">
        <f t="array" aca="1" ref="G59" ca="1">IFERROR(VLOOKUP($D59,全[[利用者名]:[項目31]],COLUMN(INDIRECT("全["&amp;G$5&amp;"]"))-3,FALSE),"")</f>
        <v>46022</v>
      </c>
      <c r="H59" s="11" cm="1">
        <f t="array" aca="1" ref="H59" ca="1">IFERROR(VLOOKUP($D59,全[[利用者名]:[項目31]],COLUMN(INDIRECT("全["&amp;H$5&amp;"]"))-3,FALSE),"")</f>
        <v>12348</v>
      </c>
      <c r="I59" s="8" t="str" cm="1">
        <f t="array" aca="1" ref="I59" ca="1">IFERROR(VLOOKUP($D59,全[[利用者名]:[項目31]],COLUMN(INDIRECT("全["&amp;I$5&amp;"]"))-3,FALSE),"")</f>
        <v>安田　肇</v>
      </c>
      <c r="J59" s="9" t="str" cm="1">
        <f t="array" aca="1" ref="J59" ca="1">IFERROR(VLOOKUP($D59,全[[利用者名]:[項目31]],COLUMN(INDIRECT("全["&amp;J$5&amp;"]"))-3,FALSE),"")</f>
        <v>立川相互錦町クリニック</v>
      </c>
      <c r="L59" s="2" t="str">
        <f ca="1">VLOOKUP(J59,病院[],2,FALSE)</f>
        <v>190-0022</v>
      </c>
      <c r="M59" s="2" t="str">
        <f ca="1">VLOOKUP(J59,病院[],3,FALSE)</f>
        <v>立川市錦町1-16-15</v>
      </c>
      <c r="N59" s="4">
        <f t="shared" ca="1" si="2"/>
        <v>5</v>
      </c>
      <c r="Q59" s="42">
        <f t="shared" ca="1" si="4"/>
        <v>46023</v>
      </c>
    </row>
    <row r="60" spans="2:17">
      <c r="B60" s="6">
        <v>55</v>
      </c>
      <c r="C60" s="8"/>
      <c r="D60" s="7" t="str">
        <v>林　康子</v>
      </c>
      <c r="E60" s="8" t="str" cm="1">
        <f t="array" aca="1" ref="E60" ca="1">IFERROR(VLOOKUP($D60,全[[利用者名]:[項目31]],COLUMN(INDIRECT("全["&amp;E$5&amp;"]"))-3,FALSE),"")</f>
        <v>介護</v>
      </c>
      <c r="F60" s="11" cm="1">
        <f t="array" aca="1" ref="F60" ca="1">IFERROR(VLOOKUP($D60,全[[利用者名]:[項目31]],COLUMN(INDIRECT("全["&amp;F$5&amp;"]"))-3,FALSE),"")</f>
        <v>45962</v>
      </c>
      <c r="G60" s="11" cm="1">
        <f t="array" aca="1" ref="G60" ca="1">IFERROR(VLOOKUP($D60,全[[利用者名]:[項目31]],COLUMN(INDIRECT("全["&amp;G$5&amp;"]"))-3,FALSE),"")</f>
        <v>45991</v>
      </c>
      <c r="H60" s="11" cm="1">
        <f t="array" aca="1" ref="H60" ca="1">IFERROR(VLOOKUP($D60,全[[利用者名]:[項目31]],COLUMN(INDIRECT("全["&amp;H$5&amp;"]"))-3,FALSE),"")</f>
        <v>10244</v>
      </c>
      <c r="I60" s="8" t="str" cm="1">
        <f t="array" aca="1" ref="I60" ca="1">IFERROR(VLOOKUP($D60,全[[利用者名]:[項目31]],COLUMN(INDIRECT("全["&amp;I$5&amp;"]"))-3,FALSE),"")</f>
        <v>森　洋輔</v>
      </c>
      <c r="J60" s="9" t="str" cm="1">
        <f t="array" aca="1" ref="J60" ca="1">IFERROR(VLOOKUP($D60,全[[利用者名]:[項目31]],COLUMN(INDIRECT("全["&amp;J$5&amp;"]"))-3,FALSE),"")</f>
        <v>立川相互錦町クリニック</v>
      </c>
      <c r="L60" s="2" t="str">
        <f ca="1">VLOOKUP(J60,病院[],2,FALSE)</f>
        <v>190-0022</v>
      </c>
      <c r="M60" s="2" t="str">
        <f ca="1">VLOOKUP(J60,病院[],3,FALSE)</f>
        <v>立川市錦町1-16-15</v>
      </c>
      <c r="N60" s="4">
        <f t="shared" ca="1" si="2"/>
        <v>5</v>
      </c>
      <c r="Q60" s="42">
        <f t="shared" ref="Q60" ca="1" si="5">G60+1</f>
        <v>45992</v>
      </c>
    </row>
    <row r="61" spans="2:17">
      <c r="B61" s="6">
        <v>56</v>
      </c>
      <c r="C61" s="8"/>
      <c r="D61" s="7" t="str">
        <v>坂本　文次</v>
      </c>
      <c r="E61" s="8" t="str" cm="1">
        <f t="array" aca="1" ref="E61" ca="1">IFERROR(VLOOKUP($D61,全[[利用者名]:[項目31]],COLUMN(INDIRECT("全["&amp;E$5&amp;"]"))-3,FALSE),"")</f>
        <v>介護</v>
      </c>
      <c r="F61" s="11" cm="1">
        <f t="array" aca="1" ref="F61" ca="1">IFERROR(VLOOKUP($D61,全[[利用者名]:[項目31]],COLUMN(INDIRECT("全["&amp;F$5&amp;"]"))-3,FALSE),"")</f>
        <v>45992</v>
      </c>
      <c r="G61" s="11" cm="1">
        <f t="array" aca="1" ref="G61" ca="1">IFERROR(VLOOKUP($D61,全[[利用者名]:[項目31]],COLUMN(INDIRECT("全["&amp;G$5&amp;"]"))-3,FALSE),"")</f>
        <v>46022</v>
      </c>
      <c r="H61" s="11" cm="1">
        <f t="array" aca="1" ref="H61" ca="1">IFERROR(VLOOKUP($D61,全[[利用者名]:[項目31]],COLUMN(INDIRECT("全["&amp;H$5&amp;"]"))-3,FALSE),"")</f>
        <v>10346</v>
      </c>
      <c r="I61" s="8" t="str" cm="1">
        <f t="array" aca="1" ref="I61" ca="1">IFERROR(VLOOKUP($D61,全[[利用者名]:[項目31]],COLUMN(INDIRECT("全["&amp;I$5&amp;"]"))-3,FALSE),"")</f>
        <v>中村　桃子</v>
      </c>
      <c r="J61" s="9" t="str" cm="1">
        <f t="array" aca="1" ref="J61" ca="1">IFERROR(VLOOKUP($D61,全[[利用者名]:[項目31]],COLUMN(INDIRECT("全["&amp;J$5&amp;"]"))-3,FALSE),"")</f>
        <v>立川相互錦町クリニック</v>
      </c>
      <c r="L61" s="2" t="str">
        <f ca="1">VLOOKUP(J61,病院[],2,FALSE)</f>
        <v>190-0022</v>
      </c>
      <c r="M61" s="2" t="str">
        <f ca="1">VLOOKUP(J61,病院[],3,FALSE)</f>
        <v>立川市錦町1-16-15</v>
      </c>
      <c r="N61" s="4">
        <f t="shared" ca="1" si="2"/>
        <v>5</v>
      </c>
      <c r="Q61" s="42">
        <f t="shared" ref="Q61:Q67" ca="1" si="6">G61+1</f>
        <v>46023</v>
      </c>
    </row>
    <row r="62" spans="2:17">
      <c r="B62" s="6">
        <v>57</v>
      </c>
      <c r="C62" s="8"/>
      <c r="D62" s="7" t="str">
        <v>白井　哲郎</v>
      </c>
      <c r="E62" s="8" t="str" cm="1">
        <f t="array" aca="1" ref="E62" ca="1">IFERROR(VLOOKUP($D62,全[[利用者名]:[項目31]],COLUMN(INDIRECT("全["&amp;E$5&amp;"]"))-3,FALSE),"")</f>
        <v>介護</v>
      </c>
      <c r="F62" s="11" cm="1">
        <f t="array" aca="1" ref="F62" ca="1">IFERROR(VLOOKUP($D62,全[[利用者名]:[項目31]],COLUMN(INDIRECT("全["&amp;F$5&amp;"]"))-3,FALSE),"")</f>
        <v>45992</v>
      </c>
      <c r="G62" s="11" cm="1">
        <f t="array" aca="1" ref="G62" ca="1">IFERROR(VLOOKUP($D62,全[[利用者名]:[項目31]],COLUMN(INDIRECT("全["&amp;G$5&amp;"]"))-3,FALSE),"")</f>
        <v>46022</v>
      </c>
      <c r="H62" s="11" cm="1">
        <f t="array" aca="1" ref="H62" ca="1">IFERROR(VLOOKUP($D62,全[[利用者名]:[項目31]],COLUMN(INDIRECT("全["&amp;H$5&amp;"]"))-3,FALSE),"")</f>
        <v>13128</v>
      </c>
      <c r="I62" s="8" t="str" cm="1">
        <f t="array" aca="1" ref="I62" ca="1">IFERROR(VLOOKUP($D62,全[[利用者名]:[項目31]],COLUMN(INDIRECT("全["&amp;I$5&amp;"]"))-3,FALSE),"")</f>
        <v>矢野　秀樹</v>
      </c>
      <c r="J62" s="9" t="str" cm="1">
        <f t="array" aca="1" ref="J62" ca="1">IFERROR(VLOOKUP($D62,全[[利用者名]:[項目31]],COLUMN(INDIRECT("全["&amp;J$5&amp;"]"))-3,FALSE),"")</f>
        <v>立川相互錦町クリニック</v>
      </c>
      <c r="L62" s="2" t="str">
        <f ca="1">VLOOKUP(J62,病院[],2,FALSE)</f>
        <v>190-0022</v>
      </c>
      <c r="M62" s="2" t="str">
        <f ca="1">VLOOKUP(J62,病院[],3,FALSE)</f>
        <v>立川市錦町1-16-15</v>
      </c>
      <c r="N62" s="4">
        <f t="shared" ca="1" si="2"/>
        <v>5</v>
      </c>
      <c r="Q62" s="42">
        <f t="shared" ca="1" si="6"/>
        <v>46023</v>
      </c>
    </row>
    <row r="63" spans="2:17">
      <c r="B63" s="6">
        <v>58</v>
      </c>
      <c r="C63" s="8"/>
      <c r="D63" s="7" t="str">
        <v>茂原　信</v>
      </c>
      <c r="E63" s="8" t="str" cm="1">
        <f t="array" aca="1" ref="E63" ca="1">IFERROR(VLOOKUP($D63,全[[利用者名]:[項目31]],COLUMN(INDIRECT("全["&amp;E$5&amp;"]"))-3,FALSE),"")</f>
        <v>介護</v>
      </c>
      <c r="F63" s="11" cm="1">
        <f t="array" aca="1" ref="F63" ca="1">IFERROR(VLOOKUP($D63,全[[利用者名]:[項目31]],COLUMN(INDIRECT("全["&amp;F$5&amp;"]"))-3,FALSE),"")</f>
        <v>45992</v>
      </c>
      <c r="G63" s="11" cm="1">
        <f t="array" aca="1" ref="G63" ca="1">IFERROR(VLOOKUP($D63,全[[利用者名]:[項目31]],COLUMN(INDIRECT("全["&amp;G$5&amp;"]"))-3,FALSE),"")</f>
        <v>46022</v>
      </c>
      <c r="H63" s="11" cm="1">
        <f t="array" aca="1" ref="H63" ca="1">IFERROR(VLOOKUP($D63,全[[利用者名]:[項目31]],COLUMN(INDIRECT("全["&amp;H$5&amp;"]"))-3,FALSE),"")</f>
        <v>16040</v>
      </c>
      <c r="I63" s="8" t="str" cm="1">
        <f t="array" aca="1" ref="I63" ca="1">IFERROR(VLOOKUP($D63,全[[利用者名]:[項目31]],COLUMN(INDIRECT("全["&amp;I$5&amp;"]"))-3,FALSE),"")</f>
        <v>矢野　秀樹</v>
      </c>
      <c r="J63" s="9" t="str" cm="1">
        <f t="array" aca="1" ref="J63" ca="1">IFERROR(VLOOKUP($D63,全[[利用者名]:[項目31]],COLUMN(INDIRECT("全["&amp;J$5&amp;"]"))-3,FALSE),"")</f>
        <v>立川相互錦町クリニック</v>
      </c>
      <c r="L63" s="2" t="str">
        <f ca="1">VLOOKUP(J63,病院[],2,FALSE)</f>
        <v>190-0022</v>
      </c>
      <c r="M63" s="2" t="str">
        <f ca="1">VLOOKUP(J63,病院[],3,FALSE)</f>
        <v>立川市錦町1-16-15</v>
      </c>
      <c r="N63" s="4">
        <f t="shared" ca="1" si="2"/>
        <v>5</v>
      </c>
      <c r="Q63" s="42">
        <f t="shared" ca="1" si="6"/>
        <v>46023</v>
      </c>
    </row>
    <row r="64" spans="2:17">
      <c r="B64" s="6">
        <v>59</v>
      </c>
      <c r="C64" s="8"/>
      <c r="D64" s="7" t="str">
        <v>中岡　忠昭</v>
      </c>
      <c r="E64" s="8" t="str" cm="1">
        <f t="array" aca="1" ref="E64" ca="1">IFERROR(VLOOKUP($D64,全[[利用者名]:[項目31]],COLUMN(INDIRECT("全["&amp;E$5&amp;"]"))-3,FALSE),"")</f>
        <v>介護</v>
      </c>
      <c r="F64" s="11" cm="1">
        <f t="array" aca="1" ref="F64" ca="1">IFERROR(VLOOKUP($D64,全[[利用者名]:[項目31]],COLUMN(INDIRECT("全["&amp;F$5&amp;"]"))-3,FALSE),"")</f>
        <v>45874</v>
      </c>
      <c r="G64" s="11" cm="1">
        <f t="array" aca="1" ref="G64" ca="1">IFERROR(VLOOKUP($D64,全[[利用者名]:[項目31]],COLUMN(INDIRECT("全["&amp;G$5&amp;"]"))-3,FALSE),"")</f>
        <v>45900</v>
      </c>
      <c r="H64" s="11" cm="1">
        <f t="array" aca="1" ref="H64" ca="1">IFERROR(VLOOKUP($D64,全[[利用者名]:[項目31]],COLUMN(INDIRECT("全["&amp;H$5&amp;"]"))-3,FALSE),"")</f>
        <v>14102</v>
      </c>
      <c r="I64" s="8" t="str" cm="1">
        <f t="array" aca="1" ref="I64" ca="1">IFERROR(VLOOKUP($D64,全[[利用者名]:[項目31]],COLUMN(INDIRECT("全["&amp;I$5&amp;"]"))-3,FALSE),"")</f>
        <v>吉本　泰治</v>
      </c>
      <c r="J64" s="9" t="str" cm="1">
        <f t="array" aca="1" ref="J64" ca="1">IFERROR(VLOOKUP($D64,全[[利用者名]:[項目31]],COLUMN(INDIRECT("全["&amp;J$5&amp;"]"))-3,FALSE),"")</f>
        <v>立川相互病院</v>
      </c>
      <c r="L64" s="2" t="str">
        <f ca="1">VLOOKUP(J64,病院[],2,FALSE)</f>
        <v>190-0014</v>
      </c>
      <c r="M64" s="2" t="str">
        <f ca="1">VLOOKUP(J64,病院[],3,FALSE)</f>
        <v>立川市緑町4番１</v>
      </c>
      <c r="N64" s="4">
        <f t="shared" ca="1" si="2"/>
        <v>1</v>
      </c>
      <c r="Q64" s="42">
        <f t="shared" ca="1" si="6"/>
        <v>45901</v>
      </c>
    </row>
    <row r="65" spans="2:17">
      <c r="B65" s="6">
        <v>60</v>
      </c>
      <c r="C65" s="8"/>
      <c r="D65" s="7" t="str">
        <v>地曵　良子</v>
      </c>
      <c r="E65" s="8" t="str" cm="1">
        <f t="array" aca="1" ref="E65" ca="1">IFERROR(VLOOKUP($D65,全[[利用者名]:[項目31]],COLUMN(INDIRECT("全["&amp;E$5&amp;"]"))-3,FALSE),"")</f>
        <v>介護</v>
      </c>
      <c r="F65" s="11" cm="1">
        <f t="array" aca="1" ref="F65" ca="1">IFERROR(VLOOKUP($D65,全[[利用者名]:[項目31]],COLUMN(INDIRECT("全["&amp;F$5&amp;"]"))-3,FALSE),"")</f>
        <v>45931</v>
      </c>
      <c r="G65" s="11" cm="1">
        <f t="array" aca="1" ref="G65" ca="1">IFERROR(VLOOKUP($D65,全[[利用者名]:[項目31]],COLUMN(INDIRECT("全["&amp;G$5&amp;"]"))-3,FALSE),"")</f>
        <v>46022</v>
      </c>
      <c r="H65" s="11" cm="1">
        <f t="array" aca="1" ref="H65" ca="1">IFERROR(VLOOKUP($D65,全[[利用者名]:[項目31]],COLUMN(INDIRECT("全["&amp;H$5&amp;"]"))-3,FALSE),"")</f>
        <v>14508</v>
      </c>
      <c r="I65" s="8" t="str" cm="1">
        <f t="array" aca="1" ref="I65" ca="1">IFERROR(VLOOKUP($D65,全[[利用者名]:[項目31]],COLUMN(INDIRECT("全["&amp;I$5&amp;"]"))-3,FALSE),"")</f>
        <v>東　尚子</v>
      </c>
      <c r="J65" s="9" t="str" cm="1">
        <f t="array" aca="1" ref="J65" ca="1">IFERROR(VLOOKUP($D65,全[[利用者名]:[項目31]],COLUMN(INDIRECT("全["&amp;J$5&amp;"]"))-3,FALSE),"")</f>
        <v>立川中央クリニック</v>
      </c>
      <c r="L65" s="2" t="str">
        <f ca="1">VLOOKUP(J65,病院[],2,FALSE)</f>
        <v>190-0031</v>
      </c>
      <c r="M65" s="2" t="str">
        <f ca="1">VLOOKUP(J65,病院[],3,FALSE)</f>
        <v>立川市砂川町2丁目71番1号</v>
      </c>
      <c r="N65" s="4">
        <f t="shared" ca="1" si="2"/>
        <v>1</v>
      </c>
      <c r="Q65" s="42">
        <f t="shared" ca="1" si="6"/>
        <v>46023</v>
      </c>
    </row>
    <row r="66" spans="2:17">
      <c r="B66" s="6">
        <v>61</v>
      </c>
      <c r="C66" s="8"/>
      <c r="D66" s="7" t="str">
        <v>古賀　新</v>
      </c>
      <c r="E66" s="8" t="str" cm="1">
        <f t="array" aca="1" ref="E66" ca="1">IFERROR(VLOOKUP($D66,全[[利用者名]:[項目31]],COLUMN(INDIRECT("全["&amp;E$5&amp;"]"))-3,FALSE),"")</f>
        <v>介護</v>
      </c>
      <c r="F66" s="11" cm="1">
        <f t="array" aca="1" ref="F66" ca="1">IFERROR(VLOOKUP($D66,全[[利用者名]:[項目31]],COLUMN(INDIRECT("全["&amp;F$5&amp;"]"))-3,FALSE),"")</f>
        <v>45839</v>
      </c>
      <c r="G66" s="11" cm="1">
        <f t="array" aca="1" ref="G66" ca="1">IFERROR(VLOOKUP($D66,全[[利用者名]:[項目31]],COLUMN(INDIRECT("全["&amp;G$5&amp;"]"))-3,FALSE),"")</f>
        <v>46022</v>
      </c>
      <c r="H66" s="11" cm="1">
        <f t="array" aca="1" ref="H66" ca="1">IFERROR(VLOOKUP($D66,全[[利用者名]:[項目31]],COLUMN(INDIRECT("全["&amp;H$5&amp;"]"))-3,FALSE),"")</f>
        <v>22538</v>
      </c>
      <c r="I66" s="8" t="str" cm="1">
        <f t="array" aca="1" ref="I66" ca="1">IFERROR(VLOOKUP($D66,全[[利用者名]:[項目31]],COLUMN(INDIRECT("全["&amp;I$5&amp;"]"))-3,FALSE),"")</f>
        <v>鈴木　慶</v>
      </c>
      <c r="J66" s="9" t="str" cm="1">
        <f t="array" aca="1" ref="J66" ca="1">IFERROR(VLOOKUP($D66,全[[利用者名]:[項目31]],COLUMN(INDIRECT("全["&amp;J$5&amp;"]"))-3,FALSE),"")</f>
        <v>鈴木慶やすらぎクリニック</v>
      </c>
      <c r="L66" s="2" t="str">
        <f ca="1">VLOOKUP(J66,病院[],2,FALSE)</f>
        <v>190-0001</v>
      </c>
      <c r="M66" s="2" t="str">
        <f ca="1">VLOOKUP(J66,病院[],3,FALSE)</f>
        <v>立川市若葉町3-3-3</v>
      </c>
      <c r="N66" s="4">
        <f t="shared" ca="1" si="2"/>
        <v>1</v>
      </c>
      <c r="Q66" s="42">
        <f t="shared" ca="1" si="6"/>
        <v>46023</v>
      </c>
    </row>
    <row r="67" spans="2:17">
      <c r="B67" s="6">
        <v>62</v>
      </c>
      <c r="C67" s="8"/>
      <c r="D67" s="7"/>
      <c r="E67" s="8" t="str" cm="1">
        <f t="array" aca="1" ref="E67" ca="1">IFERROR(VLOOKUP($D67,全[[利用者名]:[項目31]],COLUMN(INDIRECT("全["&amp;E$5&amp;"]"))-3,FALSE),"")</f>
        <v/>
      </c>
      <c r="F67" s="11" t="str" cm="1">
        <f t="array" aca="1" ref="F67" ca="1">IFERROR(VLOOKUP($D67,全[[利用者名]:[項目31]],COLUMN(INDIRECT("全["&amp;F$5&amp;"]"))-3,FALSE),"")</f>
        <v/>
      </c>
      <c r="G67" s="11" t="str" cm="1">
        <f t="array" aca="1" ref="G67" ca="1">IFERROR(VLOOKUP($D67,全[[利用者名]:[項目31]],COLUMN(INDIRECT("全["&amp;G$5&amp;"]"))-3,FALSE),"")</f>
        <v/>
      </c>
      <c r="H67" s="11" t="str" cm="1">
        <f t="array" aca="1" ref="H67" ca="1">IFERROR(VLOOKUP($D67,全[[利用者名]:[項目31]],COLUMN(INDIRECT("全["&amp;H$5&amp;"]"))-3,FALSE),"")</f>
        <v/>
      </c>
      <c r="I67" s="8" t="str" cm="1">
        <f t="array" aca="1" ref="I67" ca="1">IFERROR(VLOOKUP($D67,全[[利用者名]:[項目31]],COLUMN(INDIRECT("全["&amp;I$5&amp;"]"))-3,FALSE),"")</f>
        <v/>
      </c>
      <c r="J67" s="9" t="str" cm="1">
        <f t="array" aca="1" ref="J67" ca="1">IFERROR(VLOOKUP($D67,全[[利用者名]:[項目31]],COLUMN(INDIRECT("全["&amp;J$5&amp;"]"))-3,FALSE),"")</f>
        <v/>
      </c>
      <c r="L67" s="2" t="e">
        <f ca="1">VLOOKUP(J67,病院[],2,FALSE)</f>
        <v>#N/A</v>
      </c>
      <c r="M67" s="2" t="e">
        <f ca="1">VLOOKUP(J67,病院[],3,FALSE)</f>
        <v>#N/A</v>
      </c>
      <c r="N67" s="4">
        <f t="shared" ca="1" si="2"/>
        <v>1048512</v>
      </c>
      <c r="Q67" s="42" t="e">
        <f t="shared" ca="1" si="6"/>
        <v>#VALUE!</v>
      </c>
    </row>
    <row r="68" spans="2:17">
      <c r="B68" s="6">
        <v>63</v>
      </c>
      <c r="C68" s="8"/>
      <c r="D68" s="7"/>
      <c r="E68" s="8" t="str" cm="1">
        <f t="array" aca="1" ref="E68" ca="1">IFERROR(VLOOKUP($D68,全[[利用者名]:[項目31]],COLUMN(INDIRECT("全["&amp;E$5&amp;"]"))-3,FALSE),"")</f>
        <v/>
      </c>
      <c r="F68" s="11" t="str" cm="1">
        <f t="array" aca="1" ref="F68" ca="1">IFERROR(VLOOKUP($D68,全[[利用者名]:[項目31]],COLUMN(INDIRECT("全["&amp;F$5&amp;"]"))-3,FALSE),"")</f>
        <v/>
      </c>
      <c r="G68" s="11" t="str" cm="1">
        <f t="array" aca="1" ref="G68" ca="1">IFERROR(VLOOKUP($D68,全[[利用者名]:[項目31]],COLUMN(INDIRECT("全["&amp;G$5&amp;"]"))-3,FALSE),"")</f>
        <v/>
      </c>
      <c r="H68" s="11" t="str" cm="1">
        <f t="array" aca="1" ref="H68" ca="1">IFERROR(VLOOKUP($D68,全[[利用者名]:[項目31]],COLUMN(INDIRECT("全["&amp;H$5&amp;"]"))-3,FALSE),"")</f>
        <v/>
      </c>
      <c r="I68" s="8" t="str" cm="1">
        <f t="array" aca="1" ref="I68" ca="1">IFERROR(VLOOKUP($D68,全[[利用者名]:[項目31]],COLUMN(INDIRECT("全["&amp;I$5&amp;"]"))-3,FALSE),"")</f>
        <v/>
      </c>
      <c r="J68" s="9" t="str" cm="1">
        <f t="array" aca="1" ref="J68" ca="1">IFERROR(VLOOKUP($D68,全[[利用者名]:[項目31]],COLUMN(INDIRECT("全["&amp;J$5&amp;"]"))-3,FALSE),"")</f>
        <v/>
      </c>
      <c r="L68" s="2" t="e">
        <f ca="1">VLOOKUP(J68,病院[],2,FALSE)</f>
        <v>#N/A</v>
      </c>
      <c r="M68" s="2" t="e">
        <f ca="1">VLOOKUP(J68,病院[],3,FALSE)</f>
        <v>#N/A</v>
      </c>
      <c r="N68" s="4">
        <f t="shared" ref="N68:N99" ca="1" si="7">COUNTIFS(J:J,J68,K:K,"")</f>
        <v>1048512</v>
      </c>
      <c r="Q68" s="42" t="e">
        <f t="shared" ref="Q68:Q99" ca="1" si="8">G68+1</f>
        <v>#VALUE!</v>
      </c>
    </row>
    <row r="69" spans="2:17">
      <c r="B69" s="6">
        <v>64</v>
      </c>
      <c r="C69" s="8"/>
      <c r="D69" s="7"/>
      <c r="E69" s="8" t="str" cm="1">
        <f t="array" aca="1" ref="E69" ca="1">IFERROR(VLOOKUP($D69,全[[利用者名]:[項目31]],COLUMN(INDIRECT("全["&amp;E$5&amp;"]"))-3,FALSE),"")</f>
        <v/>
      </c>
      <c r="F69" s="11" t="str" cm="1">
        <f t="array" aca="1" ref="F69" ca="1">IFERROR(VLOOKUP($D69,全[[利用者名]:[項目31]],COLUMN(INDIRECT("全["&amp;F$5&amp;"]"))-3,FALSE),"")</f>
        <v/>
      </c>
      <c r="G69" s="11" t="str" cm="1">
        <f t="array" aca="1" ref="G69" ca="1">IFERROR(VLOOKUP($D69,全[[利用者名]:[項目31]],COLUMN(INDIRECT("全["&amp;G$5&amp;"]"))-3,FALSE),"")</f>
        <v/>
      </c>
      <c r="H69" s="11" t="str" cm="1">
        <f t="array" aca="1" ref="H69" ca="1">IFERROR(VLOOKUP($D69,全[[利用者名]:[項目31]],COLUMN(INDIRECT("全["&amp;H$5&amp;"]"))-3,FALSE),"")</f>
        <v/>
      </c>
      <c r="I69" s="8" t="str" cm="1">
        <f t="array" aca="1" ref="I69" ca="1">IFERROR(VLOOKUP($D69,全[[利用者名]:[項目31]],COLUMN(INDIRECT("全["&amp;I$5&amp;"]"))-3,FALSE),"")</f>
        <v/>
      </c>
      <c r="J69" s="9" t="str" cm="1">
        <f t="array" aca="1" ref="J69" ca="1">IFERROR(VLOOKUP($D69,全[[利用者名]:[項目31]],COLUMN(INDIRECT("全["&amp;J$5&amp;"]"))-3,FALSE),"")</f>
        <v/>
      </c>
      <c r="L69" s="2" t="e">
        <f ca="1">VLOOKUP(J69,病院[],2,FALSE)</f>
        <v>#N/A</v>
      </c>
      <c r="M69" s="2" t="e">
        <f ca="1">VLOOKUP(J69,病院[],3,FALSE)</f>
        <v>#N/A</v>
      </c>
      <c r="N69" s="4">
        <f t="shared" ca="1" si="7"/>
        <v>1048512</v>
      </c>
      <c r="Q69" s="42" t="e">
        <f t="shared" ca="1" si="8"/>
        <v>#VALUE!</v>
      </c>
    </row>
    <row r="70" spans="2:17">
      <c r="B70" s="6">
        <v>65</v>
      </c>
      <c r="C70" s="8"/>
      <c r="D70" s="7"/>
      <c r="E70" s="8" t="str" cm="1">
        <f t="array" aca="1" ref="E70" ca="1">IFERROR(VLOOKUP($D70,全[[利用者名]:[項目31]],COLUMN(INDIRECT("全["&amp;E$5&amp;"]"))-3,FALSE),"")</f>
        <v/>
      </c>
      <c r="F70" s="11" t="str" cm="1">
        <f t="array" aca="1" ref="F70" ca="1">IFERROR(VLOOKUP($D70,全[[利用者名]:[項目31]],COLUMN(INDIRECT("全["&amp;F$5&amp;"]"))-3,FALSE),"")</f>
        <v/>
      </c>
      <c r="G70" s="11" t="str" cm="1">
        <f t="array" aca="1" ref="G70" ca="1">IFERROR(VLOOKUP($D70,全[[利用者名]:[項目31]],COLUMN(INDIRECT("全["&amp;G$5&amp;"]"))-3,FALSE),"")</f>
        <v/>
      </c>
      <c r="H70" s="11" t="str" cm="1">
        <f t="array" aca="1" ref="H70" ca="1">IFERROR(VLOOKUP($D70,全[[利用者名]:[項目31]],COLUMN(INDIRECT("全["&amp;H$5&amp;"]"))-3,FALSE),"")</f>
        <v/>
      </c>
      <c r="I70" s="8" t="str" cm="1">
        <f t="array" aca="1" ref="I70" ca="1">IFERROR(VLOOKUP($D70,全[[利用者名]:[項目31]],COLUMN(INDIRECT("全["&amp;I$5&amp;"]"))-3,FALSE),"")</f>
        <v/>
      </c>
      <c r="J70" s="9" t="str" cm="1">
        <f t="array" aca="1" ref="J70" ca="1">IFERROR(VLOOKUP($D70,全[[利用者名]:[項目31]],COLUMN(INDIRECT("全["&amp;J$5&amp;"]"))-3,FALSE),"")</f>
        <v/>
      </c>
      <c r="L70" s="2" t="e">
        <f ca="1">VLOOKUP(J70,病院[],2,FALSE)</f>
        <v>#N/A</v>
      </c>
      <c r="M70" s="2" t="e">
        <f ca="1">VLOOKUP(J70,病院[],3,FALSE)</f>
        <v>#N/A</v>
      </c>
      <c r="N70" s="4">
        <f t="shared" ca="1" si="7"/>
        <v>1048512</v>
      </c>
      <c r="Q70" s="42" t="e">
        <f t="shared" ca="1" si="8"/>
        <v>#VALUE!</v>
      </c>
    </row>
    <row r="71" spans="2:17">
      <c r="B71" s="6">
        <v>66</v>
      </c>
      <c r="C71" s="8"/>
      <c r="D71" s="7"/>
      <c r="E71" s="8" t="str" cm="1">
        <f t="array" aca="1" ref="E71" ca="1">IFERROR(VLOOKUP($D71,全[[利用者名]:[項目31]],COLUMN(INDIRECT("全["&amp;E$5&amp;"]"))-3,FALSE),"")</f>
        <v/>
      </c>
      <c r="F71" s="11" t="str" cm="1">
        <f t="array" aca="1" ref="F71" ca="1">IFERROR(VLOOKUP($D71,全[[利用者名]:[項目31]],COLUMN(INDIRECT("全["&amp;F$5&amp;"]"))-3,FALSE),"")</f>
        <v/>
      </c>
      <c r="G71" s="11" t="str" cm="1">
        <f t="array" aca="1" ref="G71" ca="1">IFERROR(VLOOKUP($D71,全[[利用者名]:[項目31]],COLUMN(INDIRECT("全["&amp;G$5&amp;"]"))-3,FALSE),"")</f>
        <v/>
      </c>
      <c r="H71" s="11" t="str" cm="1">
        <f t="array" aca="1" ref="H71" ca="1">IFERROR(VLOOKUP($D71,全[[利用者名]:[項目31]],COLUMN(INDIRECT("全["&amp;H$5&amp;"]"))-3,FALSE),"")</f>
        <v/>
      </c>
      <c r="I71" s="8" t="str" cm="1">
        <f t="array" aca="1" ref="I71" ca="1">IFERROR(VLOOKUP($D71,全[[利用者名]:[項目31]],COLUMN(INDIRECT("全["&amp;I$5&amp;"]"))-3,FALSE),"")</f>
        <v/>
      </c>
      <c r="J71" s="9" t="str" cm="1">
        <f t="array" aca="1" ref="J71" ca="1">IFERROR(VLOOKUP($D71,全[[利用者名]:[項目31]],COLUMN(INDIRECT("全["&amp;J$5&amp;"]"))-3,FALSE),"")</f>
        <v/>
      </c>
      <c r="L71" s="2" t="e">
        <f ca="1">VLOOKUP(J71,病院[],2,FALSE)</f>
        <v>#N/A</v>
      </c>
      <c r="M71" s="2" t="e">
        <f ca="1">VLOOKUP(J71,病院[],3,FALSE)</f>
        <v>#N/A</v>
      </c>
      <c r="N71" s="4">
        <f t="shared" ca="1" si="7"/>
        <v>1048512</v>
      </c>
      <c r="Q71" s="42" t="e">
        <f t="shared" ca="1" si="8"/>
        <v>#VALUE!</v>
      </c>
    </row>
    <row r="72" spans="2:17">
      <c r="B72" s="6">
        <v>67</v>
      </c>
      <c r="C72" s="8"/>
      <c r="D72" s="7"/>
      <c r="E72" s="8" t="str" cm="1">
        <f t="array" aca="1" ref="E72" ca="1">IFERROR(VLOOKUP($D72,全[[利用者名]:[項目31]],COLUMN(INDIRECT("全["&amp;E$5&amp;"]"))-3,FALSE),"")</f>
        <v/>
      </c>
      <c r="F72" s="11" t="str" cm="1">
        <f t="array" aca="1" ref="F72" ca="1">IFERROR(VLOOKUP($D72,全[[利用者名]:[項目31]],COLUMN(INDIRECT("全["&amp;F$5&amp;"]"))-3,FALSE),"")</f>
        <v/>
      </c>
      <c r="G72" s="11" t="str" cm="1">
        <f t="array" aca="1" ref="G72" ca="1">IFERROR(VLOOKUP($D72,全[[利用者名]:[項目31]],COLUMN(INDIRECT("全["&amp;G$5&amp;"]"))-3,FALSE),"")</f>
        <v/>
      </c>
      <c r="H72" s="11" t="str" cm="1">
        <f t="array" aca="1" ref="H72" ca="1">IFERROR(VLOOKUP($D72,全[[利用者名]:[項目31]],COLUMN(INDIRECT("全["&amp;H$5&amp;"]"))-3,FALSE),"")</f>
        <v/>
      </c>
      <c r="I72" s="8" t="str" cm="1">
        <f t="array" aca="1" ref="I72" ca="1">IFERROR(VLOOKUP($D72,全[[利用者名]:[項目31]],COLUMN(INDIRECT("全["&amp;I$5&amp;"]"))-3,FALSE),"")</f>
        <v/>
      </c>
      <c r="J72" s="9" t="str" cm="1">
        <f t="array" aca="1" ref="J72" ca="1">IFERROR(VLOOKUP($D72,全[[利用者名]:[項目31]],COLUMN(INDIRECT("全["&amp;J$5&amp;"]"))-3,FALSE),"")</f>
        <v/>
      </c>
      <c r="L72" s="2" t="e">
        <f ca="1">VLOOKUP(J72,病院[],2,FALSE)</f>
        <v>#N/A</v>
      </c>
      <c r="M72" s="2" t="e">
        <f ca="1">VLOOKUP(J72,病院[],3,FALSE)</f>
        <v>#N/A</v>
      </c>
      <c r="N72" s="4">
        <f t="shared" ca="1" si="7"/>
        <v>1048512</v>
      </c>
      <c r="Q72" s="42" t="e">
        <f t="shared" ca="1" si="8"/>
        <v>#VALUE!</v>
      </c>
    </row>
    <row r="73" spans="2:17">
      <c r="B73" s="6">
        <v>68</v>
      </c>
      <c r="C73" s="8"/>
      <c r="D73" s="7"/>
      <c r="E73" s="8" t="str" cm="1">
        <f t="array" aca="1" ref="E73" ca="1">IFERROR(VLOOKUP($D73,全[[利用者名]:[項目31]],COLUMN(INDIRECT("全["&amp;E$5&amp;"]"))-3,FALSE),"")</f>
        <v/>
      </c>
      <c r="F73" s="11" t="str" cm="1">
        <f t="array" aca="1" ref="F73" ca="1">IFERROR(VLOOKUP($D73,全[[利用者名]:[項目31]],COLUMN(INDIRECT("全["&amp;F$5&amp;"]"))-3,FALSE),"")</f>
        <v/>
      </c>
      <c r="G73" s="11" t="str" cm="1">
        <f t="array" aca="1" ref="G73" ca="1">IFERROR(VLOOKUP($D73,全[[利用者名]:[項目31]],COLUMN(INDIRECT("全["&amp;G$5&amp;"]"))-3,FALSE),"")</f>
        <v/>
      </c>
      <c r="H73" s="11" t="str" cm="1">
        <f t="array" aca="1" ref="H73" ca="1">IFERROR(VLOOKUP($D73,全[[利用者名]:[項目31]],COLUMN(INDIRECT("全["&amp;H$5&amp;"]"))-3,FALSE),"")</f>
        <v/>
      </c>
      <c r="I73" s="8" t="str" cm="1">
        <f t="array" aca="1" ref="I73" ca="1">IFERROR(VLOOKUP($D73,全[[利用者名]:[項目31]],COLUMN(INDIRECT("全["&amp;I$5&amp;"]"))-3,FALSE),"")</f>
        <v/>
      </c>
      <c r="J73" s="9" t="str" cm="1">
        <f t="array" aca="1" ref="J73" ca="1">IFERROR(VLOOKUP($D73,全[[利用者名]:[項目31]],COLUMN(INDIRECT("全["&amp;J$5&amp;"]"))-3,FALSE),"")</f>
        <v/>
      </c>
      <c r="L73" s="2" t="e">
        <f ca="1">VLOOKUP(J73,病院[],2,FALSE)</f>
        <v>#N/A</v>
      </c>
      <c r="M73" s="2" t="e">
        <f ca="1">VLOOKUP(J73,病院[],3,FALSE)</f>
        <v>#N/A</v>
      </c>
      <c r="N73" s="4">
        <f t="shared" ca="1" si="7"/>
        <v>1048512</v>
      </c>
      <c r="Q73" s="42" t="e">
        <f t="shared" ca="1" si="8"/>
        <v>#VALUE!</v>
      </c>
    </row>
    <row r="74" spans="2:17">
      <c r="B74" s="6">
        <v>69</v>
      </c>
      <c r="C74" s="8"/>
      <c r="D74" s="7"/>
      <c r="E74" s="8" t="str" cm="1">
        <f t="array" aca="1" ref="E74" ca="1">IFERROR(VLOOKUP($D74,全[[利用者名]:[項目31]],COLUMN(INDIRECT("全["&amp;E$5&amp;"]"))-3,FALSE),"")</f>
        <v/>
      </c>
      <c r="F74" s="11" t="str" cm="1">
        <f t="array" aca="1" ref="F74" ca="1">IFERROR(VLOOKUP($D74,全[[利用者名]:[項目31]],COLUMN(INDIRECT("全["&amp;F$5&amp;"]"))-3,FALSE),"")</f>
        <v/>
      </c>
      <c r="G74" s="11" t="str" cm="1">
        <f t="array" aca="1" ref="G74" ca="1">IFERROR(VLOOKUP($D74,全[[利用者名]:[項目31]],COLUMN(INDIRECT("全["&amp;G$5&amp;"]"))-3,FALSE),"")</f>
        <v/>
      </c>
      <c r="H74" s="11" t="str" cm="1">
        <f t="array" aca="1" ref="H74" ca="1">IFERROR(VLOOKUP($D74,全[[利用者名]:[項目31]],COLUMN(INDIRECT("全["&amp;H$5&amp;"]"))-3,FALSE),"")</f>
        <v/>
      </c>
      <c r="I74" s="8" t="str" cm="1">
        <f t="array" aca="1" ref="I74" ca="1">IFERROR(VLOOKUP($D74,全[[利用者名]:[項目31]],COLUMN(INDIRECT("全["&amp;I$5&amp;"]"))-3,FALSE),"")</f>
        <v/>
      </c>
      <c r="J74" s="9" t="str" cm="1">
        <f t="array" aca="1" ref="J74" ca="1">IFERROR(VLOOKUP($D74,全[[利用者名]:[項目31]],COLUMN(INDIRECT("全["&amp;J$5&amp;"]"))-3,FALSE),"")</f>
        <v/>
      </c>
      <c r="L74" s="2" t="e">
        <f ca="1">VLOOKUP(J74,病院[],2,FALSE)</f>
        <v>#N/A</v>
      </c>
      <c r="M74" s="2" t="e">
        <f ca="1">VLOOKUP(J74,病院[],3,FALSE)</f>
        <v>#N/A</v>
      </c>
      <c r="N74" s="4">
        <f t="shared" ca="1" si="7"/>
        <v>1048512</v>
      </c>
      <c r="Q74" s="42" t="e">
        <f t="shared" ca="1" si="8"/>
        <v>#VALUE!</v>
      </c>
    </row>
    <row r="75" spans="2:17">
      <c r="B75" s="6">
        <v>70</v>
      </c>
      <c r="C75" s="8"/>
      <c r="D75" s="7"/>
      <c r="E75" s="8" t="str" cm="1">
        <f t="array" aca="1" ref="E75" ca="1">IFERROR(VLOOKUP($D75,全[[利用者名]:[項目31]],COLUMN(INDIRECT("全["&amp;E$5&amp;"]"))-3,FALSE),"")</f>
        <v/>
      </c>
      <c r="F75" s="11" t="str" cm="1">
        <f t="array" aca="1" ref="F75" ca="1">IFERROR(VLOOKUP($D75,全[[利用者名]:[項目31]],COLUMN(INDIRECT("全["&amp;F$5&amp;"]"))-3,FALSE),"")</f>
        <v/>
      </c>
      <c r="G75" s="11" t="str" cm="1">
        <f t="array" aca="1" ref="G75" ca="1">IFERROR(VLOOKUP($D75,全[[利用者名]:[項目31]],COLUMN(INDIRECT("全["&amp;G$5&amp;"]"))-3,FALSE),"")</f>
        <v/>
      </c>
      <c r="H75" s="11" t="str" cm="1">
        <f t="array" aca="1" ref="H75" ca="1">IFERROR(VLOOKUP($D75,全[[利用者名]:[項目31]],COLUMN(INDIRECT("全["&amp;H$5&amp;"]"))-3,FALSE),"")</f>
        <v/>
      </c>
      <c r="I75" s="8" t="str" cm="1">
        <f t="array" aca="1" ref="I75" ca="1">IFERROR(VLOOKUP($D75,全[[利用者名]:[項目31]],COLUMN(INDIRECT("全["&amp;I$5&amp;"]"))-3,FALSE),"")</f>
        <v/>
      </c>
      <c r="J75" s="9" t="str" cm="1">
        <f t="array" aca="1" ref="J75" ca="1">IFERROR(VLOOKUP($D75,全[[利用者名]:[項目31]],COLUMN(INDIRECT("全["&amp;J$5&amp;"]"))-3,FALSE),"")</f>
        <v/>
      </c>
      <c r="L75" s="2" t="e">
        <f ca="1">VLOOKUP(J75,病院[],2,FALSE)</f>
        <v>#N/A</v>
      </c>
      <c r="M75" s="2" t="e">
        <f ca="1">VLOOKUP(J75,病院[],3,FALSE)</f>
        <v>#N/A</v>
      </c>
      <c r="N75" s="4">
        <f t="shared" ca="1" si="7"/>
        <v>1048512</v>
      </c>
      <c r="Q75" s="42" t="e">
        <f t="shared" ca="1" si="8"/>
        <v>#VALUE!</v>
      </c>
    </row>
    <row r="76" spans="2:17">
      <c r="B76" s="6">
        <v>71</v>
      </c>
      <c r="C76" s="8"/>
      <c r="D76" s="7"/>
      <c r="E76" s="8" t="str" cm="1">
        <f t="array" aca="1" ref="E76" ca="1">IFERROR(VLOOKUP($D76,全[[利用者名]:[項目31]],COLUMN(INDIRECT("全["&amp;E$5&amp;"]"))-3,FALSE),"")</f>
        <v/>
      </c>
      <c r="F76" s="11" t="str" cm="1">
        <f t="array" aca="1" ref="F76" ca="1">IFERROR(VLOOKUP($D76,全[[利用者名]:[項目31]],COLUMN(INDIRECT("全["&amp;F$5&amp;"]"))-3,FALSE),"")</f>
        <v/>
      </c>
      <c r="G76" s="11" t="str" cm="1">
        <f t="array" aca="1" ref="G76" ca="1">IFERROR(VLOOKUP($D76,全[[利用者名]:[項目31]],COLUMN(INDIRECT("全["&amp;G$5&amp;"]"))-3,FALSE),"")</f>
        <v/>
      </c>
      <c r="H76" s="11" t="str" cm="1">
        <f t="array" aca="1" ref="H76" ca="1">IFERROR(VLOOKUP($D76,全[[利用者名]:[項目31]],COLUMN(INDIRECT("全["&amp;H$5&amp;"]"))-3,FALSE),"")</f>
        <v/>
      </c>
      <c r="I76" s="8" t="str" cm="1">
        <f t="array" aca="1" ref="I76" ca="1">IFERROR(VLOOKUP($D76,全[[利用者名]:[項目31]],COLUMN(INDIRECT("全["&amp;I$5&amp;"]"))-3,FALSE),"")</f>
        <v/>
      </c>
      <c r="J76" s="9" t="str" cm="1">
        <f t="array" aca="1" ref="J76" ca="1">IFERROR(VLOOKUP($D76,全[[利用者名]:[項目31]],COLUMN(INDIRECT("全["&amp;J$5&amp;"]"))-3,FALSE),"")</f>
        <v/>
      </c>
      <c r="L76" s="2" t="e">
        <f ca="1">VLOOKUP(J76,病院[],2,FALSE)</f>
        <v>#N/A</v>
      </c>
      <c r="M76" s="2" t="e">
        <f ca="1">VLOOKUP(J76,病院[],3,FALSE)</f>
        <v>#N/A</v>
      </c>
      <c r="N76" s="4">
        <f t="shared" ca="1" si="7"/>
        <v>1048512</v>
      </c>
      <c r="Q76" s="42" t="e">
        <f t="shared" ca="1" si="8"/>
        <v>#VALUE!</v>
      </c>
    </row>
    <row r="77" spans="2:17">
      <c r="B77" s="6">
        <v>72</v>
      </c>
      <c r="C77" s="8"/>
      <c r="D77" s="7"/>
      <c r="E77" s="8" t="str" cm="1">
        <f t="array" aca="1" ref="E77" ca="1">IFERROR(VLOOKUP($D77,全[[利用者名]:[項目31]],COLUMN(INDIRECT("全["&amp;E$5&amp;"]"))-3,FALSE),"")</f>
        <v/>
      </c>
      <c r="F77" s="11" t="str" cm="1">
        <f t="array" aca="1" ref="F77" ca="1">IFERROR(VLOOKUP($D77,全[[利用者名]:[項目31]],COLUMN(INDIRECT("全["&amp;F$5&amp;"]"))-3,FALSE),"")</f>
        <v/>
      </c>
      <c r="G77" s="11" t="str" cm="1">
        <f t="array" aca="1" ref="G77" ca="1">IFERROR(VLOOKUP($D77,全[[利用者名]:[項目31]],COLUMN(INDIRECT("全["&amp;G$5&amp;"]"))-3,FALSE),"")</f>
        <v/>
      </c>
      <c r="H77" s="11" t="str" cm="1">
        <f t="array" aca="1" ref="H77" ca="1">IFERROR(VLOOKUP($D77,全[[利用者名]:[項目31]],COLUMN(INDIRECT("全["&amp;H$5&amp;"]"))-3,FALSE),"")</f>
        <v/>
      </c>
      <c r="I77" s="8" t="str" cm="1">
        <f t="array" aca="1" ref="I77" ca="1">IFERROR(VLOOKUP($D77,全[[利用者名]:[項目31]],COLUMN(INDIRECT("全["&amp;I$5&amp;"]"))-3,FALSE),"")</f>
        <v/>
      </c>
      <c r="J77" s="9" t="str" cm="1">
        <f t="array" aca="1" ref="J77" ca="1">IFERROR(VLOOKUP($D77,全[[利用者名]:[項目31]],COLUMN(INDIRECT("全["&amp;J$5&amp;"]"))-3,FALSE),"")</f>
        <v/>
      </c>
      <c r="L77" s="2" t="e">
        <f ca="1">VLOOKUP(J77,病院[],2,FALSE)</f>
        <v>#N/A</v>
      </c>
      <c r="M77" s="2" t="e">
        <f ca="1">VLOOKUP(J77,病院[],3,FALSE)</f>
        <v>#N/A</v>
      </c>
      <c r="N77" s="4">
        <f t="shared" ca="1" si="7"/>
        <v>1048512</v>
      </c>
      <c r="Q77" s="42" t="e">
        <f t="shared" ca="1" si="8"/>
        <v>#VALUE!</v>
      </c>
    </row>
    <row r="78" spans="2:17">
      <c r="B78" s="6">
        <v>73</v>
      </c>
      <c r="C78" s="8"/>
      <c r="D78" s="7"/>
      <c r="E78" s="8" t="str" cm="1">
        <f t="array" aca="1" ref="E78" ca="1">IFERROR(VLOOKUP($D78,全[[利用者名]:[項目31]],COLUMN(INDIRECT("全["&amp;E$5&amp;"]"))-3,FALSE),"")</f>
        <v/>
      </c>
      <c r="F78" s="11" t="str" cm="1">
        <f t="array" aca="1" ref="F78" ca="1">IFERROR(VLOOKUP($D78,全[[利用者名]:[項目31]],COLUMN(INDIRECT("全["&amp;F$5&amp;"]"))-3,FALSE),"")</f>
        <v/>
      </c>
      <c r="G78" s="11" t="str" cm="1">
        <f t="array" aca="1" ref="G78" ca="1">IFERROR(VLOOKUP($D78,全[[利用者名]:[項目31]],COLUMN(INDIRECT("全["&amp;G$5&amp;"]"))-3,FALSE),"")</f>
        <v/>
      </c>
      <c r="H78" s="11" t="str" cm="1">
        <f t="array" aca="1" ref="H78" ca="1">IFERROR(VLOOKUP($D78,全[[利用者名]:[項目31]],COLUMN(INDIRECT("全["&amp;H$5&amp;"]"))-3,FALSE),"")</f>
        <v/>
      </c>
      <c r="I78" s="8" t="str" cm="1">
        <f t="array" aca="1" ref="I78" ca="1">IFERROR(VLOOKUP($D78,全[[利用者名]:[項目31]],COLUMN(INDIRECT("全["&amp;I$5&amp;"]"))-3,FALSE),"")</f>
        <v/>
      </c>
      <c r="J78" s="9" t="str" cm="1">
        <f t="array" aca="1" ref="J78" ca="1">IFERROR(VLOOKUP($D78,全[[利用者名]:[項目31]],COLUMN(INDIRECT("全["&amp;J$5&amp;"]"))-3,FALSE),"")</f>
        <v/>
      </c>
      <c r="L78" s="2" t="e">
        <f ca="1">VLOOKUP(J78,病院[],2,FALSE)</f>
        <v>#N/A</v>
      </c>
      <c r="M78" s="2" t="e">
        <f ca="1">VLOOKUP(J78,病院[],3,FALSE)</f>
        <v>#N/A</v>
      </c>
      <c r="N78" s="4">
        <f t="shared" ca="1" si="7"/>
        <v>1048512</v>
      </c>
      <c r="Q78" s="42" t="e">
        <f t="shared" ca="1" si="8"/>
        <v>#VALUE!</v>
      </c>
    </row>
    <row r="79" spans="2:17">
      <c r="B79" s="6">
        <v>74</v>
      </c>
      <c r="C79" s="8"/>
      <c r="D79" s="7"/>
      <c r="E79" s="8" t="str" cm="1">
        <f t="array" aca="1" ref="E79" ca="1">IFERROR(VLOOKUP($D79,全[[利用者名]:[項目31]],COLUMN(INDIRECT("全["&amp;E$5&amp;"]"))-3,FALSE),"")</f>
        <v/>
      </c>
      <c r="F79" s="11" t="str" cm="1">
        <f t="array" aca="1" ref="F79" ca="1">IFERROR(VLOOKUP($D79,全[[利用者名]:[項目31]],COLUMN(INDIRECT("全["&amp;F$5&amp;"]"))-3,FALSE),"")</f>
        <v/>
      </c>
      <c r="G79" s="11" t="str" cm="1">
        <f t="array" aca="1" ref="G79" ca="1">IFERROR(VLOOKUP($D79,全[[利用者名]:[項目31]],COLUMN(INDIRECT("全["&amp;G$5&amp;"]"))-3,FALSE),"")</f>
        <v/>
      </c>
      <c r="H79" s="11" t="str" cm="1">
        <f t="array" aca="1" ref="H79" ca="1">IFERROR(VLOOKUP($D79,全[[利用者名]:[項目31]],COLUMN(INDIRECT("全["&amp;H$5&amp;"]"))-3,FALSE),"")</f>
        <v/>
      </c>
      <c r="I79" s="8" t="str" cm="1">
        <f t="array" aca="1" ref="I79" ca="1">IFERROR(VLOOKUP($D79,全[[利用者名]:[項目31]],COLUMN(INDIRECT("全["&amp;I$5&amp;"]"))-3,FALSE),"")</f>
        <v/>
      </c>
      <c r="J79" s="9" t="str" cm="1">
        <f t="array" aca="1" ref="J79" ca="1">IFERROR(VLOOKUP($D79,全[[利用者名]:[項目31]],COLUMN(INDIRECT("全["&amp;J$5&amp;"]"))-3,FALSE),"")</f>
        <v/>
      </c>
      <c r="L79" s="2" t="e">
        <f ca="1">VLOOKUP(J79,病院[],2,FALSE)</f>
        <v>#N/A</v>
      </c>
      <c r="M79" s="2" t="e">
        <f ca="1">VLOOKUP(J79,病院[],3,FALSE)</f>
        <v>#N/A</v>
      </c>
      <c r="N79" s="4">
        <f t="shared" ca="1" si="7"/>
        <v>1048512</v>
      </c>
      <c r="Q79" s="42" t="e">
        <f t="shared" ca="1" si="8"/>
        <v>#VALUE!</v>
      </c>
    </row>
    <row r="80" spans="2:17">
      <c r="B80" s="6">
        <v>75</v>
      </c>
      <c r="C80" s="8"/>
      <c r="D80" s="7"/>
      <c r="E80" s="8" t="str" cm="1">
        <f t="array" aca="1" ref="E80" ca="1">IFERROR(VLOOKUP($D80,全[[利用者名]:[項目31]],COLUMN(INDIRECT("全["&amp;E$5&amp;"]"))-3,FALSE),"")</f>
        <v/>
      </c>
      <c r="F80" s="11" t="str" cm="1">
        <f t="array" aca="1" ref="F80" ca="1">IFERROR(VLOOKUP($D80,全[[利用者名]:[項目31]],COLUMN(INDIRECT("全["&amp;F$5&amp;"]"))-3,FALSE),"")</f>
        <v/>
      </c>
      <c r="G80" s="11" t="str" cm="1">
        <f t="array" aca="1" ref="G80" ca="1">IFERROR(VLOOKUP($D80,全[[利用者名]:[項目31]],COLUMN(INDIRECT("全["&amp;G$5&amp;"]"))-3,FALSE),"")</f>
        <v/>
      </c>
      <c r="H80" s="11" t="str" cm="1">
        <f t="array" aca="1" ref="H80" ca="1">IFERROR(VLOOKUP($D80,全[[利用者名]:[項目31]],COLUMN(INDIRECT("全["&amp;H$5&amp;"]"))-3,FALSE),"")</f>
        <v/>
      </c>
      <c r="I80" s="8" t="str" cm="1">
        <f t="array" aca="1" ref="I80" ca="1">IFERROR(VLOOKUP($D80,全[[利用者名]:[項目31]],COLUMN(INDIRECT("全["&amp;I$5&amp;"]"))-3,FALSE),"")</f>
        <v/>
      </c>
      <c r="J80" s="9" t="str" cm="1">
        <f t="array" aca="1" ref="J80" ca="1">IFERROR(VLOOKUP($D80,全[[利用者名]:[項目31]],COLUMN(INDIRECT("全["&amp;J$5&amp;"]"))-3,FALSE),"")</f>
        <v/>
      </c>
      <c r="L80" s="2" t="e">
        <f ca="1">VLOOKUP(J80,病院[],2,FALSE)</f>
        <v>#N/A</v>
      </c>
      <c r="M80" s="2" t="e">
        <f ca="1">VLOOKUP(J80,病院[],3,FALSE)</f>
        <v>#N/A</v>
      </c>
      <c r="N80" s="4">
        <f t="shared" ca="1" si="7"/>
        <v>1048512</v>
      </c>
      <c r="Q80" s="42" t="e">
        <f t="shared" ca="1" si="8"/>
        <v>#VALUE!</v>
      </c>
    </row>
    <row r="81" spans="2:17">
      <c r="B81" s="6">
        <v>76</v>
      </c>
      <c r="C81" s="8"/>
      <c r="D81" s="7"/>
      <c r="E81" s="8" t="str" cm="1">
        <f t="array" aca="1" ref="E81" ca="1">IFERROR(VLOOKUP($D81,全[[利用者名]:[項目31]],COLUMN(INDIRECT("全["&amp;E$5&amp;"]"))-3,FALSE),"")</f>
        <v/>
      </c>
      <c r="F81" s="11" t="str" cm="1">
        <f t="array" aca="1" ref="F81" ca="1">IFERROR(VLOOKUP($D81,全[[利用者名]:[項目31]],COLUMN(INDIRECT("全["&amp;F$5&amp;"]"))-3,FALSE),"")</f>
        <v/>
      </c>
      <c r="G81" s="11" t="str" cm="1">
        <f t="array" aca="1" ref="G81" ca="1">IFERROR(VLOOKUP($D81,全[[利用者名]:[項目31]],COLUMN(INDIRECT("全["&amp;G$5&amp;"]"))-3,FALSE),"")</f>
        <v/>
      </c>
      <c r="H81" s="11" t="str" cm="1">
        <f t="array" aca="1" ref="H81" ca="1">IFERROR(VLOOKUP($D81,全[[利用者名]:[項目31]],COLUMN(INDIRECT("全["&amp;H$5&amp;"]"))-3,FALSE),"")</f>
        <v/>
      </c>
      <c r="I81" s="8" t="str" cm="1">
        <f t="array" aca="1" ref="I81" ca="1">IFERROR(VLOOKUP($D81,全[[利用者名]:[項目31]],COLUMN(INDIRECT("全["&amp;I$5&amp;"]"))-3,FALSE),"")</f>
        <v/>
      </c>
      <c r="J81" s="9" t="str" cm="1">
        <f t="array" aca="1" ref="J81" ca="1">IFERROR(VLOOKUP($D81,全[[利用者名]:[項目31]],COLUMN(INDIRECT("全["&amp;J$5&amp;"]"))-3,FALSE),"")</f>
        <v/>
      </c>
      <c r="L81" s="2" t="e">
        <f ca="1">VLOOKUP(J81,病院[],2,FALSE)</f>
        <v>#N/A</v>
      </c>
      <c r="M81" s="2" t="e">
        <f ca="1">VLOOKUP(J81,病院[],3,FALSE)</f>
        <v>#N/A</v>
      </c>
      <c r="N81" s="4">
        <f t="shared" ca="1" si="7"/>
        <v>1048512</v>
      </c>
      <c r="Q81" s="42" t="e">
        <f t="shared" ca="1" si="8"/>
        <v>#VALUE!</v>
      </c>
    </row>
    <row r="82" spans="2:17">
      <c r="B82" s="6">
        <v>77</v>
      </c>
      <c r="C82" s="8"/>
      <c r="D82" s="7"/>
      <c r="E82" s="8" t="str" cm="1">
        <f t="array" aca="1" ref="E82" ca="1">IFERROR(VLOOKUP($D82,全[[利用者名]:[項目31]],COLUMN(INDIRECT("全["&amp;E$5&amp;"]"))-3,FALSE),"")</f>
        <v/>
      </c>
      <c r="F82" s="11" t="str" cm="1">
        <f t="array" aca="1" ref="F82" ca="1">IFERROR(VLOOKUP($D82,全[[利用者名]:[項目31]],COLUMN(INDIRECT("全["&amp;F$5&amp;"]"))-3,FALSE),"")</f>
        <v/>
      </c>
      <c r="G82" s="11" t="str" cm="1">
        <f t="array" aca="1" ref="G82" ca="1">IFERROR(VLOOKUP($D82,全[[利用者名]:[項目31]],COLUMN(INDIRECT("全["&amp;G$5&amp;"]"))-3,FALSE),"")</f>
        <v/>
      </c>
      <c r="H82" s="11" t="str" cm="1">
        <f t="array" aca="1" ref="H82" ca="1">IFERROR(VLOOKUP($D82,全[[利用者名]:[項目31]],COLUMN(INDIRECT("全["&amp;H$5&amp;"]"))-3,FALSE),"")</f>
        <v/>
      </c>
      <c r="I82" s="8" t="str" cm="1">
        <f t="array" aca="1" ref="I82" ca="1">IFERROR(VLOOKUP($D82,全[[利用者名]:[項目31]],COLUMN(INDIRECT("全["&amp;I$5&amp;"]"))-3,FALSE),"")</f>
        <v/>
      </c>
      <c r="J82" s="9" t="str" cm="1">
        <f t="array" aca="1" ref="J82" ca="1">IFERROR(VLOOKUP($D82,全[[利用者名]:[項目31]],COLUMN(INDIRECT("全["&amp;J$5&amp;"]"))-3,FALSE),"")</f>
        <v/>
      </c>
      <c r="L82" s="2" t="e">
        <f ca="1">VLOOKUP(J82,病院[],2,FALSE)</f>
        <v>#N/A</v>
      </c>
      <c r="M82" s="2" t="e">
        <f ca="1">VLOOKUP(J82,病院[],3,FALSE)</f>
        <v>#N/A</v>
      </c>
      <c r="N82" s="4">
        <f t="shared" ca="1" si="7"/>
        <v>1048512</v>
      </c>
      <c r="Q82" s="42" t="e">
        <f t="shared" ca="1" si="8"/>
        <v>#VALUE!</v>
      </c>
    </row>
    <row r="83" spans="2:17">
      <c r="B83" s="6">
        <v>78</v>
      </c>
      <c r="C83" s="8"/>
      <c r="D83" s="7"/>
      <c r="E83" s="8" t="str" cm="1">
        <f t="array" aca="1" ref="E83" ca="1">IFERROR(VLOOKUP($D83,全[[利用者名]:[項目31]],COLUMN(INDIRECT("全["&amp;E$5&amp;"]"))-3,FALSE),"")</f>
        <v/>
      </c>
      <c r="F83" s="11" t="str" cm="1">
        <f t="array" aca="1" ref="F83" ca="1">IFERROR(VLOOKUP($D83,全[[利用者名]:[項目31]],COLUMN(INDIRECT("全["&amp;F$5&amp;"]"))-3,FALSE),"")</f>
        <v/>
      </c>
      <c r="G83" s="11" t="str" cm="1">
        <f t="array" aca="1" ref="G83" ca="1">IFERROR(VLOOKUP($D83,全[[利用者名]:[項目31]],COLUMN(INDIRECT("全["&amp;G$5&amp;"]"))-3,FALSE),"")</f>
        <v/>
      </c>
      <c r="H83" s="11" t="str" cm="1">
        <f t="array" aca="1" ref="H83" ca="1">IFERROR(VLOOKUP($D83,全[[利用者名]:[項目31]],COLUMN(INDIRECT("全["&amp;H$5&amp;"]"))-3,FALSE),"")</f>
        <v/>
      </c>
      <c r="I83" s="8" t="str" cm="1">
        <f t="array" aca="1" ref="I83" ca="1">IFERROR(VLOOKUP($D83,全[[利用者名]:[項目31]],COLUMN(INDIRECT("全["&amp;I$5&amp;"]"))-3,FALSE),"")</f>
        <v/>
      </c>
      <c r="J83" s="9" t="str" cm="1">
        <f t="array" aca="1" ref="J83" ca="1">IFERROR(VLOOKUP($D83,全[[利用者名]:[項目31]],COLUMN(INDIRECT("全["&amp;J$5&amp;"]"))-3,FALSE),"")</f>
        <v/>
      </c>
      <c r="L83" s="2" t="e">
        <f ca="1">VLOOKUP(J83,病院[],2,FALSE)</f>
        <v>#N/A</v>
      </c>
      <c r="M83" s="2" t="e">
        <f ca="1">VLOOKUP(J83,病院[],3,FALSE)</f>
        <v>#N/A</v>
      </c>
      <c r="N83" s="4">
        <f t="shared" ca="1" si="7"/>
        <v>1048512</v>
      </c>
      <c r="Q83" s="42" t="e">
        <f t="shared" ca="1" si="8"/>
        <v>#VALUE!</v>
      </c>
    </row>
    <row r="84" spans="2:17">
      <c r="B84" s="6">
        <v>79</v>
      </c>
      <c r="C84" s="8"/>
      <c r="D84" s="7"/>
      <c r="E84" s="8" t="str" cm="1">
        <f t="array" aca="1" ref="E84" ca="1">IFERROR(VLOOKUP($D84,全[[利用者名]:[項目31]],COLUMN(INDIRECT("全["&amp;E$5&amp;"]"))-3,FALSE),"")</f>
        <v/>
      </c>
      <c r="F84" s="11" t="str" cm="1">
        <f t="array" aca="1" ref="F84" ca="1">IFERROR(VLOOKUP($D84,全[[利用者名]:[項目31]],COLUMN(INDIRECT("全["&amp;F$5&amp;"]"))-3,FALSE),"")</f>
        <v/>
      </c>
      <c r="G84" s="11" t="str" cm="1">
        <f t="array" aca="1" ref="G84" ca="1">IFERROR(VLOOKUP($D84,全[[利用者名]:[項目31]],COLUMN(INDIRECT("全["&amp;G$5&amp;"]"))-3,FALSE),"")</f>
        <v/>
      </c>
      <c r="H84" s="11" t="str" cm="1">
        <f t="array" aca="1" ref="H84" ca="1">IFERROR(VLOOKUP($D84,全[[利用者名]:[項目31]],COLUMN(INDIRECT("全["&amp;H$5&amp;"]"))-3,FALSE),"")</f>
        <v/>
      </c>
      <c r="I84" s="8" t="str" cm="1">
        <f t="array" aca="1" ref="I84" ca="1">IFERROR(VLOOKUP($D84,全[[利用者名]:[項目31]],COLUMN(INDIRECT("全["&amp;I$5&amp;"]"))-3,FALSE),"")</f>
        <v/>
      </c>
      <c r="J84" s="9" t="str" cm="1">
        <f t="array" aca="1" ref="J84" ca="1">IFERROR(VLOOKUP($D84,全[[利用者名]:[項目31]],COLUMN(INDIRECT("全["&amp;J$5&amp;"]"))-3,FALSE),"")</f>
        <v/>
      </c>
      <c r="L84" s="2" t="e">
        <f ca="1">VLOOKUP(J84,病院[],2,FALSE)</f>
        <v>#N/A</v>
      </c>
      <c r="M84" s="2" t="e">
        <f ca="1">VLOOKUP(J84,病院[],3,FALSE)</f>
        <v>#N/A</v>
      </c>
      <c r="N84" s="4">
        <f t="shared" ca="1" si="7"/>
        <v>1048512</v>
      </c>
      <c r="Q84" s="42" t="e">
        <f t="shared" ca="1" si="8"/>
        <v>#VALUE!</v>
      </c>
    </row>
    <row r="85" spans="2:17">
      <c r="B85" s="6">
        <v>80</v>
      </c>
      <c r="C85" s="8"/>
      <c r="D85" s="7"/>
      <c r="E85" s="8" t="str" cm="1">
        <f t="array" aca="1" ref="E85" ca="1">IFERROR(VLOOKUP($D85,全[[利用者名]:[項目31]],COLUMN(INDIRECT("全["&amp;E$5&amp;"]"))-3,FALSE),"")</f>
        <v/>
      </c>
      <c r="F85" s="11" t="str" cm="1">
        <f t="array" aca="1" ref="F85" ca="1">IFERROR(VLOOKUP($D85,全[[利用者名]:[項目31]],COLUMN(INDIRECT("全["&amp;F$5&amp;"]"))-3,FALSE),"")</f>
        <v/>
      </c>
      <c r="G85" s="11" t="str" cm="1">
        <f t="array" aca="1" ref="G85" ca="1">IFERROR(VLOOKUP($D85,全[[利用者名]:[項目31]],COLUMN(INDIRECT("全["&amp;G$5&amp;"]"))-3,FALSE),"")</f>
        <v/>
      </c>
      <c r="H85" s="11" t="str" cm="1">
        <f t="array" aca="1" ref="H85" ca="1">IFERROR(VLOOKUP($D85,全[[利用者名]:[項目31]],COLUMN(INDIRECT("全["&amp;H$5&amp;"]"))-3,FALSE),"")</f>
        <v/>
      </c>
      <c r="I85" s="8" t="str" cm="1">
        <f t="array" aca="1" ref="I85" ca="1">IFERROR(VLOOKUP($D85,全[[利用者名]:[項目31]],COLUMN(INDIRECT("全["&amp;I$5&amp;"]"))-3,FALSE),"")</f>
        <v/>
      </c>
      <c r="J85" s="9" t="str" cm="1">
        <f t="array" aca="1" ref="J85" ca="1">IFERROR(VLOOKUP($D85,全[[利用者名]:[項目31]],COLUMN(INDIRECT("全["&amp;J$5&amp;"]"))-3,FALSE),"")</f>
        <v/>
      </c>
      <c r="L85" s="2" t="e">
        <f ca="1">VLOOKUP(J85,病院[],2,FALSE)</f>
        <v>#N/A</v>
      </c>
      <c r="M85" s="2" t="e">
        <f ca="1">VLOOKUP(J85,病院[],3,FALSE)</f>
        <v>#N/A</v>
      </c>
      <c r="N85" s="4">
        <f t="shared" ca="1" si="7"/>
        <v>1048512</v>
      </c>
      <c r="Q85" s="42" t="e">
        <f t="shared" ca="1" si="8"/>
        <v>#VALUE!</v>
      </c>
    </row>
    <row r="86" spans="2:17">
      <c r="B86" s="6">
        <v>81</v>
      </c>
      <c r="C86" s="8"/>
      <c r="D86" s="7"/>
      <c r="E86" s="8" t="str" cm="1">
        <f t="array" aca="1" ref="E86" ca="1">IFERROR(VLOOKUP($D86,全[[利用者名]:[項目31]],COLUMN(INDIRECT("全["&amp;E$5&amp;"]"))-3,FALSE),"")</f>
        <v/>
      </c>
      <c r="F86" s="11" t="str" cm="1">
        <f t="array" aca="1" ref="F86" ca="1">IFERROR(VLOOKUP($D86,全[[利用者名]:[項目31]],COLUMN(INDIRECT("全["&amp;F$5&amp;"]"))-3,FALSE),"")</f>
        <v/>
      </c>
      <c r="G86" s="11" t="str" cm="1">
        <f t="array" aca="1" ref="G86" ca="1">IFERROR(VLOOKUP($D86,全[[利用者名]:[項目31]],COLUMN(INDIRECT("全["&amp;G$5&amp;"]"))-3,FALSE),"")</f>
        <v/>
      </c>
      <c r="H86" s="11" t="str" cm="1">
        <f t="array" aca="1" ref="H86" ca="1">IFERROR(VLOOKUP($D86,全[[利用者名]:[項目31]],COLUMN(INDIRECT("全["&amp;H$5&amp;"]"))-3,FALSE),"")</f>
        <v/>
      </c>
      <c r="I86" s="8" t="str" cm="1">
        <f t="array" aca="1" ref="I86" ca="1">IFERROR(VLOOKUP($D86,全[[利用者名]:[項目31]],COLUMN(INDIRECT("全["&amp;I$5&amp;"]"))-3,FALSE),"")</f>
        <v/>
      </c>
      <c r="J86" s="9" t="str" cm="1">
        <f t="array" aca="1" ref="J86" ca="1">IFERROR(VLOOKUP($D86,全[[利用者名]:[項目31]],COLUMN(INDIRECT("全["&amp;J$5&amp;"]"))-3,FALSE),"")</f>
        <v/>
      </c>
      <c r="L86" s="2" t="e">
        <f ca="1">VLOOKUP(J86,病院[],2,FALSE)</f>
        <v>#N/A</v>
      </c>
      <c r="M86" s="2" t="e">
        <f ca="1">VLOOKUP(J86,病院[],3,FALSE)</f>
        <v>#N/A</v>
      </c>
      <c r="N86" s="4">
        <f t="shared" ca="1" si="7"/>
        <v>1048512</v>
      </c>
      <c r="Q86" s="42" t="e">
        <f t="shared" ca="1" si="8"/>
        <v>#VALUE!</v>
      </c>
    </row>
    <row r="87" spans="2:17">
      <c r="B87" s="6">
        <v>82</v>
      </c>
      <c r="C87" s="8"/>
      <c r="D87" s="7"/>
      <c r="E87" s="8" t="str" cm="1">
        <f t="array" aca="1" ref="E87" ca="1">IFERROR(VLOOKUP($D87,全[[利用者名]:[項目31]],COLUMN(INDIRECT("全["&amp;E$5&amp;"]"))-3,FALSE),"")</f>
        <v/>
      </c>
      <c r="F87" s="11" t="str" cm="1">
        <f t="array" aca="1" ref="F87" ca="1">IFERROR(VLOOKUP($D87,全[[利用者名]:[項目31]],COLUMN(INDIRECT("全["&amp;F$5&amp;"]"))-3,FALSE),"")</f>
        <v/>
      </c>
      <c r="G87" s="11" t="str" cm="1">
        <f t="array" aca="1" ref="G87" ca="1">IFERROR(VLOOKUP($D87,全[[利用者名]:[項目31]],COLUMN(INDIRECT("全["&amp;G$5&amp;"]"))-3,FALSE),"")</f>
        <v/>
      </c>
      <c r="H87" s="11" t="str" cm="1">
        <f t="array" aca="1" ref="H87" ca="1">IFERROR(VLOOKUP($D87,全[[利用者名]:[項目31]],COLUMN(INDIRECT("全["&amp;H$5&amp;"]"))-3,FALSE),"")</f>
        <v/>
      </c>
      <c r="I87" s="8" t="str" cm="1">
        <f t="array" aca="1" ref="I87" ca="1">IFERROR(VLOOKUP($D87,全[[利用者名]:[項目31]],COLUMN(INDIRECT("全["&amp;I$5&amp;"]"))-3,FALSE),"")</f>
        <v/>
      </c>
      <c r="J87" s="9" t="str" cm="1">
        <f t="array" aca="1" ref="J87" ca="1">IFERROR(VLOOKUP($D87,全[[利用者名]:[項目31]],COLUMN(INDIRECT("全["&amp;J$5&amp;"]"))-3,FALSE),"")</f>
        <v/>
      </c>
      <c r="L87" s="2" t="e">
        <f ca="1">VLOOKUP(J87,病院[],2,FALSE)</f>
        <v>#N/A</v>
      </c>
      <c r="M87" s="2" t="e">
        <f ca="1">VLOOKUP(J87,病院[],3,FALSE)</f>
        <v>#N/A</v>
      </c>
      <c r="N87" s="4">
        <f t="shared" ca="1" si="7"/>
        <v>1048512</v>
      </c>
      <c r="Q87" s="42" t="e">
        <f t="shared" ca="1" si="8"/>
        <v>#VALUE!</v>
      </c>
    </row>
    <row r="88" spans="2:17">
      <c r="B88" s="6">
        <v>83</v>
      </c>
      <c r="C88" s="8"/>
      <c r="D88" s="7"/>
      <c r="E88" s="8" t="str" cm="1">
        <f t="array" aca="1" ref="E88" ca="1">IFERROR(VLOOKUP($D88,全[[利用者名]:[項目31]],COLUMN(INDIRECT("全["&amp;E$5&amp;"]"))-3,FALSE),"")</f>
        <v/>
      </c>
      <c r="F88" s="11" t="str" cm="1">
        <f t="array" aca="1" ref="F88" ca="1">IFERROR(VLOOKUP($D88,全[[利用者名]:[項目31]],COLUMN(INDIRECT("全["&amp;F$5&amp;"]"))-3,FALSE),"")</f>
        <v/>
      </c>
      <c r="G88" s="11" t="str" cm="1">
        <f t="array" aca="1" ref="G88" ca="1">IFERROR(VLOOKUP($D88,全[[利用者名]:[項目31]],COLUMN(INDIRECT("全["&amp;G$5&amp;"]"))-3,FALSE),"")</f>
        <v/>
      </c>
      <c r="H88" s="11" t="str" cm="1">
        <f t="array" aca="1" ref="H88" ca="1">IFERROR(VLOOKUP($D88,全[[利用者名]:[項目31]],COLUMN(INDIRECT("全["&amp;H$5&amp;"]"))-3,FALSE),"")</f>
        <v/>
      </c>
      <c r="I88" s="8" t="str" cm="1">
        <f t="array" aca="1" ref="I88" ca="1">IFERROR(VLOOKUP($D88,全[[利用者名]:[項目31]],COLUMN(INDIRECT("全["&amp;I$5&amp;"]"))-3,FALSE),"")</f>
        <v/>
      </c>
      <c r="J88" s="9" t="str" cm="1">
        <f t="array" aca="1" ref="J88" ca="1">IFERROR(VLOOKUP($D88,全[[利用者名]:[項目31]],COLUMN(INDIRECT("全["&amp;J$5&amp;"]"))-3,FALSE),"")</f>
        <v/>
      </c>
      <c r="L88" s="2" t="e">
        <f ca="1">VLOOKUP(J88,病院[],2,FALSE)</f>
        <v>#N/A</v>
      </c>
      <c r="M88" s="2" t="e">
        <f ca="1">VLOOKUP(J88,病院[],3,FALSE)</f>
        <v>#N/A</v>
      </c>
      <c r="N88" s="4">
        <f t="shared" ca="1" si="7"/>
        <v>1048512</v>
      </c>
      <c r="Q88" s="42" t="e">
        <f t="shared" ca="1" si="8"/>
        <v>#VALUE!</v>
      </c>
    </row>
    <row r="89" spans="2:17">
      <c r="B89" s="6">
        <v>84</v>
      </c>
      <c r="C89" s="8"/>
      <c r="D89" s="7"/>
      <c r="E89" s="8" t="str" cm="1">
        <f t="array" aca="1" ref="E89" ca="1">IFERROR(VLOOKUP($D89,全[[利用者名]:[項目31]],COLUMN(INDIRECT("全["&amp;E$5&amp;"]"))-3,FALSE),"")</f>
        <v/>
      </c>
      <c r="F89" s="11" t="str" cm="1">
        <f t="array" aca="1" ref="F89" ca="1">IFERROR(VLOOKUP($D89,全[[利用者名]:[項目31]],COLUMN(INDIRECT("全["&amp;F$5&amp;"]"))-3,FALSE),"")</f>
        <v/>
      </c>
      <c r="G89" s="11" t="str" cm="1">
        <f t="array" aca="1" ref="G89" ca="1">IFERROR(VLOOKUP($D89,全[[利用者名]:[項目31]],COLUMN(INDIRECT("全["&amp;G$5&amp;"]"))-3,FALSE),"")</f>
        <v/>
      </c>
      <c r="H89" s="11" t="str" cm="1">
        <f t="array" aca="1" ref="H89" ca="1">IFERROR(VLOOKUP($D89,全[[利用者名]:[項目31]],COLUMN(INDIRECT("全["&amp;H$5&amp;"]"))-3,FALSE),"")</f>
        <v/>
      </c>
      <c r="I89" s="8" t="str" cm="1">
        <f t="array" aca="1" ref="I89" ca="1">IFERROR(VLOOKUP($D89,全[[利用者名]:[項目31]],COLUMN(INDIRECT("全["&amp;I$5&amp;"]"))-3,FALSE),"")</f>
        <v/>
      </c>
      <c r="J89" s="9" t="str" cm="1">
        <f t="array" aca="1" ref="J89" ca="1">IFERROR(VLOOKUP($D89,全[[利用者名]:[項目31]],COLUMN(INDIRECT("全["&amp;J$5&amp;"]"))-3,FALSE),"")</f>
        <v/>
      </c>
      <c r="L89" s="2" t="e">
        <f ca="1">VLOOKUP(J89,病院[],2,FALSE)</f>
        <v>#N/A</v>
      </c>
      <c r="M89" s="2" t="e">
        <f ca="1">VLOOKUP(J89,病院[],3,FALSE)</f>
        <v>#N/A</v>
      </c>
      <c r="N89" s="4">
        <f t="shared" ca="1" si="7"/>
        <v>1048512</v>
      </c>
      <c r="Q89" s="42" t="e">
        <f t="shared" ca="1" si="8"/>
        <v>#VALUE!</v>
      </c>
    </row>
    <row r="90" spans="2:17">
      <c r="B90" s="6">
        <v>85</v>
      </c>
      <c r="C90" s="8"/>
      <c r="D90" s="7"/>
      <c r="E90" s="8" t="str" cm="1">
        <f t="array" aca="1" ref="E90" ca="1">IFERROR(VLOOKUP($D90,全[[利用者名]:[項目31]],COLUMN(INDIRECT("全["&amp;E$5&amp;"]"))-3,FALSE),"")</f>
        <v/>
      </c>
      <c r="F90" s="11" t="str" cm="1">
        <f t="array" aca="1" ref="F90" ca="1">IFERROR(VLOOKUP($D90,全[[利用者名]:[項目31]],COLUMN(INDIRECT("全["&amp;F$5&amp;"]"))-3,FALSE),"")</f>
        <v/>
      </c>
      <c r="G90" s="11" t="str" cm="1">
        <f t="array" aca="1" ref="G90" ca="1">IFERROR(VLOOKUP($D90,全[[利用者名]:[項目31]],COLUMN(INDIRECT("全["&amp;G$5&amp;"]"))-3,FALSE),"")</f>
        <v/>
      </c>
      <c r="H90" s="11" t="str" cm="1">
        <f t="array" aca="1" ref="H90" ca="1">IFERROR(VLOOKUP($D90,全[[利用者名]:[項目31]],COLUMN(INDIRECT("全["&amp;H$5&amp;"]"))-3,FALSE),"")</f>
        <v/>
      </c>
      <c r="I90" s="8" t="str" cm="1">
        <f t="array" aca="1" ref="I90" ca="1">IFERROR(VLOOKUP($D90,全[[利用者名]:[項目31]],COLUMN(INDIRECT("全["&amp;I$5&amp;"]"))-3,FALSE),"")</f>
        <v/>
      </c>
      <c r="J90" s="9" t="str" cm="1">
        <f t="array" aca="1" ref="J90" ca="1">IFERROR(VLOOKUP($D90,全[[利用者名]:[項目31]],COLUMN(INDIRECT("全["&amp;J$5&amp;"]"))-3,FALSE),"")</f>
        <v/>
      </c>
      <c r="L90" s="2" t="e">
        <f ca="1">VLOOKUP(J90,病院[],2,FALSE)</f>
        <v>#N/A</v>
      </c>
      <c r="M90" s="2" t="e">
        <f ca="1">VLOOKUP(J90,病院[],3,FALSE)</f>
        <v>#N/A</v>
      </c>
      <c r="N90" s="4">
        <f t="shared" ca="1" si="7"/>
        <v>1048512</v>
      </c>
      <c r="Q90" s="42" t="e">
        <f t="shared" ca="1" si="8"/>
        <v>#VALUE!</v>
      </c>
    </row>
    <row r="91" spans="2:17">
      <c r="B91" s="6">
        <v>86</v>
      </c>
      <c r="C91" s="8"/>
      <c r="D91" s="7"/>
      <c r="E91" s="8" t="str" cm="1">
        <f t="array" aca="1" ref="E91" ca="1">IFERROR(VLOOKUP($D91,全[[利用者名]:[項目31]],COLUMN(INDIRECT("全["&amp;E$5&amp;"]"))-3,FALSE),"")</f>
        <v/>
      </c>
      <c r="F91" s="11" t="str" cm="1">
        <f t="array" aca="1" ref="F91" ca="1">IFERROR(VLOOKUP($D91,全[[利用者名]:[項目31]],COLUMN(INDIRECT("全["&amp;F$5&amp;"]"))-3,FALSE),"")</f>
        <v/>
      </c>
      <c r="G91" s="11" t="str" cm="1">
        <f t="array" aca="1" ref="G91" ca="1">IFERROR(VLOOKUP($D91,全[[利用者名]:[項目31]],COLUMN(INDIRECT("全["&amp;G$5&amp;"]"))-3,FALSE),"")</f>
        <v/>
      </c>
      <c r="H91" s="11" t="str" cm="1">
        <f t="array" aca="1" ref="H91" ca="1">IFERROR(VLOOKUP($D91,全[[利用者名]:[項目31]],COLUMN(INDIRECT("全["&amp;H$5&amp;"]"))-3,FALSE),"")</f>
        <v/>
      </c>
      <c r="I91" s="8" t="str" cm="1">
        <f t="array" aca="1" ref="I91" ca="1">IFERROR(VLOOKUP($D91,全[[利用者名]:[項目31]],COLUMN(INDIRECT("全["&amp;I$5&amp;"]"))-3,FALSE),"")</f>
        <v/>
      </c>
      <c r="J91" s="9" t="str" cm="1">
        <f t="array" aca="1" ref="J91" ca="1">IFERROR(VLOOKUP($D91,全[[利用者名]:[項目31]],COLUMN(INDIRECT("全["&amp;J$5&amp;"]"))-3,FALSE),"")</f>
        <v/>
      </c>
      <c r="L91" s="2" t="e">
        <f ca="1">VLOOKUP(J91,病院[],2,FALSE)</f>
        <v>#N/A</v>
      </c>
      <c r="M91" s="2" t="e">
        <f ca="1">VLOOKUP(J91,病院[],3,FALSE)</f>
        <v>#N/A</v>
      </c>
      <c r="N91" s="4">
        <f t="shared" ca="1" si="7"/>
        <v>1048512</v>
      </c>
      <c r="Q91" s="42" t="e">
        <f t="shared" ca="1" si="8"/>
        <v>#VALUE!</v>
      </c>
    </row>
    <row r="92" spans="2:17">
      <c r="B92" s="6">
        <v>87</v>
      </c>
      <c r="C92" s="8"/>
      <c r="D92" s="7"/>
      <c r="E92" s="8" t="str" cm="1">
        <f t="array" aca="1" ref="E92" ca="1">IFERROR(VLOOKUP($D92,全[[利用者名]:[項目31]],COLUMN(INDIRECT("全["&amp;E$5&amp;"]"))-3,FALSE),"")</f>
        <v/>
      </c>
      <c r="F92" s="11" t="str" cm="1">
        <f t="array" aca="1" ref="F92" ca="1">IFERROR(VLOOKUP($D92,全[[利用者名]:[項目31]],COLUMN(INDIRECT("全["&amp;F$5&amp;"]"))-3,FALSE),"")</f>
        <v/>
      </c>
      <c r="G92" s="11" t="str" cm="1">
        <f t="array" aca="1" ref="G92" ca="1">IFERROR(VLOOKUP($D92,全[[利用者名]:[項目31]],COLUMN(INDIRECT("全["&amp;G$5&amp;"]"))-3,FALSE),"")</f>
        <v/>
      </c>
      <c r="H92" s="11" t="str" cm="1">
        <f t="array" aca="1" ref="H92" ca="1">IFERROR(VLOOKUP($D92,全[[利用者名]:[項目31]],COLUMN(INDIRECT("全["&amp;H$5&amp;"]"))-3,FALSE),"")</f>
        <v/>
      </c>
      <c r="I92" s="8" t="str" cm="1">
        <f t="array" aca="1" ref="I92" ca="1">IFERROR(VLOOKUP($D92,全[[利用者名]:[項目31]],COLUMN(INDIRECT("全["&amp;I$5&amp;"]"))-3,FALSE),"")</f>
        <v/>
      </c>
      <c r="J92" s="9" t="str" cm="1">
        <f t="array" aca="1" ref="J92" ca="1">IFERROR(VLOOKUP($D92,全[[利用者名]:[項目31]],COLUMN(INDIRECT("全["&amp;J$5&amp;"]"))-3,FALSE),"")</f>
        <v/>
      </c>
      <c r="L92" s="2" t="e">
        <f ca="1">VLOOKUP(J92,病院[],2,FALSE)</f>
        <v>#N/A</v>
      </c>
      <c r="M92" s="2" t="e">
        <f ca="1">VLOOKUP(J92,病院[],3,FALSE)</f>
        <v>#N/A</v>
      </c>
      <c r="N92" s="4">
        <f t="shared" ca="1" si="7"/>
        <v>1048512</v>
      </c>
      <c r="Q92" s="42" t="e">
        <f t="shared" ca="1" si="8"/>
        <v>#VALUE!</v>
      </c>
    </row>
    <row r="93" spans="2:17">
      <c r="B93" s="6">
        <v>88</v>
      </c>
      <c r="C93" s="8"/>
      <c r="D93" s="7"/>
      <c r="E93" s="8" t="str" cm="1">
        <f t="array" aca="1" ref="E93" ca="1">IFERROR(VLOOKUP($D93,全[[利用者名]:[項目31]],COLUMN(INDIRECT("全["&amp;E$5&amp;"]"))-3,FALSE),"")</f>
        <v/>
      </c>
      <c r="F93" s="11" t="str" cm="1">
        <f t="array" aca="1" ref="F93" ca="1">IFERROR(VLOOKUP($D93,全[[利用者名]:[項目31]],COLUMN(INDIRECT("全["&amp;F$5&amp;"]"))-3,FALSE),"")</f>
        <v/>
      </c>
      <c r="G93" s="11" t="str" cm="1">
        <f t="array" aca="1" ref="G93" ca="1">IFERROR(VLOOKUP($D93,全[[利用者名]:[項目31]],COLUMN(INDIRECT("全["&amp;G$5&amp;"]"))-3,FALSE),"")</f>
        <v/>
      </c>
      <c r="H93" s="11" t="str" cm="1">
        <f t="array" aca="1" ref="H93" ca="1">IFERROR(VLOOKUP($D93,全[[利用者名]:[項目31]],COLUMN(INDIRECT("全["&amp;H$5&amp;"]"))-3,FALSE),"")</f>
        <v/>
      </c>
      <c r="I93" s="8" t="str" cm="1">
        <f t="array" aca="1" ref="I93" ca="1">IFERROR(VLOOKUP($D93,全[[利用者名]:[項目31]],COLUMN(INDIRECT("全["&amp;I$5&amp;"]"))-3,FALSE),"")</f>
        <v/>
      </c>
      <c r="J93" s="9" t="str" cm="1">
        <f t="array" aca="1" ref="J93" ca="1">IFERROR(VLOOKUP($D93,全[[利用者名]:[項目31]],COLUMN(INDIRECT("全["&amp;J$5&amp;"]"))-3,FALSE),"")</f>
        <v/>
      </c>
      <c r="L93" s="2" t="e">
        <f ca="1">VLOOKUP(J93,病院[],2,FALSE)</f>
        <v>#N/A</v>
      </c>
      <c r="M93" s="2" t="e">
        <f ca="1">VLOOKUP(J93,病院[],3,FALSE)</f>
        <v>#N/A</v>
      </c>
      <c r="N93" s="4">
        <f t="shared" ca="1" si="7"/>
        <v>1048512</v>
      </c>
      <c r="Q93" s="42" t="e">
        <f t="shared" ca="1" si="8"/>
        <v>#VALUE!</v>
      </c>
    </row>
    <row r="94" spans="2:17">
      <c r="B94" s="6">
        <v>89</v>
      </c>
      <c r="C94" s="8"/>
      <c r="D94" s="7"/>
      <c r="E94" s="8" t="str" cm="1">
        <f t="array" aca="1" ref="E94" ca="1">IFERROR(VLOOKUP($D94,全[[利用者名]:[項目31]],COLUMN(INDIRECT("全["&amp;E$5&amp;"]"))-3,FALSE),"")</f>
        <v/>
      </c>
      <c r="F94" s="11" t="str" cm="1">
        <f t="array" aca="1" ref="F94" ca="1">IFERROR(VLOOKUP($D94,全[[利用者名]:[項目31]],COLUMN(INDIRECT("全["&amp;F$5&amp;"]"))-3,FALSE),"")</f>
        <v/>
      </c>
      <c r="G94" s="11" t="str" cm="1">
        <f t="array" aca="1" ref="G94" ca="1">IFERROR(VLOOKUP($D94,全[[利用者名]:[項目31]],COLUMN(INDIRECT("全["&amp;G$5&amp;"]"))-3,FALSE),"")</f>
        <v/>
      </c>
      <c r="H94" s="11" t="str" cm="1">
        <f t="array" aca="1" ref="H94" ca="1">IFERROR(VLOOKUP($D94,全[[利用者名]:[項目31]],COLUMN(INDIRECT("全["&amp;H$5&amp;"]"))-3,FALSE),"")</f>
        <v/>
      </c>
      <c r="I94" s="8" t="str" cm="1">
        <f t="array" aca="1" ref="I94" ca="1">IFERROR(VLOOKUP($D94,全[[利用者名]:[項目31]],COLUMN(INDIRECT("全["&amp;I$5&amp;"]"))-3,FALSE),"")</f>
        <v/>
      </c>
      <c r="J94" s="9" t="str" cm="1">
        <f t="array" aca="1" ref="J94" ca="1">IFERROR(VLOOKUP($D94,全[[利用者名]:[項目31]],COLUMN(INDIRECT("全["&amp;J$5&amp;"]"))-3,FALSE),"")</f>
        <v/>
      </c>
      <c r="L94" s="2" t="e">
        <f ca="1">VLOOKUP(J94,病院[],2,FALSE)</f>
        <v>#N/A</v>
      </c>
      <c r="M94" s="2" t="e">
        <f ca="1">VLOOKUP(J94,病院[],3,FALSE)</f>
        <v>#N/A</v>
      </c>
      <c r="N94" s="4">
        <f t="shared" ca="1" si="7"/>
        <v>1048512</v>
      </c>
      <c r="Q94" s="42" t="e">
        <f t="shared" ca="1" si="8"/>
        <v>#VALUE!</v>
      </c>
    </row>
    <row r="95" spans="2:17">
      <c r="B95" s="6">
        <v>90</v>
      </c>
      <c r="C95" s="8"/>
      <c r="D95" s="7"/>
      <c r="E95" s="8" t="str" cm="1">
        <f t="array" aca="1" ref="E95" ca="1">IFERROR(VLOOKUP($D95,全[[利用者名]:[項目31]],COLUMN(INDIRECT("全["&amp;E$5&amp;"]"))-3,FALSE),"")</f>
        <v/>
      </c>
      <c r="F95" s="11" t="str" cm="1">
        <f t="array" aca="1" ref="F95" ca="1">IFERROR(VLOOKUP($D95,全[[利用者名]:[項目31]],COLUMN(INDIRECT("全["&amp;F$5&amp;"]"))-3,FALSE),"")</f>
        <v/>
      </c>
      <c r="G95" s="11" t="str" cm="1">
        <f t="array" aca="1" ref="G95" ca="1">IFERROR(VLOOKUP($D95,全[[利用者名]:[項目31]],COLUMN(INDIRECT("全["&amp;G$5&amp;"]"))-3,FALSE),"")</f>
        <v/>
      </c>
      <c r="H95" s="11" t="str" cm="1">
        <f t="array" aca="1" ref="H95" ca="1">IFERROR(VLOOKUP($D95,全[[利用者名]:[項目31]],COLUMN(INDIRECT("全["&amp;H$5&amp;"]"))-3,FALSE),"")</f>
        <v/>
      </c>
      <c r="I95" s="8" t="str" cm="1">
        <f t="array" aca="1" ref="I95" ca="1">IFERROR(VLOOKUP($D95,全[[利用者名]:[項目31]],COLUMN(INDIRECT("全["&amp;I$5&amp;"]"))-3,FALSE),"")</f>
        <v/>
      </c>
      <c r="J95" s="9" t="str" cm="1">
        <f t="array" aca="1" ref="J95" ca="1">IFERROR(VLOOKUP($D95,全[[利用者名]:[項目31]],COLUMN(INDIRECT("全["&amp;J$5&amp;"]"))-3,FALSE),"")</f>
        <v/>
      </c>
      <c r="L95" s="2" t="e">
        <f ca="1">VLOOKUP(J95,病院[],2,FALSE)</f>
        <v>#N/A</v>
      </c>
      <c r="M95" s="2" t="e">
        <f ca="1">VLOOKUP(J95,病院[],3,FALSE)</f>
        <v>#N/A</v>
      </c>
      <c r="N95" s="4">
        <f t="shared" ca="1" si="7"/>
        <v>1048512</v>
      </c>
      <c r="Q95" s="42" t="e">
        <f t="shared" ca="1" si="8"/>
        <v>#VALUE!</v>
      </c>
    </row>
    <row r="96" spans="2:17">
      <c r="B96" s="6">
        <v>91</v>
      </c>
      <c r="C96" s="8"/>
      <c r="D96" s="7"/>
      <c r="E96" s="8" t="str" cm="1">
        <f t="array" aca="1" ref="E96" ca="1">IFERROR(VLOOKUP($D96,全[[利用者名]:[項目31]],COLUMN(INDIRECT("全["&amp;E$5&amp;"]"))-3,FALSE),"")</f>
        <v/>
      </c>
      <c r="F96" s="11" t="str" cm="1">
        <f t="array" aca="1" ref="F96" ca="1">IFERROR(VLOOKUP($D96,全[[利用者名]:[項目31]],COLUMN(INDIRECT("全["&amp;F$5&amp;"]"))-3,FALSE),"")</f>
        <v/>
      </c>
      <c r="G96" s="11" t="str" cm="1">
        <f t="array" aca="1" ref="G96" ca="1">IFERROR(VLOOKUP($D96,全[[利用者名]:[項目31]],COLUMN(INDIRECT("全["&amp;G$5&amp;"]"))-3,FALSE),"")</f>
        <v/>
      </c>
      <c r="H96" s="11" t="str" cm="1">
        <f t="array" aca="1" ref="H96" ca="1">IFERROR(VLOOKUP($D96,全[[利用者名]:[項目31]],COLUMN(INDIRECT("全["&amp;H$5&amp;"]"))-3,FALSE),"")</f>
        <v/>
      </c>
      <c r="I96" s="8" t="str" cm="1">
        <f t="array" aca="1" ref="I96" ca="1">IFERROR(VLOOKUP($D96,全[[利用者名]:[項目31]],COLUMN(INDIRECT("全["&amp;I$5&amp;"]"))-3,FALSE),"")</f>
        <v/>
      </c>
      <c r="J96" s="9" t="str" cm="1">
        <f t="array" aca="1" ref="J96" ca="1">IFERROR(VLOOKUP($D96,全[[利用者名]:[項目31]],COLUMN(INDIRECT("全["&amp;J$5&amp;"]"))-3,FALSE),"")</f>
        <v/>
      </c>
      <c r="L96" s="2" t="e">
        <f ca="1">VLOOKUP(J96,病院[],2,FALSE)</f>
        <v>#N/A</v>
      </c>
      <c r="M96" s="2" t="e">
        <f ca="1">VLOOKUP(J96,病院[],3,FALSE)</f>
        <v>#N/A</v>
      </c>
      <c r="N96" s="4">
        <f t="shared" ca="1" si="7"/>
        <v>1048512</v>
      </c>
      <c r="Q96" s="42" t="e">
        <f t="shared" ca="1" si="8"/>
        <v>#VALUE!</v>
      </c>
    </row>
    <row r="97" spans="2:17">
      <c r="B97" s="6">
        <v>92</v>
      </c>
      <c r="C97" s="8"/>
      <c r="D97" s="7"/>
      <c r="E97" s="8" t="str" cm="1">
        <f t="array" aca="1" ref="E97" ca="1">IFERROR(VLOOKUP($D97,全[[利用者名]:[項目31]],COLUMN(INDIRECT("全["&amp;E$5&amp;"]"))-3,FALSE),"")</f>
        <v/>
      </c>
      <c r="F97" s="11" t="str" cm="1">
        <f t="array" aca="1" ref="F97" ca="1">IFERROR(VLOOKUP($D97,全[[利用者名]:[項目31]],COLUMN(INDIRECT("全["&amp;F$5&amp;"]"))-3,FALSE),"")</f>
        <v/>
      </c>
      <c r="G97" s="11" t="str" cm="1">
        <f t="array" aca="1" ref="G97" ca="1">IFERROR(VLOOKUP($D97,全[[利用者名]:[項目31]],COLUMN(INDIRECT("全["&amp;G$5&amp;"]"))-3,FALSE),"")</f>
        <v/>
      </c>
      <c r="H97" s="11" t="str" cm="1">
        <f t="array" aca="1" ref="H97" ca="1">IFERROR(VLOOKUP($D97,全[[利用者名]:[項目31]],COLUMN(INDIRECT("全["&amp;H$5&amp;"]"))-3,FALSE),"")</f>
        <v/>
      </c>
      <c r="I97" s="8" t="str" cm="1">
        <f t="array" aca="1" ref="I97" ca="1">IFERROR(VLOOKUP($D97,全[[利用者名]:[項目31]],COLUMN(INDIRECT("全["&amp;I$5&amp;"]"))-3,FALSE),"")</f>
        <v/>
      </c>
      <c r="J97" s="9" t="str" cm="1">
        <f t="array" aca="1" ref="J97" ca="1">IFERROR(VLOOKUP($D97,全[[利用者名]:[項目31]],COLUMN(INDIRECT("全["&amp;J$5&amp;"]"))-3,FALSE),"")</f>
        <v/>
      </c>
      <c r="L97" s="2" t="e">
        <f ca="1">VLOOKUP(J97,病院[],2,FALSE)</f>
        <v>#N/A</v>
      </c>
      <c r="M97" s="2" t="e">
        <f ca="1">VLOOKUP(J97,病院[],3,FALSE)</f>
        <v>#N/A</v>
      </c>
      <c r="N97" s="4">
        <f t="shared" ca="1" si="7"/>
        <v>1048512</v>
      </c>
      <c r="Q97" s="42" t="e">
        <f t="shared" ca="1" si="8"/>
        <v>#VALUE!</v>
      </c>
    </row>
    <row r="98" spans="2:17">
      <c r="B98" s="6">
        <v>93</v>
      </c>
      <c r="C98" s="8"/>
      <c r="D98" s="7"/>
      <c r="E98" s="8" t="str" cm="1">
        <f t="array" aca="1" ref="E98" ca="1">IFERROR(VLOOKUP($D98,全[[利用者名]:[項目31]],COLUMN(INDIRECT("全["&amp;E$5&amp;"]"))-3,FALSE),"")</f>
        <v/>
      </c>
      <c r="F98" s="11" t="str" cm="1">
        <f t="array" aca="1" ref="F98" ca="1">IFERROR(VLOOKUP($D98,全[[利用者名]:[項目31]],COLUMN(INDIRECT("全["&amp;F$5&amp;"]"))-3,FALSE),"")</f>
        <v/>
      </c>
      <c r="G98" s="11" t="str" cm="1">
        <f t="array" aca="1" ref="G98" ca="1">IFERROR(VLOOKUP($D98,全[[利用者名]:[項目31]],COLUMN(INDIRECT("全["&amp;G$5&amp;"]"))-3,FALSE),"")</f>
        <v/>
      </c>
      <c r="H98" s="11" t="str" cm="1">
        <f t="array" aca="1" ref="H98" ca="1">IFERROR(VLOOKUP($D98,全[[利用者名]:[項目31]],COLUMN(INDIRECT("全["&amp;H$5&amp;"]"))-3,FALSE),"")</f>
        <v/>
      </c>
      <c r="I98" s="8" t="str" cm="1">
        <f t="array" aca="1" ref="I98" ca="1">IFERROR(VLOOKUP($D98,全[[利用者名]:[項目31]],COLUMN(INDIRECT("全["&amp;I$5&amp;"]"))-3,FALSE),"")</f>
        <v/>
      </c>
      <c r="J98" s="9" t="str" cm="1">
        <f t="array" aca="1" ref="J98" ca="1">IFERROR(VLOOKUP($D98,全[[利用者名]:[項目31]],COLUMN(INDIRECT("全["&amp;J$5&amp;"]"))-3,FALSE),"")</f>
        <v/>
      </c>
      <c r="L98" s="2" t="e">
        <f ca="1">VLOOKUP(J98,病院[],2,FALSE)</f>
        <v>#N/A</v>
      </c>
      <c r="M98" s="2" t="e">
        <f ca="1">VLOOKUP(J98,病院[],3,FALSE)</f>
        <v>#N/A</v>
      </c>
      <c r="N98" s="4">
        <f t="shared" ca="1" si="7"/>
        <v>1048512</v>
      </c>
      <c r="Q98" s="42" t="e">
        <f t="shared" ca="1" si="8"/>
        <v>#VALUE!</v>
      </c>
    </row>
    <row r="99" spans="2:17">
      <c r="B99" s="6">
        <v>94</v>
      </c>
      <c r="C99" s="8"/>
      <c r="D99" s="7"/>
      <c r="E99" s="8" t="str" cm="1">
        <f t="array" aca="1" ref="E99" ca="1">IFERROR(VLOOKUP($D99,全[[利用者名]:[項目31]],COLUMN(INDIRECT("全["&amp;E$5&amp;"]"))-3,FALSE),"")</f>
        <v/>
      </c>
      <c r="F99" s="11" t="str" cm="1">
        <f t="array" aca="1" ref="F99" ca="1">IFERROR(VLOOKUP($D99,全[[利用者名]:[項目31]],COLUMN(INDIRECT("全["&amp;F$5&amp;"]"))-3,FALSE),"")</f>
        <v/>
      </c>
      <c r="G99" s="11" t="str" cm="1">
        <f t="array" aca="1" ref="G99" ca="1">IFERROR(VLOOKUP($D99,全[[利用者名]:[項目31]],COLUMN(INDIRECT("全["&amp;G$5&amp;"]"))-3,FALSE),"")</f>
        <v/>
      </c>
      <c r="H99" s="11" t="str" cm="1">
        <f t="array" aca="1" ref="H99" ca="1">IFERROR(VLOOKUP($D99,全[[利用者名]:[項目31]],COLUMN(INDIRECT("全["&amp;H$5&amp;"]"))-3,FALSE),"")</f>
        <v/>
      </c>
      <c r="I99" s="8" t="str" cm="1">
        <f t="array" aca="1" ref="I99" ca="1">IFERROR(VLOOKUP($D99,全[[利用者名]:[項目31]],COLUMN(INDIRECT("全["&amp;I$5&amp;"]"))-3,FALSE),"")</f>
        <v/>
      </c>
      <c r="J99" s="9" t="str" cm="1">
        <f t="array" aca="1" ref="J99" ca="1">IFERROR(VLOOKUP($D99,全[[利用者名]:[項目31]],COLUMN(INDIRECT("全["&amp;J$5&amp;"]"))-3,FALSE),"")</f>
        <v/>
      </c>
      <c r="L99" s="2" t="e">
        <f ca="1">VLOOKUP(J99,病院[],2,FALSE)</f>
        <v>#N/A</v>
      </c>
      <c r="M99" s="2" t="e">
        <f ca="1">VLOOKUP(J99,病院[],3,FALSE)</f>
        <v>#N/A</v>
      </c>
      <c r="N99" s="4">
        <f t="shared" ca="1" si="7"/>
        <v>1048512</v>
      </c>
      <c r="Q99" s="42" t="e">
        <f t="shared" ca="1" si="8"/>
        <v>#VALUE!</v>
      </c>
    </row>
  </sheetData>
  <autoFilter ref="B5:O55" xr:uid="{87B57286-8DE8-40F1-BA13-57047DD23B23}"/>
  <dataConsolidate/>
  <phoneticPr fontId="2"/>
  <conditionalFormatting sqref="B6:J66">
    <cfRule type="expression" dxfId="11" priority="1">
      <formula>$K6&lt;&gt;""</formula>
    </cfRule>
    <cfRule type="expression" dxfId="10" priority="5">
      <formula>$J6&lt;&gt;$J7</formula>
    </cfRule>
    <cfRule type="expression" dxfId="9" priority="6">
      <formula>MOD(ROW(),2)=1</formula>
    </cfRule>
  </conditionalFormatting>
  <conditionalFormatting sqref="E6:E99">
    <cfRule type="cellIs" dxfId="8" priority="2" operator="equal">
      <formula>"介護"</formula>
    </cfRule>
    <cfRule type="cellIs" dxfId="7" priority="3" operator="equal">
      <formula>"予防"</formula>
    </cfRule>
    <cfRule type="cellIs" dxfId="6" priority="4" operator="equal">
      <formula>"医療"</formula>
    </cfRule>
  </conditionalFormatting>
  <conditionalFormatting sqref="H55:H99">
    <cfRule type="expression" dxfId="5" priority="16">
      <formula>$K55&lt;&gt;""</formula>
    </cfRule>
    <cfRule type="expression" dxfId="4" priority="17">
      <formula>$J55&lt;&gt;#REF!</formula>
    </cfRule>
    <cfRule type="expression" dxfId="3" priority="18">
      <formula>MOD(ROW(),2)=1</formula>
    </cfRule>
  </conditionalFormatting>
  <conditionalFormatting sqref="B67:J99">
    <cfRule type="expression" dxfId="2" priority="25">
      <formula>$K67&lt;&gt;""</formula>
    </cfRule>
    <cfRule type="expression" dxfId="1" priority="26">
      <formula>$J67&lt;&gt;$J91</formula>
    </cfRule>
    <cfRule type="expression" dxfId="0" priority="27">
      <formula>MOD(ROW(),2)=1</formula>
    </cfRule>
  </conditionalFormatting>
  <printOptions horizontalCentered="1" verticalCentered="1"/>
  <pageMargins left="0.59055118110236227" right="0.59055118110236227" top="0.19685039370078741" bottom="0.19685039370078741" header="0" footer="0"/>
  <pageSetup paperSize="9" scale="3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送付状作成">
                <anchor moveWithCells="1">
                  <from>
                    <xdr:col>13</xdr:col>
                    <xdr:colOff>323850</xdr:colOff>
                    <xdr:row>2</xdr:row>
                    <xdr:rowOff>104775</xdr:rowOff>
                  </from>
                  <to>
                    <xdr:col>15</xdr:col>
                    <xdr:colOff>647700</xdr:colOff>
                    <xdr:row>4</xdr:row>
                    <xdr:rowOff>0</xdr:rowOff>
                  </to>
                </anchor>
              </controlPr>
            </control>
          </mc:Choice>
        </mc:AlternateContent>
        <mc:AlternateContent xmlns:mc="http://schemas.openxmlformats.org/markup-compatibility/2006">
          <mc:Choice Requires="x14">
            <control shapeId="3074" r:id="rId5" name="Button 2">
              <controlPr defaultSize="0" print="0" autoFill="0" autoPict="0" macro="[0]!全to前コピー">
                <anchor moveWithCells="1">
                  <from>
                    <xdr:col>9</xdr:col>
                    <xdr:colOff>390525</xdr:colOff>
                    <xdr:row>1</xdr:row>
                    <xdr:rowOff>295275</xdr:rowOff>
                  </from>
                  <to>
                    <xdr:col>9</xdr:col>
                    <xdr:colOff>1981200</xdr:colOff>
                    <xdr:row>3</xdr:row>
                    <xdr:rowOff>85725</xdr:rowOff>
                  </to>
                </anchor>
              </controlPr>
            </control>
          </mc:Choice>
        </mc:AlternateContent>
        <mc:AlternateContent xmlns:mc="http://schemas.openxmlformats.org/markup-compatibility/2006">
          <mc:Choice Requires="x14">
            <control shapeId="3089" r:id="rId6" name="Button 17">
              <controlPr defaultSize="0" print="0" autoFill="0" autoPict="0" macro="[0]!クリア">
                <anchor moveWithCells="1">
                  <from>
                    <xdr:col>13</xdr:col>
                    <xdr:colOff>323850</xdr:colOff>
                    <xdr:row>0</xdr:row>
                    <xdr:rowOff>104775</xdr:rowOff>
                  </from>
                  <to>
                    <xdr:col>15</xdr:col>
                    <xdr:colOff>647700</xdr:colOff>
                    <xdr:row>1</xdr:row>
                    <xdr:rowOff>361950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97EC8-D7B7-4BED-AF28-6384CA15F5E3}">
  <sheetPr codeName="Sheet5">
    <tabColor rgb="FFFFFF00"/>
    <pageSetUpPr fitToPage="1"/>
  </sheetPr>
  <dimension ref="A1:K49"/>
  <sheetViews>
    <sheetView view="pageBreakPreview" zoomScale="85" zoomScaleNormal="70" zoomScaleSheetLayoutView="85" workbookViewId="0">
      <selection activeCell="E33" sqref="E33"/>
    </sheetView>
  </sheetViews>
  <sheetFormatPr defaultRowHeight="21"/>
  <cols>
    <col min="1" max="1" width="8.88671875" style="16"/>
    <col min="2" max="2" width="3.77734375" style="16" customWidth="1"/>
    <col min="3" max="4" width="15.77734375" style="16" customWidth="1"/>
    <col min="5" max="5" width="23.88671875" style="16" customWidth="1"/>
    <col min="6" max="6" width="6.44140625" style="16" customWidth="1"/>
    <col min="7" max="7" width="13.5546875" style="16" customWidth="1"/>
    <col min="8" max="9" width="15.77734375" style="16" customWidth="1"/>
    <col min="10" max="10" width="3.77734375" style="16" customWidth="1"/>
    <col min="11" max="11" width="8.88671875" style="19"/>
    <col min="12" max="16384" width="8.88671875" style="16"/>
  </cols>
  <sheetData>
    <row r="1" spans="1:10" s="24" customFormat="1" ht="14.25">
      <c r="A1" s="24" t="s">
        <v>632</v>
      </c>
      <c r="D1" s="24" t="s">
        <v>623</v>
      </c>
      <c r="E1" s="24" t="s">
        <v>624</v>
      </c>
      <c r="F1" s="24" t="s">
        <v>625</v>
      </c>
      <c r="G1" s="24" t="s">
        <v>630</v>
      </c>
      <c r="H1" s="24" t="s">
        <v>357</v>
      </c>
      <c r="I1" s="24" t="s">
        <v>628</v>
      </c>
      <c r="J1" s="24" t="s">
        <v>1085</v>
      </c>
    </row>
    <row r="2" spans="1:10" s="24" customFormat="1" ht="14.25">
      <c r="D2" s="24" t="s">
        <v>1812</v>
      </c>
      <c r="E2" s="24" t="s">
        <v>1813</v>
      </c>
      <c r="F2" s="24" t="s">
        <v>1814</v>
      </c>
      <c r="G2" s="24" t="s">
        <v>1815</v>
      </c>
      <c r="H2" s="25" t="s">
        <v>1816</v>
      </c>
      <c r="I2" s="25">
        <v>46003</v>
      </c>
      <c r="J2" s="25">
        <v>11907</v>
      </c>
    </row>
    <row r="3" spans="1:10" s="24" customFormat="1" ht="14.25"/>
    <row r="4" spans="1:10">
      <c r="B4" s="18" t="str">
        <f>"〒"&amp;病院郵便番号</f>
        <v>〒190-0032</v>
      </c>
      <c r="C4" s="18"/>
      <c r="I4" s="57">
        <f ca="1">TODAY()</f>
        <v>46002</v>
      </c>
      <c r="J4" s="58"/>
    </row>
    <row r="5" spans="1:10">
      <c r="B5" s="18" t="str" cm="1">
        <f t="array" ref="B5">病院住所</f>
        <v>立川市上砂町3-55-10</v>
      </c>
      <c r="C5" s="18"/>
    </row>
    <row r="6" spans="1:10">
      <c r="B6" s="18"/>
      <c r="C6" s="18" t="str" cm="1">
        <f t="array" ref="C6">病院名 &amp; "　御中"</f>
        <v>古岡整形外科　御中</v>
      </c>
    </row>
    <row r="7" spans="1:10">
      <c r="D7" s="23"/>
    </row>
    <row r="8" spans="1:10" ht="25.5">
      <c r="C8" s="18" t="s">
        <v>1073</v>
      </c>
    </row>
    <row r="9" spans="1:10">
      <c r="G9" s="60" t="s">
        <v>621</v>
      </c>
      <c r="H9" s="60"/>
      <c r="I9" s="60"/>
      <c r="J9" s="60"/>
    </row>
    <row r="10" spans="1:10">
      <c r="G10" s="61" t="s">
        <v>967</v>
      </c>
      <c r="H10" s="61"/>
      <c r="I10" s="61"/>
      <c r="J10" s="61"/>
    </row>
    <row r="11" spans="1:10">
      <c r="G11" s="58" t="s">
        <v>852</v>
      </c>
      <c r="H11" s="58"/>
      <c r="I11" s="58"/>
      <c r="J11" s="58"/>
    </row>
    <row r="12" spans="1:10">
      <c r="J12" s="17"/>
    </row>
    <row r="13" spans="1:10">
      <c r="G13" s="60" t="s">
        <v>620</v>
      </c>
      <c r="H13" s="60"/>
      <c r="I13" s="60"/>
      <c r="J13" s="60"/>
    </row>
    <row r="14" spans="1:10">
      <c r="G14" s="60" t="s">
        <v>618</v>
      </c>
      <c r="H14" s="60"/>
      <c r="I14" s="60"/>
      <c r="J14" s="60"/>
    </row>
    <row r="15" spans="1:10">
      <c r="G15" s="60" t="s">
        <v>619</v>
      </c>
      <c r="H15" s="60"/>
      <c r="I15" s="60"/>
      <c r="J15" s="60"/>
    </row>
    <row r="16" spans="1:10">
      <c r="G16" s="60" t="s">
        <v>622</v>
      </c>
      <c r="H16" s="60"/>
      <c r="I16" s="60"/>
      <c r="J16" s="60"/>
    </row>
    <row r="18" spans="3:9">
      <c r="C18" s="16" t="s">
        <v>1078</v>
      </c>
    </row>
    <row r="20" spans="3:9">
      <c r="C20" s="16" t="s">
        <v>1074</v>
      </c>
    </row>
    <row r="21" spans="3:9">
      <c r="C21" s="16" t="s">
        <v>1075</v>
      </c>
    </row>
    <row r="22" spans="3:9">
      <c r="C22" s="16" t="s">
        <v>1090</v>
      </c>
      <c r="I22" s="38"/>
    </row>
    <row r="23" spans="3:9">
      <c r="C23" s="37"/>
      <c r="I23" s="16" t="s">
        <v>1081</v>
      </c>
    </row>
    <row r="25" spans="3:9">
      <c r="C25" s="59" t="s">
        <v>626</v>
      </c>
      <c r="D25" s="59"/>
      <c r="E25" s="59"/>
      <c r="F25" s="59"/>
      <c r="G25" s="59"/>
      <c r="H25" s="59"/>
      <c r="I25" s="59"/>
    </row>
    <row r="27" spans="3:9">
      <c r="D27" s="60" t="s">
        <v>627</v>
      </c>
      <c r="E27" s="60"/>
      <c r="G27" s="58" t="str">
        <f>担当医 &amp;"　先生"</f>
        <v>古岡　邦人　先生</v>
      </c>
      <c r="H27" s="58"/>
    </row>
    <row r="28" spans="3:9">
      <c r="D28" s="20"/>
      <c r="E28" s="20"/>
    </row>
    <row r="29" spans="3:9">
      <c r="D29" s="60" t="s">
        <v>1076</v>
      </c>
      <c r="E29" s="60"/>
      <c r="G29" s="56">
        <f>指示開始日</f>
        <v>46003</v>
      </c>
      <c r="H29" s="56"/>
    </row>
    <row r="30" spans="3:9">
      <c r="D30" s="20"/>
      <c r="E30" s="20"/>
    </row>
    <row r="31" spans="3:9">
      <c r="D31" s="60" t="s">
        <v>629</v>
      </c>
      <c r="E31" s="60"/>
      <c r="G31" s="56" t="str">
        <f>利用者名&amp;"　様"</f>
        <v>井澤　猛　様</v>
      </c>
      <c r="H31" s="56"/>
    </row>
    <row r="33" spans="4:8">
      <c r="D33" s="16" t="s">
        <v>1079</v>
      </c>
      <c r="G33" s="56" t="str">
        <f>DATESTRING(生年月日)</f>
        <v>昭和07年08月06日</v>
      </c>
      <c r="H33" s="56"/>
    </row>
    <row r="34" spans="4:8">
      <c r="G34" s="36"/>
      <c r="H34" s="36"/>
    </row>
    <row r="35" spans="4:8" ht="31.5" customHeight="1"/>
    <row r="37" spans="4:8">
      <c r="D37" s="21"/>
      <c r="H37" s="37" t="s">
        <v>1083</v>
      </c>
    </row>
    <row r="38" spans="4:8">
      <c r="D38" s="21"/>
    </row>
    <row r="49" spans="10:10">
      <c r="J49" s="22" t="s">
        <v>636</v>
      </c>
    </row>
  </sheetData>
  <mergeCells count="16">
    <mergeCell ref="G33:H33"/>
    <mergeCell ref="I4:J4"/>
    <mergeCell ref="C25:I25"/>
    <mergeCell ref="D27:E27"/>
    <mergeCell ref="D29:E29"/>
    <mergeCell ref="D31:E31"/>
    <mergeCell ref="G27:H27"/>
    <mergeCell ref="G29:H29"/>
    <mergeCell ref="G31:H31"/>
    <mergeCell ref="G10:J10"/>
    <mergeCell ref="G11:J11"/>
    <mergeCell ref="G9:J9"/>
    <mergeCell ref="G16:J16"/>
    <mergeCell ref="G13:J13"/>
    <mergeCell ref="G14:J14"/>
    <mergeCell ref="G15:J15"/>
  </mergeCells>
  <phoneticPr fontId="2"/>
  <pageMargins left="0.59055118110236227" right="0.59055118110236227" top="0.59055118110236227" bottom="0.59055118110236227" header="0" footer="0"/>
  <pageSetup paperSize="9"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3D5BA-9E69-4F1E-A87F-D5B646DF3B2D}">
  <sheetPr codeName="Sheet6">
    <tabColor rgb="FFFFC000"/>
    <pageSetUpPr fitToPage="1"/>
  </sheetPr>
  <dimension ref="A1:AC47"/>
  <sheetViews>
    <sheetView view="pageBreakPreview" topLeftCell="A32" zoomScale="85" zoomScaleNormal="70" zoomScaleSheetLayoutView="85" workbookViewId="0">
      <selection activeCell="E36" sqref="E36"/>
    </sheetView>
  </sheetViews>
  <sheetFormatPr defaultRowHeight="21"/>
  <cols>
    <col min="1" max="1" width="8.88671875" style="16"/>
    <col min="2" max="2" width="3.77734375" style="16" customWidth="1"/>
    <col min="3" max="3" width="5.77734375" style="16" customWidth="1"/>
    <col min="4" max="4" width="10.77734375" style="16" customWidth="1"/>
    <col min="5" max="5" width="20.77734375" style="16" customWidth="1"/>
    <col min="6" max="6" width="4.33203125" style="16" customWidth="1"/>
    <col min="7" max="7" width="20.77734375" style="16" customWidth="1"/>
    <col min="8" max="8" width="7.77734375" style="16" customWidth="1"/>
    <col min="9" max="9" width="30.77734375" style="16" customWidth="1"/>
    <col min="10" max="10" width="3.77734375" style="16" customWidth="1"/>
    <col min="11" max="11" width="8.88671875" style="19"/>
    <col min="12" max="12" width="16" style="16" customWidth="1"/>
    <col min="13" max="16384" width="8.88671875" style="16"/>
  </cols>
  <sheetData>
    <row r="1" spans="1:29" s="24" customFormat="1" ht="14.25">
      <c r="A1" s="24" t="s">
        <v>631</v>
      </c>
      <c r="D1" s="24" t="s">
        <v>623</v>
      </c>
      <c r="E1" s="24" t="s">
        <v>624</v>
      </c>
      <c r="F1" s="24" t="s">
        <v>625</v>
      </c>
    </row>
    <row r="2" spans="1:29" s="24" customFormat="1" ht="14.25">
      <c r="D2" s="24" t="s">
        <v>1718</v>
      </c>
      <c r="E2" s="24" t="s">
        <v>1719</v>
      </c>
      <c r="F2" s="24" t="s">
        <v>934</v>
      </c>
      <c r="H2" s="25"/>
      <c r="I2" s="25"/>
    </row>
    <row r="3" spans="1:29" s="24" customFormat="1" ht="14.25"/>
    <row r="4" spans="1:29">
      <c r="B4" s="18" t="str">
        <f>"〒"&amp;D2</f>
        <v>〒185-0034</v>
      </c>
      <c r="C4" s="18"/>
      <c r="I4" s="57">
        <f ca="1">TODAY()</f>
        <v>46002</v>
      </c>
      <c r="J4" s="58"/>
    </row>
    <row r="5" spans="1:29">
      <c r="B5" s="18" t="str">
        <f>E2</f>
        <v>国分寺市光町3-13-34</v>
      </c>
      <c r="C5" s="18"/>
    </row>
    <row r="6" spans="1:29">
      <c r="B6" s="18"/>
      <c r="C6" s="18" t="str">
        <f>F2&amp;"　御中"</f>
        <v>国分寺ひかり診療所　御中</v>
      </c>
    </row>
    <row r="7" spans="1:29">
      <c r="D7" s="23"/>
      <c r="AA7" s="23"/>
      <c r="AC7" s="23"/>
    </row>
    <row r="8" spans="1:29">
      <c r="C8" s="18" t="s">
        <v>1077</v>
      </c>
    </row>
    <row r="9" spans="1:29">
      <c r="H9" s="60" t="s">
        <v>621</v>
      </c>
      <c r="I9" s="60"/>
      <c r="J9" s="60"/>
    </row>
    <row r="10" spans="1:29" ht="21" customHeight="1">
      <c r="H10" s="61" t="s">
        <v>967</v>
      </c>
      <c r="I10" s="61"/>
      <c r="J10" s="61"/>
    </row>
    <row r="11" spans="1:29">
      <c r="G11" s="58" t="s">
        <v>852</v>
      </c>
      <c r="H11" s="58"/>
      <c r="I11" s="58"/>
      <c r="J11" s="58"/>
    </row>
    <row r="12" spans="1:29">
      <c r="J12" s="17"/>
    </row>
    <row r="13" spans="1:29">
      <c r="H13" s="60" t="s">
        <v>620</v>
      </c>
      <c r="I13" s="60"/>
      <c r="J13" s="60"/>
    </row>
    <row r="14" spans="1:29">
      <c r="H14" s="60" t="s">
        <v>618</v>
      </c>
      <c r="I14" s="60"/>
      <c r="J14" s="60"/>
    </row>
    <row r="15" spans="1:29">
      <c r="H15" s="60" t="s">
        <v>619</v>
      </c>
      <c r="I15" s="60"/>
      <c r="J15" s="60"/>
    </row>
    <row r="16" spans="1:29">
      <c r="H16" s="60" t="s">
        <v>622</v>
      </c>
      <c r="I16" s="60"/>
      <c r="J16" s="60"/>
    </row>
    <row r="18" spans="1:12">
      <c r="C18" s="16" t="s">
        <v>1080</v>
      </c>
    </row>
    <row r="20" spans="1:12">
      <c r="C20" s="16" t="s">
        <v>1074</v>
      </c>
    </row>
    <row r="21" spans="1:12">
      <c r="C21" s="16" t="s">
        <v>1075</v>
      </c>
    </row>
    <row r="22" spans="1:12">
      <c r="C22" s="16" t="s">
        <v>1082</v>
      </c>
    </row>
    <row r="23" spans="1:12">
      <c r="I23" s="17" t="s">
        <v>1081</v>
      </c>
    </row>
    <row r="24" spans="1:12">
      <c r="H24" s="37"/>
    </row>
    <row r="25" spans="1:12">
      <c r="C25" s="59" t="s">
        <v>626</v>
      </c>
      <c r="D25" s="59"/>
      <c r="E25" s="59"/>
      <c r="F25" s="59"/>
      <c r="G25" s="59"/>
      <c r="H25" s="59"/>
      <c r="I25" s="59"/>
    </row>
    <row r="27" spans="1:12" s="26" customFormat="1" ht="30" customHeight="1">
      <c r="A27" s="26">
        <v>1</v>
      </c>
      <c r="D27" s="27" t="str">
        <f>IF(G27&lt;&gt;"","□　","")</f>
        <v/>
      </c>
      <c r="E27" s="26" t="str">
        <f>IF(G27&lt;&gt;"","患者様ご氏名","")</f>
        <v/>
      </c>
      <c r="G27" s="62" t="s">
        <v>93</v>
      </c>
      <c r="H27" s="62"/>
      <c r="I27" s="26" t="str">
        <f>IF(L27&lt;&gt;"","生: "&amp;DATESTRING(L27),"")</f>
        <v/>
      </c>
      <c r="K27" s="28"/>
      <c r="L27" s="44"/>
    </row>
    <row r="28" spans="1:12" s="29" customFormat="1" ht="30" customHeight="1">
      <c r="D28" s="30"/>
      <c r="E28" s="29" t="str">
        <f>IF(G28&lt;&gt;"","指示書開始日","")</f>
        <v/>
      </c>
      <c r="G28" s="63" t="s">
        <v>93</v>
      </c>
      <c r="H28" s="63"/>
      <c r="I28" s="26"/>
      <c r="K28" s="31"/>
    </row>
    <row r="29" spans="1:12" ht="30" customHeight="1">
      <c r="A29" s="16">
        <v>2</v>
      </c>
      <c r="D29" s="27" t="str">
        <f>IF(G29&lt;&gt;"","□　","")</f>
        <v/>
      </c>
      <c r="E29" s="26" t="str">
        <f>IF(G29&lt;&gt;"","患者様ご氏名","")</f>
        <v/>
      </c>
      <c r="G29" s="62" t="s">
        <v>93</v>
      </c>
      <c r="H29" s="62"/>
      <c r="I29" s="26" t="str">
        <f>IF(L29&lt;&gt;"","生: "&amp;DATESTRING(L29),"")</f>
        <v/>
      </c>
      <c r="L29" s="23"/>
    </row>
    <row r="30" spans="1:12" ht="30" customHeight="1">
      <c r="D30" s="30"/>
      <c r="E30" s="29" t="str">
        <f>IF(G30&lt;&gt;"","指示書開始日","")</f>
        <v/>
      </c>
      <c r="G30" s="63" t="s">
        <v>93</v>
      </c>
      <c r="H30" s="63"/>
      <c r="I30" s="26"/>
    </row>
    <row r="31" spans="1:12" ht="30" customHeight="1">
      <c r="A31" s="16">
        <v>3</v>
      </c>
      <c r="D31" s="27" t="str">
        <f>IF(G31&lt;&gt;"","□　","")</f>
        <v/>
      </c>
      <c r="E31" s="26" t="str">
        <f>IF(G31&lt;&gt;"","患者様ご氏名","")</f>
        <v/>
      </c>
      <c r="G31" s="62" t="s">
        <v>93</v>
      </c>
      <c r="H31" s="62"/>
      <c r="I31" s="26" t="str">
        <f>IF(L31&lt;&gt;"","生: "&amp;DATESTRING(L31),"")</f>
        <v/>
      </c>
      <c r="L31" s="23"/>
    </row>
    <row r="32" spans="1:12" ht="30" customHeight="1">
      <c r="D32" s="30"/>
      <c r="E32" s="29" t="str">
        <f>IF(G32&lt;&gt;"","指示書開始日","")</f>
        <v/>
      </c>
      <c r="G32" s="63" t="s">
        <v>93</v>
      </c>
      <c r="H32" s="63"/>
      <c r="I32" s="26"/>
    </row>
    <row r="33" spans="1:12" ht="30" customHeight="1">
      <c r="A33" s="16">
        <v>4</v>
      </c>
      <c r="D33" s="27" t="str">
        <f>IF(G33&lt;&gt;"","□　","")</f>
        <v/>
      </c>
      <c r="E33" s="26" t="str">
        <f>IF(G33&lt;&gt;"","患者様ご氏名","")</f>
        <v/>
      </c>
      <c r="G33" s="62" t="s">
        <v>93</v>
      </c>
      <c r="H33" s="62"/>
      <c r="I33" s="26" t="str">
        <f>IF(L33&lt;&gt;"","生: "&amp;DATESTRING(L33),"")</f>
        <v/>
      </c>
      <c r="L33" s="23"/>
    </row>
    <row r="34" spans="1:12" ht="30" customHeight="1">
      <c r="D34" s="30"/>
      <c r="E34" s="29" t="str">
        <f>IF(G34&lt;&gt;"","指示書開始日","")</f>
        <v/>
      </c>
      <c r="G34" s="63" t="s">
        <v>93</v>
      </c>
      <c r="H34" s="63"/>
      <c r="I34" s="26"/>
    </row>
    <row r="35" spans="1:12" ht="30" customHeight="1">
      <c r="A35" s="16">
        <v>5</v>
      </c>
      <c r="D35" s="27" t="str">
        <f>IF(G35&lt;&gt;"","□　","")</f>
        <v/>
      </c>
      <c r="E35" s="26" t="str">
        <f>IF(G35&lt;&gt;"","患者様ご氏名","")</f>
        <v/>
      </c>
      <c r="G35" s="62" t="s">
        <v>93</v>
      </c>
      <c r="H35" s="62"/>
      <c r="I35" s="26" t="str">
        <f>IF(L35&lt;&gt;"","生: "&amp;DATESTRING(L35),"")</f>
        <v/>
      </c>
      <c r="L35" s="23"/>
    </row>
    <row r="36" spans="1:12" s="19" customFormat="1" ht="30" customHeight="1">
      <c r="A36" s="16"/>
      <c r="B36" s="16"/>
      <c r="C36" s="16"/>
      <c r="D36" s="30"/>
      <c r="E36" s="29" t="str">
        <f>IF(G36&lt;&gt;"","指示書開始日","")</f>
        <v/>
      </c>
      <c r="F36" s="16"/>
      <c r="G36" s="63" t="s">
        <v>93</v>
      </c>
      <c r="H36" s="63"/>
      <c r="I36" s="26"/>
      <c r="J36" s="16"/>
    </row>
    <row r="37" spans="1:12" ht="30" customHeight="1">
      <c r="A37" s="16">
        <v>6</v>
      </c>
      <c r="D37" s="27" t="str">
        <f>IF(G37&lt;&gt;"","□　","")</f>
        <v/>
      </c>
      <c r="E37" s="26" t="str">
        <f>IF(G37&lt;&gt;"","患者様ご氏名","")</f>
        <v/>
      </c>
      <c r="G37" s="62" t="s">
        <v>93</v>
      </c>
      <c r="H37" s="62"/>
      <c r="I37" s="26" t="str">
        <f>IF(L37&lt;&gt;"","生: "&amp;DATESTRING(L37),"")</f>
        <v/>
      </c>
      <c r="L37" s="23"/>
    </row>
    <row r="38" spans="1:12" s="19" customFormat="1" ht="30" customHeight="1">
      <c r="A38" s="16"/>
      <c r="B38" s="16"/>
      <c r="C38" s="16"/>
      <c r="D38" s="30"/>
      <c r="E38" s="29" t="str">
        <f>IF(G38&lt;&gt;"","指示書開始日","")</f>
        <v/>
      </c>
      <c r="F38" s="16"/>
      <c r="G38" s="63" t="s">
        <v>93</v>
      </c>
      <c r="H38" s="63"/>
      <c r="I38" s="26"/>
      <c r="J38" s="16"/>
    </row>
    <row r="39" spans="1:12" ht="30" customHeight="1">
      <c r="A39" s="16">
        <v>7</v>
      </c>
      <c r="D39" s="27" t="str">
        <f>IF(G39&lt;&gt;"","□　","")</f>
        <v/>
      </c>
      <c r="E39" s="26" t="str">
        <f>IF(G39&lt;&gt;"","患者様ご氏名","")</f>
        <v/>
      </c>
      <c r="G39" s="62" t="s">
        <v>93</v>
      </c>
      <c r="H39" s="62"/>
      <c r="I39" s="26" t="str">
        <f>IF(L39&lt;&gt;"","生: "&amp;DATESTRING(L39),"")</f>
        <v/>
      </c>
      <c r="L39" s="23"/>
    </row>
    <row r="40" spans="1:12" s="19" customFormat="1" ht="30" customHeight="1">
      <c r="A40" s="16"/>
      <c r="B40" s="16"/>
      <c r="C40" s="16"/>
      <c r="D40" s="30"/>
      <c r="E40" s="29" t="str">
        <f>IF(G40&lt;&gt;"","指示書開始日","")</f>
        <v/>
      </c>
      <c r="F40" s="16"/>
      <c r="G40" s="63" t="s">
        <v>93</v>
      </c>
      <c r="H40" s="63"/>
      <c r="I40" s="26"/>
      <c r="J40" s="16"/>
    </row>
    <row r="41" spans="1:12" ht="30" customHeight="1">
      <c r="A41" s="16">
        <v>8</v>
      </c>
      <c r="D41" s="27" t="str">
        <f>IF(G41&lt;&gt;"","□　","")</f>
        <v/>
      </c>
      <c r="E41" s="26" t="str">
        <f>IF(G41&lt;&gt;"","患者様ご氏名","")</f>
        <v/>
      </c>
      <c r="G41" s="62" t="s">
        <v>93</v>
      </c>
      <c r="H41" s="62"/>
      <c r="I41" s="26" t="str">
        <f>IF(L41&lt;&gt;"","生: "&amp;DATESTRING(L41),"")</f>
        <v/>
      </c>
      <c r="L41" s="23"/>
    </row>
    <row r="42" spans="1:12" s="19" customFormat="1" ht="30" customHeight="1">
      <c r="A42" s="16"/>
      <c r="B42" s="16"/>
      <c r="C42" s="16"/>
      <c r="D42" s="30"/>
      <c r="E42" s="29" t="str">
        <f>IF(G42&lt;&gt;"","指示書開始日","")</f>
        <v/>
      </c>
      <c r="F42" s="16"/>
      <c r="G42" s="63" t="s">
        <v>93</v>
      </c>
      <c r="H42" s="63"/>
      <c r="I42" s="26"/>
      <c r="J42" s="16"/>
    </row>
    <row r="43" spans="1:12" s="19" customFormat="1">
      <c r="A43" s="16"/>
      <c r="B43" s="16"/>
      <c r="C43" s="16"/>
      <c r="D43" s="20"/>
      <c r="E43" s="16"/>
      <c r="F43" s="16"/>
      <c r="G43" s="35"/>
      <c r="J43" s="16"/>
    </row>
    <row r="44" spans="1:12" s="19" customFormat="1">
      <c r="A44" s="16"/>
      <c r="B44" s="16"/>
      <c r="C44" s="16"/>
      <c r="D44" s="20"/>
      <c r="E44" s="16"/>
      <c r="F44" s="16"/>
      <c r="G44" s="35"/>
      <c r="J44" s="16"/>
    </row>
    <row r="46" spans="1:12">
      <c r="I46" s="39" t="s">
        <v>1084</v>
      </c>
    </row>
    <row r="47" spans="1:12" s="19" customFormat="1">
      <c r="A47" s="16"/>
      <c r="B47" s="16"/>
      <c r="C47" s="16"/>
      <c r="D47" s="16"/>
      <c r="E47" s="16"/>
      <c r="F47" s="16"/>
      <c r="G47" s="16"/>
      <c r="H47" s="16"/>
      <c r="I47" s="16"/>
      <c r="J47" s="22" t="s">
        <v>635</v>
      </c>
    </row>
  </sheetData>
  <mergeCells count="25">
    <mergeCell ref="C25:I25"/>
    <mergeCell ref="I4:J4"/>
    <mergeCell ref="G11:J11"/>
    <mergeCell ref="H10:J10"/>
    <mergeCell ref="H9:J9"/>
    <mergeCell ref="H13:J13"/>
    <mergeCell ref="H14:J14"/>
    <mergeCell ref="H15:J15"/>
    <mergeCell ref="H16:J16"/>
    <mergeCell ref="G33:H33"/>
    <mergeCell ref="G27:H27"/>
    <mergeCell ref="G28:H28"/>
    <mergeCell ref="G29:H29"/>
    <mergeCell ref="G30:H30"/>
    <mergeCell ref="G31:H31"/>
    <mergeCell ref="G32:H32"/>
    <mergeCell ref="G39:H39"/>
    <mergeCell ref="G40:H40"/>
    <mergeCell ref="G41:H41"/>
    <mergeCell ref="G42:H42"/>
    <mergeCell ref="G34:H34"/>
    <mergeCell ref="G35:H35"/>
    <mergeCell ref="G36:H36"/>
    <mergeCell ref="G37:H37"/>
    <mergeCell ref="G38:H38"/>
  </mergeCells>
  <phoneticPr fontId="2"/>
  <pageMargins left="0.59055118110236227" right="0.59055118110236227" top="0.59055118110236227" bottom="0.59055118110236227" header="0" footer="0"/>
  <pageSetup paperSize="9" scale="6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204E6-C625-45EF-92DA-22CA07829893}">
  <sheetPr codeName="Sheet4"/>
  <dimension ref="B2:D153"/>
  <sheetViews>
    <sheetView zoomScale="130" zoomScaleNormal="130" workbookViewId="0">
      <selection activeCell="B3" sqref="B3"/>
    </sheetView>
  </sheetViews>
  <sheetFormatPr defaultRowHeight="15.75"/>
  <cols>
    <col min="1" max="1" width="4.88671875" customWidth="1"/>
    <col min="2" max="2" width="37" bestFit="1" customWidth="1"/>
    <col min="3" max="3" width="10" bestFit="1" customWidth="1"/>
    <col min="4" max="4" width="40.109375" bestFit="1" customWidth="1"/>
  </cols>
  <sheetData>
    <row r="2" spans="2:4">
      <c r="B2" t="s">
        <v>363</v>
      </c>
      <c r="C2" t="s">
        <v>7</v>
      </c>
      <c r="D2" t="s">
        <v>364</v>
      </c>
    </row>
    <row r="3" spans="2:4">
      <c r="B3" t="s">
        <v>365</v>
      </c>
      <c r="C3" t="s">
        <v>136</v>
      </c>
      <c r="D3" t="s">
        <v>366</v>
      </c>
    </row>
    <row r="4" spans="2:4">
      <c r="B4" t="s">
        <v>121</v>
      </c>
      <c r="C4" t="s">
        <v>367</v>
      </c>
      <c r="D4" t="s">
        <v>368</v>
      </c>
    </row>
    <row r="5" spans="2:4">
      <c r="B5" t="s">
        <v>263</v>
      </c>
      <c r="C5" t="s">
        <v>103</v>
      </c>
      <c r="D5" t="s">
        <v>369</v>
      </c>
    </row>
    <row r="6" spans="2:4">
      <c r="B6" t="s">
        <v>109</v>
      </c>
      <c r="C6" t="s">
        <v>370</v>
      </c>
      <c r="D6" t="s">
        <v>371</v>
      </c>
    </row>
    <row r="7" spans="2:4">
      <c r="B7" t="s">
        <v>372</v>
      </c>
      <c r="C7" t="s">
        <v>136</v>
      </c>
      <c r="D7" t="s">
        <v>373</v>
      </c>
    </row>
    <row r="8" spans="2:4">
      <c r="B8" t="s">
        <v>193</v>
      </c>
      <c r="C8" t="s">
        <v>103</v>
      </c>
      <c r="D8" t="s">
        <v>374</v>
      </c>
    </row>
    <row r="9" spans="2:4">
      <c r="B9" t="s">
        <v>159</v>
      </c>
      <c r="C9" t="s">
        <v>375</v>
      </c>
      <c r="D9" t="s">
        <v>376</v>
      </c>
    </row>
    <row r="10" spans="2:4">
      <c r="B10" t="s">
        <v>377</v>
      </c>
      <c r="C10" t="s">
        <v>378</v>
      </c>
      <c r="D10" t="s">
        <v>379</v>
      </c>
    </row>
    <row r="11" spans="2:4">
      <c r="B11" t="s">
        <v>268</v>
      </c>
      <c r="C11" t="s">
        <v>380</v>
      </c>
      <c r="D11" t="s">
        <v>381</v>
      </c>
    </row>
    <row r="12" spans="2:4">
      <c r="B12" t="s">
        <v>353</v>
      </c>
      <c r="C12" t="s">
        <v>136</v>
      </c>
      <c r="D12" t="s">
        <v>382</v>
      </c>
    </row>
    <row r="13" spans="2:4">
      <c r="B13" t="s">
        <v>202</v>
      </c>
      <c r="C13" t="s">
        <v>370</v>
      </c>
      <c r="D13" t="s">
        <v>383</v>
      </c>
    </row>
    <row r="14" spans="2:4">
      <c r="B14" t="s">
        <v>384</v>
      </c>
      <c r="C14" t="s">
        <v>136</v>
      </c>
      <c r="D14" t="s">
        <v>385</v>
      </c>
    </row>
    <row r="15" spans="2:4">
      <c r="B15" t="s">
        <v>386</v>
      </c>
      <c r="C15" t="s">
        <v>113</v>
      </c>
      <c r="D15" t="s">
        <v>387</v>
      </c>
    </row>
    <row r="16" spans="2:4">
      <c r="B16" t="s">
        <v>388</v>
      </c>
      <c r="C16" t="s">
        <v>389</v>
      </c>
      <c r="D16" t="s">
        <v>390</v>
      </c>
    </row>
    <row r="17" spans="2:4">
      <c r="B17" t="s">
        <v>391</v>
      </c>
      <c r="C17" t="s">
        <v>392</v>
      </c>
      <c r="D17" t="s">
        <v>393</v>
      </c>
    </row>
    <row r="18" spans="2:4">
      <c r="B18" t="s">
        <v>394</v>
      </c>
      <c r="C18" t="s">
        <v>328</v>
      </c>
      <c r="D18" t="s">
        <v>395</v>
      </c>
    </row>
    <row r="19" spans="2:4">
      <c r="B19" t="s">
        <v>965</v>
      </c>
      <c r="C19" t="s">
        <v>786</v>
      </c>
      <c r="D19" t="s">
        <v>966</v>
      </c>
    </row>
    <row r="20" spans="2:4">
      <c r="B20" t="s">
        <v>1145</v>
      </c>
      <c r="C20" t="s">
        <v>1146</v>
      </c>
      <c r="D20" t="s">
        <v>1147</v>
      </c>
    </row>
    <row r="21" spans="2:4">
      <c r="B21" t="s">
        <v>396</v>
      </c>
      <c r="C21" t="s">
        <v>397</v>
      </c>
      <c r="D21" t="s">
        <v>398</v>
      </c>
    </row>
    <row r="22" spans="2:4">
      <c r="B22" t="s">
        <v>399</v>
      </c>
      <c r="C22" t="s">
        <v>400</v>
      </c>
      <c r="D22" t="s">
        <v>401</v>
      </c>
    </row>
    <row r="23" spans="2:4">
      <c r="B23" t="s">
        <v>233</v>
      </c>
      <c r="C23" t="s">
        <v>402</v>
      </c>
      <c r="D23" t="s">
        <v>403</v>
      </c>
    </row>
    <row r="24" spans="2:4">
      <c r="B24" t="s">
        <v>404</v>
      </c>
      <c r="C24" t="s">
        <v>405</v>
      </c>
      <c r="D24" t="s">
        <v>406</v>
      </c>
    </row>
    <row r="25" spans="2:4">
      <c r="B25" t="s">
        <v>289</v>
      </c>
      <c r="C25" t="s">
        <v>370</v>
      </c>
      <c r="D25" t="s">
        <v>407</v>
      </c>
    </row>
    <row r="26" spans="2:4">
      <c r="B26" t="s">
        <v>408</v>
      </c>
      <c r="C26" t="s">
        <v>409</v>
      </c>
      <c r="D26" t="s">
        <v>410</v>
      </c>
    </row>
    <row r="27" spans="2:4">
      <c r="B27" t="s">
        <v>204</v>
      </c>
      <c r="C27" t="s">
        <v>211</v>
      </c>
      <c r="D27" t="s">
        <v>411</v>
      </c>
    </row>
    <row r="28" spans="2:4">
      <c r="B28" t="s">
        <v>412</v>
      </c>
      <c r="C28" t="s">
        <v>103</v>
      </c>
      <c r="D28" t="s">
        <v>413</v>
      </c>
    </row>
    <row r="29" spans="2:4">
      <c r="B29" t="s">
        <v>199</v>
      </c>
      <c r="C29" t="s">
        <v>786</v>
      </c>
      <c r="D29" t="s">
        <v>787</v>
      </c>
    </row>
    <row r="30" spans="2:4">
      <c r="B30" t="s">
        <v>414</v>
      </c>
      <c r="C30" t="s">
        <v>415</v>
      </c>
      <c r="D30" t="s">
        <v>416</v>
      </c>
    </row>
    <row r="31" spans="2:4">
      <c r="B31" t="s">
        <v>276</v>
      </c>
      <c r="C31" t="s">
        <v>417</v>
      </c>
      <c r="D31" t="s">
        <v>418</v>
      </c>
    </row>
    <row r="32" spans="2:4">
      <c r="B32" t="s">
        <v>1100</v>
      </c>
      <c r="C32" t="s">
        <v>1101</v>
      </c>
      <c r="D32" t="s">
        <v>1099</v>
      </c>
    </row>
    <row r="33" spans="2:4">
      <c r="B33" t="s">
        <v>1148</v>
      </c>
      <c r="C33" t="s">
        <v>1149</v>
      </c>
      <c r="D33" t="s">
        <v>1150</v>
      </c>
    </row>
    <row r="34" spans="2:4">
      <c r="B34" t="s">
        <v>298</v>
      </c>
      <c r="C34" t="s">
        <v>229</v>
      </c>
      <c r="D34" t="s">
        <v>419</v>
      </c>
    </row>
    <row r="35" spans="2:4">
      <c r="B35" t="s">
        <v>930</v>
      </c>
      <c r="C35" t="s">
        <v>932</v>
      </c>
      <c r="D35" t="s">
        <v>933</v>
      </c>
    </row>
    <row r="36" spans="2:4">
      <c r="B36" t="s">
        <v>1830</v>
      </c>
      <c r="C36" t="s">
        <v>1831</v>
      </c>
      <c r="D36" t="s">
        <v>1832</v>
      </c>
    </row>
    <row r="37" spans="2:4">
      <c r="B37" t="s">
        <v>420</v>
      </c>
      <c r="C37" t="s">
        <v>421</v>
      </c>
      <c r="D37" t="s">
        <v>422</v>
      </c>
    </row>
    <row r="38" spans="2:4">
      <c r="B38" t="s">
        <v>935</v>
      </c>
      <c r="C38" t="s">
        <v>937</v>
      </c>
      <c r="D38" t="s">
        <v>936</v>
      </c>
    </row>
    <row r="39" spans="2:4">
      <c r="B39" t="s">
        <v>934</v>
      </c>
      <c r="C39" t="s">
        <v>423</v>
      </c>
      <c r="D39" t="s">
        <v>424</v>
      </c>
    </row>
    <row r="40" spans="2:4">
      <c r="B40" t="s">
        <v>425</v>
      </c>
      <c r="C40" t="s">
        <v>426</v>
      </c>
      <c r="D40" t="s">
        <v>427</v>
      </c>
    </row>
    <row r="41" spans="2:4">
      <c r="B41" t="s">
        <v>658</v>
      </c>
      <c r="C41" t="s">
        <v>367</v>
      </c>
      <c r="D41" t="s">
        <v>428</v>
      </c>
    </row>
    <row r="42" spans="2:4">
      <c r="B42" t="s">
        <v>429</v>
      </c>
      <c r="C42" t="s">
        <v>113</v>
      </c>
      <c r="D42" t="s">
        <v>430</v>
      </c>
    </row>
    <row r="43" spans="2:4">
      <c r="B43" t="s">
        <v>431</v>
      </c>
      <c r="C43" t="s">
        <v>328</v>
      </c>
      <c r="D43" t="s">
        <v>432</v>
      </c>
    </row>
    <row r="44" spans="2:4">
      <c r="B44" t="s">
        <v>433</v>
      </c>
      <c r="C44" t="s">
        <v>434</v>
      </c>
      <c r="D44" t="s">
        <v>435</v>
      </c>
    </row>
    <row r="45" spans="2:4">
      <c r="B45" t="s">
        <v>436</v>
      </c>
      <c r="C45" t="s">
        <v>437</v>
      </c>
      <c r="D45" t="s">
        <v>438</v>
      </c>
    </row>
    <row r="46" spans="2:4">
      <c r="B46" t="s">
        <v>1102</v>
      </c>
      <c r="C46" t="s">
        <v>1103</v>
      </c>
      <c r="D46" t="s">
        <v>1104</v>
      </c>
    </row>
    <row r="47" spans="2:4">
      <c r="B47" t="s">
        <v>440</v>
      </c>
      <c r="C47" t="s">
        <v>409</v>
      </c>
      <c r="D47" t="s">
        <v>441</v>
      </c>
    </row>
    <row r="48" spans="2:4">
      <c r="B48" t="s">
        <v>266</v>
      </c>
      <c r="C48" t="s">
        <v>442</v>
      </c>
      <c r="D48" t="s">
        <v>443</v>
      </c>
    </row>
    <row r="49" spans="2:4">
      <c r="B49" t="s">
        <v>444</v>
      </c>
      <c r="C49" t="s">
        <v>445</v>
      </c>
      <c r="D49" t="s">
        <v>446</v>
      </c>
    </row>
    <row r="50" spans="2:4">
      <c r="B50" t="s">
        <v>252</v>
      </c>
      <c r="C50" t="s">
        <v>447</v>
      </c>
      <c r="D50" t="s">
        <v>448</v>
      </c>
    </row>
    <row r="51" spans="2:4">
      <c r="B51" t="s">
        <v>277</v>
      </c>
      <c r="C51" t="s">
        <v>175</v>
      </c>
      <c r="D51" t="s">
        <v>449</v>
      </c>
    </row>
    <row r="52" spans="2:4">
      <c r="B52" t="s">
        <v>450</v>
      </c>
      <c r="C52" t="s">
        <v>113</v>
      </c>
      <c r="D52" t="s">
        <v>451</v>
      </c>
    </row>
    <row r="53" spans="2:4">
      <c r="B53" t="s">
        <v>452</v>
      </c>
      <c r="C53" t="s">
        <v>453</v>
      </c>
      <c r="D53" t="s">
        <v>454</v>
      </c>
    </row>
    <row r="54" spans="2:4">
      <c r="B54" t="s">
        <v>455</v>
      </c>
      <c r="C54" t="s">
        <v>456</v>
      </c>
      <c r="D54" t="s">
        <v>457</v>
      </c>
    </row>
    <row r="55" spans="2:4">
      <c r="B55" t="s">
        <v>458</v>
      </c>
      <c r="C55" t="s">
        <v>156</v>
      </c>
      <c r="D55" t="s">
        <v>459</v>
      </c>
    </row>
    <row r="56" spans="2:4">
      <c r="B56" t="s">
        <v>262</v>
      </c>
      <c r="C56" t="s">
        <v>460</v>
      </c>
      <c r="D56" t="s">
        <v>461</v>
      </c>
    </row>
    <row r="57" spans="2:4">
      <c r="B57" t="s">
        <v>462</v>
      </c>
      <c r="C57" t="s">
        <v>463</v>
      </c>
      <c r="D57" t="s">
        <v>464</v>
      </c>
    </row>
    <row r="58" spans="2:4">
      <c r="B58" t="s">
        <v>465</v>
      </c>
      <c r="C58" t="s">
        <v>466</v>
      </c>
      <c r="D58" t="s">
        <v>467</v>
      </c>
    </row>
    <row r="59" spans="2:4">
      <c r="B59" t="s">
        <v>468</v>
      </c>
      <c r="C59" t="s">
        <v>397</v>
      </c>
      <c r="D59" t="s">
        <v>469</v>
      </c>
    </row>
    <row r="60" spans="2:4">
      <c r="B60" t="s">
        <v>1428</v>
      </c>
      <c r="C60" t="s">
        <v>378</v>
      </c>
      <c r="D60" t="s">
        <v>471</v>
      </c>
    </row>
    <row r="61" spans="2:4">
      <c r="B61" t="s">
        <v>472</v>
      </c>
      <c r="C61" t="s">
        <v>473</v>
      </c>
      <c r="D61" t="s">
        <v>474</v>
      </c>
    </row>
    <row r="62" spans="2:4">
      <c r="B62" t="s">
        <v>475</v>
      </c>
      <c r="C62" t="s">
        <v>229</v>
      </c>
      <c r="D62" t="s">
        <v>476</v>
      </c>
    </row>
    <row r="63" spans="2:4">
      <c r="B63" t="s">
        <v>709</v>
      </c>
      <c r="C63" t="s">
        <v>710</v>
      </c>
      <c r="D63" t="s">
        <v>711</v>
      </c>
    </row>
    <row r="64" spans="2:4">
      <c r="B64" t="s">
        <v>477</v>
      </c>
      <c r="C64" t="s">
        <v>378</v>
      </c>
      <c r="D64" t="s">
        <v>478</v>
      </c>
    </row>
    <row r="65" spans="2:4">
      <c r="B65" t="s">
        <v>479</v>
      </c>
      <c r="C65" t="s">
        <v>480</v>
      </c>
      <c r="D65" t="s">
        <v>481</v>
      </c>
    </row>
    <row r="66" spans="2:4">
      <c r="B66" t="s">
        <v>482</v>
      </c>
      <c r="C66" t="s">
        <v>328</v>
      </c>
      <c r="D66" t="s">
        <v>483</v>
      </c>
    </row>
    <row r="67" spans="2:4">
      <c r="B67" t="s">
        <v>484</v>
      </c>
      <c r="C67" t="s">
        <v>113</v>
      </c>
      <c r="D67" t="s">
        <v>485</v>
      </c>
    </row>
    <row r="68" spans="2:4">
      <c r="B68" t="s">
        <v>1582</v>
      </c>
      <c r="C68" t="s">
        <v>1584</v>
      </c>
      <c r="D68" t="s">
        <v>1583</v>
      </c>
    </row>
    <row r="69" spans="2:4">
      <c r="B69" t="s">
        <v>1585</v>
      </c>
      <c r="C69" t="s">
        <v>156</v>
      </c>
      <c r="D69" t="s">
        <v>488</v>
      </c>
    </row>
    <row r="70" spans="2:4">
      <c r="B70" t="s">
        <v>489</v>
      </c>
      <c r="C70" t="s">
        <v>184</v>
      </c>
      <c r="D70" t="s">
        <v>490</v>
      </c>
    </row>
    <row r="71" spans="2:4">
      <c r="B71" t="s">
        <v>491</v>
      </c>
      <c r="C71" t="s">
        <v>492</v>
      </c>
      <c r="D71" t="s">
        <v>493</v>
      </c>
    </row>
    <row r="72" spans="2:4">
      <c r="B72" t="s">
        <v>494</v>
      </c>
      <c r="C72" t="s">
        <v>495</v>
      </c>
      <c r="D72" t="s">
        <v>496</v>
      </c>
    </row>
    <row r="73" spans="2:4">
      <c r="B73" t="s">
        <v>331</v>
      </c>
      <c r="C73" t="s">
        <v>370</v>
      </c>
      <c r="D73" t="s">
        <v>497</v>
      </c>
    </row>
    <row r="74" spans="2:4">
      <c r="B74" t="s">
        <v>498</v>
      </c>
      <c r="C74" t="s">
        <v>370</v>
      </c>
      <c r="D74" t="s">
        <v>499</v>
      </c>
    </row>
    <row r="75" spans="2:4">
      <c r="B75" t="s">
        <v>283</v>
      </c>
      <c r="C75" t="s">
        <v>136</v>
      </c>
      <c r="D75" t="s">
        <v>500</v>
      </c>
    </row>
    <row r="76" spans="2:4">
      <c r="B76" t="s">
        <v>501</v>
      </c>
      <c r="C76" t="s">
        <v>502</v>
      </c>
      <c r="D76" t="s">
        <v>503</v>
      </c>
    </row>
    <row r="77" spans="2:4">
      <c r="B77" t="s">
        <v>672</v>
      </c>
      <c r="C77" t="s">
        <v>671</v>
      </c>
      <c r="D77" t="s">
        <v>670</v>
      </c>
    </row>
    <row r="78" spans="2:4">
      <c r="B78" t="s">
        <v>504</v>
      </c>
      <c r="C78" t="s">
        <v>103</v>
      </c>
      <c r="D78" t="s">
        <v>505</v>
      </c>
    </row>
    <row r="79" spans="2:4">
      <c r="B79" t="s">
        <v>506</v>
      </c>
      <c r="C79" t="s">
        <v>507</v>
      </c>
      <c r="D79" t="s">
        <v>508</v>
      </c>
    </row>
    <row r="80" spans="2:4">
      <c r="B80" t="s">
        <v>489</v>
      </c>
      <c r="C80" t="s">
        <v>184</v>
      </c>
      <c r="D80" t="s">
        <v>490</v>
      </c>
    </row>
    <row r="81" spans="2:4">
      <c r="B81" t="s">
        <v>498</v>
      </c>
      <c r="C81" t="s">
        <v>370</v>
      </c>
      <c r="D81" t="s">
        <v>499</v>
      </c>
    </row>
    <row r="82" spans="2:4">
      <c r="B82" t="s">
        <v>509</v>
      </c>
      <c r="C82" t="s">
        <v>510</v>
      </c>
      <c r="D82" t="s">
        <v>511</v>
      </c>
    </row>
    <row r="83" spans="2:4">
      <c r="B83" t="s">
        <v>874</v>
      </c>
      <c r="C83" t="s">
        <v>445</v>
      </c>
      <c r="D83" t="s">
        <v>872</v>
      </c>
    </row>
    <row r="84" spans="2:4">
      <c r="B84" t="s">
        <v>185</v>
      </c>
      <c r="C84" t="s">
        <v>512</v>
      </c>
      <c r="D84" t="s">
        <v>513</v>
      </c>
    </row>
    <row r="85" spans="2:4">
      <c r="B85" t="s">
        <v>514</v>
      </c>
      <c r="C85" t="s">
        <v>515</v>
      </c>
      <c r="D85" t="s">
        <v>516</v>
      </c>
    </row>
    <row r="86" spans="2:4">
      <c r="B86" t="s">
        <v>517</v>
      </c>
      <c r="C86" t="s">
        <v>682</v>
      </c>
      <c r="D86" t="s">
        <v>683</v>
      </c>
    </row>
    <row r="87" spans="2:4">
      <c r="B87" t="s">
        <v>518</v>
      </c>
      <c r="C87" t="s">
        <v>519</v>
      </c>
      <c r="D87" t="s">
        <v>520</v>
      </c>
    </row>
    <row r="88" spans="2:4">
      <c r="B88" t="s">
        <v>226</v>
      </c>
      <c r="C88" t="s">
        <v>521</v>
      </c>
      <c r="D88" t="s">
        <v>522</v>
      </c>
    </row>
    <row r="89" spans="2:4">
      <c r="B89" t="s">
        <v>1358</v>
      </c>
      <c r="C89" t="s">
        <v>1359</v>
      </c>
      <c r="D89" t="s">
        <v>1357</v>
      </c>
    </row>
    <row r="90" spans="2:4">
      <c r="B90" t="s">
        <v>523</v>
      </c>
      <c r="C90" t="s">
        <v>524</v>
      </c>
      <c r="D90" t="s">
        <v>525</v>
      </c>
    </row>
    <row r="91" spans="2:4">
      <c r="B91" t="s">
        <v>526</v>
      </c>
      <c r="C91" t="s">
        <v>107</v>
      </c>
      <c r="D91" t="s">
        <v>527</v>
      </c>
    </row>
    <row r="92" spans="2:4">
      <c r="B92" t="s">
        <v>1230</v>
      </c>
      <c r="C92" t="s">
        <v>103</v>
      </c>
      <c r="D92" t="s">
        <v>528</v>
      </c>
    </row>
    <row r="93" spans="2:4">
      <c r="B93" t="s">
        <v>1122</v>
      </c>
      <c r="C93" t="s">
        <v>1123</v>
      </c>
      <c r="D93" t="s">
        <v>1124</v>
      </c>
    </row>
    <row r="94" spans="2:4">
      <c r="B94" t="s">
        <v>529</v>
      </c>
      <c r="C94" t="s">
        <v>370</v>
      </c>
      <c r="D94" t="s">
        <v>530</v>
      </c>
    </row>
    <row r="95" spans="2:4">
      <c r="B95" t="s">
        <v>531</v>
      </c>
      <c r="C95" t="s">
        <v>211</v>
      </c>
      <c r="D95" t="s">
        <v>532</v>
      </c>
    </row>
    <row r="96" spans="2:4">
      <c r="B96" t="s">
        <v>533</v>
      </c>
      <c r="C96" t="s">
        <v>271</v>
      </c>
      <c r="D96" t="s">
        <v>534</v>
      </c>
    </row>
    <row r="97" spans="2:4">
      <c r="B97" t="s">
        <v>1151</v>
      </c>
      <c r="C97" t="s">
        <v>1153</v>
      </c>
      <c r="D97" t="s">
        <v>1152</v>
      </c>
    </row>
    <row r="98" spans="2:4">
      <c r="B98" t="s">
        <v>873</v>
      </c>
      <c r="C98" t="s">
        <v>535</v>
      </c>
      <c r="D98" t="s">
        <v>536</v>
      </c>
    </row>
    <row r="99" spans="2:4">
      <c r="B99" t="s">
        <v>180</v>
      </c>
      <c r="C99" t="s">
        <v>184</v>
      </c>
      <c r="D99" t="s">
        <v>537</v>
      </c>
    </row>
    <row r="100" spans="2:4">
      <c r="B100" t="s">
        <v>538</v>
      </c>
      <c r="C100" t="s">
        <v>261</v>
      </c>
      <c r="D100" t="s">
        <v>539</v>
      </c>
    </row>
    <row r="101" spans="2:4">
      <c r="B101" t="s">
        <v>540</v>
      </c>
      <c r="C101" t="s">
        <v>541</v>
      </c>
      <c r="D101" t="s">
        <v>542</v>
      </c>
    </row>
    <row r="102" spans="2:4">
      <c r="B102" t="s">
        <v>543</v>
      </c>
      <c r="C102" t="s">
        <v>544</v>
      </c>
      <c r="D102" t="s">
        <v>545</v>
      </c>
    </row>
    <row r="103" spans="2:4">
      <c r="B103" t="s">
        <v>153</v>
      </c>
      <c r="C103" t="s">
        <v>184</v>
      </c>
      <c r="D103" t="s">
        <v>546</v>
      </c>
    </row>
    <row r="104" spans="2:4">
      <c r="B104" t="s">
        <v>1833</v>
      </c>
      <c r="C104" t="s">
        <v>1835</v>
      </c>
      <c r="D104" t="s">
        <v>1834</v>
      </c>
    </row>
    <row r="105" spans="2:4">
      <c r="B105" t="s">
        <v>547</v>
      </c>
      <c r="C105" t="s">
        <v>548</v>
      </c>
      <c r="D105" t="s">
        <v>549</v>
      </c>
    </row>
    <row r="106" spans="2:4">
      <c r="B106" t="s">
        <v>296</v>
      </c>
      <c r="C106" t="s">
        <v>229</v>
      </c>
      <c r="D106" t="s">
        <v>550</v>
      </c>
    </row>
    <row r="107" spans="2:4">
      <c r="B107" t="s">
        <v>295</v>
      </c>
      <c r="C107" t="s">
        <v>400</v>
      </c>
      <c r="D107" t="s">
        <v>551</v>
      </c>
    </row>
    <row r="108" spans="2:4">
      <c r="B108" t="s">
        <v>317</v>
      </c>
      <c r="C108" t="s">
        <v>495</v>
      </c>
      <c r="D108" t="s">
        <v>552</v>
      </c>
    </row>
    <row r="109" spans="2:4">
      <c r="B109" t="s">
        <v>274</v>
      </c>
      <c r="C109" t="s">
        <v>113</v>
      </c>
      <c r="D109" t="s">
        <v>553</v>
      </c>
    </row>
    <row r="110" spans="2:4">
      <c r="B110" t="s">
        <v>554</v>
      </c>
      <c r="C110" t="s">
        <v>184</v>
      </c>
      <c r="D110" t="s">
        <v>555</v>
      </c>
    </row>
    <row r="111" spans="2:4">
      <c r="B111" t="s">
        <v>556</v>
      </c>
      <c r="C111" t="s">
        <v>557</v>
      </c>
      <c r="D111" t="s">
        <v>558</v>
      </c>
    </row>
    <row r="112" spans="2:4">
      <c r="B112" t="s">
        <v>559</v>
      </c>
      <c r="C112" t="s">
        <v>229</v>
      </c>
      <c r="D112" t="s">
        <v>560</v>
      </c>
    </row>
    <row r="113" spans="2:4">
      <c r="B113" t="s">
        <v>258</v>
      </c>
      <c r="C113" t="s">
        <v>561</v>
      </c>
      <c r="D113" t="s">
        <v>562</v>
      </c>
    </row>
    <row r="114" spans="2:4">
      <c r="B114" t="s">
        <v>482</v>
      </c>
      <c r="C114" t="s">
        <v>328</v>
      </c>
      <c r="D114" t="s">
        <v>563</v>
      </c>
    </row>
    <row r="115" spans="2:4">
      <c r="B115" t="s">
        <v>243</v>
      </c>
      <c r="C115" t="s">
        <v>564</v>
      </c>
      <c r="D115" t="s">
        <v>565</v>
      </c>
    </row>
    <row r="116" spans="2:4">
      <c r="B116" t="s">
        <v>1425</v>
      </c>
      <c r="C116" t="s">
        <v>1426</v>
      </c>
      <c r="D116" t="s">
        <v>1427</v>
      </c>
    </row>
    <row r="117" spans="2:4">
      <c r="B117" t="s">
        <v>273</v>
      </c>
      <c r="C117" t="s">
        <v>566</v>
      </c>
      <c r="D117" t="s">
        <v>567</v>
      </c>
    </row>
    <row r="118" spans="2:4">
      <c r="B118" t="s">
        <v>568</v>
      </c>
      <c r="C118" t="s">
        <v>486</v>
      </c>
      <c r="D118" t="s">
        <v>487</v>
      </c>
    </row>
    <row r="119" spans="2:4">
      <c r="B119" t="s">
        <v>569</v>
      </c>
      <c r="C119" t="s">
        <v>460</v>
      </c>
      <c r="D119" t="s">
        <v>570</v>
      </c>
    </row>
    <row r="120" spans="2:4">
      <c r="B120" t="s">
        <v>571</v>
      </c>
      <c r="C120" t="s">
        <v>572</v>
      </c>
      <c r="D120" t="s">
        <v>573</v>
      </c>
    </row>
    <row r="121" spans="2:4">
      <c r="B121" t="s">
        <v>574</v>
      </c>
      <c r="C121" t="s">
        <v>575</v>
      </c>
      <c r="D121" t="s">
        <v>576</v>
      </c>
    </row>
    <row r="122" spans="2:4">
      <c r="B122" t="s">
        <v>577</v>
      </c>
      <c r="C122" t="s">
        <v>113</v>
      </c>
      <c r="D122" t="s">
        <v>578</v>
      </c>
    </row>
    <row r="123" spans="2:4">
      <c r="B123" t="s">
        <v>579</v>
      </c>
      <c r="C123" t="s">
        <v>580</v>
      </c>
      <c r="D123" t="s">
        <v>581</v>
      </c>
    </row>
    <row r="124" spans="2:4">
      <c r="B124" t="s">
        <v>582</v>
      </c>
      <c r="C124" t="s">
        <v>400</v>
      </c>
      <c r="D124" t="s">
        <v>583</v>
      </c>
    </row>
    <row r="125" spans="2:4">
      <c r="B125" t="s">
        <v>584</v>
      </c>
      <c r="C125" t="s">
        <v>585</v>
      </c>
      <c r="D125" t="s">
        <v>586</v>
      </c>
    </row>
    <row r="126" spans="2:4">
      <c r="B126" t="s">
        <v>540</v>
      </c>
      <c r="C126" t="s">
        <v>251</v>
      </c>
      <c r="D126" t="s">
        <v>587</v>
      </c>
    </row>
    <row r="127" spans="2:4">
      <c r="B127" t="s">
        <v>100</v>
      </c>
      <c r="C127" t="s">
        <v>588</v>
      </c>
      <c r="D127" t="s">
        <v>589</v>
      </c>
    </row>
    <row r="128" spans="2:4">
      <c r="B128" t="s">
        <v>317</v>
      </c>
      <c r="C128" t="s">
        <v>495</v>
      </c>
      <c r="D128" t="s">
        <v>552</v>
      </c>
    </row>
    <row r="129" spans="2:4">
      <c r="B129" t="s">
        <v>219</v>
      </c>
      <c r="C129" t="s">
        <v>453</v>
      </c>
      <c r="D129" t="s">
        <v>657</v>
      </c>
    </row>
    <row r="130" spans="2:4">
      <c r="B130" t="s">
        <v>590</v>
      </c>
      <c r="C130" t="s">
        <v>439</v>
      </c>
      <c r="D130" t="s">
        <v>591</v>
      </c>
    </row>
    <row r="131" spans="2:4">
      <c r="B131" t="s">
        <v>592</v>
      </c>
      <c r="C131" t="s">
        <v>593</v>
      </c>
      <c r="D131" t="s">
        <v>594</v>
      </c>
    </row>
    <row r="132" spans="2:4">
      <c r="B132" t="s">
        <v>330</v>
      </c>
      <c r="C132" t="s">
        <v>595</v>
      </c>
      <c r="D132" t="s">
        <v>596</v>
      </c>
    </row>
    <row r="133" spans="2:4">
      <c r="B133" t="s">
        <v>597</v>
      </c>
      <c r="C133" t="s">
        <v>598</v>
      </c>
      <c r="D133" t="s">
        <v>599</v>
      </c>
    </row>
    <row r="134" spans="2:4">
      <c r="B134" t="s">
        <v>249</v>
      </c>
      <c r="C134" t="s">
        <v>113</v>
      </c>
      <c r="D134" t="s">
        <v>600</v>
      </c>
    </row>
    <row r="135" spans="2:4">
      <c r="B135" t="s">
        <v>652</v>
      </c>
      <c r="C135" t="s">
        <v>660</v>
      </c>
      <c r="D135" t="s">
        <v>659</v>
      </c>
    </row>
    <row r="136" spans="2:4">
      <c r="B136" t="s">
        <v>329</v>
      </c>
      <c r="C136" t="s">
        <v>662</v>
      </c>
      <c r="D136" t="s">
        <v>661</v>
      </c>
    </row>
    <row r="137" spans="2:4">
      <c r="B137" t="s">
        <v>1230</v>
      </c>
      <c r="C137" t="s">
        <v>103</v>
      </c>
      <c r="D137" t="s">
        <v>528</v>
      </c>
    </row>
    <row r="138" spans="2:4">
      <c r="B138" t="s">
        <v>132</v>
      </c>
      <c r="C138" t="s">
        <v>92</v>
      </c>
      <c r="D138" t="s">
        <v>604</v>
      </c>
    </row>
    <row r="139" spans="2:4">
      <c r="B139" t="s">
        <v>605</v>
      </c>
      <c r="C139" t="s">
        <v>606</v>
      </c>
      <c r="D139" t="s">
        <v>607</v>
      </c>
    </row>
    <row r="140" spans="2:4">
      <c r="B140" t="s">
        <v>128</v>
      </c>
      <c r="C140" t="s">
        <v>92</v>
      </c>
      <c r="D140" t="s">
        <v>608</v>
      </c>
    </row>
    <row r="141" spans="2:4">
      <c r="B141" t="s">
        <v>609</v>
      </c>
      <c r="C141" t="s">
        <v>610</v>
      </c>
      <c r="D141" t="s">
        <v>611</v>
      </c>
    </row>
    <row r="142" spans="2:4">
      <c r="B142" t="s">
        <v>168</v>
      </c>
      <c r="C142" t="s">
        <v>378</v>
      </c>
      <c r="D142" t="s">
        <v>612</v>
      </c>
    </row>
    <row r="143" spans="2:4">
      <c r="B143" t="s">
        <v>613</v>
      </c>
      <c r="C143" t="s">
        <v>614</v>
      </c>
      <c r="D143" t="s">
        <v>615</v>
      </c>
    </row>
    <row r="144" spans="2:4">
      <c r="B144" t="s">
        <v>288</v>
      </c>
      <c r="C144" t="s">
        <v>460</v>
      </c>
      <c r="D144" t="s">
        <v>616</v>
      </c>
    </row>
    <row r="145" spans="2:4">
      <c r="B145" t="s">
        <v>716</v>
      </c>
      <c r="C145" t="s">
        <v>727</v>
      </c>
      <c r="D145" t="s">
        <v>728</v>
      </c>
    </row>
    <row r="146" spans="2:4">
      <c r="B146" t="s">
        <v>726</v>
      </c>
      <c r="C146" t="s">
        <v>729</v>
      </c>
      <c r="D146" t="s">
        <v>730</v>
      </c>
    </row>
    <row r="147" spans="2:4">
      <c r="B147" t="s">
        <v>722</v>
      </c>
      <c r="C147" t="s">
        <v>743</v>
      </c>
      <c r="D147" t="s">
        <v>744</v>
      </c>
    </row>
    <row r="148" spans="2:4">
      <c r="B148" t="s">
        <v>721</v>
      </c>
      <c r="C148" t="s">
        <v>745</v>
      </c>
      <c r="D148" t="s">
        <v>746</v>
      </c>
    </row>
    <row r="149" spans="2:4">
      <c r="B149" t="s">
        <v>1354</v>
      </c>
      <c r="C149" t="s">
        <v>1356</v>
      </c>
      <c r="D149" t="s">
        <v>1355</v>
      </c>
    </row>
    <row r="150" spans="2:4">
      <c r="B150" t="s">
        <v>750</v>
      </c>
      <c r="C150" t="s">
        <v>400</v>
      </c>
      <c r="D150" t="s">
        <v>760</v>
      </c>
    </row>
    <row r="151" spans="2:4">
      <c r="B151" t="s">
        <v>818</v>
      </c>
      <c r="C151" t="s">
        <v>447</v>
      </c>
      <c r="D151" t="s">
        <v>821</v>
      </c>
    </row>
    <row r="152" spans="2:4">
      <c r="B152" t="s">
        <v>800</v>
      </c>
      <c r="C152" t="s">
        <v>822</v>
      </c>
      <c r="D152" t="s">
        <v>823</v>
      </c>
    </row>
    <row r="153" spans="2:4">
      <c r="B153" t="s">
        <v>739</v>
      </c>
      <c r="C153" t="s">
        <v>460</v>
      </c>
      <c r="D153" t="s">
        <v>824</v>
      </c>
    </row>
  </sheetData>
  <phoneticPr fontId="2"/>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0608D-5810-4FD6-9C4D-1855058DA9C4}">
  <sheetPr codeName="Sheet7"/>
  <dimension ref="A1:XFC1"/>
  <sheetViews>
    <sheetView workbookViewId="0">
      <selection activeCell="F12" sqref="F12"/>
    </sheetView>
  </sheetViews>
  <sheetFormatPr defaultRowHeight="15.75"/>
  <cols>
    <col min="2" max="2" width="12.109375" bestFit="1" customWidth="1"/>
  </cols>
  <sheetData>
    <row r="1" spans="1:16383" ht="16.5">
      <c r="A1" s="48"/>
      <c r="B1" s="49"/>
      <c r="C1" s="50"/>
      <c r="D1" s="48"/>
      <c r="E1" s="49"/>
      <c r="F1" s="50"/>
      <c r="G1" s="50"/>
      <c r="H1" s="48"/>
      <c r="I1" s="49"/>
      <c r="J1" s="50"/>
      <c r="K1" s="50"/>
      <c r="L1" s="48"/>
      <c r="M1" s="49"/>
      <c r="N1" s="50"/>
      <c r="O1" s="50"/>
      <c r="P1" s="48"/>
      <c r="Q1" s="49"/>
      <c r="R1" s="50"/>
      <c r="S1" s="50"/>
      <c r="T1" s="48"/>
      <c r="U1" s="49"/>
      <c r="V1" s="50"/>
      <c r="W1" s="50"/>
      <c r="X1" s="48"/>
      <c r="Y1" s="49"/>
      <c r="Z1" s="50"/>
      <c r="AA1" s="50"/>
      <c r="AB1" s="48"/>
      <c r="AC1" s="49"/>
      <c r="AD1" s="50"/>
      <c r="AE1" s="50"/>
      <c r="AF1" s="48"/>
      <c r="AG1" s="49"/>
      <c r="AH1" s="50"/>
      <c r="AI1" s="50"/>
      <c r="AJ1" s="48"/>
      <c r="AK1" s="49"/>
      <c r="AL1" s="50"/>
      <c r="AM1" s="50"/>
      <c r="AN1" s="48"/>
      <c r="AO1" s="49"/>
      <c r="AP1" s="50"/>
      <c r="AQ1" s="50"/>
      <c r="AR1" s="48"/>
      <c r="AS1" s="49"/>
      <c r="AT1" s="50"/>
      <c r="AU1" s="50"/>
      <c r="AV1" s="48"/>
      <c r="AW1" s="49"/>
      <c r="AX1" s="50"/>
      <c r="AY1" s="50"/>
      <c r="AZ1" s="48"/>
      <c r="BA1" s="49"/>
      <c r="BB1" s="50"/>
      <c r="BC1" s="50"/>
      <c r="BD1" s="48"/>
      <c r="BE1" s="49"/>
      <c r="BF1" s="50"/>
      <c r="BG1" s="50"/>
      <c r="BH1" s="48"/>
      <c r="BI1" s="49"/>
      <c r="BJ1" s="50"/>
      <c r="BK1" s="50"/>
      <c r="BL1" s="48"/>
      <c r="BM1" s="49"/>
      <c r="BN1" s="50"/>
      <c r="BO1" s="50"/>
      <c r="BP1" s="48"/>
      <c r="BQ1" s="49"/>
      <c r="BR1" s="50"/>
      <c r="BS1" s="50"/>
      <c r="BT1" s="48"/>
      <c r="BU1" s="49"/>
      <c r="BV1" s="50"/>
      <c r="BW1" s="50"/>
      <c r="BX1" s="48"/>
      <c r="BY1" s="49"/>
      <c r="BZ1" s="50"/>
      <c r="CA1" s="50"/>
      <c r="CB1" s="48"/>
      <c r="CC1" s="49"/>
      <c r="CD1" s="50"/>
      <c r="CE1" s="50"/>
      <c r="CF1" s="48"/>
      <c r="CG1" s="49"/>
      <c r="CH1" s="50"/>
      <c r="CI1" s="50"/>
      <c r="CJ1" s="48"/>
      <c r="CK1" s="49"/>
      <c r="CL1" s="50"/>
      <c r="CM1" s="50"/>
      <c r="CN1" s="48"/>
      <c r="CO1" s="49"/>
      <c r="CP1" s="50"/>
      <c r="CQ1" s="50"/>
      <c r="CR1" s="48"/>
      <c r="CS1" s="49"/>
      <c r="CT1" s="50"/>
      <c r="CU1" s="50"/>
      <c r="CV1" s="48"/>
      <c r="CW1" s="49"/>
      <c r="CX1" s="50"/>
      <c r="CY1" s="50"/>
      <c r="CZ1" s="48"/>
      <c r="DA1" s="49"/>
      <c r="DB1" s="50"/>
      <c r="DC1" s="50"/>
      <c r="DD1" s="48"/>
      <c r="DE1" s="49"/>
      <c r="DF1" s="50"/>
      <c r="DG1" s="50"/>
      <c r="DH1" s="48"/>
      <c r="DI1" s="49"/>
      <c r="DJ1" s="50"/>
      <c r="DK1" s="50"/>
      <c r="DL1" s="48"/>
      <c r="DM1" s="49"/>
      <c r="DN1" s="50"/>
      <c r="DO1" s="50"/>
      <c r="DP1" s="48"/>
      <c r="DQ1" s="49"/>
      <c r="DR1" s="50"/>
      <c r="DS1" s="50"/>
      <c r="DT1" s="48"/>
      <c r="DU1" s="49"/>
      <c r="DV1" s="50"/>
      <c r="DW1" s="50"/>
      <c r="DX1" s="48"/>
      <c r="DY1" s="49"/>
      <c r="DZ1" s="50"/>
      <c r="EA1" s="50"/>
      <c r="EB1" s="48"/>
      <c r="EC1" s="49"/>
      <c r="ED1" s="50"/>
      <c r="EE1" s="50"/>
      <c r="EF1" s="48"/>
      <c r="EG1" s="49"/>
      <c r="EH1" s="50"/>
      <c r="EI1" s="50"/>
      <c r="EJ1" s="48"/>
      <c r="EK1" s="49"/>
      <c r="EL1" s="50"/>
      <c r="EM1" s="50"/>
      <c r="EN1" s="48"/>
      <c r="EO1" s="49"/>
      <c r="EP1" s="50"/>
      <c r="EQ1" s="50"/>
      <c r="ER1" s="48"/>
      <c r="ES1" s="49"/>
      <c r="ET1" s="50"/>
      <c r="EU1" s="50"/>
      <c r="EV1" s="48"/>
      <c r="EW1" s="49"/>
      <c r="EX1" s="50"/>
      <c r="EY1" s="50"/>
      <c r="EZ1" s="48"/>
      <c r="FA1" s="49"/>
      <c r="FB1" s="50"/>
      <c r="FC1" s="50"/>
      <c r="FD1" s="48"/>
      <c r="FE1" s="49"/>
      <c r="FF1" s="50"/>
      <c r="FG1" s="50"/>
      <c r="FH1" s="48"/>
      <c r="FI1" s="49"/>
      <c r="FJ1" s="50"/>
      <c r="FK1" s="50"/>
      <c r="FL1" s="48"/>
      <c r="FM1" s="49"/>
      <c r="FN1" s="50"/>
      <c r="FO1" s="50"/>
      <c r="FP1" s="48"/>
      <c r="FQ1" s="49"/>
      <c r="FR1" s="50"/>
      <c r="FS1" s="50"/>
      <c r="FT1" s="48"/>
      <c r="FU1" s="49"/>
      <c r="FV1" s="50"/>
      <c r="FW1" s="50"/>
      <c r="FX1" s="48"/>
      <c r="FY1" s="49"/>
      <c r="FZ1" s="50"/>
      <c r="GA1" s="50"/>
      <c r="GB1" s="48"/>
      <c r="GC1" s="49"/>
      <c r="GD1" s="50"/>
      <c r="GE1" s="50"/>
      <c r="GF1" s="48"/>
      <c r="GG1" s="49"/>
      <c r="GH1" s="50"/>
      <c r="GI1" s="50"/>
      <c r="GJ1" s="48"/>
      <c r="GK1" s="49"/>
      <c r="GL1" s="50"/>
      <c r="GM1" s="50"/>
      <c r="GN1" s="48"/>
      <c r="GO1" s="49"/>
      <c r="GP1" s="50"/>
      <c r="GQ1" s="50"/>
      <c r="GR1" s="48"/>
      <c r="GS1" s="49"/>
      <c r="GT1" s="50"/>
      <c r="GU1" s="50"/>
      <c r="GV1" s="48"/>
      <c r="GW1" s="49"/>
      <c r="GX1" s="50"/>
      <c r="GY1" s="50"/>
      <c r="GZ1" s="48"/>
      <c r="HA1" s="49"/>
      <c r="HB1" s="50"/>
      <c r="HC1" s="50"/>
      <c r="HD1" s="48"/>
      <c r="HE1" s="49"/>
      <c r="HF1" s="50"/>
      <c r="HG1" s="50"/>
      <c r="HH1" s="48"/>
      <c r="HI1" s="49"/>
      <c r="HJ1" s="50"/>
      <c r="HK1" s="50"/>
      <c r="HL1" s="48"/>
      <c r="HM1" s="49"/>
      <c r="HN1" s="50"/>
      <c r="HO1" s="50"/>
      <c r="HP1" s="48"/>
      <c r="HQ1" s="49"/>
      <c r="HR1" s="50"/>
      <c r="HS1" s="50"/>
      <c r="HT1" s="48"/>
      <c r="HU1" s="49"/>
      <c r="HV1" s="50"/>
      <c r="HW1" s="50"/>
      <c r="HX1" s="48"/>
      <c r="HY1" s="49"/>
      <c r="HZ1" s="50"/>
      <c r="IA1" s="50"/>
      <c r="IB1" s="48"/>
      <c r="IC1" s="49"/>
      <c r="ID1" s="50"/>
      <c r="IE1" s="50"/>
      <c r="IF1" s="48"/>
      <c r="IG1" s="49"/>
      <c r="IH1" s="50"/>
      <c r="II1" s="50"/>
      <c r="IJ1" s="48"/>
      <c r="IK1" s="49"/>
      <c r="IL1" s="50"/>
      <c r="IM1" s="50"/>
      <c r="IN1" s="48"/>
      <c r="IO1" s="49"/>
      <c r="IP1" s="50"/>
      <c r="IQ1" s="50"/>
      <c r="IR1" s="48"/>
      <c r="IS1" s="49"/>
      <c r="IT1" s="50"/>
      <c r="IU1" s="50"/>
      <c r="IV1" s="48"/>
      <c r="IW1" s="49"/>
      <c r="IX1" s="50"/>
      <c r="IY1" s="50"/>
      <c r="IZ1" s="48"/>
      <c r="JA1" s="49"/>
      <c r="JB1" s="50"/>
      <c r="JC1" s="50"/>
      <c r="JD1" s="48"/>
      <c r="JE1" s="49"/>
      <c r="JF1" s="50"/>
      <c r="JG1" s="50"/>
      <c r="JH1" s="48"/>
      <c r="JI1" s="49"/>
      <c r="JJ1" s="50"/>
      <c r="JK1" s="50"/>
      <c r="JL1" s="48"/>
      <c r="JM1" s="49"/>
      <c r="JN1" s="50"/>
      <c r="JO1" s="50"/>
      <c r="JP1" s="48"/>
      <c r="JQ1" s="49"/>
      <c r="JR1" s="50"/>
      <c r="JS1" s="50"/>
      <c r="JT1" s="48"/>
      <c r="JU1" s="49"/>
      <c r="JV1" s="50"/>
      <c r="JW1" s="50"/>
      <c r="JX1" s="48"/>
      <c r="JY1" s="49"/>
      <c r="JZ1" s="50"/>
      <c r="KA1" s="50"/>
      <c r="KB1" s="48"/>
      <c r="KC1" s="49"/>
      <c r="KD1" s="50"/>
      <c r="KE1" s="50"/>
      <c r="KF1" s="48"/>
      <c r="KG1" s="49"/>
      <c r="KH1" s="50"/>
      <c r="KI1" s="50"/>
      <c r="KJ1" s="48"/>
      <c r="KK1" s="49"/>
      <c r="KL1" s="50"/>
      <c r="KM1" s="50"/>
      <c r="KN1" s="48"/>
      <c r="KO1" s="49"/>
      <c r="KP1" s="50"/>
      <c r="KQ1" s="50"/>
      <c r="KR1" s="48"/>
      <c r="KS1" s="49"/>
      <c r="KT1" s="50"/>
      <c r="KU1" s="50"/>
      <c r="KV1" s="48"/>
      <c r="KW1" s="49"/>
      <c r="KX1" s="50"/>
      <c r="KY1" s="50"/>
      <c r="KZ1" s="48"/>
      <c r="LA1" s="49"/>
      <c r="LB1" s="50"/>
      <c r="LC1" s="50"/>
      <c r="LD1" s="48"/>
      <c r="LE1" s="49"/>
      <c r="LF1" s="50"/>
      <c r="LG1" s="50"/>
      <c r="LH1" s="48"/>
      <c r="LI1" s="49"/>
      <c r="LJ1" s="50"/>
      <c r="LK1" s="50"/>
      <c r="LL1" s="48"/>
      <c r="LM1" s="49"/>
      <c r="LN1" s="50"/>
      <c r="LO1" s="50"/>
      <c r="LP1" s="48"/>
      <c r="LQ1" s="49"/>
      <c r="LR1" s="50"/>
      <c r="LS1" s="50"/>
      <c r="LT1" s="48"/>
      <c r="LU1" s="49"/>
      <c r="LV1" s="50"/>
      <c r="LW1" s="50"/>
      <c r="LX1" s="48"/>
      <c r="LY1" s="49"/>
      <c r="LZ1" s="50"/>
      <c r="MA1" s="50"/>
      <c r="MB1" s="48"/>
      <c r="MC1" s="49"/>
      <c r="MD1" s="50"/>
      <c r="ME1" s="50"/>
      <c r="MF1" s="48"/>
      <c r="MG1" s="49"/>
      <c r="MH1" s="50"/>
      <c r="MI1" s="50"/>
      <c r="MJ1" s="48"/>
      <c r="MK1" s="49"/>
      <c r="ML1" s="50"/>
      <c r="MM1" s="50"/>
      <c r="MN1" s="48"/>
      <c r="MO1" s="49"/>
      <c r="MP1" s="50"/>
      <c r="MQ1" s="50"/>
      <c r="MR1" s="48"/>
      <c r="MS1" s="49"/>
      <c r="MT1" s="50"/>
      <c r="MU1" s="50"/>
      <c r="MV1" s="48"/>
      <c r="MW1" s="49"/>
      <c r="MX1" s="50"/>
      <c r="MY1" s="50"/>
      <c r="MZ1" s="48"/>
      <c r="NA1" s="49"/>
      <c r="NB1" s="50"/>
      <c r="NC1" s="50"/>
      <c r="ND1" s="48"/>
      <c r="NE1" s="49"/>
      <c r="NF1" s="50"/>
      <c r="NG1" s="50"/>
      <c r="NH1" s="48"/>
      <c r="NI1" s="49"/>
      <c r="NJ1" s="50"/>
      <c r="NK1" s="50"/>
      <c r="NL1" s="48"/>
      <c r="NM1" s="49"/>
      <c r="NN1" s="50"/>
      <c r="NO1" s="50"/>
      <c r="NP1" s="48"/>
      <c r="NQ1" s="49"/>
      <c r="NR1" s="50"/>
      <c r="NS1" s="50"/>
      <c r="NT1" s="48"/>
      <c r="NU1" s="49"/>
      <c r="NV1" s="50"/>
      <c r="NW1" s="50"/>
      <c r="NX1" s="48"/>
      <c r="NY1" s="49"/>
      <c r="NZ1" s="50"/>
      <c r="OA1" s="50"/>
      <c r="OB1" s="48"/>
      <c r="OC1" s="49"/>
      <c r="OD1" s="50"/>
      <c r="OE1" s="50"/>
      <c r="OF1" s="48"/>
      <c r="OG1" s="49"/>
      <c r="OH1" s="50"/>
      <c r="OI1" s="50"/>
      <c r="OJ1" s="48"/>
      <c r="OK1" s="49"/>
      <c r="OL1" s="50"/>
      <c r="OM1" s="50"/>
      <c r="ON1" s="48"/>
      <c r="OO1" s="49"/>
      <c r="OP1" s="50"/>
      <c r="OQ1" s="50"/>
      <c r="OR1" s="48"/>
      <c r="OS1" s="49"/>
      <c r="OT1" s="50"/>
      <c r="OU1" s="50"/>
      <c r="OV1" s="48"/>
      <c r="OW1" s="49"/>
      <c r="OX1" s="50"/>
      <c r="OY1" s="50"/>
      <c r="OZ1" s="48"/>
      <c r="PA1" s="49"/>
      <c r="PB1" s="50"/>
      <c r="PC1" s="50"/>
      <c r="PD1" s="48"/>
      <c r="PE1" s="49"/>
      <c r="PF1" s="50"/>
      <c r="PG1" s="50"/>
      <c r="PH1" s="48"/>
      <c r="PI1" s="49"/>
      <c r="PJ1" s="50"/>
      <c r="PK1" s="50"/>
      <c r="PL1" s="48"/>
      <c r="PM1" s="49"/>
      <c r="PN1" s="50"/>
      <c r="PO1" s="50"/>
      <c r="PP1" s="48"/>
      <c r="PQ1" s="49"/>
      <c r="PR1" s="50"/>
      <c r="PS1" s="50"/>
      <c r="PT1" s="48"/>
      <c r="PU1" s="49"/>
      <c r="PV1" s="50"/>
      <c r="PW1" s="50"/>
      <c r="PX1" s="48"/>
      <c r="PY1" s="49"/>
      <c r="PZ1" s="50"/>
      <c r="QA1" s="50"/>
      <c r="QB1" s="48"/>
      <c r="QC1" s="49"/>
      <c r="QD1" s="50"/>
      <c r="QE1" s="50"/>
      <c r="QF1" s="48"/>
      <c r="QG1" s="49"/>
      <c r="QH1" s="50"/>
      <c r="QI1" s="50"/>
      <c r="QJ1" s="48"/>
      <c r="QK1" s="49"/>
      <c r="QL1" s="50"/>
      <c r="QM1" s="50"/>
      <c r="QN1" s="48"/>
      <c r="QO1" s="49"/>
      <c r="QP1" s="50"/>
      <c r="QQ1" s="50"/>
      <c r="QR1" s="48"/>
      <c r="QS1" s="49"/>
      <c r="QT1" s="50"/>
      <c r="QU1" s="50"/>
      <c r="QV1" s="48"/>
      <c r="QW1" s="49"/>
      <c r="QX1" s="50"/>
      <c r="QY1" s="50"/>
      <c r="QZ1" s="48"/>
      <c r="RA1" s="49"/>
      <c r="RB1" s="50"/>
      <c r="RC1" s="50"/>
      <c r="RD1" s="48"/>
      <c r="RE1" s="49"/>
      <c r="RF1" s="50"/>
      <c r="RG1" s="50"/>
      <c r="RH1" s="48"/>
      <c r="RI1" s="49"/>
      <c r="RJ1" s="50"/>
      <c r="RK1" s="50"/>
      <c r="RL1" s="48"/>
      <c r="RM1" s="49"/>
      <c r="RN1" s="50"/>
      <c r="RO1" s="50"/>
      <c r="RP1" s="48"/>
      <c r="RQ1" s="49"/>
      <c r="RR1" s="50"/>
      <c r="RS1" s="50"/>
      <c r="RT1" s="48"/>
      <c r="RU1" s="49"/>
      <c r="RV1" s="50"/>
      <c r="RW1" s="50"/>
      <c r="RX1" s="48"/>
      <c r="RY1" s="49"/>
      <c r="RZ1" s="50"/>
      <c r="SA1" s="50"/>
      <c r="SB1" s="48"/>
      <c r="SC1" s="49"/>
      <c r="SD1" s="50"/>
      <c r="SE1" s="50"/>
      <c r="SF1" s="48"/>
      <c r="SG1" s="49"/>
      <c r="SH1" s="50"/>
      <c r="SI1" s="50"/>
      <c r="SJ1" s="48"/>
      <c r="SK1" s="49"/>
      <c r="SL1" s="50"/>
      <c r="SM1" s="50"/>
      <c r="SN1" s="48"/>
      <c r="SO1" s="49"/>
      <c r="SP1" s="50"/>
      <c r="SQ1" s="50"/>
      <c r="SR1" s="48"/>
      <c r="SS1" s="49"/>
      <c r="ST1" s="50"/>
      <c r="SU1" s="50"/>
      <c r="SV1" s="48"/>
      <c r="SW1" s="49"/>
      <c r="SX1" s="50"/>
      <c r="SY1" s="50"/>
      <c r="SZ1" s="48"/>
      <c r="TA1" s="49"/>
      <c r="TB1" s="50"/>
      <c r="TC1" s="50"/>
      <c r="TD1" s="48"/>
      <c r="TE1" s="49"/>
      <c r="TF1" s="50"/>
      <c r="TG1" s="50"/>
      <c r="TH1" s="48"/>
      <c r="TI1" s="49"/>
      <c r="TJ1" s="50"/>
      <c r="TK1" s="50"/>
      <c r="TL1" s="48"/>
      <c r="TM1" s="49"/>
      <c r="TN1" s="50"/>
      <c r="TO1" s="50"/>
      <c r="TP1" s="48"/>
      <c r="TQ1" s="49"/>
      <c r="TR1" s="50"/>
      <c r="TS1" s="50"/>
      <c r="TT1" s="48"/>
      <c r="TU1" s="49"/>
      <c r="TV1" s="50"/>
      <c r="TW1" s="50"/>
      <c r="TX1" s="48"/>
      <c r="TY1" s="49"/>
      <c r="TZ1" s="50"/>
      <c r="UA1" s="50"/>
      <c r="UB1" s="48"/>
      <c r="UC1" s="49"/>
      <c r="UD1" s="50"/>
      <c r="UE1" s="50"/>
      <c r="UF1" s="48"/>
      <c r="UG1" s="49"/>
      <c r="UH1" s="50"/>
      <c r="UI1" s="50"/>
      <c r="UJ1" s="48"/>
      <c r="UK1" s="49"/>
      <c r="UL1" s="50"/>
      <c r="UM1" s="50"/>
      <c r="UN1" s="48"/>
      <c r="UO1" s="49"/>
      <c r="UP1" s="50"/>
      <c r="UQ1" s="50"/>
      <c r="UR1" s="48"/>
      <c r="US1" s="49"/>
      <c r="UT1" s="50"/>
      <c r="UU1" s="50"/>
      <c r="UV1" s="48"/>
      <c r="UW1" s="49"/>
      <c r="UX1" s="50"/>
      <c r="UY1" s="50"/>
      <c r="UZ1" s="48"/>
      <c r="VA1" s="49"/>
      <c r="VB1" s="50"/>
      <c r="VC1" s="50"/>
      <c r="VD1" s="48"/>
      <c r="VE1" s="49"/>
      <c r="VF1" s="50"/>
      <c r="VG1" s="50"/>
      <c r="VH1" s="48"/>
      <c r="VI1" s="49"/>
      <c r="VJ1" s="50"/>
      <c r="VK1" s="50"/>
      <c r="VL1" s="48"/>
      <c r="VM1" s="49"/>
      <c r="VN1" s="50"/>
      <c r="VO1" s="50"/>
      <c r="VP1" s="48"/>
      <c r="VQ1" s="49"/>
      <c r="VR1" s="50"/>
      <c r="VS1" s="50"/>
      <c r="VT1" s="48"/>
      <c r="VU1" s="49"/>
      <c r="VV1" s="50"/>
      <c r="VW1" s="50"/>
      <c r="VX1" s="48"/>
      <c r="VY1" s="49"/>
      <c r="VZ1" s="50"/>
      <c r="WA1" s="50"/>
      <c r="WB1" s="48"/>
      <c r="WC1" s="49"/>
      <c r="WD1" s="50"/>
      <c r="WE1" s="50"/>
      <c r="WF1" s="48"/>
      <c r="WG1" s="49"/>
      <c r="WH1" s="50"/>
      <c r="WI1" s="50"/>
      <c r="WJ1" s="48"/>
      <c r="WK1" s="49"/>
      <c r="WL1" s="50"/>
      <c r="WM1" s="50"/>
      <c r="WN1" s="48"/>
      <c r="WO1" s="49"/>
      <c r="WP1" s="50"/>
      <c r="WQ1" s="50"/>
      <c r="WR1" s="48"/>
      <c r="WS1" s="49"/>
      <c r="WT1" s="50"/>
      <c r="WU1" s="50"/>
      <c r="WV1" s="48"/>
      <c r="WW1" s="49"/>
      <c r="WX1" s="50"/>
      <c r="WY1" s="50"/>
      <c r="WZ1" s="48"/>
      <c r="XA1" s="49"/>
      <c r="XB1" s="50"/>
      <c r="XC1" s="50"/>
      <c r="XD1" s="48"/>
      <c r="XE1" s="49"/>
      <c r="XF1" s="50"/>
      <c r="XG1" s="50"/>
      <c r="XH1" s="48"/>
      <c r="XI1" s="49"/>
      <c r="XJ1" s="50"/>
      <c r="XK1" s="50"/>
      <c r="XL1" s="48"/>
      <c r="XM1" s="49"/>
      <c r="XN1" s="50"/>
      <c r="XO1" s="50"/>
      <c r="XP1" s="48"/>
      <c r="XQ1" s="49"/>
      <c r="XR1" s="50"/>
      <c r="XS1" s="50"/>
      <c r="XT1" s="48"/>
      <c r="XU1" s="49"/>
      <c r="XV1" s="50"/>
      <c r="XW1" s="50"/>
      <c r="XX1" s="48"/>
      <c r="XY1" s="49"/>
      <c r="XZ1" s="50"/>
      <c r="YA1" s="50"/>
      <c r="YB1" s="48"/>
      <c r="YC1" s="49"/>
      <c r="YD1" s="50"/>
      <c r="YE1" s="50"/>
      <c r="YF1" s="48"/>
      <c r="YG1" s="49"/>
      <c r="YH1" s="50"/>
      <c r="YI1" s="50"/>
      <c r="YJ1" s="48"/>
      <c r="YK1" s="49"/>
      <c r="YL1" s="50"/>
      <c r="YM1" s="50"/>
      <c r="YN1" s="48"/>
      <c r="YO1" s="49"/>
      <c r="YP1" s="50"/>
      <c r="YQ1" s="50"/>
      <c r="YR1" s="48"/>
      <c r="YS1" s="49"/>
      <c r="YT1" s="50"/>
      <c r="YU1" s="50"/>
      <c r="YV1" s="48"/>
      <c r="YW1" s="49"/>
      <c r="YX1" s="50"/>
      <c r="YY1" s="50"/>
      <c r="YZ1" s="48"/>
      <c r="ZA1" s="49"/>
      <c r="ZB1" s="50"/>
      <c r="ZC1" s="50"/>
      <c r="ZD1" s="48"/>
      <c r="ZE1" s="49"/>
      <c r="ZF1" s="50"/>
      <c r="ZG1" s="50"/>
      <c r="ZH1" s="48"/>
      <c r="ZI1" s="49"/>
      <c r="ZJ1" s="50"/>
      <c r="ZK1" s="50"/>
      <c r="ZL1" s="48"/>
      <c r="ZM1" s="49"/>
      <c r="ZN1" s="50"/>
      <c r="ZO1" s="50"/>
      <c r="ZP1" s="48"/>
      <c r="ZQ1" s="49"/>
      <c r="ZR1" s="50"/>
      <c r="ZS1" s="50"/>
      <c r="ZT1" s="48"/>
      <c r="ZU1" s="49"/>
      <c r="ZV1" s="50"/>
      <c r="ZW1" s="50"/>
      <c r="ZX1" s="48"/>
      <c r="ZY1" s="49"/>
      <c r="ZZ1" s="50"/>
      <c r="AAA1" s="50"/>
      <c r="AAB1" s="48"/>
      <c r="AAC1" s="49"/>
      <c r="AAD1" s="50"/>
      <c r="AAE1" s="50"/>
      <c r="AAF1" s="48"/>
      <c r="AAG1" s="49"/>
      <c r="AAH1" s="50"/>
      <c r="AAI1" s="50"/>
      <c r="AAJ1" s="48"/>
      <c r="AAK1" s="49"/>
      <c r="AAL1" s="50"/>
      <c r="AAM1" s="50"/>
      <c r="AAN1" s="48"/>
      <c r="AAO1" s="49"/>
      <c r="AAP1" s="50"/>
      <c r="AAQ1" s="50"/>
      <c r="AAR1" s="48"/>
      <c r="AAS1" s="49"/>
      <c r="AAT1" s="50"/>
      <c r="AAU1" s="50"/>
      <c r="AAV1" s="48"/>
      <c r="AAW1" s="49"/>
      <c r="AAX1" s="50"/>
      <c r="AAY1" s="50"/>
      <c r="AAZ1" s="48"/>
      <c r="ABA1" s="49"/>
      <c r="ABB1" s="50"/>
      <c r="ABC1" s="50"/>
      <c r="ABD1" s="48"/>
      <c r="ABE1" s="49"/>
      <c r="ABF1" s="50"/>
      <c r="ABG1" s="50"/>
      <c r="ABH1" s="48"/>
      <c r="ABI1" s="49"/>
      <c r="ABJ1" s="50"/>
      <c r="ABK1" s="50"/>
      <c r="ABL1" s="48"/>
      <c r="ABM1" s="49"/>
      <c r="ABN1" s="50"/>
      <c r="ABO1" s="50"/>
      <c r="ABP1" s="48"/>
      <c r="ABQ1" s="49"/>
      <c r="ABR1" s="50"/>
      <c r="ABS1" s="50"/>
      <c r="ABT1" s="48"/>
      <c r="ABU1" s="49"/>
      <c r="ABV1" s="50"/>
      <c r="ABW1" s="50"/>
      <c r="ABX1" s="48"/>
      <c r="ABY1" s="49"/>
      <c r="ABZ1" s="50"/>
      <c r="ACA1" s="50"/>
      <c r="ACB1" s="48"/>
      <c r="ACC1" s="49"/>
      <c r="ACD1" s="50"/>
      <c r="ACE1" s="50"/>
      <c r="ACF1" s="48"/>
      <c r="ACG1" s="49"/>
      <c r="ACH1" s="50"/>
      <c r="ACI1" s="50"/>
      <c r="ACJ1" s="48"/>
      <c r="ACK1" s="49"/>
      <c r="ACL1" s="50"/>
      <c r="ACM1" s="50"/>
      <c r="ACN1" s="48"/>
      <c r="ACO1" s="49"/>
      <c r="ACP1" s="50"/>
      <c r="ACQ1" s="50"/>
      <c r="ACR1" s="48"/>
      <c r="ACS1" s="49"/>
      <c r="ACT1" s="50"/>
      <c r="ACU1" s="50"/>
      <c r="ACV1" s="48"/>
      <c r="ACW1" s="49"/>
      <c r="ACX1" s="50"/>
      <c r="ACY1" s="50"/>
      <c r="ACZ1" s="48"/>
      <c r="ADA1" s="49"/>
      <c r="ADB1" s="50"/>
      <c r="ADC1" s="50"/>
      <c r="ADD1" s="48"/>
      <c r="ADE1" s="49"/>
      <c r="ADF1" s="50"/>
      <c r="ADG1" s="50"/>
      <c r="ADH1" s="48"/>
      <c r="ADI1" s="49"/>
      <c r="ADJ1" s="50"/>
      <c r="ADK1" s="50"/>
      <c r="ADL1" s="48"/>
      <c r="ADM1" s="49"/>
      <c r="ADN1" s="50"/>
      <c r="ADO1" s="50"/>
      <c r="ADP1" s="48"/>
      <c r="ADQ1" s="49"/>
      <c r="ADR1" s="50"/>
      <c r="ADS1" s="50"/>
      <c r="ADT1" s="48"/>
      <c r="ADU1" s="49"/>
      <c r="ADV1" s="50"/>
      <c r="ADW1" s="50"/>
      <c r="ADX1" s="48"/>
      <c r="ADY1" s="49"/>
      <c r="ADZ1" s="50"/>
      <c r="AEA1" s="50"/>
      <c r="AEB1" s="48"/>
      <c r="AEC1" s="49"/>
      <c r="AED1" s="50"/>
      <c r="AEE1" s="50"/>
      <c r="AEF1" s="48"/>
      <c r="AEG1" s="49"/>
      <c r="AEH1" s="50"/>
      <c r="AEI1" s="50"/>
      <c r="AEJ1" s="48"/>
      <c r="AEK1" s="49"/>
      <c r="AEL1" s="50"/>
      <c r="AEM1" s="50"/>
      <c r="AEN1" s="48"/>
      <c r="AEO1" s="49"/>
      <c r="AEP1" s="50"/>
      <c r="AEQ1" s="50"/>
      <c r="AER1" s="48"/>
      <c r="AES1" s="49"/>
      <c r="AET1" s="50"/>
      <c r="AEU1" s="50"/>
      <c r="AEV1" s="48"/>
      <c r="AEW1" s="49"/>
      <c r="AEX1" s="50"/>
      <c r="AEY1" s="50"/>
      <c r="AEZ1" s="48"/>
      <c r="AFA1" s="49"/>
      <c r="AFB1" s="50"/>
      <c r="AFC1" s="50"/>
      <c r="AFD1" s="48"/>
      <c r="AFE1" s="49"/>
      <c r="AFF1" s="50"/>
      <c r="AFG1" s="50"/>
      <c r="AFH1" s="48"/>
      <c r="AFI1" s="49"/>
      <c r="AFJ1" s="50"/>
      <c r="AFK1" s="50"/>
      <c r="AFL1" s="48"/>
      <c r="AFM1" s="49"/>
      <c r="AFN1" s="50"/>
      <c r="AFO1" s="50"/>
      <c r="AFP1" s="48"/>
      <c r="AFQ1" s="49"/>
      <c r="AFR1" s="50"/>
      <c r="AFS1" s="50"/>
      <c r="AFT1" s="48"/>
      <c r="AFU1" s="49"/>
      <c r="AFV1" s="50"/>
      <c r="AFW1" s="50"/>
      <c r="AFX1" s="48"/>
      <c r="AFY1" s="49"/>
      <c r="AFZ1" s="50"/>
      <c r="AGA1" s="50"/>
      <c r="AGB1" s="48"/>
      <c r="AGC1" s="49"/>
      <c r="AGD1" s="50"/>
      <c r="AGE1" s="50"/>
      <c r="AGF1" s="48"/>
      <c r="AGG1" s="49"/>
      <c r="AGH1" s="50"/>
      <c r="AGI1" s="50"/>
      <c r="AGJ1" s="48"/>
      <c r="AGK1" s="49"/>
      <c r="AGL1" s="50"/>
      <c r="AGM1" s="50"/>
      <c r="AGN1" s="48"/>
      <c r="AGO1" s="49"/>
      <c r="AGP1" s="50"/>
      <c r="AGQ1" s="50"/>
      <c r="AGR1" s="48"/>
      <c r="AGS1" s="49"/>
      <c r="AGT1" s="50"/>
      <c r="AGU1" s="50"/>
      <c r="AGV1" s="48"/>
      <c r="AGW1" s="49"/>
      <c r="AGX1" s="50"/>
      <c r="AGY1" s="50"/>
      <c r="AGZ1" s="48"/>
      <c r="AHA1" s="49"/>
      <c r="AHB1" s="50"/>
      <c r="AHC1" s="50"/>
      <c r="AHD1" s="48"/>
      <c r="AHE1" s="49"/>
      <c r="AHF1" s="50"/>
      <c r="AHG1" s="50"/>
      <c r="AHH1" s="48"/>
      <c r="AHI1" s="49"/>
      <c r="AHJ1" s="50"/>
      <c r="AHK1" s="50"/>
      <c r="AHL1" s="48"/>
      <c r="AHM1" s="49"/>
      <c r="AHN1" s="50"/>
      <c r="AHO1" s="50"/>
      <c r="AHP1" s="48"/>
      <c r="AHQ1" s="49"/>
      <c r="AHR1" s="50"/>
      <c r="AHS1" s="50"/>
      <c r="AHT1" s="48"/>
      <c r="AHU1" s="49"/>
      <c r="AHV1" s="50"/>
      <c r="AHW1" s="50"/>
      <c r="AHX1" s="48"/>
      <c r="AHY1" s="49"/>
      <c r="AHZ1" s="50"/>
      <c r="AIA1" s="50"/>
      <c r="AIB1" s="48"/>
      <c r="AIC1" s="49"/>
      <c r="AID1" s="50"/>
      <c r="AIE1" s="50"/>
      <c r="AIF1" s="48"/>
      <c r="AIG1" s="49"/>
      <c r="AIH1" s="50"/>
      <c r="AII1" s="50"/>
      <c r="AIJ1" s="48"/>
      <c r="AIK1" s="49"/>
      <c r="AIL1" s="50"/>
      <c r="AIM1" s="50"/>
      <c r="AIN1" s="48"/>
      <c r="AIO1" s="49"/>
      <c r="AIP1" s="50"/>
      <c r="AIQ1" s="50"/>
      <c r="AIR1" s="48"/>
      <c r="AIS1" s="49"/>
      <c r="AIT1" s="50"/>
      <c r="AIU1" s="50"/>
      <c r="AIV1" s="48"/>
      <c r="AIW1" s="49"/>
      <c r="AIX1" s="50"/>
      <c r="AIY1" s="50"/>
      <c r="AIZ1" s="48"/>
      <c r="AJA1" s="49"/>
      <c r="AJB1" s="50"/>
      <c r="AJC1" s="50"/>
      <c r="AJD1" s="48"/>
      <c r="AJE1" s="49"/>
      <c r="AJF1" s="50"/>
      <c r="AJG1" s="50"/>
      <c r="AJH1" s="48"/>
      <c r="AJI1" s="49"/>
      <c r="AJJ1" s="50"/>
      <c r="AJK1" s="50"/>
      <c r="AJL1" s="48"/>
      <c r="AJM1" s="49"/>
      <c r="AJN1" s="50"/>
      <c r="AJO1" s="50"/>
      <c r="AJP1" s="48"/>
      <c r="AJQ1" s="49"/>
      <c r="AJR1" s="50"/>
      <c r="AJS1" s="50"/>
      <c r="AJT1" s="48"/>
      <c r="AJU1" s="49"/>
      <c r="AJV1" s="50"/>
      <c r="AJW1" s="50"/>
      <c r="AJX1" s="48"/>
      <c r="AJY1" s="49"/>
      <c r="AJZ1" s="50"/>
      <c r="AKA1" s="50"/>
      <c r="AKB1" s="48"/>
      <c r="AKC1" s="49"/>
      <c r="AKD1" s="50"/>
      <c r="AKE1" s="50"/>
      <c r="AKF1" s="48"/>
      <c r="AKG1" s="49"/>
      <c r="AKH1" s="50"/>
      <c r="AKI1" s="50"/>
      <c r="AKJ1" s="48"/>
      <c r="AKK1" s="49"/>
      <c r="AKL1" s="50"/>
      <c r="AKM1" s="50"/>
      <c r="AKN1" s="48"/>
      <c r="AKO1" s="49"/>
      <c r="AKP1" s="50"/>
      <c r="AKQ1" s="50"/>
      <c r="AKR1" s="48"/>
      <c r="AKS1" s="49"/>
      <c r="AKT1" s="50"/>
      <c r="AKU1" s="50"/>
      <c r="AKV1" s="48"/>
      <c r="AKW1" s="49"/>
      <c r="AKX1" s="50"/>
      <c r="AKY1" s="50"/>
      <c r="AKZ1" s="48"/>
      <c r="ALA1" s="49"/>
      <c r="ALB1" s="50"/>
      <c r="ALC1" s="50"/>
      <c r="ALD1" s="48"/>
      <c r="ALE1" s="49"/>
      <c r="ALF1" s="50"/>
      <c r="ALG1" s="50"/>
      <c r="ALH1" s="48"/>
      <c r="ALI1" s="49"/>
      <c r="ALJ1" s="50"/>
      <c r="ALK1" s="50"/>
      <c r="ALL1" s="48"/>
      <c r="ALM1" s="49"/>
      <c r="ALN1" s="50"/>
      <c r="ALO1" s="50"/>
      <c r="ALP1" s="48"/>
      <c r="ALQ1" s="49"/>
      <c r="ALR1" s="50"/>
      <c r="ALS1" s="50"/>
      <c r="ALT1" s="48"/>
      <c r="ALU1" s="49"/>
      <c r="ALV1" s="50"/>
      <c r="ALW1" s="50"/>
      <c r="ALX1" s="48"/>
      <c r="ALY1" s="49"/>
      <c r="ALZ1" s="50"/>
      <c r="AMA1" s="50"/>
      <c r="AMB1" s="48"/>
      <c r="AMC1" s="49"/>
      <c r="AMD1" s="50"/>
      <c r="AME1" s="50"/>
      <c r="AMF1" s="48"/>
      <c r="AMG1" s="49"/>
      <c r="AMH1" s="50"/>
      <c r="AMI1" s="50"/>
      <c r="AMJ1" s="48"/>
      <c r="AMK1" s="49"/>
      <c r="AML1" s="50"/>
      <c r="AMM1" s="50"/>
      <c r="AMN1" s="48"/>
      <c r="AMO1" s="49"/>
      <c r="AMP1" s="50"/>
      <c r="AMQ1" s="50"/>
      <c r="AMR1" s="48"/>
      <c r="AMS1" s="49"/>
      <c r="AMT1" s="50"/>
      <c r="AMU1" s="50"/>
      <c r="AMV1" s="48"/>
      <c r="AMW1" s="49"/>
      <c r="AMX1" s="50"/>
      <c r="AMY1" s="50"/>
      <c r="AMZ1" s="48"/>
      <c r="ANA1" s="49"/>
      <c r="ANB1" s="50"/>
      <c r="ANC1" s="50"/>
      <c r="AND1" s="48"/>
      <c r="ANE1" s="49"/>
      <c r="ANF1" s="50"/>
      <c r="ANG1" s="50"/>
      <c r="ANH1" s="48"/>
      <c r="ANI1" s="49"/>
      <c r="ANJ1" s="50"/>
      <c r="ANK1" s="50"/>
      <c r="ANL1" s="48"/>
      <c r="ANM1" s="49"/>
      <c r="ANN1" s="50"/>
      <c r="ANO1" s="50"/>
      <c r="ANP1" s="48"/>
      <c r="ANQ1" s="49"/>
      <c r="ANR1" s="50"/>
      <c r="ANS1" s="50"/>
      <c r="ANT1" s="48"/>
      <c r="ANU1" s="49"/>
      <c r="ANV1" s="50"/>
      <c r="ANW1" s="50"/>
      <c r="ANX1" s="48"/>
      <c r="ANY1" s="49"/>
      <c r="ANZ1" s="50"/>
      <c r="AOA1" s="50"/>
      <c r="AOB1" s="48"/>
      <c r="AOC1" s="49"/>
      <c r="AOD1" s="50"/>
      <c r="AOE1" s="50"/>
      <c r="AOF1" s="48"/>
      <c r="AOG1" s="49"/>
      <c r="AOH1" s="50"/>
      <c r="AOI1" s="50"/>
      <c r="AOJ1" s="48"/>
      <c r="AOK1" s="49"/>
      <c r="AOL1" s="50"/>
      <c r="AOM1" s="50"/>
      <c r="AON1" s="48"/>
      <c r="AOO1" s="49"/>
      <c r="AOP1" s="50"/>
      <c r="AOQ1" s="50"/>
      <c r="AOR1" s="48"/>
      <c r="AOS1" s="49"/>
      <c r="AOT1" s="50"/>
      <c r="AOU1" s="50"/>
      <c r="AOV1" s="48"/>
      <c r="AOW1" s="49"/>
      <c r="AOX1" s="50"/>
      <c r="AOY1" s="50"/>
      <c r="AOZ1" s="48"/>
      <c r="APA1" s="49"/>
      <c r="APB1" s="50"/>
      <c r="APC1" s="50"/>
      <c r="APD1" s="48"/>
      <c r="APE1" s="49"/>
      <c r="APF1" s="50"/>
      <c r="APG1" s="50"/>
      <c r="APH1" s="48"/>
      <c r="API1" s="49"/>
      <c r="APJ1" s="50"/>
      <c r="APK1" s="50"/>
      <c r="APL1" s="48"/>
      <c r="APM1" s="49"/>
      <c r="APN1" s="50"/>
      <c r="APO1" s="50"/>
      <c r="APP1" s="48"/>
      <c r="APQ1" s="49"/>
      <c r="APR1" s="50"/>
      <c r="APS1" s="50"/>
      <c r="APT1" s="48"/>
      <c r="APU1" s="49"/>
      <c r="APV1" s="50"/>
      <c r="APW1" s="50"/>
      <c r="APX1" s="48"/>
      <c r="APY1" s="49"/>
      <c r="APZ1" s="50"/>
      <c r="AQA1" s="50"/>
      <c r="AQB1" s="48"/>
      <c r="AQC1" s="49"/>
      <c r="AQD1" s="50"/>
      <c r="AQE1" s="50"/>
      <c r="AQF1" s="48"/>
      <c r="AQG1" s="49"/>
      <c r="AQH1" s="50"/>
      <c r="AQI1" s="50"/>
      <c r="AQJ1" s="48"/>
      <c r="AQK1" s="49"/>
      <c r="AQL1" s="50"/>
      <c r="AQM1" s="50"/>
      <c r="AQN1" s="48"/>
      <c r="AQO1" s="49"/>
      <c r="AQP1" s="50"/>
      <c r="AQQ1" s="50"/>
      <c r="AQR1" s="48"/>
      <c r="AQS1" s="49"/>
      <c r="AQT1" s="50"/>
      <c r="AQU1" s="50"/>
      <c r="AQV1" s="48"/>
      <c r="AQW1" s="49"/>
      <c r="AQX1" s="50"/>
      <c r="AQY1" s="50"/>
      <c r="AQZ1" s="48"/>
      <c r="ARA1" s="49"/>
      <c r="ARB1" s="50"/>
      <c r="ARC1" s="50"/>
      <c r="ARD1" s="48"/>
      <c r="ARE1" s="49"/>
      <c r="ARF1" s="50"/>
      <c r="ARG1" s="50"/>
      <c r="ARH1" s="48"/>
      <c r="ARI1" s="49"/>
      <c r="ARJ1" s="50"/>
      <c r="ARK1" s="50"/>
      <c r="ARL1" s="48"/>
      <c r="ARM1" s="49"/>
      <c r="ARN1" s="50"/>
      <c r="ARO1" s="50"/>
      <c r="ARP1" s="48"/>
      <c r="ARQ1" s="49"/>
      <c r="ARR1" s="50"/>
      <c r="ARS1" s="50"/>
      <c r="ART1" s="48"/>
      <c r="ARU1" s="49"/>
      <c r="ARV1" s="50"/>
      <c r="ARW1" s="50"/>
      <c r="ARX1" s="48"/>
      <c r="ARY1" s="49"/>
      <c r="ARZ1" s="50"/>
      <c r="ASA1" s="50"/>
      <c r="ASB1" s="48"/>
      <c r="ASC1" s="49"/>
      <c r="ASD1" s="50"/>
      <c r="ASE1" s="50"/>
      <c r="ASF1" s="48"/>
      <c r="ASG1" s="49"/>
      <c r="ASH1" s="50"/>
      <c r="ASI1" s="50"/>
      <c r="ASJ1" s="48"/>
      <c r="ASK1" s="49"/>
      <c r="ASL1" s="50"/>
      <c r="ASM1" s="50"/>
      <c r="ASN1" s="48"/>
      <c r="ASO1" s="49"/>
      <c r="ASP1" s="50"/>
      <c r="ASQ1" s="50"/>
      <c r="ASR1" s="48"/>
      <c r="ASS1" s="49"/>
      <c r="AST1" s="50"/>
      <c r="ASU1" s="50"/>
      <c r="ASV1" s="48"/>
      <c r="ASW1" s="49"/>
      <c r="ASX1" s="50"/>
      <c r="ASY1" s="50"/>
      <c r="ASZ1" s="48"/>
      <c r="ATA1" s="49"/>
      <c r="ATB1" s="50"/>
      <c r="ATC1" s="50"/>
      <c r="ATD1" s="48"/>
      <c r="ATE1" s="49"/>
      <c r="ATF1" s="50"/>
      <c r="ATG1" s="50"/>
      <c r="ATH1" s="48"/>
      <c r="ATI1" s="49"/>
      <c r="ATJ1" s="50"/>
      <c r="ATK1" s="50"/>
      <c r="ATL1" s="48"/>
      <c r="ATM1" s="49"/>
      <c r="ATN1" s="50"/>
      <c r="ATO1" s="50"/>
      <c r="ATP1" s="48"/>
      <c r="ATQ1" s="49"/>
      <c r="ATR1" s="50"/>
      <c r="ATS1" s="50"/>
      <c r="ATT1" s="48"/>
      <c r="ATU1" s="49"/>
      <c r="ATV1" s="50"/>
      <c r="ATW1" s="50"/>
      <c r="ATX1" s="48"/>
      <c r="ATY1" s="49"/>
      <c r="ATZ1" s="50"/>
      <c r="AUA1" s="50"/>
      <c r="AUB1" s="48"/>
      <c r="AUC1" s="49"/>
      <c r="AUD1" s="50"/>
      <c r="AUE1" s="50"/>
      <c r="AUF1" s="48"/>
      <c r="AUG1" s="49"/>
      <c r="AUH1" s="50"/>
      <c r="AUI1" s="50"/>
      <c r="AUJ1" s="48"/>
      <c r="AUK1" s="49"/>
      <c r="AUL1" s="50"/>
      <c r="AUM1" s="50"/>
      <c r="AUN1" s="48"/>
      <c r="AUO1" s="49"/>
      <c r="AUP1" s="50"/>
      <c r="AUQ1" s="50"/>
      <c r="AUR1" s="48"/>
      <c r="AUS1" s="49"/>
      <c r="AUT1" s="50"/>
      <c r="AUU1" s="50"/>
      <c r="AUV1" s="48"/>
      <c r="AUW1" s="49"/>
      <c r="AUX1" s="50"/>
      <c r="AUY1" s="50"/>
      <c r="AUZ1" s="48"/>
      <c r="AVA1" s="49"/>
      <c r="AVB1" s="50"/>
      <c r="AVC1" s="50"/>
      <c r="AVD1" s="48"/>
      <c r="AVE1" s="49"/>
      <c r="AVF1" s="50"/>
      <c r="AVG1" s="50"/>
      <c r="AVH1" s="48"/>
      <c r="AVI1" s="49"/>
      <c r="AVJ1" s="50"/>
      <c r="AVK1" s="50"/>
      <c r="AVL1" s="48"/>
      <c r="AVM1" s="49"/>
      <c r="AVN1" s="50"/>
      <c r="AVO1" s="50"/>
      <c r="AVP1" s="48"/>
      <c r="AVQ1" s="49"/>
      <c r="AVR1" s="50"/>
      <c r="AVS1" s="50"/>
      <c r="AVT1" s="48"/>
      <c r="AVU1" s="49"/>
      <c r="AVV1" s="50"/>
      <c r="AVW1" s="50"/>
      <c r="AVX1" s="48"/>
      <c r="AVY1" s="49"/>
      <c r="AVZ1" s="50"/>
      <c r="AWA1" s="50"/>
      <c r="AWB1" s="48"/>
      <c r="AWC1" s="49"/>
      <c r="AWD1" s="50"/>
      <c r="AWE1" s="50"/>
      <c r="AWF1" s="48"/>
      <c r="AWG1" s="49"/>
      <c r="AWH1" s="50"/>
      <c r="AWI1" s="50"/>
      <c r="AWJ1" s="48"/>
      <c r="AWK1" s="49"/>
      <c r="AWL1" s="50"/>
      <c r="AWM1" s="50"/>
      <c r="AWN1" s="48"/>
      <c r="AWO1" s="49"/>
      <c r="AWP1" s="50"/>
      <c r="AWQ1" s="50"/>
      <c r="AWR1" s="48"/>
      <c r="AWS1" s="49"/>
      <c r="AWT1" s="50"/>
      <c r="AWU1" s="50"/>
      <c r="AWV1" s="48"/>
      <c r="AWW1" s="49"/>
      <c r="AWX1" s="50"/>
      <c r="AWY1" s="50"/>
      <c r="AWZ1" s="48"/>
      <c r="AXA1" s="49"/>
      <c r="AXB1" s="50"/>
      <c r="AXC1" s="50"/>
      <c r="AXD1" s="48"/>
      <c r="AXE1" s="49"/>
      <c r="AXF1" s="50"/>
      <c r="AXG1" s="50"/>
      <c r="AXH1" s="48"/>
      <c r="AXI1" s="49"/>
      <c r="AXJ1" s="50"/>
      <c r="AXK1" s="50"/>
      <c r="AXL1" s="48"/>
      <c r="AXM1" s="49"/>
      <c r="AXN1" s="50"/>
      <c r="AXO1" s="50"/>
      <c r="AXP1" s="48"/>
      <c r="AXQ1" s="49"/>
      <c r="AXR1" s="50"/>
      <c r="AXS1" s="50"/>
      <c r="AXT1" s="48"/>
      <c r="AXU1" s="49"/>
      <c r="AXV1" s="50"/>
      <c r="AXW1" s="50"/>
      <c r="AXX1" s="48"/>
      <c r="AXY1" s="49"/>
      <c r="AXZ1" s="50"/>
      <c r="AYA1" s="50"/>
      <c r="AYB1" s="48"/>
      <c r="AYC1" s="49"/>
      <c r="AYD1" s="50"/>
      <c r="AYE1" s="50"/>
      <c r="AYF1" s="48"/>
      <c r="AYG1" s="49"/>
      <c r="AYH1" s="50"/>
      <c r="AYI1" s="50"/>
      <c r="AYJ1" s="48"/>
      <c r="AYK1" s="49"/>
      <c r="AYL1" s="50"/>
      <c r="AYM1" s="50"/>
      <c r="AYN1" s="48"/>
      <c r="AYO1" s="49"/>
      <c r="AYP1" s="50"/>
      <c r="AYQ1" s="50"/>
      <c r="AYR1" s="48"/>
      <c r="AYS1" s="49"/>
      <c r="AYT1" s="50"/>
      <c r="AYU1" s="50"/>
      <c r="AYV1" s="48"/>
      <c r="AYW1" s="49"/>
      <c r="AYX1" s="50"/>
      <c r="AYY1" s="50"/>
      <c r="AYZ1" s="48"/>
      <c r="AZA1" s="49"/>
      <c r="AZB1" s="50"/>
      <c r="AZC1" s="50"/>
      <c r="AZD1" s="48"/>
      <c r="AZE1" s="49"/>
      <c r="AZF1" s="50"/>
      <c r="AZG1" s="50"/>
      <c r="AZH1" s="48"/>
      <c r="AZI1" s="49"/>
      <c r="AZJ1" s="50"/>
      <c r="AZK1" s="50"/>
      <c r="AZL1" s="48"/>
      <c r="AZM1" s="49"/>
      <c r="AZN1" s="50"/>
      <c r="AZO1" s="50"/>
      <c r="AZP1" s="48"/>
      <c r="AZQ1" s="49"/>
      <c r="AZR1" s="50"/>
      <c r="AZS1" s="50"/>
      <c r="AZT1" s="48"/>
      <c r="AZU1" s="49"/>
      <c r="AZV1" s="50"/>
      <c r="AZW1" s="50"/>
      <c r="AZX1" s="48"/>
      <c r="AZY1" s="49"/>
      <c r="AZZ1" s="50"/>
      <c r="BAA1" s="50"/>
      <c r="BAB1" s="48"/>
      <c r="BAC1" s="49"/>
      <c r="BAD1" s="50"/>
      <c r="BAE1" s="50"/>
      <c r="BAF1" s="48"/>
      <c r="BAG1" s="49"/>
      <c r="BAH1" s="50"/>
      <c r="BAI1" s="50"/>
      <c r="BAJ1" s="48"/>
      <c r="BAK1" s="49"/>
      <c r="BAL1" s="50"/>
      <c r="BAM1" s="50"/>
      <c r="BAN1" s="48"/>
      <c r="BAO1" s="49"/>
      <c r="BAP1" s="50"/>
      <c r="BAQ1" s="50"/>
      <c r="BAR1" s="48"/>
      <c r="BAS1" s="49"/>
      <c r="BAT1" s="50"/>
      <c r="BAU1" s="50"/>
      <c r="BAV1" s="48"/>
      <c r="BAW1" s="49"/>
      <c r="BAX1" s="50"/>
      <c r="BAY1" s="50"/>
      <c r="BAZ1" s="48"/>
      <c r="BBA1" s="49"/>
      <c r="BBB1" s="50"/>
      <c r="BBC1" s="50"/>
      <c r="BBD1" s="48"/>
      <c r="BBE1" s="49"/>
      <c r="BBF1" s="50"/>
      <c r="BBG1" s="50"/>
      <c r="BBH1" s="48"/>
      <c r="BBI1" s="49"/>
      <c r="BBJ1" s="50"/>
      <c r="BBK1" s="50"/>
      <c r="BBL1" s="48"/>
      <c r="BBM1" s="49"/>
      <c r="BBN1" s="50"/>
      <c r="BBO1" s="50"/>
      <c r="BBP1" s="48"/>
      <c r="BBQ1" s="49"/>
      <c r="BBR1" s="50"/>
      <c r="BBS1" s="50"/>
      <c r="BBT1" s="48"/>
      <c r="BBU1" s="49"/>
      <c r="BBV1" s="50"/>
      <c r="BBW1" s="50"/>
      <c r="BBX1" s="48"/>
      <c r="BBY1" s="49"/>
      <c r="BBZ1" s="50"/>
      <c r="BCA1" s="50"/>
      <c r="BCB1" s="48"/>
      <c r="BCC1" s="49"/>
      <c r="BCD1" s="50"/>
      <c r="BCE1" s="50"/>
      <c r="BCF1" s="48"/>
      <c r="BCG1" s="49"/>
      <c r="BCH1" s="50"/>
      <c r="BCI1" s="50"/>
      <c r="BCJ1" s="48"/>
      <c r="BCK1" s="49"/>
      <c r="BCL1" s="50"/>
      <c r="BCM1" s="50"/>
      <c r="BCN1" s="48"/>
      <c r="BCO1" s="49"/>
      <c r="BCP1" s="50"/>
      <c r="BCQ1" s="50"/>
      <c r="BCR1" s="48"/>
      <c r="BCS1" s="49"/>
      <c r="BCT1" s="50"/>
      <c r="BCU1" s="50"/>
      <c r="BCV1" s="48"/>
      <c r="BCW1" s="49"/>
      <c r="BCX1" s="50"/>
      <c r="BCY1" s="50"/>
      <c r="BCZ1" s="48"/>
      <c r="BDA1" s="49"/>
      <c r="BDB1" s="50"/>
      <c r="BDC1" s="50"/>
      <c r="BDD1" s="48"/>
      <c r="BDE1" s="49"/>
      <c r="BDF1" s="50"/>
      <c r="BDG1" s="50"/>
      <c r="BDH1" s="48"/>
      <c r="BDI1" s="49"/>
      <c r="BDJ1" s="50"/>
      <c r="BDK1" s="50"/>
      <c r="BDL1" s="48"/>
      <c r="BDM1" s="49"/>
      <c r="BDN1" s="50"/>
      <c r="BDO1" s="50"/>
      <c r="BDP1" s="48"/>
      <c r="BDQ1" s="49"/>
      <c r="BDR1" s="50"/>
      <c r="BDS1" s="50"/>
      <c r="BDT1" s="48"/>
      <c r="BDU1" s="49"/>
      <c r="BDV1" s="50"/>
      <c r="BDW1" s="50"/>
      <c r="BDX1" s="48"/>
      <c r="BDY1" s="49"/>
      <c r="BDZ1" s="50"/>
      <c r="BEA1" s="50"/>
      <c r="BEB1" s="48"/>
      <c r="BEC1" s="49"/>
      <c r="BED1" s="50"/>
      <c r="BEE1" s="50"/>
      <c r="BEF1" s="48"/>
      <c r="BEG1" s="49"/>
      <c r="BEH1" s="50"/>
      <c r="BEI1" s="50"/>
      <c r="BEJ1" s="48"/>
      <c r="BEK1" s="49"/>
      <c r="BEL1" s="50"/>
      <c r="BEM1" s="50"/>
      <c r="BEN1" s="48"/>
      <c r="BEO1" s="49"/>
      <c r="BEP1" s="50"/>
      <c r="BEQ1" s="50"/>
      <c r="BER1" s="48"/>
      <c r="BES1" s="49"/>
      <c r="BET1" s="50"/>
      <c r="BEU1" s="50"/>
      <c r="BEV1" s="48"/>
      <c r="BEW1" s="49"/>
      <c r="BEX1" s="50"/>
      <c r="BEY1" s="50"/>
      <c r="BEZ1" s="48"/>
      <c r="BFA1" s="49"/>
      <c r="BFB1" s="50"/>
      <c r="BFC1" s="50"/>
      <c r="BFD1" s="48"/>
      <c r="BFE1" s="49"/>
      <c r="BFF1" s="50"/>
      <c r="BFG1" s="50"/>
      <c r="BFH1" s="48"/>
      <c r="BFI1" s="49"/>
      <c r="BFJ1" s="50"/>
      <c r="BFK1" s="50"/>
      <c r="BFL1" s="48"/>
      <c r="BFM1" s="49"/>
      <c r="BFN1" s="50"/>
      <c r="BFO1" s="50"/>
      <c r="BFP1" s="48"/>
      <c r="BFQ1" s="49"/>
      <c r="BFR1" s="50"/>
      <c r="BFS1" s="50"/>
      <c r="BFT1" s="48"/>
      <c r="BFU1" s="49"/>
      <c r="BFV1" s="50"/>
      <c r="BFW1" s="50"/>
      <c r="BFX1" s="48"/>
      <c r="BFY1" s="49"/>
      <c r="BFZ1" s="50"/>
      <c r="BGA1" s="50"/>
      <c r="BGB1" s="48"/>
      <c r="BGC1" s="49"/>
      <c r="BGD1" s="50"/>
      <c r="BGE1" s="50"/>
      <c r="BGF1" s="48"/>
      <c r="BGG1" s="49"/>
      <c r="BGH1" s="50"/>
      <c r="BGI1" s="50"/>
      <c r="BGJ1" s="48"/>
      <c r="BGK1" s="49"/>
      <c r="BGL1" s="50"/>
      <c r="BGM1" s="50"/>
      <c r="BGN1" s="48"/>
      <c r="BGO1" s="49"/>
      <c r="BGP1" s="50"/>
      <c r="BGQ1" s="50"/>
      <c r="BGR1" s="48"/>
      <c r="BGS1" s="49"/>
      <c r="BGT1" s="50"/>
      <c r="BGU1" s="50"/>
      <c r="BGV1" s="48"/>
      <c r="BGW1" s="49"/>
      <c r="BGX1" s="50"/>
      <c r="BGY1" s="50"/>
      <c r="BGZ1" s="48"/>
      <c r="BHA1" s="49"/>
      <c r="BHB1" s="50"/>
      <c r="BHC1" s="50"/>
      <c r="BHD1" s="48"/>
      <c r="BHE1" s="49"/>
      <c r="BHF1" s="50"/>
      <c r="BHG1" s="50"/>
      <c r="BHH1" s="48"/>
      <c r="BHI1" s="49"/>
      <c r="BHJ1" s="50"/>
      <c r="BHK1" s="50"/>
      <c r="BHL1" s="48"/>
      <c r="BHM1" s="49"/>
      <c r="BHN1" s="50"/>
      <c r="BHO1" s="50"/>
      <c r="BHP1" s="48"/>
      <c r="BHQ1" s="49"/>
      <c r="BHR1" s="50"/>
      <c r="BHS1" s="50"/>
      <c r="BHT1" s="48"/>
      <c r="BHU1" s="49"/>
      <c r="BHV1" s="50"/>
      <c r="BHW1" s="50"/>
      <c r="BHX1" s="48"/>
      <c r="BHY1" s="49"/>
      <c r="BHZ1" s="50"/>
      <c r="BIA1" s="50"/>
      <c r="BIB1" s="48"/>
      <c r="BIC1" s="49"/>
      <c r="BID1" s="50"/>
      <c r="BIE1" s="50"/>
      <c r="BIF1" s="48"/>
      <c r="BIG1" s="49"/>
      <c r="BIH1" s="50"/>
      <c r="BII1" s="50"/>
      <c r="BIJ1" s="48"/>
      <c r="BIK1" s="49"/>
      <c r="BIL1" s="50"/>
      <c r="BIM1" s="50"/>
      <c r="BIN1" s="48"/>
      <c r="BIO1" s="49"/>
      <c r="BIP1" s="50"/>
      <c r="BIQ1" s="50"/>
      <c r="BIR1" s="48"/>
      <c r="BIS1" s="49"/>
      <c r="BIT1" s="50"/>
      <c r="BIU1" s="50"/>
      <c r="BIV1" s="48"/>
      <c r="BIW1" s="49"/>
      <c r="BIX1" s="50"/>
      <c r="BIY1" s="50"/>
      <c r="BIZ1" s="48"/>
      <c r="BJA1" s="49"/>
      <c r="BJB1" s="50"/>
      <c r="BJC1" s="50"/>
      <c r="BJD1" s="48"/>
      <c r="BJE1" s="49"/>
      <c r="BJF1" s="50"/>
      <c r="BJG1" s="50"/>
      <c r="BJH1" s="48"/>
      <c r="BJI1" s="49"/>
      <c r="BJJ1" s="50"/>
      <c r="BJK1" s="50"/>
      <c r="BJL1" s="48"/>
      <c r="BJM1" s="49"/>
      <c r="BJN1" s="50"/>
      <c r="BJO1" s="50"/>
      <c r="BJP1" s="48"/>
      <c r="BJQ1" s="49"/>
      <c r="BJR1" s="50"/>
      <c r="BJS1" s="50"/>
      <c r="BJT1" s="48"/>
      <c r="BJU1" s="49"/>
      <c r="BJV1" s="50"/>
      <c r="BJW1" s="50"/>
      <c r="BJX1" s="48"/>
      <c r="BJY1" s="49"/>
      <c r="BJZ1" s="50"/>
      <c r="BKA1" s="50"/>
      <c r="BKB1" s="48"/>
      <c r="BKC1" s="49"/>
      <c r="BKD1" s="50"/>
      <c r="BKE1" s="50"/>
      <c r="BKF1" s="48"/>
      <c r="BKG1" s="49"/>
      <c r="BKH1" s="50"/>
      <c r="BKI1" s="50"/>
      <c r="BKJ1" s="48"/>
      <c r="BKK1" s="49"/>
      <c r="BKL1" s="50"/>
      <c r="BKM1" s="50"/>
      <c r="BKN1" s="48"/>
      <c r="BKO1" s="49"/>
      <c r="BKP1" s="50"/>
      <c r="BKQ1" s="50"/>
      <c r="BKR1" s="48"/>
      <c r="BKS1" s="49"/>
      <c r="BKT1" s="50"/>
      <c r="BKU1" s="50"/>
      <c r="BKV1" s="48"/>
      <c r="BKW1" s="49"/>
      <c r="BKX1" s="50"/>
      <c r="BKY1" s="50"/>
      <c r="BKZ1" s="48"/>
      <c r="BLA1" s="49"/>
      <c r="BLB1" s="50"/>
      <c r="BLC1" s="50"/>
      <c r="BLD1" s="48"/>
      <c r="BLE1" s="49"/>
      <c r="BLF1" s="50"/>
      <c r="BLG1" s="50"/>
      <c r="BLH1" s="48"/>
      <c r="BLI1" s="49"/>
      <c r="BLJ1" s="50"/>
      <c r="BLK1" s="50"/>
      <c r="BLL1" s="48"/>
      <c r="BLM1" s="49"/>
      <c r="BLN1" s="50"/>
      <c r="BLO1" s="50"/>
      <c r="BLP1" s="48"/>
      <c r="BLQ1" s="49"/>
      <c r="BLR1" s="50"/>
      <c r="BLS1" s="50"/>
      <c r="BLT1" s="48"/>
      <c r="BLU1" s="49"/>
      <c r="BLV1" s="50"/>
      <c r="BLW1" s="50"/>
      <c r="BLX1" s="48"/>
      <c r="BLY1" s="49"/>
      <c r="BLZ1" s="50"/>
      <c r="BMA1" s="50"/>
      <c r="BMB1" s="48"/>
      <c r="BMC1" s="49"/>
      <c r="BMD1" s="50"/>
      <c r="BME1" s="50"/>
      <c r="BMF1" s="48"/>
      <c r="BMG1" s="49"/>
      <c r="BMH1" s="50"/>
      <c r="BMI1" s="50"/>
      <c r="BMJ1" s="48"/>
      <c r="BMK1" s="49"/>
      <c r="BML1" s="50"/>
      <c r="BMM1" s="50"/>
      <c r="BMN1" s="48"/>
      <c r="BMO1" s="49"/>
      <c r="BMP1" s="50"/>
      <c r="BMQ1" s="50"/>
      <c r="BMR1" s="48"/>
      <c r="BMS1" s="49"/>
      <c r="BMT1" s="50"/>
      <c r="BMU1" s="50"/>
      <c r="BMV1" s="48"/>
      <c r="BMW1" s="49"/>
      <c r="BMX1" s="50"/>
      <c r="BMY1" s="50"/>
      <c r="BMZ1" s="48"/>
      <c r="BNA1" s="49"/>
      <c r="BNB1" s="50"/>
      <c r="BNC1" s="50"/>
      <c r="BND1" s="48"/>
      <c r="BNE1" s="49"/>
      <c r="BNF1" s="50"/>
      <c r="BNG1" s="50"/>
      <c r="BNH1" s="48"/>
      <c r="BNI1" s="49"/>
      <c r="BNJ1" s="50"/>
      <c r="BNK1" s="50"/>
      <c r="BNL1" s="48"/>
      <c r="BNM1" s="49"/>
      <c r="BNN1" s="50"/>
      <c r="BNO1" s="50"/>
      <c r="BNP1" s="48"/>
      <c r="BNQ1" s="49"/>
      <c r="BNR1" s="50"/>
      <c r="BNS1" s="50"/>
      <c r="BNT1" s="48"/>
      <c r="BNU1" s="49"/>
      <c r="BNV1" s="50"/>
      <c r="BNW1" s="50"/>
      <c r="BNX1" s="48"/>
      <c r="BNY1" s="49"/>
      <c r="BNZ1" s="50"/>
      <c r="BOA1" s="50"/>
      <c r="BOB1" s="48"/>
      <c r="BOC1" s="49"/>
      <c r="BOD1" s="50"/>
      <c r="BOE1" s="50"/>
      <c r="BOF1" s="48"/>
      <c r="BOG1" s="49"/>
      <c r="BOH1" s="50"/>
      <c r="BOI1" s="50"/>
      <c r="BOJ1" s="48"/>
      <c r="BOK1" s="49"/>
      <c r="BOL1" s="50"/>
      <c r="BOM1" s="50"/>
      <c r="BON1" s="48"/>
      <c r="BOO1" s="49"/>
      <c r="BOP1" s="50"/>
      <c r="BOQ1" s="50"/>
      <c r="BOR1" s="48"/>
      <c r="BOS1" s="49"/>
      <c r="BOT1" s="50"/>
      <c r="BOU1" s="50"/>
      <c r="BOV1" s="48"/>
      <c r="BOW1" s="49"/>
      <c r="BOX1" s="50"/>
      <c r="BOY1" s="50"/>
      <c r="BOZ1" s="48"/>
      <c r="BPA1" s="49"/>
      <c r="BPB1" s="50"/>
      <c r="BPC1" s="50"/>
      <c r="BPD1" s="48"/>
      <c r="BPE1" s="49"/>
      <c r="BPF1" s="50"/>
      <c r="BPG1" s="50"/>
      <c r="BPH1" s="48"/>
      <c r="BPI1" s="49"/>
      <c r="BPJ1" s="50"/>
      <c r="BPK1" s="50"/>
      <c r="BPL1" s="48"/>
      <c r="BPM1" s="49"/>
      <c r="BPN1" s="50"/>
      <c r="BPO1" s="50"/>
      <c r="BPP1" s="48"/>
      <c r="BPQ1" s="49"/>
      <c r="BPR1" s="50"/>
      <c r="BPS1" s="50"/>
      <c r="BPT1" s="48"/>
      <c r="BPU1" s="49"/>
      <c r="BPV1" s="50"/>
      <c r="BPW1" s="50"/>
      <c r="BPX1" s="48"/>
      <c r="BPY1" s="49"/>
      <c r="BPZ1" s="50"/>
      <c r="BQA1" s="50"/>
      <c r="BQB1" s="48"/>
      <c r="BQC1" s="49"/>
      <c r="BQD1" s="50"/>
      <c r="BQE1" s="50"/>
      <c r="BQF1" s="48"/>
      <c r="BQG1" s="49"/>
      <c r="BQH1" s="50"/>
      <c r="BQI1" s="50"/>
      <c r="BQJ1" s="48"/>
      <c r="BQK1" s="49"/>
      <c r="BQL1" s="50"/>
      <c r="BQM1" s="50"/>
      <c r="BQN1" s="48"/>
      <c r="BQO1" s="49"/>
      <c r="BQP1" s="50"/>
      <c r="BQQ1" s="50"/>
      <c r="BQR1" s="48"/>
      <c r="BQS1" s="49"/>
      <c r="BQT1" s="50"/>
      <c r="BQU1" s="50"/>
      <c r="BQV1" s="48"/>
      <c r="BQW1" s="49"/>
      <c r="BQX1" s="50"/>
      <c r="BQY1" s="50"/>
      <c r="BQZ1" s="48"/>
      <c r="BRA1" s="49"/>
      <c r="BRB1" s="50"/>
      <c r="BRC1" s="50"/>
      <c r="BRD1" s="48"/>
      <c r="BRE1" s="49"/>
      <c r="BRF1" s="50"/>
      <c r="BRG1" s="50"/>
      <c r="BRH1" s="48"/>
      <c r="BRI1" s="49"/>
      <c r="BRJ1" s="50"/>
      <c r="BRK1" s="50"/>
      <c r="BRL1" s="48"/>
      <c r="BRM1" s="49"/>
      <c r="BRN1" s="50"/>
      <c r="BRO1" s="50"/>
      <c r="BRP1" s="48"/>
      <c r="BRQ1" s="49"/>
      <c r="BRR1" s="50"/>
      <c r="BRS1" s="50"/>
      <c r="BRT1" s="48"/>
      <c r="BRU1" s="49"/>
      <c r="BRV1" s="50"/>
      <c r="BRW1" s="50"/>
      <c r="BRX1" s="48"/>
      <c r="BRY1" s="49"/>
      <c r="BRZ1" s="50"/>
      <c r="BSA1" s="50"/>
      <c r="BSB1" s="48"/>
      <c r="BSC1" s="49"/>
      <c r="BSD1" s="50"/>
      <c r="BSE1" s="50"/>
      <c r="BSF1" s="48"/>
      <c r="BSG1" s="49"/>
      <c r="BSH1" s="50"/>
      <c r="BSI1" s="50"/>
      <c r="BSJ1" s="48"/>
      <c r="BSK1" s="49"/>
      <c r="BSL1" s="50"/>
      <c r="BSM1" s="50"/>
      <c r="BSN1" s="48"/>
      <c r="BSO1" s="49"/>
      <c r="BSP1" s="50"/>
      <c r="BSQ1" s="50"/>
      <c r="BSR1" s="48"/>
      <c r="BSS1" s="49"/>
      <c r="BST1" s="50"/>
      <c r="BSU1" s="50"/>
      <c r="BSV1" s="48"/>
      <c r="BSW1" s="49"/>
      <c r="BSX1" s="50"/>
      <c r="BSY1" s="50"/>
      <c r="BSZ1" s="48"/>
      <c r="BTA1" s="49"/>
      <c r="BTB1" s="50"/>
      <c r="BTC1" s="50"/>
      <c r="BTD1" s="48"/>
      <c r="BTE1" s="49"/>
      <c r="BTF1" s="50"/>
      <c r="BTG1" s="50"/>
      <c r="BTH1" s="48"/>
      <c r="BTI1" s="49"/>
      <c r="BTJ1" s="50"/>
      <c r="BTK1" s="50"/>
      <c r="BTL1" s="48"/>
      <c r="BTM1" s="49"/>
      <c r="BTN1" s="50"/>
      <c r="BTO1" s="50"/>
      <c r="BTP1" s="48"/>
      <c r="BTQ1" s="49"/>
      <c r="BTR1" s="50"/>
      <c r="BTS1" s="50"/>
      <c r="BTT1" s="48"/>
      <c r="BTU1" s="49"/>
      <c r="BTV1" s="50"/>
      <c r="BTW1" s="50"/>
      <c r="BTX1" s="48"/>
      <c r="BTY1" s="49"/>
      <c r="BTZ1" s="50"/>
      <c r="BUA1" s="50"/>
      <c r="BUB1" s="48"/>
      <c r="BUC1" s="49"/>
      <c r="BUD1" s="50"/>
      <c r="BUE1" s="50"/>
      <c r="BUF1" s="48"/>
      <c r="BUG1" s="49"/>
      <c r="BUH1" s="50"/>
      <c r="BUI1" s="50"/>
      <c r="BUJ1" s="48"/>
      <c r="BUK1" s="49"/>
      <c r="BUL1" s="50"/>
      <c r="BUM1" s="50"/>
      <c r="BUN1" s="48"/>
      <c r="BUO1" s="49"/>
      <c r="BUP1" s="50"/>
      <c r="BUQ1" s="50"/>
      <c r="BUR1" s="48"/>
      <c r="BUS1" s="49"/>
      <c r="BUT1" s="50"/>
      <c r="BUU1" s="50"/>
      <c r="BUV1" s="48"/>
      <c r="BUW1" s="49"/>
      <c r="BUX1" s="50"/>
      <c r="BUY1" s="50"/>
      <c r="BUZ1" s="48"/>
      <c r="BVA1" s="49"/>
      <c r="BVB1" s="50"/>
      <c r="BVC1" s="50"/>
      <c r="BVD1" s="48"/>
      <c r="BVE1" s="49"/>
      <c r="BVF1" s="50"/>
      <c r="BVG1" s="50"/>
      <c r="BVH1" s="48"/>
      <c r="BVI1" s="49"/>
      <c r="BVJ1" s="50"/>
      <c r="BVK1" s="50"/>
      <c r="BVL1" s="48"/>
      <c r="BVM1" s="49"/>
      <c r="BVN1" s="50"/>
      <c r="BVO1" s="50"/>
      <c r="BVP1" s="48"/>
      <c r="BVQ1" s="49"/>
      <c r="BVR1" s="50"/>
      <c r="BVS1" s="50"/>
      <c r="BVT1" s="48"/>
      <c r="BVU1" s="49"/>
      <c r="BVV1" s="50"/>
      <c r="BVW1" s="50"/>
      <c r="BVX1" s="48"/>
      <c r="BVY1" s="49"/>
      <c r="BVZ1" s="50"/>
      <c r="BWA1" s="50"/>
      <c r="BWB1" s="48"/>
      <c r="BWC1" s="49"/>
      <c r="BWD1" s="50"/>
      <c r="BWE1" s="50"/>
      <c r="BWF1" s="48"/>
      <c r="BWG1" s="49"/>
      <c r="BWH1" s="50"/>
      <c r="BWI1" s="50"/>
      <c r="BWJ1" s="48"/>
      <c r="BWK1" s="49"/>
      <c r="BWL1" s="50"/>
      <c r="BWM1" s="50"/>
      <c r="BWN1" s="48"/>
      <c r="BWO1" s="49"/>
      <c r="BWP1" s="50"/>
      <c r="BWQ1" s="50"/>
      <c r="BWR1" s="48"/>
      <c r="BWS1" s="49"/>
      <c r="BWT1" s="50"/>
      <c r="BWU1" s="50"/>
      <c r="BWV1" s="48"/>
      <c r="BWW1" s="49"/>
      <c r="BWX1" s="50"/>
      <c r="BWY1" s="50"/>
      <c r="BWZ1" s="48"/>
      <c r="BXA1" s="49"/>
      <c r="BXB1" s="50"/>
      <c r="BXC1" s="50"/>
      <c r="BXD1" s="48"/>
      <c r="BXE1" s="49"/>
      <c r="BXF1" s="50"/>
      <c r="BXG1" s="50"/>
      <c r="BXH1" s="48"/>
      <c r="BXI1" s="49"/>
      <c r="BXJ1" s="50"/>
      <c r="BXK1" s="50"/>
      <c r="BXL1" s="48"/>
      <c r="BXM1" s="49"/>
      <c r="BXN1" s="50"/>
      <c r="BXO1" s="50"/>
      <c r="BXP1" s="48"/>
      <c r="BXQ1" s="49"/>
      <c r="BXR1" s="50"/>
      <c r="BXS1" s="50"/>
      <c r="BXT1" s="48"/>
      <c r="BXU1" s="49"/>
      <c r="BXV1" s="50"/>
      <c r="BXW1" s="50"/>
      <c r="BXX1" s="48"/>
      <c r="BXY1" s="49"/>
      <c r="BXZ1" s="50"/>
      <c r="BYA1" s="50"/>
      <c r="BYB1" s="48"/>
      <c r="BYC1" s="49"/>
      <c r="BYD1" s="50"/>
      <c r="BYE1" s="50"/>
      <c r="BYF1" s="48"/>
      <c r="BYG1" s="49"/>
      <c r="BYH1" s="50"/>
      <c r="BYI1" s="50"/>
      <c r="BYJ1" s="48"/>
      <c r="BYK1" s="49"/>
      <c r="BYL1" s="50"/>
      <c r="BYM1" s="50"/>
      <c r="BYN1" s="48"/>
      <c r="BYO1" s="49"/>
      <c r="BYP1" s="50"/>
      <c r="BYQ1" s="50"/>
      <c r="BYR1" s="48"/>
      <c r="BYS1" s="49"/>
      <c r="BYT1" s="50"/>
      <c r="BYU1" s="50"/>
      <c r="BYV1" s="48"/>
      <c r="BYW1" s="49"/>
      <c r="BYX1" s="50"/>
      <c r="BYY1" s="50"/>
      <c r="BYZ1" s="48"/>
      <c r="BZA1" s="49"/>
      <c r="BZB1" s="50"/>
      <c r="BZC1" s="50"/>
      <c r="BZD1" s="48"/>
      <c r="BZE1" s="49"/>
      <c r="BZF1" s="50"/>
      <c r="BZG1" s="50"/>
      <c r="BZH1" s="48"/>
      <c r="BZI1" s="49"/>
      <c r="BZJ1" s="50"/>
      <c r="BZK1" s="50"/>
      <c r="BZL1" s="48"/>
      <c r="BZM1" s="49"/>
      <c r="BZN1" s="50"/>
      <c r="BZO1" s="50"/>
      <c r="BZP1" s="48"/>
      <c r="BZQ1" s="49"/>
      <c r="BZR1" s="50"/>
      <c r="BZS1" s="50"/>
      <c r="BZT1" s="48"/>
      <c r="BZU1" s="49"/>
      <c r="BZV1" s="50"/>
      <c r="BZW1" s="50"/>
      <c r="BZX1" s="48"/>
      <c r="BZY1" s="49"/>
      <c r="BZZ1" s="50"/>
      <c r="CAA1" s="50"/>
      <c r="CAB1" s="48"/>
      <c r="CAC1" s="49"/>
      <c r="CAD1" s="50"/>
      <c r="CAE1" s="50"/>
      <c r="CAF1" s="48"/>
      <c r="CAG1" s="49"/>
      <c r="CAH1" s="50"/>
      <c r="CAI1" s="50"/>
      <c r="CAJ1" s="48"/>
      <c r="CAK1" s="49"/>
      <c r="CAL1" s="50"/>
      <c r="CAM1" s="50"/>
      <c r="CAN1" s="48"/>
      <c r="CAO1" s="49"/>
      <c r="CAP1" s="50"/>
      <c r="CAQ1" s="50"/>
      <c r="CAR1" s="48"/>
      <c r="CAS1" s="49"/>
      <c r="CAT1" s="50"/>
      <c r="CAU1" s="50"/>
      <c r="CAV1" s="48"/>
      <c r="CAW1" s="49"/>
      <c r="CAX1" s="50"/>
      <c r="CAY1" s="50"/>
      <c r="CAZ1" s="48"/>
      <c r="CBA1" s="49"/>
      <c r="CBB1" s="50"/>
      <c r="CBC1" s="50"/>
      <c r="CBD1" s="48"/>
      <c r="CBE1" s="49"/>
      <c r="CBF1" s="50"/>
      <c r="CBG1" s="50"/>
      <c r="CBH1" s="48"/>
      <c r="CBI1" s="49"/>
      <c r="CBJ1" s="50"/>
      <c r="CBK1" s="50"/>
      <c r="CBL1" s="48"/>
      <c r="CBM1" s="49"/>
      <c r="CBN1" s="50"/>
      <c r="CBO1" s="50"/>
      <c r="CBP1" s="48"/>
      <c r="CBQ1" s="49"/>
      <c r="CBR1" s="50"/>
      <c r="CBS1" s="50"/>
      <c r="CBT1" s="48"/>
      <c r="CBU1" s="49"/>
      <c r="CBV1" s="50"/>
      <c r="CBW1" s="50"/>
      <c r="CBX1" s="48"/>
      <c r="CBY1" s="49"/>
      <c r="CBZ1" s="50"/>
      <c r="CCA1" s="50"/>
      <c r="CCB1" s="48"/>
      <c r="CCC1" s="49"/>
      <c r="CCD1" s="50"/>
      <c r="CCE1" s="50"/>
      <c r="CCF1" s="48"/>
      <c r="CCG1" s="49"/>
      <c r="CCH1" s="50"/>
      <c r="CCI1" s="50"/>
      <c r="CCJ1" s="48"/>
      <c r="CCK1" s="49"/>
      <c r="CCL1" s="50"/>
      <c r="CCM1" s="50"/>
      <c r="CCN1" s="48"/>
      <c r="CCO1" s="49"/>
      <c r="CCP1" s="50"/>
      <c r="CCQ1" s="50"/>
      <c r="CCR1" s="48"/>
      <c r="CCS1" s="49"/>
      <c r="CCT1" s="50"/>
      <c r="CCU1" s="50"/>
      <c r="CCV1" s="48"/>
      <c r="CCW1" s="49"/>
      <c r="CCX1" s="50"/>
      <c r="CCY1" s="50"/>
      <c r="CCZ1" s="48"/>
      <c r="CDA1" s="49"/>
      <c r="CDB1" s="50"/>
      <c r="CDC1" s="50"/>
      <c r="CDD1" s="48"/>
      <c r="CDE1" s="49"/>
      <c r="CDF1" s="50"/>
      <c r="CDG1" s="50"/>
      <c r="CDH1" s="48"/>
      <c r="CDI1" s="49"/>
      <c r="CDJ1" s="50"/>
      <c r="CDK1" s="50"/>
      <c r="CDL1" s="48"/>
      <c r="CDM1" s="49"/>
      <c r="CDN1" s="50"/>
      <c r="CDO1" s="50"/>
      <c r="CDP1" s="48"/>
      <c r="CDQ1" s="49"/>
      <c r="CDR1" s="50"/>
      <c r="CDS1" s="50"/>
      <c r="CDT1" s="48"/>
      <c r="CDU1" s="49"/>
      <c r="CDV1" s="50"/>
      <c r="CDW1" s="50"/>
      <c r="CDX1" s="48"/>
      <c r="CDY1" s="49"/>
      <c r="CDZ1" s="50"/>
      <c r="CEA1" s="50"/>
      <c r="CEB1" s="48"/>
      <c r="CEC1" s="49"/>
      <c r="CED1" s="50"/>
      <c r="CEE1" s="50"/>
      <c r="CEF1" s="48"/>
      <c r="CEG1" s="49"/>
      <c r="CEH1" s="50"/>
      <c r="CEI1" s="50"/>
      <c r="CEJ1" s="48"/>
      <c r="CEK1" s="49"/>
      <c r="CEL1" s="50"/>
      <c r="CEM1" s="50"/>
      <c r="CEN1" s="48"/>
      <c r="CEO1" s="49"/>
      <c r="CEP1" s="50"/>
      <c r="CEQ1" s="50"/>
      <c r="CER1" s="48"/>
      <c r="CES1" s="49"/>
      <c r="CET1" s="50"/>
      <c r="CEU1" s="50"/>
      <c r="CEV1" s="48"/>
      <c r="CEW1" s="49"/>
      <c r="CEX1" s="50"/>
      <c r="CEY1" s="50"/>
      <c r="CEZ1" s="48"/>
      <c r="CFA1" s="49"/>
      <c r="CFB1" s="50"/>
      <c r="CFC1" s="50"/>
      <c r="CFD1" s="48"/>
      <c r="CFE1" s="49"/>
      <c r="CFF1" s="50"/>
      <c r="CFG1" s="50"/>
      <c r="CFH1" s="48"/>
      <c r="CFI1" s="49"/>
      <c r="CFJ1" s="50"/>
      <c r="CFK1" s="50"/>
      <c r="CFL1" s="48"/>
      <c r="CFM1" s="49"/>
      <c r="CFN1" s="50"/>
      <c r="CFO1" s="50"/>
      <c r="CFP1" s="48"/>
      <c r="CFQ1" s="49"/>
      <c r="CFR1" s="50"/>
      <c r="CFS1" s="50"/>
      <c r="CFT1" s="48"/>
      <c r="CFU1" s="49"/>
      <c r="CFV1" s="50"/>
      <c r="CFW1" s="50"/>
      <c r="CFX1" s="48"/>
      <c r="CFY1" s="49"/>
      <c r="CFZ1" s="50"/>
      <c r="CGA1" s="50"/>
      <c r="CGB1" s="48"/>
      <c r="CGC1" s="49"/>
      <c r="CGD1" s="50"/>
      <c r="CGE1" s="50"/>
      <c r="CGF1" s="48"/>
      <c r="CGG1" s="49"/>
      <c r="CGH1" s="50"/>
      <c r="CGI1" s="50"/>
      <c r="CGJ1" s="48"/>
      <c r="CGK1" s="49"/>
      <c r="CGL1" s="50"/>
      <c r="CGM1" s="50"/>
      <c r="CGN1" s="48"/>
      <c r="CGO1" s="49"/>
      <c r="CGP1" s="50"/>
      <c r="CGQ1" s="50"/>
      <c r="CGR1" s="48"/>
      <c r="CGS1" s="49"/>
      <c r="CGT1" s="50"/>
      <c r="CGU1" s="50"/>
      <c r="CGV1" s="48"/>
      <c r="CGW1" s="49"/>
      <c r="CGX1" s="50"/>
      <c r="CGY1" s="50"/>
      <c r="CGZ1" s="48"/>
      <c r="CHA1" s="49"/>
      <c r="CHB1" s="50"/>
      <c r="CHC1" s="50"/>
      <c r="CHD1" s="48"/>
      <c r="CHE1" s="49"/>
      <c r="CHF1" s="50"/>
      <c r="CHG1" s="50"/>
      <c r="CHH1" s="48"/>
      <c r="CHI1" s="49"/>
      <c r="CHJ1" s="50"/>
      <c r="CHK1" s="50"/>
      <c r="CHL1" s="48"/>
      <c r="CHM1" s="49"/>
      <c r="CHN1" s="50"/>
      <c r="CHO1" s="50"/>
      <c r="CHP1" s="48"/>
      <c r="CHQ1" s="49"/>
      <c r="CHR1" s="50"/>
      <c r="CHS1" s="50"/>
      <c r="CHT1" s="48"/>
      <c r="CHU1" s="49"/>
      <c r="CHV1" s="50"/>
      <c r="CHW1" s="50"/>
      <c r="CHX1" s="48"/>
      <c r="CHY1" s="49"/>
      <c r="CHZ1" s="50"/>
      <c r="CIA1" s="50"/>
      <c r="CIB1" s="48"/>
      <c r="CIC1" s="49"/>
      <c r="CID1" s="50"/>
      <c r="CIE1" s="50"/>
      <c r="CIF1" s="48"/>
      <c r="CIG1" s="49"/>
      <c r="CIH1" s="50"/>
      <c r="CII1" s="50"/>
      <c r="CIJ1" s="48"/>
      <c r="CIK1" s="49"/>
      <c r="CIL1" s="50"/>
      <c r="CIM1" s="50"/>
      <c r="CIN1" s="48"/>
      <c r="CIO1" s="49"/>
      <c r="CIP1" s="50"/>
      <c r="CIQ1" s="50"/>
      <c r="CIR1" s="48"/>
      <c r="CIS1" s="49"/>
      <c r="CIT1" s="50"/>
      <c r="CIU1" s="50"/>
      <c r="CIV1" s="48"/>
      <c r="CIW1" s="49"/>
      <c r="CIX1" s="50"/>
      <c r="CIY1" s="50"/>
      <c r="CIZ1" s="48"/>
      <c r="CJA1" s="49"/>
      <c r="CJB1" s="50"/>
      <c r="CJC1" s="50"/>
      <c r="CJD1" s="48"/>
      <c r="CJE1" s="49"/>
      <c r="CJF1" s="50"/>
      <c r="CJG1" s="50"/>
      <c r="CJH1" s="48"/>
      <c r="CJI1" s="49"/>
      <c r="CJJ1" s="50"/>
      <c r="CJK1" s="50"/>
      <c r="CJL1" s="48"/>
      <c r="CJM1" s="49"/>
      <c r="CJN1" s="50"/>
      <c r="CJO1" s="50"/>
      <c r="CJP1" s="48"/>
      <c r="CJQ1" s="49"/>
      <c r="CJR1" s="50"/>
      <c r="CJS1" s="50"/>
      <c r="CJT1" s="48"/>
      <c r="CJU1" s="49"/>
      <c r="CJV1" s="50"/>
      <c r="CJW1" s="50"/>
      <c r="CJX1" s="48"/>
      <c r="CJY1" s="49"/>
      <c r="CJZ1" s="50"/>
      <c r="CKA1" s="50"/>
      <c r="CKB1" s="48"/>
      <c r="CKC1" s="49"/>
      <c r="CKD1" s="50"/>
      <c r="CKE1" s="50"/>
      <c r="CKF1" s="48"/>
      <c r="CKG1" s="49"/>
      <c r="CKH1" s="50"/>
      <c r="CKI1" s="50"/>
      <c r="CKJ1" s="48"/>
      <c r="CKK1" s="49"/>
      <c r="CKL1" s="50"/>
      <c r="CKM1" s="50"/>
      <c r="CKN1" s="48"/>
      <c r="CKO1" s="49"/>
      <c r="CKP1" s="50"/>
      <c r="CKQ1" s="50"/>
      <c r="CKR1" s="48"/>
      <c r="CKS1" s="49"/>
      <c r="CKT1" s="50"/>
      <c r="CKU1" s="50"/>
      <c r="CKV1" s="48"/>
      <c r="CKW1" s="49"/>
      <c r="CKX1" s="50"/>
      <c r="CKY1" s="50"/>
      <c r="CKZ1" s="48"/>
      <c r="CLA1" s="49"/>
      <c r="CLB1" s="50"/>
      <c r="CLC1" s="50"/>
      <c r="CLD1" s="48"/>
      <c r="CLE1" s="49"/>
      <c r="CLF1" s="50"/>
      <c r="CLG1" s="50"/>
      <c r="CLH1" s="48"/>
      <c r="CLI1" s="49"/>
      <c r="CLJ1" s="50"/>
      <c r="CLK1" s="50"/>
      <c r="CLL1" s="48"/>
      <c r="CLM1" s="49"/>
      <c r="CLN1" s="50"/>
      <c r="CLO1" s="50"/>
      <c r="CLP1" s="48"/>
      <c r="CLQ1" s="49"/>
      <c r="CLR1" s="50"/>
      <c r="CLS1" s="50"/>
      <c r="CLT1" s="48"/>
      <c r="CLU1" s="49"/>
      <c r="CLV1" s="50"/>
      <c r="CLW1" s="50"/>
      <c r="CLX1" s="48"/>
      <c r="CLY1" s="49"/>
      <c r="CLZ1" s="50"/>
      <c r="CMA1" s="50"/>
      <c r="CMB1" s="48"/>
      <c r="CMC1" s="49"/>
      <c r="CMD1" s="50"/>
      <c r="CME1" s="50"/>
      <c r="CMF1" s="48"/>
      <c r="CMG1" s="49"/>
      <c r="CMH1" s="50"/>
      <c r="CMI1" s="50"/>
      <c r="CMJ1" s="48"/>
      <c r="CMK1" s="49"/>
      <c r="CML1" s="50"/>
      <c r="CMM1" s="50"/>
      <c r="CMN1" s="48"/>
      <c r="CMO1" s="49"/>
      <c r="CMP1" s="50"/>
      <c r="CMQ1" s="50"/>
      <c r="CMR1" s="48"/>
      <c r="CMS1" s="49"/>
      <c r="CMT1" s="50"/>
      <c r="CMU1" s="50"/>
      <c r="CMV1" s="48"/>
      <c r="CMW1" s="49"/>
      <c r="CMX1" s="50"/>
      <c r="CMY1" s="50"/>
      <c r="CMZ1" s="48"/>
      <c r="CNA1" s="49"/>
      <c r="CNB1" s="50"/>
      <c r="CNC1" s="50"/>
      <c r="CND1" s="48"/>
      <c r="CNE1" s="49"/>
      <c r="CNF1" s="50"/>
      <c r="CNG1" s="50"/>
      <c r="CNH1" s="48"/>
      <c r="CNI1" s="49"/>
      <c r="CNJ1" s="50"/>
      <c r="CNK1" s="50"/>
      <c r="CNL1" s="48"/>
      <c r="CNM1" s="49"/>
      <c r="CNN1" s="50"/>
      <c r="CNO1" s="50"/>
      <c r="CNP1" s="48"/>
      <c r="CNQ1" s="49"/>
      <c r="CNR1" s="50"/>
      <c r="CNS1" s="50"/>
      <c r="CNT1" s="48"/>
      <c r="CNU1" s="49"/>
      <c r="CNV1" s="50"/>
      <c r="CNW1" s="50"/>
      <c r="CNX1" s="48"/>
      <c r="CNY1" s="49"/>
      <c r="CNZ1" s="50"/>
      <c r="COA1" s="50"/>
      <c r="COB1" s="48"/>
      <c r="COC1" s="49"/>
      <c r="COD1" s="50"/>
      <c r="COE1" s="50"/>
      <c r="COF1" s="48"/>
      <c r="COG1" s="49"/>
      <c r="COH1" s="50"/>
      <c r="COI1" s="50"/>
      <c r="COJ1" s="48"/>
      <c r="COK1" s="49"/>
      <c r="COL1" s="50"/>
      <c r="COM1" s="50"/>
      <c r="CON1" s="48"/>
      <c r="COO1" s="49"/>
      <c r="COP1" s="50"/>
      <c r="COQ1" s="50"/>
      <c r="COR1" s="48"/>
      <c r="COS1" s="49"/>
      <c r="COT1" s="50"/>
      <c r="COU1" s="50"/>
      <c r="COV1" s="48"/>
      <c r="COW1" s="49"/>
      <c r="COX1" s="50"/>
      <c r="COY1" s="50"/>
      <c r="COZ1" s="48"/>
      <c r="CPA1" s="49"/>
      <c r="CPB1" s="50"/>
      <c r="CPC1" s="50"/>
      <c r="CPD1" s="48"/>
      <c r="CPE1" s="49"/>
      <c r="CPF1" s="50"/>
      <c r="CPG1" s="50"/>
      <c r="CPH1" s="48"/>
      <c r="CPI1" s="49"/>
      <c r="CPJ1" s="50"/>
      <c r="CPK1" s="50"/>
      <c r="CPL1" s="48"/>
      <c r="CPM1" s="49"/>
      <c r="CPN1" s="50"/>
      <c r="CPO1" s="50"/>
      <c r="CPP1" s="48"/>
      <c r="CPQ1" s="49"/>
      <c r="CPR1" s="50"/>
      <c r="CPS1" s="50"/>
      <c r="CPT1" s="48"/>
      <c r="CPU1" s="49"/>
      <c r="CPV1" s="50"/>
      <c r="CPW1" s="50"/>
      <c r="CPX1" s="48"/>
      <c r="CPY1" s="49"/>
      <c r="CPZ1" s="50"/>
      <c r="CQA1" s="50"/>
      <c r="CQB1" s="48"/>
      <c r="CQC1" s="49"/>
      <c r="CQD1" s="50"/>
      <c r="CQE1" s="50"/>
      <c r="CQF1" s="48"/>
      <c r="CQG1" s="49"/>
      <c r="CQH1" s="50"/>
      <c r="CQI1" s="50"/>
      <c r="CQJ1" s="48"/>
      <c r="CQK1" s="49"/>
      <c r="CQL1" s="50"/>
      <c r="CQM1" s="50"/>
      <c r="CQN1" s="48"/>
      <c r="CQO1" s="49"/>
      <c r="CQP1" s="50"/>
      <c r="CQQ1" s="50"/>
      <c r="CQR1" s="48"/>
      <c r="CQS1" s="49"/>
      <c r="CQT1" s="50"/>
      <c r="CQU1" s="50"/>
      <c r="CQV1" s="48"/>
      <c r="CQW1" s="49"/>
      <c r="CQX1" s="50"/>
      <c r="CQY1" s="50"/>
      <c r="CQZ1" s="48"/>
      <c r="CRA1" s="49"/>
      <c r="CRB1" s="50"/>
      <c r="CRC1" s="50"/>
      <c r="CRD1" s="48"/>
      <c r="CRE1" s="49"/>
      <c r="CRF1" s="50"/>
      <c r="CRG1" s="50"/>
      <c r="CRH1" s="48"/>
      <c r="CRI1" s="49"/>
      <c r="CRJ1" s="50"/>
      <c r="CRK1" s="50"/>
      <c r="CRL1" s="48"/>
      <c r="CRM1" s="49"/>
      <c r="CRN1" s="50"/>
      <c r="CRO1" s="50"/>
      <c r="CRP1" s="48"/>
      <c r="CRQ1" s="49"/>
      <c r="CRR1" s="50"/>
      <c r="CRS1" s="50"/>
      <c r="CRT1" s="48"/>
      <c r="CRU1" s="49"/>
      <c r="CRV1" s="50"/>
      <c r="CRW1" s="50"/>
      <c r="CRX1" s="48"/>
      <c r="CRY1" s="49"/>
      <c r="CRZ1" s="50"/>
      <c r="CSA1" s="50"/>
      <c r="CSB1" s="48"/>
      <c r="CSC1" s="49"/>
      <c r="CSD1" s="50"/>
      <c r="CSE1" s="50"/>
      <c r="CSF1" s="48"/>
      <c r="CSG1" s="49"/>
      <c r="CSH1" s="50"/>
      <c r="CSI1" s="50"/>
      <c r="CSJ1" s="48"/>
      <c r="CSK1" s="49"/>
      <c r="CSL1" s="50"/>
      <c r="CSM1" s="50"/>
      <c r="CSN1" s="48"/>
      <c r="CSO1" s="49"/>
      <c r="CSP1" s="50"/>
      <c r="CSQ1" s="50"/>
      <c r="CSR1" s="48"/>
      <c r="CSS1" s="49"/>
      <c r="CST1" s="50"/>
      <c r="CSU1" s="50"/>
      <c r="CSV1" s="48"/>
      <c r="CSW1" s="49"/>
      <c r="CSX1" s="50"/>
      <c r="CSY1" s="50"/>
      <c r="CSZ1" s="48"/>
      <c r="CTA1" s="49"/>
      <c r="CTB1" s="50"/>
      <c r="CTC1" s="50"/>
      <c r="CTD1" s="48"/>
      <c r="CTE1" s="49"/>
      <c r="CTF1" s="50"/>
      <c r="CTG1" s="50"/>
      <c r="CTH1" s="48"/>
      <c r="CTI1" s="49"/>
      <c r="CTJ1" s="50"/>
      <c r="CTK1" s="50"/>
      <c r="CTL1" s="48"/>
      <c r="CTM1" s="49"/>
      <c r="CTN1" s="50"/>
      <c r="CTO1" s="50"/>
      <c r="CTP1" s="48"/>
      <c r="CTQ1" s="49"/>
      <c r="CTR1" s="50"/>
      <c r="CTS1" s="50"/>
      <c r="CTT1" s="48"/>
      <c r="CTU1" s="49"/>
      <c r="CTV1" s="50"/>
      <c r="CTW1" s="50"/>
      <c r="CTX1" s="48"/>
      <c r="CTY1" s="49"/>
      <c r="CTZ1" s="50"/>
      <c r="CUA1" s="50"/>
      <c r="CUB1" s="48"/>
      <c r="CUC1" s="49"/>
      <c r="CUD1" s="50"/>
      <c r="CUE1" s="50"/>
      <c r="CUF1" s="48"/>
      <c r="CUG1" s="49"/>
      <c r="CUH1" s="50"/>
      <c r="CUI1" s="50"/>
      <c r="CUJ1" s="48"/>
      <c r="CUK1" s="49"/>
      <c r="CUL1" s="50"/>
      <c r="CUM1" s="50"/>
      <c r="CUN1" s="48"/>
      <c r="CUO1" s="49"/>
      <c r="CUP1" s="50"/>
      <c r="CUQ1" s="50"/>
      <c r="CUR1" s="48"/>
      <c r="CUS1" s="49"/>
      <c r="CUT1" s="50"/>
      <c r="CUU1" s="50"/>
      <c r="CUV1" s="48"/>
      <c r="CUW1" s="49"/>
      <c r="CUX1" s="50"/>
      <c r="CUY1" s="50"/>
      <c r="CUZ1" s="48"/>
      <c r="CVA1" s="49"/>
      <c r="CVB1" s="50"/>
      <c r="CVC1" s="50"/>
      <c r="CVD1" s="48"/>
      <c r="CVE1" s="49"/>
      <c r="CVF1" s="50"/>
      <c r="CVG1" s="50"/>
      <c r="CVH1" s="48"/>
      <c r="CVI1" s="49"/>
      <c r="CVJ1" s="50"/>
      <c r="CVK1" s="50"/>
      <c r="CVL1" s="48"/>
      <c r="CVM1" s="49"/>
      <c r="CVN1" s="50"/>
      <c r="CVO1" s="50"/>
      <c r="CVP1" s="48"/>
      <c r="CVQ1" s="49"/>
      <c r="CVR1" s="50"/>
      <c r="CVS1" s="50"/>
      <c r="CVT1" s="48"/>
      <c r="CVU1" s="49"/>
      <c r="CVV1" s="50"/>
      <c r="CVW1" s="50"/>
      <c r="CVX1" s="48"/>
      <c r="CVY1" s="49"/>
      <c r="CVZ1" s="50"/>
      <c r="CWA1" s="50"/>
      <c r="CWB1" s="48"/>
      <c r="CWC1" s="49"/>
      <c r="CWD1" s="50"/>
      <c r="CWE1" s="50"/>
      <c r="CWF1" s="48"/>
      <c r="CWG1" s="49"/>
      <c r="CWH1" s="50"/>
      <c r="CWI1" s="50"/>
      <c r="CWJ1" s="48"/>
      <c r="CWK1" s="49"/>
      <c r="CWL1" s="50"/>
      <c r="CWM1" s="50"/>
      <c r="CWN1" s="48"/>
      <c r="CWO1" s="49"/>
      <c r="CWP1" s="50"/>
      <c r="CWQ1" s="50"/>
      <c r="CWR1" s="48"/>
      <c r="CWS1" s="49"/>
      <c r="CWT1" s="50"/>
      <c r="CWU1" s="50"/>
      <c r="CWV1" s="48"/>
      <c r="CWW1" s="49"/>
      <c r="CWX1" s="50"/>
      <c r="CWY1" s="50"/>
      <c r="CWZ1" s="48"/>
      <c r="CXA1" s="49"/>
      <c r="CXB1" s="50"/>
      <c r="CXC1" s="50"/>
      <c r="CXD1" s="48"/>
      <c r="CXE1" s="49"/>
      <c r="CXF1" s="50"/>
      <c r="CXG1" s="50"/>
      <c r="CXH1" s="48"/>
      <c r="CXI1" s="49"/>
      <c r="CXJ1" s="50"/>
      <c r="CXK1" s="50"/>
      <c r="CXL1" s="48"/>
      <c r="CXM1" s="49"/>
      <c r="CXN1" s="50"/>
      <c r="CXO1" s="50"/>
      <c r="CXP1" s="48"/>
      <c r="CXQ1" s="49"/>
      <c r="CXR1" s="50"/>
      <c r="CXS1" s="50"/>
      <c r="CXT1" s="48"/>
      <c r="CXU1" s="49"/>
      <c r="CXV1" s="50"/>
      <c r="CXW1" s="50"/>
      <c r="CXX1" s="48"/>
      <c r="CXY1" s="49"/>
      <c r="CXZ1" s="50"/>
      <c r="CYA1" s="50"/>
      <c r="CYB1" s="48"/>
      <c r="CYC1" s="49"/>
      <c r="CYD1" s="50"/>
      <c r="CYE1" s="50"/>
      <c r="CYF1" s="48"/>
      <c r="CYG1" s="49"/>
      <c r="CYH1" s="50"/>
      <c r="CYI1" s="50"/>
      <c r="CYJ1" s="48"/>
      <c r="CYK1" s="49"/>
      <c r="CYL1" s="50"/>
      <c r="CYM1" s="50"/>
      <c r="CYN1" s="48"/>
      <c r="CYO1" s="49"/>
      <c r="CYP1" s="50"/>
      <c r="CYQ1" s="50"/>
      <c r="CYR1" s="48"/>
      <c r="CYS1" s="49"/>
      <c r="CYT1" s="50"/>
      <c r="CYU1" s="50"/>
      <c r="CYV1" s="48"/>
      <c r="CYW1" s="49"/>
      <c r="CYX1" s="50"/>
      <c r="CYY1" s="50"/>
      <c r="CYZ1" s="48"/>
      <c r="CZA1" s="49"/>
      <c r="CZB1" s="50"/>
      <c r="CZC1" s="50"/>
      <c r="CZD1" s="48"/>
      <c r="CZE1" s="49"/>
      <c r="CZF1" s="50"/>
      <c r="CZG1" s="50"/>
      <c r="CZH1" s="48"/>
      <c r="CZI1" s="49"/>
      <c r="CZJ1" s="50"/>
      <c r="CZK1" s="50"/>
      <c r="CZL1" s="48"/>
      <c r="CZM1" s="49"/>
      <c r="CZN1" s="50"/>
      <c r="CZO1" s="50"/>
      <c r="CZP1" s="48"/>
      <c r="CZQ1" s="49"/>
      <c r="CZR1" s="50"/>
      <c r="CZS1" s="50"/>
      <c r="CZT1" s="48"/>
      <c r="CZU1" s="49"/>
      <c r="CZV1" s="50"/>
      <c r="CZW1" s="50"/>
      <c r="CZX1" s="48"/>
      <c r="CZY1" s="49"/>
      <c r="CZZ1" s="50"/>
      <c r="DAA1" s="50"/>
      <c r="DAB1" s="48"/>
      <c r="DAC1" s="49"/>
      <c r="DAD1" s="50"/>
      <c r="DAE1" s="50"/>
      <c r="DAF1" s="48"/>
      <c r="DAG1" s="49"/>
      <c r="DAH1" s="50"/>
      <c r="DAI1" s="50"/>
      <c r="DAJ1" s="48"/>
      <c r="DAK1" s="49"/>
      <c r="DAL1" s="50"/>
      <c r="DAM1" s="50"/>
      <c r="DAN1" s="48"/>
      <c r="DAO1" s="49"/>
      <c r="DAP1" s="50"/>
      <c r="DAQ1" s="50"/>
      <c r="DAR1" s="48"/>
      <c r="DAS1" s="49"/>
      <c r="DAT1" s="50"/>
      <c r="DAU1" s="50"/>
      <c r="DAV1" s="48"/>
      <c r="DAW1" s="49"/>
      <c r="DAX1" s="50"/>
      <c r="DAY1" s="50"/>
      <c r="DAZ1" s="48"/>
      <c r="DBA1" s="49"/>
      <c r="DBB1" s="50"/>
      <c r="DBC1" s="50"/>
      <c r="DBD1" s="48"/>
      <c r="DBE1" s="49"/>
      <c r="DBF1" s="50"/>
      <c r="DBG1" s="50"/>
      <c r="DBH1" s="48"/>
      <c r="DBI1" s="49"/>
      <c r="DBJ1" s="50"/>
      <c r="DBK1" s="50"/>
      <c r="DBL1" s="48"/>
      <c r="DBM1" s="49"/>
      <c r="DBN1" s="50"/>
      <c r="DBO1" s="50"/>
      <c r="DBP1" s="48"/>
      <c r="DBQ1" s="49"/>
      <c r="DBR1" s="50"/>
      <c r="DBS1" s="50"/>
      <c r="DBT1" s="48"/>
      <c r="DBU1" s="49"/>
      <c r="DBV1" s="50"/>
      <c r="DBW1" s="50"/>
      <c r="DBX1" s="48"/>
      <c r="DBY1" s="49"/>
      <c r="DBZ1" s="50"/>
      <c r="DCA1" s="50"/>
      <c r="DCB1" s="48"/>
      <c r="DCC1" s="49"/>
      <c r="DCD1" s="50"/>
      <c r="DCE1" s="50"/>
      <c r="DCF1" s="48"/>
      <c r="DCG1" s="49"/>
      <c r="DCH1" s="50"/>
      <c r="DCI1" s="50"/>
      <c r="DCJ1" s="48"/>
      <c r="DCK1" s="49"/>
      <c r="DCL1" s="50"/>
      <c r="DCM1" s="50"/>
      <c r="DCN1" s="48"/>
      <c r="DCO1" s="49"/>
      <c r="DCP1" s="50"/>
      <c r="DCQ1" s="50"/>
      <c r="DCR1" s="48"/>
      <c r="DCS1" s="49"/>
      <c r="DCT1" s="50"/>
      <c r="DCU1" s="50"/>
      <c r="DCV1" s="48"/>
      <c r="DCW1" s="49"/>
      <c r="DCX1" s="50"/>
      <c r="DCY1" s="50"/>
      <c r="DCZ1" s="48"/>
      <c r="DDA1" s="49"/>
      <c r="DDB1" s="50"/>
      <c r="DDC1" s="50"/>
      <c r="DDD1" s="48"/>
      <c r="DDE1" s="49"/>
      <c r="DDF1" s="50"/>
      <c r="DDG1" s="50"/>
      <c r="DDH1" s="48"/>
      <c r="DDI1" s="49"/>
      <c r="DDJ1" s="50"/>
      <c r="DDK1" s="50"/>
      <c r="DDL1" s="48"/>
      <c r="DDM1" s="49"/>
      <c r="DDN1" s="50"/>
      <c r="DDO1" s="50"/>
      <c r="DDP1" s="48"/>
      <c r="DDQ1" s="49"/>
      <c r="DDR1" s="50"/>
      <c r="DDS1" s="50"/>
      <c r="DDT1" s="48"/>
      <c r="DDU1" s="49"/>
      <c r="DDV1" s="50"/>
      <c r="DDW1" s="50"/>
      <c r="DDX1" s="48"/>
      <c r="DDY1" s="49"/>
      <c r="DDZ1" s="50"/>
      <c r="DEA1" s="50"/>
      <c r="DEB1" s="48"/>
      <c r="DEC1" s="49"/>
      <c r="DED1" s="50"/>
      <c r="DEE1" s="50"/>
      <c r="DEF1" s="48"/>
      <c r="DEG1" s="49"/>
      <c r="DEH1" s="50"/>
      <c r="DEI1" s="50"/>
      <c r="DEJ1" s="48"/>
      <c r="DEK1" s="49"/>
      <c r="DEL1" s="50"/>
      <c r="DEM1" s="50"/>
      <c r="DEN1" s="48"/>
      <c r="DEO1" s="49"/>
      <c r="DEP1" s="50"/>
      <c r="DEQ1" s="50"/>
      <c r="DER1" s="48"/>
      <c r="DES1" s="49"/>
      <c r="DET1" s="50"/>
      <c r="DEU1" s="50"/>
      <c r="DEV1" s="48"/>
      <c r="DEW1" s="49"/>
      <c r="DEX1" s="50"/>
      <c r="DEY1" s="50"/>
      <c r="DEZ1" s="48"/>
      <c r="DFA1" s="49"/>
      <c r="DFB1" s="50"/>
      <c r="DFC1" s="50"/>
      <c r="DFD1" s="48"/>
      <c r="DFE1" s="49"/>
      <c r="DFF1" s="50"/>
      <c r="DFG1" s="50"/>
      <c r="DFH1" s="48"/>
      <c r="DFI1" s="49"/>
      <c r="DFJ1" s="50"/>
      <c r="DFK1" s="50"/>
      <c r="DFL1" s="48"/>
      <c r="DFM1" s="49"/>
      <c r="DFN1" s="50"/>
      <c r="DFO1" s="50"/>
      <c r="DFP1" s="48"/>
      <c r="DFQ1" s="49"/>
      <c r="DFR1" s="50"/>
      <c r="DFS1" s="50"/>
      <c r="DFT1" s="48"/>
      <c r="DFU1" s="49"/>
      <c r="DFV1" s="50"/>
      <c r="DFW1" s="50"/>
      <c r="DFX1" s="48"/>
      <c r="DFY1" s="49"/>
      <c r="DFZ1" s="50"/>
      <c r="DGA1" s="50"/>
      <c r="DGB1" s="48"/>
      <c r="DGC1" s="49"/>
      <c r="DGD1" s="50"/>
      <c r="DGE1" s="50"/>
      <c r="DGF1" s="48"/>
      <c r="DGG1" s="49"/>
      <c r="DGH1" s="50"/>
      <c r="DGI1" s="50"/>
      <c r="DGJ1" s="48"/>
      <c r="DGK1" s="49"/>
      <c r="DGL1" s="50"/>
      <c r="DGM1" s="50"/>
      <c r="DGN1" s="48"/>
      <c r="DGO1" s="49"/>
      <c r="DGP1" s="50"/>
      <c r="DGQ1" s="50"/>
      <c r="DGR1" s="48"/>
      <c r="DGS1" s="49"/>
      <c r="DGT1" s="50"/>
      <c r="DGU1" s="50"/>
      <c r="DGV1" s="48"/>
      <c r="DGW1" s="49"/>
      <c r="DGX1" s="50"/>
      <c r="DGY1" s="50"/>
      <c r="DGZ1" s="48"/>
      <c r="DHA1" s="49"/>
      <c r="DHB1" s="50"/>
      <c r="DHC1" s="50"/>
      <c r="DHD1" s="48"/>
      <c r="DHE1" s="49"/>
      <c r="DHF1" s="50"/>
      <c r="DHG1" s="50"/>
      <c r="DHH1" s="48"/>
      <c r="DHI1" s="49"/>
      <c r="DHJ1" s="50"/>
      <c r="DHK1" s="50"/>
      <c r="DHL1" s="48"/>
      <c r="DHM1" s="49"/>
      <c r="DHN1" s="50"/>
      <c r="DHO1" s="50"/>
      <c r="DHP1" s="48"/>
      <c r="DHQ1" s="49"/>
      <c r="DHR1" s="50"/>
      <c r="DHS1" s="50"/>
      <c r="DHT1" s="48"/>
      <c r="DHU1" s="49"/>
      <c r="DHV1" s="50"/>
      <c r="DHW1" s="50"/>
      <c r="DHX1" s="48"/>
      <c r="DHY1" s="49"/>
      <c r="DHZ1" s="50"/>
      <c r="DIA1" s="50"/>
      <c r="DIB1" s="48"/>
      <c r="DIC1" s="49"/>
      <c r="DID1" s="50"/>
      <c r="DIE1" s="50"/>
      <c r="DIF1" s="48"/>
      <c r="DIG1" s="49"/>
      <c r="DIH1" s="50"/>
      <c r="DII1" s="50"/>
      <c r="DIJ1" s="48"/>
      <c r="DIK1" s="49"/>
      <c r="DIL1" s="50"/>
      <c r="DIM1" s="50"/>
      <c r="DIN1" s="48"/>
      <c r="DIO1" s="49"/>
      <c r="DIP1" s="50"/>
      <c r="DIQ1" s="50"/>
      <c r="DIR1" s="48"/>
      <c r="DIS1" s="49"/>
      <c r="DIT1" s="50"/>
      <c r="DIU1" s="50"/>
      <c r="DIV1" s="48"/>
      <c r="DIW1" s="49"/>
      <c r="DIX1" s="50"/>
      <c r="DIY1" s="50"/>
      <c r="DIZ1" s="48"/>
      <c r="DJA1" s="49"/>
      <c r="DJB1" s="50"/>
      <c r="DJC1" s="50"/>
      <c r="DJD1" s="48"/>
      <c r="DJE1" s="49"/>
      <c r="DJF1" s="50"/>
      <c r="DJG1" s="50"/>
      <c r="DJH1" s="48"/>
      <c r="DJI1" s="49"/>
      <c r="DJJ1" s="50"/>
      <c r="DJK1" s="50"/>
      <c r="DJL1" s="48"/>
      <c r="DJM1" s="49"/>
      <c r="DJN1" s="50"/>
      <c r="DJO1" s="50"/>
      <c r="DJP1" s="48"/>
      <c r="DJQ1" s="49"/>
      <c r="DJR1" s="50"/>
      <c r="DJS1" s="50"/>
      <c r="DJT1" s="48"/>
      <c r="DJU1" s="49"/>
      <c r="DJV1" s="50"/>
      <c r="DJW1" s="50"/>
      <c r="DJX1" s="48"/>
      <c r="DJY1" s="49"/>
      <c r="DJZ1" s="50"/>
      <c r="DKA1" s="50"/>
      <c r="DKB1" s="48"/>
      <c r="DKC1" s="49"/>
      <c r="DKD1" s="50"/>
      <c r="DKE1" s="50"/>
      <c r="DKF1" s="48"/>
      <c r="DKG1" s="49"/>
      <c r="DKH1" s="50"/>
      <c r="DKI1" s="50"/>
      <c r="DKJ1" s="48"/>
      <c r="DKK1" s="49"/>
      <c r="DKL1" s="50"/>
      <c r="DKM1" s="50"/>
      <c r="DKN1" s="48"/>
      <c r="DKO1" s="49"/>
      <c r="DKP1" s="50"/>
      <c r="DKQ1" s="50"/>
      <c r="DKR1" s="48"/>
      <c r="DKS1" s="49"/>
      <c r="DKT1" s="50"/>
      <c r="DKU1" s="50"/>
      <c r="DKV1" s="48"/>
      <c r="DKW1" s="49"/>
      <c r="DKX1" s="50"/>
      <c r="DKY1" s="50"/>
      <c r="DKZ1" s="48"/>
      <c r="DLA1" s="49"/>
      <c r="DLB1" s="50"/>
      <c r="DLC1" s="50"/>
      <c r="DLD1" s="48"/>
      <c r="DLE1" s="49"/>
      <c r="DLF1" s="50"/>
      <c r="DLG1" s="50"/>
      <c r="DLH1" s="48"/>
      <c r="DLI1" s="49"/>
      <c r="DLJ1" s="50"/>
      <c r="DLK1" s="50"/>
      <c r="DLL1" s="48"/>
      <c r="DLM1" s="49"/>
      <c r="DLN1" s="50"/>
      <c r="DLO1" s="50"/>
      <c r="DLP1" s="48"/>
      <c r="DLQ1" s="49"/>
      <c r="DLR1" s="50"/>
      <c r="DLS1" s="50"/>
      <c r="DLT1" s="48"/>
      <c r="DLU1" s="49"/>
      <c r="DLV1" s="50"/>
      <c r="DLW1" s="50"/>
      <c r="DLX1" s="48"/>
      <c r="DLY1" s="49"/>
      <c r="DLZ1" s="50"/>
      <c r="DMA1" s="50"/>
      <c r="DMB1" s="48"/>
      <c r="DMC1" s="49"/>
      <c r="DMD1" s="50"/>
      <c r="DME1" s="50"/>
      <c r="DMF1" s="48"/>
      <c r="DMG1" s="49"/>
      <c r="DMH1" s="50"/>
      <c r="DMI1" s="50"/>
      <c r="DMJ1" s="48"/>
      <c r="DMK1" s="49"/>
      <c r="DML1" s="50"/>
      <c r="DMM1" s="50"/>
      <c r="DMN1" s="48"/>
      <c r="DMO1" s="49"/>
      <c r="DMP1" s="50"/>
      <c r="DMQ1" s="50"/>
      <c r="DMR1" s="48"/>
      <c r="DMS1" s="49"/>
      <c r="DMT1" s="50"/>
      <c r="DMU1" s="50"/>
      <c r="DMV1" s="48"/>
      <c r="DMW1" s="49"/>
      <c r="DMX1" s="50"/>
      <c r="DMY1" s="50"/>
      <c r="DMZ1" s="48"/>
      <c r="DNA1" s="49"/>
      <c r="DNB1" s="50"/>
      <c r="DNC1" s="50"/>
      <c r="DND1" s="48"/>
      <c r="DNE1" s="49"/>
      <c r="DNF1" s="50"/>
      <c r="DNG1" s="50"/>
      <c r="DNH1" s="48"/>
      <c r="DNI1" s="49"/>
      <c r="DNJ1" s="50"/>
      <c r="DNK1" s="50"/>
      <c r="DNL1" s="48"/>
      <c r="DNM1" s="49"/>
      <c r="DNN1" s="50"/>
      <c r="DNO1" s="50"/>
      <c r="DNP1" s="48"/>
      <c r="DNQ1" s="49"/>
      <c r="DNR1" s="50"/>
      <c r="DNS1" s="50"/>
      <c r="DNT1" s="48"/>
      <c r="DNU1" s="49"/>
      <c r="DNV1" s="50"/>
      <c r="DNW1" s="50"/>
      <c r="DNX1" s="48"/>
      <c r="DNY1" s="49"/>
      <c r="DNZ1" s="50"/>
      <c r="DOA1" s="50"/>
      <c r="DOB1" s="48"/>
      <c r="DOC1" s="49"/>
      <c r="DOD1" s="50"/>
      <c r="DOE1" s="50"/>
      <c r="DOF1" s="48"/>
      <c r="DOG1" s="49"/>
      <c r="DOH1" s="50"/>
      <c r="DOI1" s="50"/>
      <c r="DOJ1" s="48"/>
      <c r="DOK1" s="49"/>
      <c r="DOL1" s="50"/>
      <c r="DOM1" s="50"/>
      <c r="DON1" s="48"/>
      <c r="DOO1" s="49"/>
      <c r="DOP1" s="50"/>
      <c r="DOQ1" s="50"/>
      <c r="DOR1" s="48"/>
      <c r="DOS1" s="49"/>
      <c r="DOT1" s="50"/>
      <c r="DOU1" s="50"/>
      <c r="DOV1" s="48"/>
      <c r="DOW1" s="49"/>
      <c r="DOX1" s="50"/>
      <c r="DOY1" s="50"/>
      <c r="DOZ1" s="48"/>
      <c r="DPA1" s="49"/>
      <c r="DPB1" s="50"/>
      <c r="DPC1" s="50"/>
      <c r="DPD1" s="48"/>
      <c r="DPE1" s="49"/>
      <c r="DPF1" s="50"/>
      <c r="DPG1" s="50"/>
      <c r="DPH1" s="48"/>
      <c r="DPI1" s="49"/>
      <c r="DPJ1" s="50"/>
      <c r="DPK1" s="50"/>
      <c r="DPL1" s="48"/>
      <c r="DPM1" s="49"/>
      <c r="DPN1" s="50"/>
      <c r="DPO1" s="50"/>
      <c r="DPP1" s="48"/>
      <c r="DPQ1" s="49"/>
      <c r="DPR1" s="50"/>
      <c r="DPS1" s="50"/>
      <c r="DPT1" s="48"/>
      <c r="DPU1" s="49"/>
      <c r="DPV1" s="50"/>
      <c r="DPW1" s="50"/>
      <c r="DPX1" s="48"/>
      <c r="DPY1" s="49"/>
      <c r="DPZ1" s="50"/>
      <c r="DQA1" s="50"/>
      <c r="DQB1" s="48"/>
      <c r="DQC1" s="49"/>
      <c r="DQD1" s="50"/>
      <c r="DQE1" s="50"/>
      <c r="DQF1" s="48"/>
      <c r="DQG1" s="49"/>
      <c r="DQH1" s="50"/>
      <c r="DQI1" s="50"/>
      <c r="DQJ1" s="48"/>
      <c r="DQK1" s="49"/>
      <c r="DQL1" s="50"/>
      <c r="DQM1" s="50"/>
      <c r="DQN1" s="48"/>
      <c r="DQO1" s="49"/>
      <c r="DQP1" s="50"/>
      <c r="DQQ1" s="50"/>
      <c r="DQR1" s="48"/>
      <c r="DQS1" s="49"/>
      <c r="DQT1" s="50"/>
      <c r="DQU1" s="50"/>
      <c r="DQV1" s="48"/>
      <c r="DQW1" s="49"/>
      <c r="DQX1" s="50"/>
      <c r="DQY1" s="50"/>
      <c r="DQZ1" s="48"/>
      <c r="DRA1" s="49"/>
      <c r="DRB1" s="50"/>
      <c r="DRC1" s="50"/>
      <c r="DRD1" s="48"/>
      <c r="DRE1" s="49"/>
      <c r="DRF1" s="50"/>
      <c r="DRG1" s="50"/>
      <c r="DRH1" s="48"/>
      <c r="DRI1" s="49"/>
      <c r="DRJ1" s="50"/>
      <c r="DRK1" s="50"/>
      <c r="DRL1" s="48"/>
      <c r="DRM1" s="49"/>
      <c r="DRN1" s="50"/>
      <c r="DRO1" s="50"/>
      <c r="DRP1" s="48"/>
      <c r="DRQ1" s="49"/>
      <c r="DRR1" s="50"/>
      <c r="DRS1" s="50"/>
      <c r="DRT1" s="48"/>
      <c r="DRU1" s="49"/>
      <c r="DRV1" s="50"/>
      <c r="DRW1" s="50"/>
      <c r="DRX1" s="48"/>
      <c r="DRY1" s="49"/>
      <c r="DRZ1" s="50"/>
      <c r="DSA1" s="50"/>
      <c r="DSB1" s="48"/>
      <c r="DSC1" s="49"/>
      <c r="DSD1" s="50"/>
      <c r="DSE1" s="50"/>
      <c r="DSF1" s="48"/>
      <c r="DSG1" s="49"/>
      <c r="DSH1" s="50"/>
      <c r="DSI1" s="50"/>
      <c r="DSJ1" s="48"/>
      <c r="DSK1" s="49"/>
      <c r="DSL1" s="50"/>
      <c r="DSM1" s="50"/>
      <c r="DSN1" s="48"/>
      <c r="DSO1" s="49"/>
      <c r="DSP1" s="50"/>
      <c r="DSQ1" s="50"/>
      <c r="DSR1" s="48"/>
      <c r="DSS1" s="49"/>
      <c r="DST1" s="50"/>
      <c r="DSU1" s="50"/>
      <c r="DSV1" s="48"/>
      <c r="DSW1" s="49"/>
      <c r="DSX1" s="50"/>
      <c r="DSY1" s="50"/>
      <c r="DSZ1" s="48"/>
      <c r="DTA1" s="49"/>
      <c r="DTB1" s="50"/>
      <c r="DTC1" s="50"/>
      <c r="DTD1" s="48"/>
      <c r="DTE1" s="49"/>
      <c r="DTF1" s="50"/>
      <c r="DTG1" s="50"/>
      <c r="DTH1" s="48"/>
      <c r="DTI1" s="49"/>
      <c r="DTJ1" s="50"/>
      <c r="DTK1" s="50"/>
      <c r="DTL1" s="48"/>
      <c r="DTM1" s="49"/>
      <c r="DTN1" s="50"/>
      <c r="DTO1" s="50"/>
      <c r="DTP1" s="48"/>
      <c r="DTQ1" s="49"/>
      <c r="DTR1" s="50"/>
      <c r="DTS1" s="50"/>
      <c r="DTT1" s="48"/>
      <c r="DTU1" s="49"/>
      <c r="DTV1" s="50"/>
      <c r="DTW1" s="50"/>
      <c r="DTX1" s="48"/>
      <c r="DTY1" s="49"/>
      <c r="DTZ1" s="50"/>
      <c r="DUA1" s="50"/>
      <c r="DUB1" s="48"/>
      <c r="DUC1" s="49"/>
      <c r="DUD1" s="50"/>
      <c r="DUE1" s="50"/>
      <c r="DUF1" s="48"/>
      <c r="DUG1" s="49"/>
      <c r="DUH1" s="50"/>
      <c r="DUI1" s="50"/>
      <c r="DUJ1" s="48"/>
      <c r="DUK1" s="49"/>
      <c r="DUL1" s="50"/>
      <c r="DUM1" s="50"/>
      <c r="DUN1" s="48"/>
      <c r="DUO1" s="49"/>
      <c r="DUP1" s="50"/>
      <c r="DUQ1" s="50"/>
      <c r="DUR1" s="48"/>
      <c r="DUS1" s="49"/>
      <c r="DUT1" s="50"/>
      <c r="DUU1" s="50"/>
      <c r="DUV1" s="48"/>
      <c r="DUW1" s="49"/>
      <c r="DUX1" s="50"/>
      <c r="DUY1" s="50"/>
      <c r="DUZ1" s="48"/>
      <c r="DVA1" s="49"/>
      <c r="DVB1" s="50"/>
      <c r="DVC1" s="50"/>
      <c r="DVD1" s="48"/>
      <c r="DVE1" s="49"/>
      <c r="DVF1" s="50"/>
      <c r="DVG1" s="50"/>
      <c r="DVH1" s="48"/>
      <c r="DVI1" s="49"/>
      <c r="DVJ1" s="50"/>
      <c r="DVK1" s="50"/>
      <c r="DVL1" s="48"/>
      <c r="DVM1" s="49"/>
      <c r="DVN1" s="50"/>
      <c r="DVO1" s="50"/>
      <c r="DVP1" s="48"/>
      <c r="DVQ1" s="49"/>
      <c r="DVR1" s="50"/>
      <c r="DVS1" s="50"/>
      <c r="DVT1" s="48"/>
      <c r="DVU1" s="49"/>
      <c r="DVV1" s="50"/>
      <c r="DVW1" s="50"/>
      <c r="DVX1" s="48"/>
      <c r="DVY1" s="49"/>
      <c r="DVZ1" s="50"/>
      <c r="DWA1" s="50"/>
      <c r="DWB1" s="48"/>
      <c r="DWC1" s="49"/>
      <c r="DWD1" s="50"/>
      <c r="DWE1" s="50"/>
      <c r="DWF1" s="48"/>
      <c r="DWG1" s="49"/>
      <c r="DWH1" s="50"/>
      <c r="DWI1" s="50"/>
      <c r="DWJ1" s="48"/>
      <c r="DWK1" s="49"/>
      <c r="DWL1" s="50"/>
      <c r="DWM1" s="50"/>
      <c r="DWN1" s="48"/>
      <c r="DWO1" s="49"/>
      <c r="DWP1" s="50"/>
      <c r="DWQ1" s="50"/>
      <c r="DWR1" s="48"/>
      <c r="DWS1" s="49"/>
      <c r="DWT1" s="50"/>
      <c r="DWU1" s="50"/>
      <c r="DWV1" s="48"/>
      <c r="DWW1" s="49"/>
      <c r="DWX1" s="50"/>
      <c r="DWY1" s="50"/>
      <c r="DWZ1" s="48"/>
      <c r="DXA1" s="49"/>
      <c r="DXB1" s="50"/>
      <c r="DXC1" s="50"/>
      <c r="DXD1" s="48"/>
      <c r="DXE1" s="49"/>
      <c r="DXF1" s="50"/>
      <c r="DXG1" s="50"/>
      <c r="DXH1" s="48"/>
      <c r="DXI1" s="49"/>
      <c r="DXJ1" s="50"/>
      <c r="DXK1" s="50"/>
      <c r="DXL1" s="48"/>
      <c r="DXM1" s="49"/>
      <c r="DXN1" s="50"/>
      <c r="DXO1" s="50"/>
      <c r="DXP1" s="48"/>
      <c r="DXQ1" s="49"/>
      <c r="DXR1" s="50"/>
      <c r="DXS1" s="50"/>
      <c r="DXT1" s="48"/>
      <c r="DXU1" s="49"/>
      <c r="DXV1" s="50"/>
      <c r="DXW1" s="50"/>
      <c r="DXX1" s="48"/>
      <c r="DXY1" s="49"/>
      <c r="DXZ1" s="50"/>
      <c r="DYA1" s="50"/>
      <c r="DYB1" s="48"/>
      <c r="DYC1" s="49"/>
      <c r="DYD1" s="50"/>
      <c r="DYE1" s="50"/>
      <c r="DYF1" s="48"/>
      <c r="DYG1" s="49"/>
      <c r="DYH1" s="50"/>
      <c r="DYI1" s="50"/>
      <c r="DYJ1" s="48"/>
      <c r="DYK1" s="49"/>
      <c r="DYL1" s="50"/>
      <c r="DYM1" s="50"/>
      <c r="DYN1" s="48"/>
      <c r="DYO1" s="49"/>
      <c r="DYP1" s="50"/>
      <c r="DYQ1" s="50"/>
      <c r="DYR1" s="48"/>
      <c r="DYS1" s="49"/>
      <c r="DYT1" s="50"/>
      <c r="DYU1" s="50"/>
      <c r="DYV1" s="48"/>
      <c r="DYW1" s="49"/>
      <c r="DYX1" s="50"/>
      <c r="DYY1" s="50"/>
      <c r="DYZ1" s="48"/>
      <c r="DZA1" s="49"/>
      <c r="DZB1" s="50"/>
      <c r="DZC1" s="50"/>
      <c r="DZD1" s="48"/>
      <c r="DZE1" s="49"/>
      <c r="DZF1" s="50"/>
      <c r="DZG1" s="50"/>
      <c r="DZH1" s="48"/>
      <c r="DZI1" s="49"/>
      <c r="DZJ1" s="50"/>
      <c r="DZK1" s="50"/>
      <c r="DZL1" s="48"/>
      <c r="DZM1" s="49"/>
      <c r="DZN1" s="50"/>
      <c r="DZO1" s="50"/>
      <c r="DZP1" s="48"/>
      <c r="DZQ1" s="49"/>
      <c r="DZR1" s="50"/>
      <c r="DZS1" s="50"/>
      <c r="DZT1" s="48"/>
      <c r="DZU1" s="49"/>
      <c r="DZV1" s="50"/>
      <c r="DZW1" s="50"/>
      <c r="DZX1" s="48"/>
      <c r="DZY1" s="49"/>
      <c r="DZZ1" s="50"/>
      <c r="EAA1" s="50"/>
      <c r="EAB1" s="48"/>
      <c r="EAC1" s="49"/>
      <c r="EAD1" s="50"/>
      <c r="EAE1" s="50"/>
      <c r="EAF1" s="48"/>
      <c r="EAG1" s="49"/>
      <c r="EAH1" s="50"/>
      <c r="EAI1" s="50"/>
      <c r="EAJ1" s="48"/>
      <c r="EAK1" s="49"/>
      <c r="EAL1" s="50"/>
      <c r="EAM1" s="50"/>
      <c r="EAN1" s="48"/>
      <c r="EAO1" s="49"/>
      <c r="EAP1" s="50"/>
      <c r="EAQ1" s="50"/>
      <c r="EAR1" s="48"/>
      <c r="EAS1" s="49"/>
      <c r="EAT1" s="50"/>
      <c r="EAU1" s="50"/>
      <c r="EAV1" s="48"/>
      <c r="EAW1" s="49"/>
      <c r="EAX1" s="50"/>
      <c r="EAY1" s="50"/>
      <c r="EAZ1" s="48"/>
      <c r="EBA1" s="49"/>
      <c r="EBB1" s="50"/>
      <c r="EBC1" s="50"/>
      <c r="EBD1" s="48"/>
      <c r="EBE1" s="49"/>
      <c r="EBF1" s="50"/>
      <c r="EBG1" s="50"/>
      <c r="EBH1" s="48"/>
      <c r="EBI1" s="49"/>
      <c r="EBJ1" s="50"/>
      <c r="EBK1" s="50"/>
      <c r="EBL1" s="48"/>
      <c r="EBM1" s="49"/>
      <c r="EBN1" s="50"/>
      <c r="EBO1" s="50"/>
      <c r="EBP1" s="48"/>
      <c r="EBQ1" s="49"/>
      <c r="EBR1" s="50"/>
      <c r="EBS1" s="50"/>
      <c r="EBT1" s="48"/>
      <c r="EBU1" s="49"/>
      <c r="EBV1" s="50"/>
      <c r="EBW1" s="50"/>
      <c r="EBX1" s="48"/>
      <c r="EBY1" s="49"/>
      <c r="EBZ1" s="50"/>
      <c r="ECA1" s="50"/>
      <c r="ECB1" s="48"/>
      <c r="ECC1" s="49"/>
      <c r="ECD1" s="50"/>
      <c r="ECE1" s="50"/>
      <c r="ECF1" s="48"/>
      <c r="ECG1" s="49"/>
      <c r="ECH1" s="50"/>
      <c r="ECI1" s="50"/>
      <c r="ECJ1" s="48"/>
      <c r="ECK1" s="49"/>
      <c r="ECL1" s="50"/>
      <c r="ECM1" s="50"/>
      <c r="ECN1" s="48"/>
      <c r="ECO1" s="49"/>
      <c r="ECP1" s="50"/>
      <c r="ECQ1" s="50"/>
      <c r="ECR1" s="48"/>
      <c r="ECS1" s="49"/>
      <c r="ECT1" s="50"/>
      <c r="ECU1" s="50"/>
      <c r="ECV1" s="48"/>
      <c r="ECW1" s="49"/>
      <c r="ECX1" s="50"/>
      <c r="ECY1" s="50"/>
      <c r="ECZ1" s="48"/>
      <c r="EDA1" s="49"/>
      <c r="EDB1" s="50"/>
      <c r="EDC1" s="50"/>
      <c r="EDD1" s="48"/>
      <c r="EDE1" s="49"/>
      <c r="EDF1" s="50"/>
      <c r="EDG1" s="50"/>
      <c r="EDH1" s="48"/>
      <c r="EDI1" s="49"/>
      <c r="EDJ1" s="50"/>
      <c r="EDK1" s="50"/>
      <c r="EDL1" s="48"/>
      <c r="EDM1" s="49"/>
      <c r="EDN1" s="50"/>
      <c r="EDO1" s="50"/>
      <c r="EDP1" s="48"/>
      <c r="EDQ1" s="49"/>
      <c r="EDR1" s="50"/>
      <c r="EDS1" s="50"/>
      <c r="EDT1" s="48"/>
      <c r="EDU1" s="49"/>
      <c r="EDV1" s="50"/>
      <c r="EDW1" s="50"/>
      <c r="EDX1" s="48"/>
      <c r="EDY1" s="49"/>
      <c r="EDZ1" s="50"/>
      <c r="EEA1" s="50"/>
      <c r="EEB1" s="48"/>
      <c r="EEC1" s="49"/>
      <c r="EED1" s="50"/>
      <c r="EEE1" s="50"/>
      <c r="EEF1" s="48"/>
      <c r="EEG1" s="49"/>
      <c r="EEH1" s="50"/>
      <c r="EEI1" s="50"/>
      <c r="EEJ1" s="48"/>
      <c r="EEK1" s="49"/>
      <c r="EEL1" s="50"/>
      <c r="EEM1" s="50"/>
      <c r="EEN1" s="48"/>
      <c r="EEO1" s="49"/>
      <c r="EEP1" s="50"/>
      <c r="EEQ1" s="50"/>
      <c r="EER1" s="48"/>
      <c r="EES1" s="49"/>
      <c r="EET1" s="50"/>
      <c r="EEU1" s="50"/>
      <c r="EEV1" s="48"/>
      <c r="EEW1" s="49"/>
      <c r="EEX1" s="50"/>
      <c r="EEY1" s="50"/>
      <c r="EEZ1" s="48"/>
      <c r="EFA1" s="49"/>
      <c r="EFB1" s="50"/>
      <c r="EFC1" s="50"/>
      <c r="EFD1" s="48"/>
      <c r="EFE1" s="49"/>
      <c r="EFF1" s="50"/>
      <c r="EFG1" s="50"/>
      <c r="EFH1" s="48"/>
      <c r="EFI1" s="49"/>
      <c r="EFJ1" s="50"/>
      <c r="EFK1" s="50"/>
      <c r="EFL1" s="48"/>
      <c r="EFM1" s="49"/>
      <c r="EFN1" s="50"/>
      <c r="EFO1" s="50"/>
      <c r="EFP1" s="48"/>
      <c r="EFQ1" s="49"/>
      <c r="EFR1" s="50"/>
      <c r="EFS1" s="50"/>
      <c r="EFT1" s="48"/>
      <c r="EFU1" s="49"/>
      <c r="EFV1" s="50"/>
      <c r="EFW1" s="50"/>
      <c r="EFX1" s="48"/>
      <c r="EFY1" s="49"/>
      <c r="EFZ1" s="50"/>
      <c r="EGA1" s="50"/>
      <c r="EGB1" s="48"/>
      <c r="EGC1" s="49"/>
      <c r="EGD1" s="50"/>
      <c r="EGE1" s="50"/>
      <c r="EGF1" s="48"/>
      <c r="EGG1" s="49"/>
      <c r="EGH1" s="50"/>
      <c r="EGI1" s="50"/>
      <c r="EGJ1" s="48"/>
      <c r="EGK1" s="49"/>
      <c r="EGL1" s="50"/>
      <c r="EGM1" s="50"/>
      <c r="EGN1" s="48"/>
      <c r="EGO1" s="49"/>
      <c r="EGP1" s="50"/>
      <c r="EGQ1" s="50"/>
      <c r="EGR1" s="48"/>
      <c r="EGS1" s="49"/>
      <c r="EGT1" s="50"/>
      <c r="EGU1" s="50"/>
      <c r="EGV1" s="48"/>
      <c r="EGW1" s="49"/>
      <c r="EGX1" s="50"/>
      <c r="EGY1" s="50"/>
      <c r="EGZ1" s="48"/>
      <c r="EHA1" s="49"/>
      <c r="EHB1" s="50"/>
      <c r="EHC1" s="50"/>
      <c r="EHD1" s="48"/>
      <c r="EHE1" s="49"/>
      <c r="EHF1" s="50"/>
      <c r="EHG1" s="50"/>
      <c r="EHH1" s="48"/>
      <c r="EHI1" s="49"/>
      <c r="EHJ1" s="50"/>
      <c r="EHK1" s="50"/>
      <c r="EHL1" s="48"/>
      <c r="EHM1" s="49"/>
      <c r="EHN1" s="50"/>
      <c r="EHO1" s="50"/>
      <c r="EHP1" s="48"/>
      <c r="EHQ1" s="49"/>
      <c r="EHR1" s="50"/>
      <c r="EHS1" s="50"/>
      <c r="EHT1" s="48"/>
      <c r="EHU1" s="49"/>
      <c r="EHV1" s="50"/>
      <c r="EHW1" s="50"/>
      <c r="EHX1" s="48"/>
      <c r="EHY1" s="49"/>
      <c r="EHZ1" s="50"/>
      <c r="EIA1" s="50"/>
      <c r="EIB1" s="48"/>
      <c r="EIC1" s="49"/>
      <c r="EID1" s="50"/>
      <c r="EIE1" s="50"/>
      <c r="EIF1" s="48"/>
      <c r="EIG1" s="49"/>
      <c r="EIH1" s="50"/>
      <c r="EII1" s="50"/>
      <c r="EIJ1" s="48"/>
      <c r="EIK1" s="49"/>
      <c r="EIL1" s="50"/>
      <c r="EIM1" s="50"/>
      <c r="EIN1" s="48"/>
      <c r="EIO1" s="49"/>
      <c r="EIP1" s="50"/>
      <c r="EIQ1" s="50"/>
      <c r="EIR1" s="48"/>
      <c r="EIS1" s="49"/>
      <c r="EIT1" s="50"/>
      <c r="EIU1" s="50"/>
      <c r="EIV1" s="48"/>
      <c r="EIW1" s="49"/>
      <c r="EIX1" s="50"/>
      <c r="EIY1" s="50"/>
      <c r="EIZ1" s="48"/>
      <c r="EJA1" s="49"/>
      <c r="EJB1" s="50"/>
      <c r="EJC1" s="50"/>
      <c r="EJD1" s="48"/>
      <c r="EJE1" s="49"/>
      <c r="EJF1" s="50"/>
      <c r="EJG1" s="50"/>
      <c r="EJH1" s="48"/>
      <c r="EJI1" s="49"/>
      <c r="EJJ1" s="50"/>
      <c r="EJK1" s="50"/>
      <c r="EJL1" s="48"/>
      <c r="EJM1" s="49"/>
      <c r="EJN1" s="50"/>
      <c r="EJO1" s="50"/>
      <c r="EJP1" s="48"/>
      <c r="EJQ1" s="49"/>
      <c r="EJR1" s="50"/>
      <c r="EJS1" s="50"/>
      <c r="EJT1" s="48"/>
      <c r="EJU1" s="49"/>
      <c r="EJV1" s="50"/>
      <c r="EJW1" s="50"/>
      <c r="EJX1" s="48"/>
      <c r="EJY1" s="49"/>
      <c r="EJZ1" s="50"/>
      <c r="EKA1" s="50"/>
      <c r="EKB1" s="48"/>
      <c r="EKC1" s="49"/>
      <c r="EKD1" s="50"/>
      <c r="EKE1" s="50"/>
      <c r="EKF1" s="48"/>
      <c r="EKG1" s="49"/>
      <c r="EKH1" s="50"/>
      <c r="EKI1" s="50"/>
      <c r="EKJ1" s="48"/>
      <c r="EKK1" s="49"/>
      <c r="EKL1" s="50"/>
      <c r="EKM1" s="50"/>
      <c r="EKN1" s="48"/>
      <c r="EKO1" s="49"/>
      <c r="EKP1" s="50"/>
      <c r="EKQ1" s="50"/>
      <c r="EKR1" s="48"/>
      <c r="EKS1" s="49"/>
      <c r="EKT1" s="50"/>
      <c r="EKU1" s="50"/>
      <c r="EKV1" s="48"/>
      <c r="EKW1" s="49"/>
      <c r="EKX1" s="50"/>
      <c r="EKY1" s="50"/>
      <c r="EKZ1" s="48"/>
      <c r="ELA1" s="49"/>
      <c r="ELB1" s="50"/>
      <c r="ELC1" s="50"/>
      <c r="ELD1" s="48"/>
      <c r="ELE1" s="49"/>
      <c r="ELF1" s="50"/>
      <c r="ELG1" s="50"/>
      <c r="ELH1" s="48"/>
      <c r="ELI1" s="49"/>
      <c r="ELJ1" s="50"/>
      <c r="ELK1" s="50"/>
      <c r="ELL1" s="48"/>
      <c r="ELM1" s="49"/>
      <c r="ELN1" s="50"/>
      <c r="ELO1" s="50"/>
      <c r="ELP1" s="48"/>
      <c r="ELQ1" s="49"/>
      <c r="ELR1" s="50"/>
      <c r="ELS1" s="50"/>
      <c r="ELT1" s="48"/>
      <c r="ELU1" s="49"/>
      <c r="ELV1" s="50"/>
      <c r="ELW1" s="50"/>
      <c r="ELX1" s="48"/>
      <c r="ELY1" s="49"/>
      <c r="ELZ1" s="50"/>
      <c r="EMA1" s="50"/>
      <c r="EMB1" s="48"/>
      <c r="EMC1" s="49"/>
      <c r="EMD1" s="50"/>
      <c r="EME1" s="50"/>
      <c r="EMF1" s="48"/>
      <c r="EMG1" s="49"/>
      <c r="EMH1" s="50"/>
      <c r="EMI1" s="50"/>
      <c r="EMJ1" s="48"/>
      <c r="EMK1" s="49"/>
      <c r="EML1" s="50"/>
      <c r="EMM1" s="50"/>
      <c r="EMN1" s="48"/>
      <c r="EMO1" s="49"/>
      <c r="EMP1" s="50"/>
      <c r="EMQ1" s="50"/>
      <c r="EMR1" s="48"/>
      <c r="EMS1" s="49"/>
      <c r="EMT1" s="50"/>
      <c r="EMU1" s="50"/>
      <c r="EMV1" s="48"/>
      <c r="EMW1" s="49"/>
      <c r="EMX1" s="50"/>
      <c r="EMY1" s="50"/>
      <c r="EMZ1" s="48"/>
      <c r="ENA1" s="49"/>
      <c r="ENB1" s="50"/>
      <c r="ENC1" s="50"/>
      <c r="END1" s="48"/>
      <c r="ENE1" s="49"/>
      <c r="ENF1" s="50"/>
      <c r="ENG1" s="50"/>
      <c r="ENH1" s="48"/>
      <c r="ENI1" s="49"/>
      <c r="ENJ1" s="50"/>
      <c r="ENK1" s="50"/>
      <c r="ENL1" s="48"/>
      <c r="ENM1" s="49"/>
      <c r="ENN1" s="50"/>
      <c r="ENO1" s="50"/>
      <c r="ENP1" s="48"/>
      <c r="ENQ1" s="49"/>
      <c r="ENR1" s="50"/>
      <c r="ENS1" s="50"/>
      <c r="ENT1" s="48"/>
      <c r="ENU1" s="49"/>
      <c r="ENV1" s="50"/>
      <c r="ENW1" s="50"/>
      <c r="ENX1" s="48"/>
      <c r="ENY1" s="49"/>
      <c r="ENZ1" s="50"/>
      <c r="EOA1" s="50"/>
      <c r="EOB1" s="48"/>
      <c r="EOC1" s="49"/>
      <c r="EOD1" s="50"/>
      <c r="EOE1" s="50"/>
      <c r="EOF1" s="48"/>
      <c r="EOG1" s="49"/>
      <c r="EOH1" s="50"/>
      <c r="EOI1" s="50"/>
      <c r="EOJ1" s="48"/>
      <c r="EOK1" s="49"/>
      <c r="EOL1" s="50"/>
      <c r="EOM1" s="50"/>
      <c r="EON1" s="48"/>
      <c r="EOO1" s="49"/>
      <c r="EOP1" s="50"/>
      <c r="EOQ1" s="50"/>
      <c r="EOR1" s="48"/>
      <c r="EOS1" s="49"/>
      <c r="EOT1" s="50"/>
      <c r="EOU1" s="50"/>
      <c r="EOV1" s="48"/>
      <c r="EOW1" s="49"/>
      <c r="EOX1" s="50"/>
      <c r="EOY1" s="50"/>
      <c r="EOZ1" s="48"/>
      <c r="EPA1" s="49"/>
      <c r="EPB1" s="50"/>
      <c r="EPC1" s="50"/>
      <c r="EPD1" s="48"/>
      <c r="EPE1" s="49"/>
      <c r="EPF1" s="50"/>
      <c r="EPG1" s="50"/>
      <c r="EPH1" s="48"/>
      <c r="EPI1" s="49"/>
      <c r="EPJ1" s="50"/>
      <c r="EPK1" s="50"/>
      <c r="EPL1" s="48"/>
      <c r="EPM1" s="49"/>
      <c r="EPN1" s="50"/>
      <c r="EPO1" s="50"/>
      <c r="EPP1" s="48"/>
      <c r="EPQ1" s="49"/>
      <c r="EPR1" s="50"/>
      <c r="EPS1" s="50"/>
      <c r="EPT1" s="48"/>
      <c r="EPU1" s="49"/>
      <c r="EPV1" s="50"/>
      <c r="EPW1" s="50"/>
      <c r="EPX1" s="48"/>
      <c r="EPY1" s="49"/>
      <c r="EPZ1" s="50"/>
      <c r="EQA1" s="50"/>
      <c r="EQB1" s="48"/>
      <c r="EQC1" s="49"/>
      <c r="EQD1" s="50"/>
      <c r="EQE1" s="50"/>
      <c r="EQF1" s="48"/>
      <c r="EQG1" s="49"/>
      <c r="EQH1" s="50"/>
      <c r="EQI1" s="50"/>
      <c r="EQJ1" s="48"/>
      <c r="EQK1" s="49"/>
      <c r="EQL1" s="50"/>
      <c r="EQM1" s="50"/>
      <c r="EQN1" s="48"/>
      <c r="EQO1" s="49"/>
      <c r="EQP1" s="50"/>
      <c r="EQQ1" s="50"/>
      <c r="EQR1" s="48"/>
      <c r="EQS1" s="49"/>
      <c r="EQT1" s="50"/>
      <c r="EQU1" s="50"/>
      <c r="EQV1" s="48"/>
      <c r="EQW1" s="49"/>
      <c r="EQX1" s="50"/>
      <c r="EQY1" s="50"/>
      <c r="EQZ1" s="48"/>
      <c r="ERA1" s="49"/>
      <c r="ERB1" s="50"/>
      <c r="ERC1" s="50"/>
      <c r="ERD1" s="48"/>
      <c r="ERE1" s="49"/>
      <c r="ERF1" s="50"/>
      <c r="ERG1" s="50"/>
      <c r="ERH1" s="48"/>
      <c r="ERI1" s="49"/>
      <c r="ERJ1" s="50"/>
      <c r="ERK1" s="50"/>
      <c r="ERL1" s="48"/>
      <c r="ERM1" s="49"/>
      <c r="ERN1" s="50"/>
      <c r="ERO1" s="50"/>
      <c r="ERP1" s="48"/>
      <c r="ERQ1" s="49"/>
      <c r="ERR1" s="50"/>
      <c r="ERS1" s="50"/>
      <c r="ERT1" s="48"/>
      <c r="ERU1" s="49"/>
      <c r="ERV1" s="50"/>
      <c r="ERW1" s="50"/>
      <c r="ERX1" s="48"/>
      <c r="ERY1" s="49"/>
      <c r="ERZ1" s="50"/>
      <c r="ESA1" s="50"/>
      <c r="ESB1" s="48"/>
      <c r="ESC1" s="49"/>
      <c r="ESD1" s="50"/>
      <c r="ESE1" s="50"/>
      <c r="ESF1" s="48"/>
      <c r="ESG1" s="49"/>
      <c r="ESH1" s="50"/>
      <c r="ESI1" s="50"/>
      <c r="ESJ1" s="48"/>
      <c r="ESK1" s="49"/>
      <c r="ESL1" s="50"/>
      <c r="ESM1" s="50"/>
      <c r="ESN1" s="48"/>
      <c r="ESO1" s="49"/>
      <c r="ESP1" s="50"/>
      <c r="ESQ1" s="50"/>
      <c r="ESR1" s="48"/>
      <c r="ESS1" s="49"/>
      <c r="EST1" s="50"/>
      <c r="ESU1" s="50"/>
      <c r="ESV1" s="48"/>
      <c r="ESW1" s="49"/>
      <c r="ESX1" s="50"/>
      <c r="ESY1" s="50"/>
      <c r="ESZ1" s="48"/>
      <c r="ETA1" s="49"/>
      <c r="ETB1" s="50"/>
      <c r="ETC1" s="50"/>
      <c r="ETD1" s="48"/>
      <c r="ETE1" s="49"/>
      <c r="ETF1" s="50"/>
      <c r="ETG1" s="50"/>
      <c r="ETH1" s="48"/>
      <c r="ETI1" s="49"/>
      <c r="ETJ1" s="50"/>
      <c r="ETK1" s="50"/>
      <c r="ETL1" s="48"/>
      <c r="ETM1" s="49"/>
      <c r="ETN1" s="50"/>
      <c r="ETO1" s="50"/>
      <c r="ETP1" s="48"/>
      <c r="ETQ1" s="49"/>
      <c r="ETR1" s="50"/>
      <c r="ETS1" s="50"/>
      <c r="ETT1" s="48"/>
      <c r="ETU1" s="49"/>
      <c r="ETV1" s="50"/>
      <c r="ETW1" s="50"/>
      <c r="ETX1" s="48"/>
      <c r="ETY1" s="49"/>
      <c r="ETZ1" s="50"/>
      <c r="EUA1" s="50"/>
      <c r="EUB1" s="48"/>
      <c r="EUC1" s="49"/>
      <c r="EUD1" s="50"/>
      <c r="EUE1" s="50"/>
      <c r="EUF1" s="48"/>
      <c r="EUG1" s="49"/>
      <c r="EUH1" s="50"/>
      <c r="EUI1" s="50"/>
      <c r="EUJ1" s="48"/>
      <c r="EUK1" s="49"/>
      <c r="EUL1" s="50"/>
      <c r="EUM1" s="50"/>
      <c r="EUN1" s="48"/>
      <c r="EUO1" s="49"/>
      <c r="EUP1" s="50"/>
      <c r="EUQ1" s="50"/>
      <c r="EUR1" s="48"/>
      <c r="EUS1" s="49"/>
      <c r="EUT1" s="50"/>
      <c r="EUU1" s="50"/>
      <c r="EUV1" s="48"/>
      <c r="EUW1" s="49"/>
      <c r="EUX1" s="50"/>
      <c r="EUY1" s="50"/>
      <c r="EUZ1" s="48"/>
      <c r="EVA1" s="49"/>
      <c r="EVB1" s="50"/>
      <c r="EVC1" s="50"/>
      <c r="EVD1" s="48"/>
      <c r="EVE1" s="49"/>
      <c r="EVF1" s="50"/>
      <c r="EVG1" s="50"/>
      <c r="EVH1" s="48"/>
      <c r="EVI1" s="49"/>
      <c r="EVJ1" s="50"/>
      <c r="EVK1" s="50"/>
      <c r="EVL1" s="48"/>
      <c r="EVM1" s="49"/>
      <c r="EVN1" s="50"/>
      <c r="EVO1" s="50"/>
      <c r="EVP1" s="48"/>
      <c r="EVQ1" s="49"/>
      <c r="EVR1" s="50"/>
      <c r="EVS1" s="50"/>
      <c r="EVT1" s="48"/>
      <c r="EVU1" s="49"/>
      <c r="EVV1" s="50"/>
      <c r="EVW1" s="50"/>
      <c r="EVX1" s="48"/>
      <c r="EVY1" s="49"/>
      <c r="EVZ1" s="50"/>
      <c r="EWA1" s="50"/>
      <c r="EWB1" s="48"/>
      <c r="EWC1" s="49"/>
      <c r="EWD1" s="50"/>
      <c r="EWE1" s="50"/>
      <c r="EWF1" s="48"/>
      <c r="EWG1" s="49"/>
      <c r="EWH1" s="50"/>
      <c r="EWI1" s="50"/>
      <c r="EWJ1" s="48"/>
      <c r="EWK1" s="49"/>
      <c r="EWL1" s="50"/>
      <c r="EWM1" s="50"/>
      <c r="EWN1" s="48"/>
      <c r="EWO1" s="49"/>
      <c r="EWP1" s="50"/>
      <c r="EWQ1" s="50"/>
      <c r="EWR1" s="48"/>
      <c r="EWS1" s="49"/>
      <c r="EWT1" s="50"/>
      <c r="EWU1" s="50"/>
      <c r="EWV1" s="48"/>
      <c r="EWW1" s="49"/>
      <c r="EWX1" s="50"/>
      <c r="EWY1" s="50"/>
      <c r="EWZ1" s="48"/>
      <c r="EXA1" s="49"/>
      <c r="EXB1" s="50"/>
      <c r="EXC1" s="50"/>
      <c r="EXD1" s="48"/>
      <c r="EXE1" s="49"/>
      <c r="EXF1" s="50"/>
      <c r="EXG1" s="50"/>
      <c r="EXH1" s="48"/>
      <c r="EXI1" s="49"/>
      <c r="EXJ1" s="50"/>
      <c r="EXK1" s="50"/>
      <c r="EXL1" s="48"/>
      <c r="EXM1" s="49"/>
      <c r="EXN1" s="50"/>
      <c r="EXO1" s="50"/>
      <c r="EXP1" s="48"/>
      <c r="EXQ1" s="49"/>
      <c r="EXR1" s="50"/>
      <c r="EXS1" s="50"/>
      <c r="EXT1" s="48"/>
      <c r="EXU1" s="49"/>
      <c r="EXV1" s="50"/>
      <c r="EXW1" s="50"/>
      <c r="EXX1" s="48"/>
      <c r="EXY1" s="49"/>
      <c r="EXZ1" s="50"/>
      <c r="EYA1" s="50"/>
      <c r="EYB1" s="48"/>
      <c r="EYC1" s="49"/>
      <c r="EYD1" s="50"/>
      <c r="EYE1" s="50"/>
      <c r="EYF1" s="48"/>
      <c r="EYG1" s="49"/>
      <c r="EYH1" s="50"/>
      <c r="EYI1" s="50"/>
      <c r="EYJ1" s="48"/>
      <c r="EYK1" s="49"/>
      <c r="EYL1" s="50"/>
      <c r="EYM1" s="50"/>
      <c r="EYN1" s="48"/>
      <c r="EYO1" s="49"/>
      <c r="EYP1" s="50"/>
      <c r="EYQ1" s="50"/>
      <c r="EYR1" s="48"/>
      <c r="EYS1" s="49"/>
      <c r="EYT1" s="50"/>
      <c r="EYU1" s="50"/>
      <c r="EYV1" s="48"/>
      <c r="EYW1" s="49"/>
      <c r="EYX1" s="50"/>
      <c r="EYY1" s="50"/>
      <c r="EYZ1" s="48"/>
      <c r="EZA1" s="49"/>
      <c r="EZB1" s="50"/>
      <c r="EZC1" s="50"/>
      <c r="EZD1" s="48"/>
      <c r="EZE1" s="49"/>
      <c r="EZF1" s="50"/>
      <c r="EZG1" s="50"/>
      <c r="EZH1" s="48"/>
      <c r="EZI1" s="49"/>
      <c r="EZJ1" s="50"/>
      <c r="EZK1" s="50"/>
      <c r="EZL1" s="48"/>
      <c r="EZM1" s="49"/>
      <c r="EZN1" s="50"/>
      <c r="EZO1" s="50"/>
      <c r="EZP1" s="48"/>
      <c r="EZQ1" s="49"/>
      <c r="EZR1" s="50"/>
      <c r="EZS1" s="50"/>
      <c r="EZT1" s="48"/>
      <c r="EZU1" s="49"/>
      <c r="EZV1" s="50"/>
      <c r="EZW1" s="50"/>
      <c r="EZX1" s="48"/>
      <c r="EZY1" s="49"/>
      <c r="EZZ1" s="50"/>
      <c r="FAA1" s="50"/>
      <c r="FAB1" s="48"/>
      <c r="FAC1" s="49"/>
      <c r="FAD1" s="50"/>
      <c r="FAE1" s="50"/>
      <c r="FAF1" s="48"/>
      <c r="FAG1" s="49"/>
      <c r="FAH1" s="50"/>
      <c r="FAI1" s="50"/>
      <c r="FAJ1" s="48"/>
      <c r="FAK1" s="49"/>
      <c r="FAL1" s="50"/>
      <c r="FAM1" s="50"/>
      <c r="FAN1" s="48"/>
      <c r="FAO1" s="49"/>
      <c r="FAP1" s="50"/>
      <c r="FAQ1" s="50"/>
      <c r="FAR1" s="48"/>
      <c r="FAS1" s="49"/>
      <c r="FAT1" s="50"/>
      <c r="FAU1" s="50"/>
      <c r="FAV1" s="48"/>
      <c r="FAW1" s="49"/>
      <c r="FAX1" s="50"/>
      <c r="FAY1" s="50"/>
      <c r="FAZ1" s="48"/>
      <c r="FBA1" s="49"/>
      <c r="FBB1" s="50"/>
      <c r="FBC1" s="50"/>
      <c r="FBD1" s="48"/>
      <c r="FBE1" s="49"/>
      <c r="FBF1" s="50"/>
      <c r="FBG1" s="50"/>
      <c r="FBH1" s="48"/>
      <c r="FBI1" s="49"/>
      <c r="FBJ1" s="50"/>
      <c r="FBK1" s="50"/>
      <c r="FBL1" s="48"/>
      <c r="FBM1" s="49"/>
      <c r="FBN1" s="50"/>
      <c r="FBO1" s="50"/>
      <c r="FBP1" s="48"/>
      <c r="FBQ1" s="49"/>
      <c r="FBR1" s="50"/>
      <c r="FBS1" s="50"/>
      <c r="FBT1" s="48"/>
      <c r="FBU1" s="49"/>
      <c r="FBV1" s="50"/>
      <c r="FBW1" s="50"/>
      <c r="FBX1" s="48"/>
      <c r="FBY1" s="49"/>
      <c r="FBZ1" s="50"/>
      <c r="FCA1" s="50"/>
      <c r="FCB1" s="48"/>
      <c r="FCC1" s="49"/>
      <c r="FCD1" s="50"/>
      <c r="FCE1" s="50"/>
      <c r="FCF1" s="48"/>
      <c r="FCG1" s="49"/>
      <c r="FCH1" s="50"/>
      <c r="FCI1" s="50"/>
      <c r="FCJ1" s="48"/>
      <c r="FCK1" s="49"/>
      <c r="FCL1" s="50"/>
      <c r="FCM1" s="50"/>
      <c r="FCN1" s="48"/>
      <c r="FCO1" s="49"/>
      <c r="FCP1" s="50"/>
      <c r="FCQ1" s="50"/>
      <c r="FCR1" s="48"/>
      <c r="FCS1" s="49"/>
      <c r="FCT1" s="50"/>
      <c r="FCU1" s="50"/>
      <c r="FCV1" s="48"/>
      <c r="FCW1" s="49"/>
      <c r="FCX1" s="50"/>
      <c r="FCY1" s="50"/>
      <c r="FCZ1" s="48"/>
      <c r="FDA1" s="49"/>
      <c r="FDB1" s="50"/>
      <c r="FDC1" s="50"/>
      <c r="FDD1" s="48"/>
      <c r="FDE1" s="49"/>
      <c r="FDF1" s="50"/>
      <c r="FDG1" s="50"/>
      <c r="FDH1" s="48"/>
      <c r="FDI1" s="49"/>
      <c r="FDJ1" s="50"/>
      <c r="FDK1" s="50"/>
      <c r="FDL1" s="48"/>
      <c r="FDM1" s="49"/>
      <c r="FDN1" s="50"/>
      <c r="FDO1" s="50"/>
      <c r="FDP1" s="48"/>
      <c r="FDQ1" s="49"/>
      <c r="FDR1" s="50"/>
      <c r="FDS1" s="50"/>
      <c r="FDT1" s="48"/>
      <c r="FDU1" s="49"/>
      <c r="FDV1" s="50"/>
      <c r="FDW1" s="50"/>
      <c r="FDX1" s="48"/>
      <c r="FDY1" s="49"/>
      <c r="FDZ1" s="50"/>
      <c r="FEA1" s="50"/>
      <c r="FEB1" s="48"/>
      <c r="FEC1" s="49"/>
      <c r="FED1" s="50"/>
      <c r="FEE1" s="50"/>
      <c r="FEF1" s="48"/>
      <c r="FEG1" s="49"/>
      <c r="FEH1" s="50"/>
      <c r="FEI1" s="50"/>
      <c r="FEJ1" s="48"/>
      <c r="FEK1" s="49"/>
      <c r="FEL1" s="50"/>
      <c r="FEM1" s="50"/>
      <c r="FEN1" s="48"/>
      <c r="FEO1" s="49"/>
      <c r="FEP1" s="50"/>
      <c r="FEQ1" s="50"/>
      <c r="FER1" s="48"/>
      <c r="FES1" s="49"/>
      <c r="FET1" s="50"/>
      <c r="FEU1" s="50"/>
      <c r="FEV1" s="48"/>
      <c r="FEW1" s="49"/>
      <c r="FEX1" s="50"/>
      <c r="FEY1" s="50"/>
      <c r="FEZ1" s="48"/>
      <c r="FFA1" s="49"/>
      <c r="FFB1" s="50"/>
      <c r="FFC1" s="50"/>
      <c r="FFD1" s="48"/>
      <c r="FFE1" s="49"/>
      <c r="FFF1" s="50"/>
      <c r="FFG1" s="50"/>
      <c r="FFH1" s="48"/>
      <c r="FFI1" s="49"/>
      <c r="FFJ1" s="50"/>
      <c r="FFK1" s="50"/>
      <c r="FFL1" s="48"/>
      <c r="FFM1" s="49"/>
      <c r="FFN1" s="50"/>
      <c r="FFO1" s="50"/>
      <c r="FFP1" s="48"/>
      <c r="FFQ1" s="49"/>
      <c r="FFR1" s="50"/>
      <c r="FFS1" s="50"/>
      <c r="FFT1" s="48"/>
      <c r="FFU1" s="49"/>
      <c r="FFV1" s="50"/>
      <c r="FFW1" s="50"/>
      <c r="FFX1" s="48"/>
      <c r="FFY1" s="49"/>
      <c r="FFZ1" s="50"/>
      <c r="FGA1" s="50"/>
      <c r="FGB1" s="48"/>
      <c r="FGC1" s="49"/>
      <c r="FGD1" s="50"/>
      <c r="FGE1" s="50"/>
      <c r="FGF1" s="48"/>
      <c r="FGG1" s="49"/>
      <c r="FGH1" s="50"/>
      <c r="FGI1" s="50"/>
      <c r="FGJ1" s="48"/>
      <c r="FGK1" s="49"/>
      <c r="FGL1" s="50"/>
      <c r="FGM1" s="50"/>
      <c r="FGN1" s="48"/>
      <c r="FGO1" s="49"/>
      <c r="FGP1" s="50"/>
      <c r="FGQ1" s="50"/>
      <c r="FGR1" s="48"/>
      <c r="FGS1" s="49"/>
      <c r="FGT1" s="50"/>
      <c r="FGU1" s="50"/>
      <c r="FGV1" s="48"/>
      <c r="FGW1" s="49"/>
      <c r="FGX1" s="50"/>
      <c r="FGY1" s="50"/>
      <c r="FGZ1" s="48"/>
      <c r="FHA1" s="49"/>
      <c r="FHB1" s="50"/>
      <c r="FHC1" s="50"/>
      <c r="FHD1" s="48"/>
      <c r="FHE1" s="49"/>
      <c r="FHF1" s="50"/>
      <c r="FHG1" s="50"/>
      <c r="FHH1" s="48"/>
      <c r="FHI1" s="49"/>
      <c r="FHJ1" s="50"/>
      <c r="FHK1" s="50"/>
      <c r="FHL1" s="48"/>
      <c r="FHM1" s="49"/>
      <c r="FHN1" s="50"/>
      <c r="FHO1" s="50"/>
      <c r="FHP1" s="48"/>
      <c r="FHQ1" s="49"/>
      <c r="FHR1" s="50"/>
      <c r="FHS1" s="50"/>
      <c r="FHT1" s="48"/>
      <c r="FHU1" s="49"/>
      <c r="FHV1" s="50"/>
      <c r="FHW1" s="50"/>
      <c r="FHX1" s="48"/>
      <c r="FHY1" s="49"/>
      <c r="FHZ1" s="50"/>
      <c r="FIA1" s="50"/>
      <c r="FIB1" s="48"/>
      <c r="FIC1" s="49"/>
      <c r="FID1" s="50"/>
      <c r="FIE1" s="50"/>
      <c r="FIF1" s="48"/>
      <c r="FIG1" s="49"/>
      <c r="FIH1" s="50"/>
      <c r="FII1" s="50"/>
      <c r="FIJ1" s="48"/>
      <c r="FIK1" s="49"/>
      <c r="FIL1" s="50"/>
      <c r="FIM1" s="50"/>
      <c r="FIN1" s="48"/>
      <c r="FIO1" s="49"/>
      <c r="FIP1" s="50"/>
      <c r="FIQ1" s="50"/>
      <c r="FIR1" s="48"/>
      <c r="FIS1" s="49"/>
      <c r="FIT1" s="50"/>
      <c r="FIU1" s="50"/>
      <c r="FIV1" s="48"/>
      <c r="FIW1" s="49"/>
      <c r="FIX1" s="50"/>
      <c r="FIY1" s="50"/>
      <c r="FIZ1" s="48"/>
      <c r="FJA1" s="49"/>
      <c r="FJB1" s="50"/>
      <c r="FJC1" s="50"/>
      <c r="FJD1" s="48"/>
      <c r="FJE1" s="49"/>
      <c r="FJF1" s="50"/>
      <c r="FJG1" s="50"/>
      <c r="FJH1" s="48"/>
      <c r="FJI1" s="49"/>
      <c r="FJJ1" s="50"/>
      <c r="FJK1" s="50"/>
      <c r="FJL1" s="48"/>
      <c r="FJM1" s="49"/>
      <c r="FJN1" s="50"/>
      <c r="FJO1" s="50"/>
      <c r="FJP1" s="48"/>
      <c r="FJQ1" s="49"/>
      <c r="FJR1" s="50"/>
      <c r="FJS1" s="50"/>
      <c r="FJT1" s="48"/>
      <c r="FJU1" s="49"/>
      <c r="FJV1" s="50"/>
      <c r="FJW1" s="50"/>
      <c r="FJX1" s="48"/>
      <c r="FJY1" s="49"/>
      <c r="FJZ1" s="50"/>
      <c r="FKA1" s="50"/>
      <c r="FKB1" s="48"/>
      <c r="FKC1" s="49"/>
      <c r="FKD1" s="50"/>
      <c r="FKE1" s="50"/>
      <c r="FKF1" s="48"/>
      <c r="FKG1" s="49"/>
      <c r="FKH1" s="50"/>
      <c r="FKI1" s="50"/>
      <c r="FKJ1" s="48"/>
      <c r="FKK1" s="49"/>
      <c r="FKL1" s="50"/>
      <c r="FKM1" s="50"/>
      <c r="FKN1" s="48"/>
      <c r="FKO1" s="49"/>
      <c r="FKP1" s="50"/>
      <c r="FKQ1" s="50"/>
      <c r="FKR1" s="48"/>
      <c r="FKS1" s="49"/>
      <c r="FKT1" s="50"/>
      <c r="FKU1" s="50"/>
      <c r="FKV1" s="48"/>
      <c r="FKW1" s="49"/>
      <c r="FKX1" s="50"/>
      <c r="FKY1" s="50"/>
      <c r="FKZ1" s="48"/>
      <c r="FLA1" s="49"/>
      <c r="FLB1" s="50"/>
      <c r="FLC1" s="50"/>
      <c r="FLD1" s="48"/>
      <c r="FLE1" s="49"/>
      <c r="FLF1" s="50"/>
      <c r="FLG1" s="50"/>
      <c r="FLH1" s="48"/>
      <c r="FLI1" s="49"/>
      <c r="FLJ1" s="50"/>
      <c r="FLK1" s="50"/>
      <c r="FLL1" s="48"/>
      <c r="FLM1" s="49"/>
      <c r="FLN1" s="50"/>
      <c r="FLO1" s="50"/>
      <c r="FLP1" s="48"/>
      <c r="FLQ1" s="49"/>
      <c r="FLR1" s="50"/>
      <c r="FLS1" s="50"/>
      <c r="FLT1" s="48"/>
      <c r="FLU1" s="49"/>
      <c r="FLV1" s="50"/>
      <c r="FLW1" s="50"/>
      <c r="FLX1" s="48"/>
      <c r="FLY1" s="49"/>
      <c r="FLZ1" s="50"/>
      <c r="FMA1" s="50"/>
      <c r="FMB1" s="48"/>
      <c r="FMC1" s="49"/>
      <c r="FMD1" s="50"/>
      <c r="FME1" s="50"/>
      <c r="FMF1" s="48"/>
      <c r="FMG1" s="49"/>
      <c r="FMH1" s="50"/>
      <c r="FMI1" s="50"/>
      <c r="FMJ1" s="48"/>
      <c r="FMK1" s="49"/>
      <c r="FML1" s="50"/>
      <c r="FMM1" s="50"/>
      <c r="FMN1" s="48"/>
      <c r="FMO1" s="49"/>
      <c r="FMP1" s="50"/>
      <c r="FMQ1" s="50"/>
      <c r="FMR1" s="48"/>
      <c r="FMS1" s="49"/>
      <c r="FMT1" s="50"/>
      <c r="FMU1" s="50"/>
      <c r="FMV1" s="48"/>
      <c r="FMW1" s="49"/>
      <c r="FMX1" s="50"/>
      <c r="FMY1" s="50"/>
      <c r="FMZ1" s="48"/>
      <c r="FNA1" s="49"/>
      <c r="FNB1" s="50"/>
      <c r="FNC1" s="50"/>
      <c r="FND1" s="48"/>
      <c r="FNE1" s="49"/>
      <c r="FNF1" s="50"/>
      <c r="FNG1" s="50"/>
      <c r="FNH1" s="48"/>
      <c r="FNI1" s="49"/>
      <c r="FNJ1" s="50"/>
      <c r="FNK1" s="50"/>
      <c r="FNL1" s="48"/>
      <c r="FNM1" s="49"/>
      <c r="FNN1" s="50"/>
      <c r="FNO1" s="50"/>
      <c r="FNP1" s="48"/>
      <c r="FNQ1" s="49"/>
      <c r="FNR1" s="50"/>
      <c r="FNS1" s="50"/>
      <c r="FNT1" s="48"/>
      <c r="FNU1" s="49"/>
      <c r="FNV1" s="50"/>
      <c r="FNW1" s="50"/>
      <c r="FNX1" s="48"/>
      <c r="FNY1" s="49"/>
      <c r="FNZ1" s="50"/>
      <c r="FOA1" s="50"/>
      <c r="FOB1" s="48"/>
      <c r="FOC1" s="49"/>
      <c r="FOD1" s="50"/>
      <c r="FOE1" s="50"/>
      <c r="FOF1" s="48"/>
      <c r="FOG1" s="49"/>
      <c r="FOH1" s="50"/>
      <c r="FOI1" s="50"/>
      <c r="FOJ1" s="48"/>
      <c r="FOK1" s="49"/>
      <c r="FOL1" s="50"/>
      <c r="FOM1" s="50"/>
      <c r="FON1" s="48"/>
      <c r="FOO1" s="49"/>
      <c r="FOP1" s="50"/>
      <c r="FOQ1" s="50"/>
      <c r="FOR1" s="48"/>
      <c r="FOS1" s="49"/>
      <c r="FOT1" s="50"/>
      <c r="FOU1" s="50"/>
      <c r="FOV1" s="48"/>
      <c r="FOW1" s="49"/>
      <c r="FOX1" s="50"/>
      <c r="FOY1" s="50"/>
      <c r="FOZ1" s="48"/>
      <c r="FPA1" s="49"/>
      <c r="FPB1" s="50"/>
      <c r="FPC1" s="50"/>
      <c r="FPD1" s="48"/>
      <c r="FPE1" s="49"/>
      <c r="FPF1" s="50"/>
      <c r="FPG1" s="50"/>
      <c r="FPH1" s="48"/>
      <c r="FPI1" s="49"/>
      <c r="FPJ1" s="50"/>
      <c r="FPK1" s="50"/>
      <c r="FPL1" s="48"/>
      <c r="FPM1" s="49"/>
      <c r="FPN1" s="50"/>
      <c r="FPO1" s="50"/>
      <c r="FPP1" s="48"/>
      <c r="FPQ1" s="49"/>
      <c r="FPR1" s="50"/>
      <c r="FPS1" s="50"/>
      <c r="FPT1" s="48"/>
      <c r="FPU1" s="49"/>
      <c r="FPV1" s="50"/>
      <c r="FPW1" s="50"/>
      <c r="FPX1" s="48"/>
      <c r="FPY1" s="49"/>
      <c r="FPZ1" s="50"/>
      <c r="FQA1" s="50"/>
      <c r="FQB1" s="48"/>
      <c r="FQC1" s="49"/>
      <c r="FQD1" s="50"/>
      <c r="FQE1" s="50"/>
      <c r="FQF1" s="48"/>
      <c r="FQG1" s="49"/>
      <c r="FQH1" s="50"/>
      <c r="FQI1" s="50"/>
      <c r="FQJ1" s="48"/>
      <c r="FQK1" s="49"/>
      <c r="FQL1" s="50"/>
      <c r="FQM1" s="50"/>
      <c r="FQN1" s="48"/>
      <c r="FQO1" s="49"/>
      <c r="FQP1" s="50"/>
      <c r="FQQ1" s="50"/>
      <c r="FQR1" s="48"/>
      <c r="FQS1" s="49"/>
      <c r="FQT1" s="50"/>
      <c r="FQU1" s="50"/>
      <c r="FQV1" s="48"/>
      <c r="FQW1" s="49"/>
      <c r="FQX1" s="50"/>
      <c r="FQY1" s="50"/>
      <c r="FQZ1" s="48"/>
      <c r="FRA1" s="49"/>
      <c r="FRB1" s="50"/>
      <c r="FRC1" s="50"/>
      <c r="FRD1" s="48"/>
      <c r="FRE1" s="49"/>
      <c r="FRF1" s="50"/>
      <c r="FRG1" s="50"/>
      <c r="FRH1" s="48"/>
      <c r="FRI1" s="49"/>
      <c r="FRJ1" s="50"/>
      <c r="FRK1" s="50"/>
      <c r="FRL1" s="48"/>
      <c r="FRM1" s="49"/>
      <c r="FRN1" s="50"/>
      <c r="FRO1" s="50"/>
      <c r="FRP1" s="48"/>
      <c r="FRQ1" s="49"/>
      <c r="FRR1" s="50"/>
      <c r="FRS1" s="50"/>
      <c r="FRT1" s="48"/>
      <c r="FRU1" s="49"/>
      <c r="FRV1" s="50"/>
      <c r="FRW1" s="50"/>
      <c r="FRX1" s="48"/>
      <c r="FRY1" s="49"/>
      <c r="FRZ1" s="50"/>
      <c r="FSA1" s="50"/>
      <c r="FSB1" s="48"/>
      <c r="FSC1" s="49"/>
      <c r="FSD1" s="50"/>
      <c r="FSE1" s="50"/>
      <c r="FSF1" s="48"/>
      <c r="FSG1" s="49"/>
      <c r="FSH1" s="50"/>
      <c r="FSI1" s="50"/>
      <c r="FSJ1" s="48"/>
      <c r="FSK1" s="49"/>
      <c r="FSL1" s="50"/>
      <c r="FSM1" s="50"/>
      <c r="FSN1" s="48"/>
      <c r="FSO1" s="49"/>
      <c r="FSP1" s="50"/>
      <c r="FSQ1" s="50"/>
      <c r="FSR1" s="48"/>
      <c r="FSS1" s="49"/>
      <c r="FST1" s="50"/>
      <c r="FSU1" s="50"/>
      <c r="FSV1" s="48"/>
      <c r="FSW1" s="49"/>
      <c r="FSX1" s="50"/>
      <c r="FSY1" s="50"/>
      <c r="FSZ1" s="48"/>
      <c r="FTA1" s="49"/>
      <c r="FTB1" s="50"/>
      <c r="FTC1" s="50"/>
      <c r="FTD1" s="48"/>
      <c r="FTE1" s="49"/>
      <c r="FTF1" s="50"/>
      <c r="FTG1" s="50"/>
      <c r="FTH1" s="48"/>
      <c r="FTI1" s="49"/>
      <c r="FTJ1" s="50"/>
      <c r="FTK1" s="50"/>
      <c r="FTL1" s="48"/>
      <c r="FTM1" s="49"/>
      <c r="FTN1" s="50"/>
      <c r="FTO1" s="50"/>
      <c r="FTP1" s="48"/>
      <c r="FTQ1" s="49"/>
      <c r="FTR1" s="50"/>
      <c r="FTS1" s="50"/>
      <c r="FTT1" s="48"/>
      <c r="FTU1" s="49"/>
      <c r="FTV1" s="50"/>
      <c r="FTW1" s="50"/>
      <c r="FTX1" s="48"/>
      <c r="FTY1" s="49"/>
      <c r="FTZ1" s="50"/>
      <c r="FUA1" s="50"/>
      <c r="FUB1" s="48"/>
      <c r="FUC1" s="49"/>
      <c r="FUD1" s="50"/>
      <c r="FUE1" s="50"/>
      <c r="FUF1" s="48"/>
      <c r="FUG1" s="49"/>
      <c r="FUH1" s="50"/>
      <c r="FUI1" s="50"/>
      <c r="FUJ1" s="48"/>
      <c r="FUK1" s="49"/>
      <c r="FUL1" s="50"/>
      <c r="FUM1" s="50"/>
      <c r="FUN1" s="48"/>
      <c r="FUO1" s="49"/>
      <c r="FUP1" s="50"/>
      <c r="FUQ1" s="50"/>
      <c r="FUR1" s="48"/>
      <c r="FUS1" s="49"/>
      <c r="FUT1" s="50"/>
      <c r="FUU1" s="50"/>
      <c r="FUV1" s="48"/>
      <c r="FUW1" s="49"/>
      <c r="FUX1" s="50"/>
      <c r="FUY1" s="50"/>
      <c r="FUZ1" s="48"/>
      <c r="FVA1" s="49"/>
      <c r="FVB1" s="50"/>
      <c r="FVC1" s="50"/>
      <c r="FVD1" s="48"/>
      <c r="FVE1" s="49"/>
      <c r="FVF1" s="50"/>
      <c r="FVG1" s="50"/>
      <c r="FVH1" s="48"/>
      <c r="FVI1" s="49"/>
      <c r="FVJ1" s="50"/>
      <c r="FVK1" s="50"/>
      <c r="FVL1" s="48"/>
      <c r="FVM1" s="49"/>
      <c r="FVN1" s="50"/>
      <c r="FVO1" s="50"/>
      <c r="FVP1" s="48"/>
      <c r="FVQ1" s="49"/>
      <c r="FVR1" s="50"/>
      <c r="FVS1" s="50"/>
      <c r="FVT1" s="48"/>
      <c r="FVU1" s="49"/>
      <c r="FVV1" s="50"/>
      <c r="FVW1" s="50"/>
      <c r="FVX1" s="48"/>
      <c r="FVY1" s="49"/>
      <c r="FVZ1" s="50"/>
      <c r="FWA1" s="50"/>
      <c r="FWB1" s="48"/>
      <c r="FWC1" s="49"/>
      <c r="FWD1" s="50"/>
      <c r="FWE1" s="50"/>
      <c r="FWF1" s="48"/>
      <c r="FWG1" s="49"/>
      <c r="FWH1" s="50"/>
      <c r="FWI1" s="50"/>
      <c r="FWJ1" s="48"/>
      <c r="FWK1" s="49"/>
      <c r="FWL1" s="50"/>
      <c r="FWM1" s="50"/>
      <c r="FWN1" s="48"/>
      <c r="FWO1" s="49"/>
      <c r="FWP1" s="50"/>
      <c r="FWQ1" s="50"/>
      <c r="FWR1" s="48"/>
      <c r="FWS1" s="49"/>
      <c r="FWT1" s="50"/>
      <c r="FWU1" s="50"/>
      <c r="FWV1" s="48"/>
      <c r="FWW1" s="49"/>
      <c r="FWX1" s="50"/>
      <c r="FWY1" s="50"/>
      <c r="FWZ1" s="48"/>
      <c r="FXA1" s="49"/>
      <c r="FXB1" s="50"/>
      <c r="FXC1" s="50"/>
      <c r="FXD1" s="48"/>
      <c r="FXE1" s="49"/>
      <c r="FXF1" s="50"/>
      <c r="FXG1" s="50"/>
      <c r="FXH1" s="48"/>
      <c r="FXI1" s="49"/>
      <c r="FXJ1" s="50"/>
      <c r="FXK1" s="50"/>
      <c r="FXL1" s="48"/>
      <c r="FXM1" s="49"/>
      <c r="FXN1" s="50"/>
      <c r="FXO1" s="50"/>
      <c r="FXP1" s="48"/>
      <c r="FXQ1" s="49"/>
      <c r="FXR1" s="50"/>
      <c r="FXS1" s="50"/>
      <c r="FXT1" s="48"/>
      <c r="FXU1" s="49"/>
      <c r="FXV1" s="50"/>
      <c r="FXW1" s="50"/>
      <c r="FXX1" s="48"/>
      <c r="FXY1" s="49"/>
      <c r="FXZ1" s="50"/>
      <c r="FYA1" s="50"/>
      <c r="FYB1" s="48"/>
      <c r="FYC1" s="49"/>
      <c r="FYD1" s="50"/>
      <c r="FYE1" s="50"/>
      <c r="FYF1" s="48"/>
      <c r="FYG1" s="49"/>
      <c r="FYH1" s="50"/>
      <c r="FYI1" s="50"/>
      <c r="FYJ1" s="48"/>
      <c r="FYK1" s="49"/>
      <c r="FYL1" s="50"/>
      <c r="FYM1" s="50"/>
      <c r="FYN1" s="48"/>
      <c r="FYO1" s="49"/>
      <c r="FYP1" s="50"/>
      <c r="FYQ1" s="50"/>
      <c r="FYR1" s="48"/>
      <c r="FYS1" s="49"/>
      <c r="FYT1" s="50"/>
      <c r="FYU1" s="50"/>
      <c r="FYV1" s="48"/>
      <c r="FYW1" s="49"/>
      <c r="FYX1" s="50"/>
      <c r="FYY1" s="50"/>
      <c r="FYZ1" s="48"/>
      <c r="FZA1" s="49"/>
      <c r="FZB1" s="50"/>
      <c r="FZC1" s="50"/>
      <c r="FZD1" s="48"/>
      <c r="FZE1" s="49"/>
      <c r="FZF1" s="50"/>
      <c r="FZG1" s="50"/>
      <c r="FZH1" s="48"/>
      <c r="FZI1" s="49"/>
      <c r="FZJ1" s="50"/>
      <c r="FZK1" s="50"/>
      <c r="FZL1" s="48"/>
      <c r="FZM1" s="49"/>
      <c r="FZN1" s="50"/>
      <c r="FZO1" s="50"/>
      <c r="FZP1" s="48"/>
      <c r="FZQ1" s="49"/>
      <c r="FZR1" s="50"/>
      <c r="FZS1" s="50"/>
      <c r="FZT1" s="48"/>
      <c r="FZU1" s="49"/>
      <c r="FZV1" s="50"/>
      <c r="FZW1" s="50"/>
      <c r="FZX1" s="48"/>
      <c r="FZY1" s="49"/>
      <c r="FZZ1" s="50"/>
      <c r="GAA1" s="50"/>
      <c r="GAB1" s="48"/>
      <c r="GAC1" s="49"/>
      <c r="GAD1" s="50"/>
      <c r="GAE1" s="50"/>
      <c r="GAF1" s="48"/>
      <c r="GAG1" s="49"/>
      <c r="GAH1" s="50"/>
      <c r="GAI1" s="50"/>
      <c r="GAJ1" s="48"/>
      <c r="GAK1" s="49"/>
      <c r="GAL1" s="50"/>
      <c r="GAM1" s="50"/>
      <c r="GAN1" s="48"/>
      <c r="GAO1" s="49"/>
      <c r="GAP1" s="50"/>
      <c r="GAQ1" s="50"/>
      <c r="GAR1" s="48"/>
      <c r="GAS1" s="49"/>
      <c r="GAT1" s="50"/>
      <c r="GAU1" s="50"/>
      <c r="GAV1" s="48"/>
      <c r="GAW1" s="49"/>
      <c r="GAX1" s="50"/>
      <c r="GAY1" s="50"/>
      <c r="GAZ1" s="48"/>
      <c r="GBA1" s="49"/>
      <c r="GBB1" s="50"/>
      <c r="GBC1" s="50"/>
      <c r="GBD1" s="48"/>
      <c r="GBE1" s="49"/>
      <c r="GBF1" s="50"/>
      <c r="GBG1" s="50"/>
      <c r="GBH1" s="48"/>
      <c r="GBI1" s="49"/>
      <c r="GBJ1" s="50"/>
      <c r="GBK1" s="50"/>
      <c r="GBL1" s="48"/>
      <c r="GBM1" s="49"/>
      <c r="GBN1" s="50"/>
      <c r="GBO1" s="50"/>
      <c r="GBP1" s="48"/>
      <c r="GBQ1" s="49"/>
      <c r="GBR1" s="50"/>
      <c r="GBS1" s="50"/>
      <c r="GBT1" s="48"/>
      <c r="GBU1" s="49"/>
      <c r="GBV1" s="50"/>
      <c r="GBW1" s="50"/>
      <c r="GBX1" s="48"/>
      <c r="GBY1" s="49"/>
      <c r="GBZ1" s="50"/>
      <c r="GCA1" s="50"/>
      <c r="GCB1" s="48"/>
      <c r="GCC1" s="49"/>
      <c r="GCD1" s="50"/>
      <c r="GCE1" s="50"/>
      <c r="GCF1" s="48"/>
      <c r="GCG1" s="49"/>
      <c r="GCH1" s="50"/>
      <c r="GCI1" s="50"/>
      <c r="GCJ1" s="48"/>
      <c r="GCK1" s="49"/>
      <c r="GCL1" s="50"/>
      <c r="GCM1" s="50"/>
      <c r="GCN1" s="48"/>
      <c r="GCO1" s="49"/>
      <c r="GCP1" s="50"/>
      <c r="GCQ1" s="50"/>
      <c r="GCR1" s="48"/>
      <c r="GCS1" s="49"/>
      <c r="GCT1" s="50"/>
      <c r="GCU1" s="50"/>
      <c r="GCV1" s="48"/>
      <c r="GCW1" s="49"/>
      <c r="GCX1" s="50"/>
      <c r="GCY1" s="50"/>
      <c r="GCZ1" s="48"/>
      <c r="GDA1" s="49"/>
      <c r="GDB1" s="50"/>
      <c r="GDC1" s="50"/>
      <c r="GDD1" s="48"/>
      <c r="GDE1" s="49"/>
      <c r="GDF1" s="50"/>
      <c r="GDG1" s="50"/>
      <c r="GDH1" s="48"/>
      <c r="GDI1" s="49"/>
      <c r="GDJ1" s="50"/>
      <c r="GDK1" s="50"/>
      <c r="GDL1" s="48"/>
      <c r="GDM1" s="49"/>
      <c r="GDN1" s="50"/>
      <c r="GDO1" s="50"/>
      <c r="GDP1" s="48"/>
      <c r="GDQ1" s="49"/>
      <c r="GDR1" s="50"/>
      <c r="GDS1" s="50"/>
      <c r="GDT1" s="48"/>
      <c r="GDU1" s="49"/>
      <c r="GDV1" s="50"/>
      <c r="GDW1" s="50"/>
      <c r="GDX1" s="48"/>
      <c r="GDY1" s="49"/>
      <c r="GDZ1" s="50"/>
      <c r="GEA1" s="50"/>
      <c r="GEB1" s="48"/>
      <c r="GEC1" s="49"/>
      <c r="GED1" s="50"/>
      <c r="GEE1" s="50"/>
      <c r="GEF1" s="48"/>
      <c r="GEG1" s="49"/>
      <c r="GEH1" s="50"/>
      <c r="GEI1" s="50"/>
      <c r="GEJ1" s="48"/>
      <c r="GEK1" s="49"/>
      <c r="GEL1" s="50"/>
      <c r="GEM1" s="50"/>
      <c r="GEN1" s="48"/>
      <c r="GEO1" s="49"/>
      <c r="GEP1" s="50"/>
      <c r="GEQ1" s="50"/>
      <c r="GER1" s="48"/>
      <c r="GES1" s="49"/>
      <c r="GET1" s="50"/>
      <c r="GEU1" s="50"/>
      <c r="GEV1" s="48"/>
      <c r="GEW1" s="49"/>
      <c r="GEX1" s="50"/>
      <c r="GEY1" s="50"/>
      <c r="GEZ1" s="48"/>
      <c r="GFA1" s="49"/>
      <c r="GFB1" s="50"/>
      <c r="GFC1" s="50"/>
      <c r="GFD1" s="48"/>
      <c r="GFE1" s="49"/>
      <c r="GFF1" s="50"/>
      <c r="GFG1" s="50"/>
      <c r="GFH1" s="48"/>
      <c r="GFI1" s="49"/>
      <c r="GFJ1" s="50"/>
      <c r="GFK1" s="50"/>
      <c r="GFL1" s="48"/>
      <c r="GFM1" s="49"/>
      <c r="GFN1" s="50"/>
      <c r="GFO1" s="50"/>
      <c r="GFP1" s="48"/>
      <c r="GFQ1" s="49"/>
      <c r="GFR1" s="50"/>
      <c r="GFS1" s="50"/>
      <c r="GFT1" s="48"/>
      <c r="GFU1" s="49"/>
      <c r="GFV1" s="50"/>
      <c r="GFW1" s="50"/>
      <c r="GFX1" s="48"/>
      <c r="GFY1" s="49"/>
      <c r="GFZ1" s="50"/>
      <c r="GGA1" s="50"/>
      <c r="GGB1" s="48"/>
      <c r="GGC1" s="49"/>
      <c r="GGD1" s="50"/>
      <c r="GGE1" s="50"/>
      <c r="GGF1" s="48"/>
      <c r="GGG1" s="49"/>
      <c r="GGH1" s="50"/>
      <c r="GGI1" s="50"/>
      <c r="GGJ1" s="48"/>
      <c r="GGK1" s="49"/>
      <c r="GGL1" s="50"/>
      <c r="GGM1" s="50"/>
      <c r="GGN1" s="48"/>
      <c r="GGO1" s="49"/>
      <c r="GGP1" s="50"/>
      <c r="GGQ1" s="50"/>
      <c r="GGR1" s="48"/>
      <c r="GGS1" s="49"/>
      <c r="GGT1" s="50"/>
      <c r="GGU1" s="50"/>
      <c r="GGV1" s="48"/>
      <c r="GGW1" s="49"/>
      <c r="GGX1" s="50"/>
      <c r="GGY1" s="50"/>
      <c r="GGZ1" s="48"/>
      <c r="GHA1" s="49"/>
      <c r="GHB1" s="50"/>
      <c r="GHC1" s="50"/>
      <c r="GHD1" s="48"/>
      <c r="GHE1" s="49"/>
      <c r="GHF1" s="50"/>
      <c r="GHG1" s="50"/>
      <c r="GHH1" s="48"/>
      <c r="GHI1" s="49"/>
      <c r="GHJ1" s="50"/>
      <c r="GHK1" s="50"/>
      <c r="GHL1" s="48"/>
      <c r="GHM1" s="49"/>
      <c r="GHN1" s="50"/>
      <c r="GHO1" s="50"/>
      <c r="GHP1" s="48"/>
      <c r="GHQ1" s="49"/>
      <c r="GHR1" s="50"/>
      <c r="GHS1" s="50"/>
      <c r="GHT1" s="48"/>
      <c r="GHU1" s="49"/>
      <c r="GHV1" s="50"/>
      <c r="GHW1" s="50"/>
      <c r="GHX1" s="48"/>
      <c r="GHY1" s="49"/>
      <c r="GHZ1" s="50"/>
      <c r="GIA1" s="50"/>
      <c r="GIB1" s="48"/>
      <c r="GIC1" s="49"/>
      <c r="GID1" s="50"/>
      <c r="GIE1" s="50"/>
      <c r="GIF1" s="48"/>
      <c r="GIG1" s="49"/>
      <c r="GIH1" s="50"/>
      <c r="GII1" s="50"/>
      <c r="GIJ1" s="48"/>
      <c r="GIK1" s="49"/>
      <c r="GIL1" s="50"/>
      <c r="GIM1" s="50"/>
      <c r="GIN1" s="48"/>
      <c r="GIO1" s="49"/>
      <c r="GIP1" s="50"/>
      <c r="GIQ1" s="50"/>
      <c r="GIR1" s="48"/>
      <c r="GIS1" s="49"/>
      <c r="GIT1" s="50"/>
      <c r="GIU1" s="50"/>
      <c r="GIV1" s="48"/>
      <c r="GIW1" s="49"/>
      <c r="GIX1" s="50"/>
      <c r="GIY1" s="50"/>
      <c r="GIZ1" s="48"/>
      <c r="GJA1" s="49"/>
      <c r="GJB1" s="50"/>
      <c r="GJC1" s="50"/>
      <c r="GJD1" s="48"/>
      <c r="GJE1" s="49"/>
      <c r="GJF1" s="50"/>
      <c r="GJG1" s="50"/>
      <c r="GJH1" s="48"/>
      <c r="GJI1" s="49"/>
      <c r="GJJ1" s="50"/>
      <c r="GJK1" s="50"/>
      <c r="GJL1" s="48"/>
      <c r="GJM1" s="49"/>
      <c r="GJN1" s="50"/>
      <c r="GJO1" s="50"/>
      <c r="GJP1" s="48"/>
      <c r="GJQ1" s="49"/>
      <c r="GJR1" s="50"/>
      <c r="GJS1" s="50"/>
      <c r="GJT1" s="48"/>
      <c r="GJU1" s="49"/>
      <c r="GJV1" s="50"/>
      <c r="GJW1" s="50"/>
      <c r="GJX1" s="48"/>
      <c r="GJY1" s="49"/>
      <c r="GJZ1" s="50"/>
      <c r="GKA1" s="50"/>
      <c r="GKB1" s="48"/>
      <c r="GKC1" s="49"/>
      <c r="GKD1" s="50"/>
      <c r="GKE1" s="50"/>
      <c r="GKF1" s="48"/>
      <c r="GKG1" s="49"/>
      <c r="GKH1" s="50"/>
      <c r="GKI1" s="50"/>
      <c r="GKJ1" s="48"/>
      <c r="GKK1" s="49"/>
      <c r="GKL1" s="50"/>
      <c r="GKM1" s="50"/>
      <c r="GKN1" s="48"/>
      <c r="GKO1" s="49"/>
      <c r="GKP1" s="50"/>
      <c r="GKQ1" s="50"/>
      <c r="GKR1" s="48"/>
      <c r="GKS1" s="49"/>
      <c r="GKT1" s="50"/>
      <c r="GKU1" s="50"/>
      <c r="GKV1" s="48"/>
      <c r="GKW1" s="49"/>
      <c r="GKX1" s="50"/>
      <c r="GKY1" s="50"/>
      <c r="GKZ1" s="48"/>
      <c r="GLA1" s="49"/>
      <c r="GLB1" s="50"/>
      <c r="GLC1" s="50"/>
      <c r="GLD1" s="48"/>
      <c r="GLE1" s="49"/>
      <c r="GLF1" s="50"/>
      <c r="GLG1" s="50"/>
      <c r="GLH1" s="48"/>
      <c r="GLI1" s="49"/>
      <c r="GLJ1" s="50"/>
      <c r="GLK1" s="50"/>
      <c r="GLL1" s="48"/>
      <c r="GLM1" s="49"/>
      <c r="GLN1" s="50"/>
      <c r="GLO1" s="50"/>
      <c r="GLP1" s="48"/>
      <c r="GLQ1" s="49"/>
      <c r="GLR1" s="50"/>
      <c r="GLS1" s="50"/>
      <c r="GLT1" s="48"/>
      <c r="GLU1" s="49"/>
      <c r="GLV1" s="50"/>
      <c r="GLW1" s="50"/>
      <c r="GLX1" s="48"/>
      <c r="GLY1" s="49"/>
      <c r="GLZ1" s="50"/>
      <c r="GMA1" s="50"/>
      <c r="GMB1" s="48"/>
      <c r="GMC1" s="49"/>
      <c r="GMD1" s="50"/>
      <c r="GME1" s="50"/>
      <c r="GMF1" s="48"/>
      <c r="GMG1" s="49"/>
      <c r="GMH1" s="50"/>
      <c r="GMI1" s="50"/>
      <c r="GMJ1" s="48"/>
      <c r="GMK1" s="49"/>
      <c r="GML1" s="50"/>
      <c r="GMM1" s="50"/>
      <c r="GMN1" s="48"/>
      <c r="GMO1" s="49"/>
      <c r="GMP1" s="50"/>
      <c r="GMQ1" s="50"/>
      <c r="GMR1" s="48"/>
      <c r="GMS1" s="49"/>
      <c r="GMT1" s="50"/>
      <c r="GMU1" s="50"/>
      <c r="GMV1" s="48"/>
      <c r="GMW1" s="49"/>
      <c r="GMX1" s="50"/>
      <c r="GMY1" s="50"/>
      <c r="GMZ1" s="48"/>
      <c r="GNA1" s="49"/>
      <c r="GNB1" s="50"/>
      <c r="GNC1" s="50"/>
      <c r="GND1" s="48"/>
      <c r="GNE1" s="49"/>
      <c r="GNF1" s="50"/>
      <c r="GNG1" s="50"/>
      <c r="GNH1" s="48"/>
      <c r="GNI1" s="49"/>
      <c r="GNJ1" s="50"/>
      <c r="GNK1" s="50"/>
      <c r="GNL1" s="48"/>
      <c r="GNM1" s="49"/>
      <c r="GNN1" s="50"/>
      <c r="GNO1" s="50"/>
      <c r="GNP1" s="48"/>
      <c r="GNQ1" s="49"/>
      <c r="GNR1" s="50"/>
      <c r="GNS1" s="50"/>
      <c r="GNT1" s="48"/>
      <c r="GNU1" s="49"/>
      <c r="GNV1" s="50"/>
      <c r="GNW1" s="50"/>
      <c r="GNX1" s="48"/>
      <c r="GNY1" s="49"/>
      <c r="GNZ1" s="50"/>
      <c r="GOA1" s="50"/>
      <c r="GOB1" s="48"/>
      <c r="GOC1" s="49"/>
      <c r="GOD1" s="50"/>
      <c r="GOE1" s="50"/>
      <c r="GOF1" s="48"/>
      <c r="GOG1" s="49"/>
      <c r="GOH1" s="50"/>
      <c r="GOI1" s="50"/>
      <c r="GOJ1" s="48"/>
      <c r="GOK1" s="49"/>
      <c r="GOL1" s="50"/>
      <c r="GOM1" s="50"/>
      <c r="GON1" s="48"/>
      <c r="GOO1" s="49"/>
      <c r="GOP1" s="50"/>
      <c r="GOQ1" s="50"/>
      <c r="GOR1" s="48"/>
      <c r="GOS1" s="49"/>
      <c r="GOT1" s="50"/>
      <c r="GOU1" s="50"/>
      <c r="GOV1" s="48"/>
      <c r="GOW1" s="49"/>
      <c r="GOX1" s="50"/>
      <c r="GOY1" s="50"/>
      <c r="GOZ1" s="48"/>
      <c r="GPA1" s="49"/>
      <c r="GPB1" s="50"/>
      <c r="GPC1" s="50"/>
      <c r="GPD1" s="48"/>
      <c r="GPE1" s="49"/>
      <c r="GPF1" s="50"/>
      <c r="GPG1" s="50"/>
      <c r="GPH1" s="48"/>
      <c r="GPI1" s="49"/>
      <c r="GPJ1" s="50"/>
      <c r="GPK1" s="50"/>
      <c r="GPL1" s="48"/>
      <c r="GPM1" s="49"/>
      <c r="GPN1" s="50"/>
      <c r="GPO1" s="50"/>
      <c r="GPP1" s="48"/>
      <c r="GPQ1" s="49"/>
      <c r="GPR1" s="50"/>
      <c r="GPS1" s="50"/>
      <c r="GPT1" s="48"/>
      <c r="GPU1" s="49"/>
      <c r="GPV1" s="50"/>
      <c r="GPW1" s="50"/>
      <c r="GPX1" s="48"/>
      <c r="GPY1" s="49"/>
      <c r="GPZ1" s="50"/>
      <c r="GQA1" s="50"/>
      <c r="GQB1" s="48"/>
      <c r="GQC1" s="49"/>
      <c r="GQD1" s="50"/>
      <c r="GQE1" s="50"/>
      <c r="GQF1" s="48"/>
      <c r="GQG1" s="49"/>
      <c r="GQH1" s="50"/>
      <c r="GQI1" s="50"/>
      <c r="GQJ1" s="48"/>
      <c r="GQK1" s="49"/>
      <c r="GQL1" s="50"/>
      <c r="GQM1" s="50"/>
      <c r="GQN1" s="48"/>
      <c r="GQO1" s="49"/>
      <c r="GQP1" s="50"/>
      <c r="GQQ1" s="50"/>
      <c r="GQR1" s="48"/>
      <c r="GQS1" s="49"/>
      <c r="GQT1" s="50"/>
      <c r="GQU1" s="50"/>
      <c r="GQV1" s="48"/>
      <c r="GQW1" s="49"/>
      <c r="GQX1" s="50"/>
      <c r="GQY1" s="50"/>
      <c r="GQZ1" s="48"/>
      <c r="GRA1" s="49"/>
      <c r="GRB1" s="50"/>
      <c r="GRC1" s="50"/>
      <c r="GRD1" s="48"/>
      <c r="GRE1" s="49"/>
      <c r="GRF1" s="50"/>
      <c r="GRG1" s="50"/>
      <c r="GRH1" s="48"/>
      <c r="GRI1" s="49"/>
      <c r="GRJ1" s="50"/>
      <c r="GRK1" s="50"/>
      <c r="GRL1" s="48"/>
      <c r="GRM1" s="49"/>
      <c r="GRN1" s="50"/>
      <c r="GRO1" s="50"/>
      <c r="GRP1" s="48"/>
      <c r="GRQ1" s="49"/>
      <c r="GRR1" s="50"/>
      <c r="GRS1" s="50"/>
      <c r="GRT1" s="48"/>
      <c r="GRU1" s="49"/>
      <c r="GRV1" s="50"/>
      <c r="GRW1" s="50"/>
      <c r="GRX1" s="48"/>
      <c r="GRY1" s="49"/>
      <c r="GRZ1" s="50"/>
      <c r="GSA1" s="50"/>
      <c r="GSB1" s="48"/>
      <c r="GSC1" s="49"/>
      <c r="GSD1" s="50"/>
      <c r="GSE1" s="50"/>
      <c r="GSF1" s="48"/>
      <c r="GSG1" s="49"/>
      <c r="GSH1" s="50"/>
      <c r="GSI1" s="50"/>
      <c r="GSJ1" s="48"/>
      <c r="GSK1" s="49"/>
      <c r="GSL1" s="50"/>
      <c r="GSM1" s="50"/>
      <c r="GSN1" s="48"/>
      <c r="GSO1" s="49"/>
      <c r="GSP1" s="50"/>
      <c r="GSQ1" s="50"/>
      <c r="GSR1" s="48"/>
      <c r="GSS1" s="49"/>
      <c r="GST1" s="50"/>
      <c r="GSU1" s="50"/>
      <c r="GSV1" s="48"/>
      <c r="GSW1" s="49"/>
      <c r="GSX1" s="50"/>
      <c r="GSY1" s="50"/>
      <c r="GSZ1" s="48"/>
      <c r="GTA1" s="49"/>
      <c r="GTB1" s="50"/>
      <c r="GTC1" s="50"/>
      <c r="GTD1" s="48"/>
      <c r="GTE1" s="49"/>
      <c r="GTF1" s="50"/>
      <c r="GTG1" s="50"/>
      <c r="GTH1" s="48"/>
      <c r="GTI1" s="49"/>
      <c r="GTJ1" s="50"/>
      <c r="GTK1" s="50"/>
      <c r="GTL1" s="48"/>
      <c r="GTM1" s="49"/>
      <c r="GTN1" s="50"/>
      <c r="GTO1" s="50"/>
      <c r="GTP1" s="48"/>
      <c r="GTQ1" s="49"/>
      <c r="GTR1" s="50"/>
      <c r="GTS1" s="50"/>
      <c r="GTT1" s="48"/>
      <c r="GTU1" s="49"/>
      <c r="GTV1" s="50"/>
      <c r="GTW1" s="50"/>
      <c r="GTX1" s="48"/>
      <c r="GTY1" s="49"/>
      <c r="GTZ1" s="50"/>
      <c r="GUA1" s="50"/>
      <c r="GUB1" s="48"/>
      <c r="GUC1" s="49"/>
      <c r="GUD1" s="50"/>
      <c r="GUE1" s="50"/>
      <c r="GUF1" s="48"/>
      <c r="GUG1" s="49"/>
      <c r="GUH1" s="50"/>
      <c r="GUI1" s="50"/>
      <c r="GUJ1" s="48"/>
      <c r="GUK1" s="49"/>
      <c r="GUL1" s="50"/>
      <c r="GUM1" s="50"/>
      <c r="GUN1" s="48"/>
      <c r="GUO1" s="49"/>
      <c r="GUP1" s="50"/>
      <c r="GUQ1" s="50"/>
      <c r="GUR1" s="48"/>
      <c r="GUS1" s="49"/>
      <c r="GUT1" s="50"/>
      <c r="GUU1" s="50"/>
      <c r="GUV1" s="48"/>
      <c r="GUW1" s="49"/>
      <c r="GUX1" s="50"/>
      <c r="GUY1" s="50"/>
      <c r="GUZ1" s="48"/>
      <c r="GVA1" s="49"/>
      <c r="GVB1" s="50"/>
      <c r="GVC1" s="50"/>
      <c r="GVD1" s="48"/>
      <c r="GVE1" s="49"/>
      <c r="GVF1" s="50"/>
      <c r="GVG1" s="50"/>
      <c r="GVH1" s="48"/>
      <c r="GVI1" s="49"/>
      <c r="GVJ1" s="50"/>
      <c r="GVK1" s="50"/>
      <c r="GVL1" s="48"/>
      <c r="GVM1" s="49"/>
      <c r="GVN1" s="50"/>
      <c r="GVO1" s="50"/>
      <c r="GVP1" s="48"/>
      <c r="GVQ1" s="49"/>
      <c r="GVR1" s="50"/>
      <c r="GVS1" s="50"/>
      <c r="GVT1" s="48"/>
      <c r="GVU1" s="49"/>
      <c r="GVV1" s="50"/>
      <c r="GVW1" s="50"/>
      <c r="GVX1" s="48"/>
      <c r="GVY1" s="49"/>
      <c r="GVZ1" s="50"/>
      <c r="GWA1" s="50"/>
      <c r="GWB1" s="48"/>
      <c r="GWC1" s="49"/>
      <c r="GWD1" s="50"/>
      <c r="GWE1" s="50"/>
      <c r="GWF1" s="48"/>
      <c r="GWG1" s="49"/>
      <c r="GWH1" s="50"/>
      <c r="GWI1" s="50"/>
      <c r="GWJ1" s="48"/>
      <c r="GWK1" s="49"/>
      <c r="GWL1" s="50"/>
      <c r="GWM1" s="50"/>
      <c r="GWN1" s="48"/>
      <c r="GWO1" s="49"/>
      <c r="GWP1" s="50"/>
      <c r="GWQ1" s="50"/>
      <c r="GWR1" s="48"/>
      <c r="GWS1" s="49"/>
      <c r="GWT1" s="50"/>
      <c r="GWU1" s="50"/>
      <c r="GWV1" s="48"/>
      <c r="GWW1" s="49"/>
      <c r="GWX1" s="50"/>
      <c r="GWY1" s="50"/>
      <c r="GWZ1" s="48"/>
      <c r="GXA1" s="49"/>
      <c r="GXB1" s="50"/>
      <c r="GXC1" s="50"/>
      <c r="GXD1" s="48"/>
      <c r="GXE1" s="49"/>
      <c r="GXF1" s="50"/>
      <c r="GXG1" s="50"/>
      <c r="GXH1" s="48"/>
      <c r="GXI1" s="49"/>
      <c r="GXJ1" s="50"/>
      <c r="GXK1" s="50"/>
      <c r="GXL1" s="48"/>
      <c r="GXM1" s="49"/>
      <c r="GXN1" s="50"/>
      <c r="GXO1" s="50"/>
      <c r="GXP1" s="48"/>
      <c r="GXQ1" s="49"/>
      <c r="GXR1" s="50"/>
      <c r="GXS1" s="50"/>
      <c r="GXT1" s="48"/>
      <c r="GXU1" s="49"/>
      <c r="GXV1" s="50"/>
      <c r="GXW1" s="50"/>
      <c r="GXX1" s="48"/>
      <c r="GXY1" s="49"/>
      <c r="GXZ1" s="50"/>
      <c r="GYA1" s="50"/>
      <c r="GYB1" s="48"/>
      <c r="GYC1" s="49"/>
      <c r="GYD1" s="50"/>
      <c r="GYE1" s="50"/>
      <c r="GYF1" s="48"/>
      <c r="GYG1" s="49"/>
      <c r="GYH1" s="50"/>
      <c r="GYI1" s="50"/>
      <c r="GYJ1" s="48"/>
      <c r="GYK1" s="49"/>
      <c r="GYL1" s="50"/>
      <c r="GYM1" s="50"/>
      <c r="GYN1" s="48"/>
      <c r="GYO1" s="49"/>
      <c r="GYP1" s="50"/>
      <c r="GYQ1" s="50"/>
      <c r="GYR1" s="48"/>
      <c r="GYS1" s="49"/>
      <c r="GYT1" s="50"/>
      <c r="GYU1" s="50"/>
      <c r="GYV1" s="48"/>
      <c r="GYW1" s="49"/>
      <c r="GYX1" s="50"/>
      <c r="GYY1" s="50"/>
      <c r="GYZ1" s="48"/>
      <c r="GZA1" s="49"/>
      <c r="GZB1" s="50"/>
      <c r="GZC1" s="50"/>
      <c r="GZD1" s="48"/>
      <c r="GZE1" s="49"/>
      <c r="GZF1" s="50"/>
      <c r="GZG1" s="50"/>
      <c r="GZH1" s="48"/>
      <c r="GZI1" s="49"/>
      <c r="GZJ1" s="50"/>
      <c r="GZK1" s="50"/>
      <c r="GZL1" s="48"/>
      <c r="GZM1" s="49"/>
      <c r="GZN1" s="50"/>
      <c r="GZO1" s="50"/>
      <c r="GZP1" s="48"/>
      <c r="GZQ1" s="49"/>
      <c r="GZR1" s="50"/>
      <c r="GZS1" s="50"/>
      <c r="GZT1" s="48"/>
      <c r="GZU1" s="49"/>
      <c r="GZV1" s="50"/>
      <c r="GZW1" s="50"/>
      <c r="GZX1" s="48"/>
      <c r="GZY1" s="49"/>
      <c r="GZZ1" s="50"/>
      <c r="HAA1" s="50"/>
      <c r="HAB1" s="48"/>
      <c r="HAC1" s="49"/>
      <c r="HAD1" s="50"/>
      <c r="HAE1" s="50"/>
      <c r="HAF1" s="48"/>
      <c r="HAG1" s="49"/>
      <c r="HAH1" s="50"/>
      <c r="HAI1" s="50"/>
      <c r="HAJ1" s="48"/>
      <c r="HAK1" s="49"/>
      <c r="HAL1" s="50"/>
      <c r="HAM1" s="50"/>
      <c r="HAN1" s="48"/>
      <c r="HAO1" s="49"/>
      <c r="HAP1" s="50"/>
      <c r="HAQ1" s="50"/>
      <c r="HAR1" s="48"/>
      <c r="HAS1" s="49"/>
      <c r="HAT1" s="50"/>
      <c r="HAU1" s="50"/>
      <c r="HAV1" s="48"/>
      <c r="HAW1" s="49"/>
      <c r="HAX1" s="50"/>
      <c r="HAY1" s="50"/>
      <c r="HAZ1" s="48"/>
      <c r="HBA1" s="49"/>
      <c r="HBB1" s="50"/>
      <c r="HBC1" s="50"/>
      <c r="HBD1" s="48"/>
      <c r="HBE1" s="49"/>
      <c r="HBF1" s="50"/>
      <c r="HBG1" s="50"/>
      <c r="HBH1" s="48"/>
      <c r="HBI1" s="49"/>
      <c r="HBJ1" s="50"/>
      <c r="HBK1" s="50"/>
      <c r="HBL1" s="48"/>
      <c r="HBM1" s="49"/>
      <c r="HBN1" s="50"/>
      <c r="HBO1" s="50"/>
      <c r="HBP1" s="48"/>
      <c r="HBQ1" s="49"/>
      <c r="HBR1" s="50"/>
      <c r="HBS1" s="50"/>
      <c r="HBT1" s="48"/>
      <c r="HBU1" s="49"/>
      <c r="HBV1" s="50"/>
      <c r="HBW1" s="50"/>
      <c r="HBX1" s="48"/>
      <c r="HBY1" s="49"/>
      <c r="HBZ1" s="50"/>
      <c r="HCA1" s="50"/>
      <c r="HCB1" s="48"/>
      <c r="HCC1" s="49"/>
      <c r="HCD1" s="50"/>
      <c r="HCE1" s="50"/>
      <c r="HCF1" s="48"/>
      <c r="HCG1" s="49"/>
      <c r="HCH1" s="50"/>
      <c r="HCI1" s="50"/>
      <c r="HCJ1" s="48"/>
      <c r="HCK1" s="49"/>
      <c r="HCL1" s="50"/>
      <c r="HCM1" s="50"/>
      <c r="HCN1" s="48"/>
      <c r="HCO1" s="49"/>
      <c r="HCP1" s="50"/>
      <c r="HCQ1" s="50"/>
      <c r="HCR1" s="48"/>
      <c r="HCS1" s="49"/>
      <c r="HCT1" s="50"/>
      <c r="HCU1" s="50"/>
      <c r="HCV1" s="48"/>
      <c r="HCW1" s="49"/>
      <c r="HCX1" s="50"/>
      <c r="HCY1" s="50"/>
      <c r="HCZ1" s="48"/>
      <c r="HDA1" s="49"/>
      <c r="HDB1" s="50"/>
      <c r="HDC1" s="50"/>
      <c r="HDD1" s="48"/>
      <c r="HDE1" s="49"/>
      <c r="HDF1" s="50"/>
      <c r="HDG1" s="50"/>
      <c r="HDH1" s="48"/>
      <c r="HDI1" s="49"/>
      <c r="HDJ1" s="50"/>
      <c r="HDK1" s="50"/>
      <c r="HDL1" s="48"/>
      <c r="HDM1" s="49"/>
      <c r="HDN1" s="50"/>
      <c r="HDO1" s="50"/>
      <c r="HDP1" s="48"/>
      <c r="HDQ1" s="49"/>
      <c r="HDR1" s="50"/>
      <c r="HDS1" s="50"/>
      <c r="HDT1" s="48"/>
      <c r="HDU1" s="49"/>
      <c r="HDV1" s="50"/>
      <c r="HDW1" s="50"/>
      <c r="HDX1" s="48"/>
      <c r="HDY1" s="49"/>
      <c r="HDZ1" s="50"/>
      <c r="HEA1" s="50"/>
      <c r="HEB1" s="48"/>
      <c r="HEC1" s="49"/>
      <c r="HED1" s="50"/>
      <c r="HEE1" s="50"/>
      <c r="HEF1" s="48"/>
      <c r="HEG1" s="49"/>
      <c r="HEH1" s="50"/>
      <c r="HEI1" s="50"/>
      <c r="HEJ1" s="48"/>
      <c r="HEK1" s="49"/>
      <c r="HEL1" s="50"/>
      <c r="HEM1" s="50"/>
      <c r="HEN1" s="48"/>
      <c r="HEO1" s="49"/>
      <c r="HEP1" s="50"/>
      <c r="HEQ1" s="50"/>
      <c r="HER1" s="48"/>
      <c r="HES1" s="49"/>
      <c r="HET1" s="50"/>
      <c r="HEU1" s="50"/>
      <c r="HEV1" s="48"/>
      <c r="HEW1" s="49"/>
      <c r="HEX1" s="50"/>
      <c r="HEY1" s="50"/>
      <c r="HEZ1" s="48"/>
      <c r="HFA1" s="49"/>
      <c r="HFB1" s="50"/>
      <c r="HFC1" s="50"/>
      <c r="HFD1" s="48"/>
      <c r="HFE1" s="49"/>
      <c r="HFF1" s="50"/>
      <c r="HFG1" s="50"/>
      <c r="HFH1" s="48"/>
      <c r="HFI1" s="49"/>
      <c r="HFJ1" s="50"/>
      <c r="HFK1" s="50"/>
      <c r="HFL1" s="48"/>
      <c r="HFM1" s="49"/>
      <c r="HFN1" s="50"/>
      <c r="HFO1" s="50"/>
      <c r="HFP1" s="48"/>
      <c r="HFQ1" s="49"/>
      <c r="HFR1" s="50"/>
      <c r="HFS1" s="50"/>
      <c r="HFT1" s="48"/>
      <c r="HFU1" s="49"/>
      <c r="HFV1" s="50"/>
      <c r="HFW1" s="50"/>
      <c r="HFX1" s="48"/>
      <c r="HFY1" s="49"/>
      <c r="HFZ1" s="50"/>
      <c r="HGA1" s="50"/>
      <c r="HGB1" s="48"/>
      <c r="HGC1" s="49"/>
      <c r="HGD1" s="50"/>
      <c r="HGE1" s="50"/>
      <c r="HGF1" s="48"/>
      <c r="HGG1" s="49"/>
      <c r="HGH1" s="50"/>
      <c r="HGI1" s="50"/>
      <c r="HGJ1" s="48"/>
      <c r="HGK1" s="49"/>
      <c r="HGL1" s="50"/>
      <c r="HGM1" s="50"/>
      <c r="HGN1" s="48"/>
      <c r="HGO1" s="49"/>
      <c r="HGP1" s="50"/>
      <c r="HGQ1" s="50"/>
      <c r="HGR1" s="48"/>
      <c r="HGS1" s="49"/>
      <c r="HGT1" s="50"/>
      <c r="HGU1" s="50"/>
      <c r="HGV1" s="48"/>
      <c r="HGW1" s="49"/>
      <c r="HGX1" s="50"/>
      <c r="HGY1" s="50"/>
      <c r="HGZ1" s="48"/>
      <c r="HHA1" s="49"/>
      <c r="HHB1" s="50"/>
      <c r="HHC1" s="50"/>
      <c r="HHD1" s="48"/>
      <c r="HHE1" s="49"/>
      <c r="HHF1" s="50"/>
      <c r="HHG1" s="50"/>
      <c r="HHH1" s="48"/>
      <c r="HHI1" s="49"/>
      <c r="HHJ1" s="50"/>
      <c r="HHK1" s="50"/>
      <c r="HHL1" s="48"/>
      <c r="HHM1" s="49"/>
      <c r="HHN1" s="50"/>
      <c r="HHO1" s="50"/>
      <c r="HHP1" s="48"/>
      <c r="HHQ1" s="49"/>
      <c r="HHR1" s="50"/>
      <c r="HHS1" s="50"/>
      <c r="HHT1" s="48"/>
      <c r="HHU1" s="49"/>
      <c r="HHV1" s="50"/>
      <c r="HHW1" s="50"/>
      <c r="HHX1" s="48"/>
      <c r="HHY1" s="49"/>
      <c r="HHZ1" s="50"/>
      <c r="HIA1" s="50"/>
      <c r="HIB1" s="48"/>
      <c r="HIC1" s="49"/>
      <c r="HID1" s="50"/>
      <c r="HIE1" s="50"/>
      <c r="HIF1" s="48"/>
      <c r="HIG1" s="49"/>
      <c r="HIH1" s="50"/>
      <c r="HII1" s="50"/>
      <c r="HIJ1" s="48"/>
      <c r="HIK1" s="49"/>
      <c r="HIL1" s="50"/>
      <c r="HIM1" s="50"/>
      <c r="HIN1" s="48"/>
      <c r="HIO1" s="49"/>
      <c r="HIP1" s="50"/>
      <c r="HIQ1" s="50"/>
      <c r="HIR1" s="48"/>
      <c r="HIS1" s="49"/>
      <c r="HIT1" s="50"/>
      <c r="HIU1" s="50"/>
      <c r="HIV1" s="48"/>
      <c r="HIW1" s="49"/>
      <c r="HIX1" s="50"/>
      <c r="HIY1" s="50"/>
      <c r="HIZ1" s="48"/>
      <c r="HJA1" s="49"/>
      <c r="HJB1" s="50"/>
      <c r="HJC1" s="50"/>
      <c r="HJD1" s="48"/>
      <c r="HJE1" s="49"/>
      <c r="HJF1" s="50"/>
      <c r="HJG1" s="50"/>
      <c r="HJH1" s="48"/>
      <c r="HJI1" s="49"/>
      <c r="HJJ1" s="50"/>
      <c r="HJK1" s="50"/>
      <c r="HJL1" s="48"/>
      <c r="HJM1" s="49"/>
      <c r="HJN1" s="50"/>
      <c r="HJO1" s="50"/>
      <c r="HJP1" s="48"/>
      <c r="HJQ1" s="49"/>
      <c r="HJR1" s="50"/>
      <c r="HJS1" s="50"/>
      <c r="HJT1" s="48"/>
      <c r="HJU1" s="49"/>
      <c r="HJV1" s="50"/>
      <c r="HJW1" s="50"/>
      <c r="HJX1" s="48"/>
      <c r="HJY1" s="49"/>
      <c r="HJZ1" s="50"/>
      <c r="HKA1" s="50"/>
      <c r="HKB1" s="48"/>
      <c r="HKC1" s="49"/>
      <c r="HKD1" s="50"/>
      <c r="HKE1" s="50"/>
      <c r="HKF1" s="48"/>
      <c r="HKG1" s="49"/>
      <c r="HKH1" s="50"/>
      <c r="HKI1" s="50"/>
      <c r="HKJ1" s="48"/>
      <c r="HKK1" s="49"/>
      <c r="HKL1" s="50"/>
      <c r="HKM1" s="50"/>
      <c r="HKN1" s="48"/>
      <c r="HKO1" s="49"/>
      <c r="HKP1" s="50"/>
      <c r="HKQ1" s="50"/>
      <c r="HKR1" s="48"/>
      <c r="HKS1" s="49"/>
      <c r="HKT1" s="50"/>
      <c r="HKU1" s="50"/>
      <c r="HKV1" s="48"/>
      <c r="HKW1" s="49"/>
      <c r="HKX1" s="50"/>
      <c r="HKY1" s="50"/>
      <c r="HKZ1" s="48"/>
      <c r="HLA1" s="49"/>
      <c r="HLB1" s="50"/>
      <c r="HLC1" s="50"/>
      <c r="HLD1" s="48"/>
      <c r="HLE1" s="49"/>
      <c r="HLF1" s="50"/>
      <c r="HLG1" s="50"/>
      <c r="HLH1" s="48"/>
      <c r="HLI1" s="49"/>
      <c r="HLJ1" s="50"/>
      <c r="HLK1" s="50"/>
      <c r="HLL1" s="48"/>
      <c r="HLM1" s="49"/>
      <c r="HLN1" s="50"/>
      <c r="HLO1" s="50"/>
      <c r="HLP1" s="48"/>
      <c r="HLQ1" s="49"/>
      <c r="HLR1" s="50"/>
      <c r="HLS1" s="50"/>
      <c r="HLT1" s="48"/>
      <c r="HLU1" s="49"/>
      <c r="HLV1" s="50"/>
      <c r="HLW1" s="50"/>
      <c r="HLX1" s="48"/>
      <c r="HLY1" s="49"/>
      <c r="HLZ1" s="50"/>
      <c r="HMA1" s="50"/>
      <c r="HMB1" s="48"/>
      <c r="HMC1" s="49"/>
      <c r="HMD1" s="50"/>
      <c r="HME1" s="50"/>
      <c r="HMF1" s="48"/>
      <c r="HMG1" s="49"/>
      <c r="HMH1" s="50"/>
      <c r="HMI1" s="50"/>
      <c r="HMJ1" s="48"/>
      <c r="HMK1" s="49"/>
      <c r="HML1" s="50"/>
      <c r="HMM1" s="50"/>
      <c r="HMN1" s="48"/>
      <c r="HMO1" s="49"/>
      <c r="HMP1" s="50"/>
      <c r="HMQ1" s="50"/>
      <c r="HMR1" s="48"/>
      <c r="HMS1" s="49"/>
      <c r="HMT1" s="50"/>
      <c r="HMU1" s="50"/>
      <c r="HMV1" s="48"/>
      <c r="HMW1" s="49"/>
      <c r="HMX1" s="50"/>
      <c r="HMY1" s="50"/>
      <c r="HMZ1" s="48"/>
      <c r="HNA1" s="49"/>
      <c r="HNB1" s="50"/>
      <c r="HNC1" s="50"/>
      <c r="HND1" s="48"/>
      <c r="HNE1" s="49"/>
      <c r="HNF1" s="50"/>
      <c r="HNG1" s="50"/>
      <c r="HNH1" s="48"/>
      <c r="HNI1" s="49"/>
      <c r="HNJ1" s="50"/>
      <c r="HNK1" s="50"/>
      <c r="HNL1" s="48"/>
      <c r="HNM1" s="49"/>
      <c r="HNN1" s="50"/>
      <c r="HNO1" s="50"/>
      <c r="HNP1" s="48"/>
      <c r="HNQ1" s="49"/>
      <c r="HNR1" s="50"/>
      <c r="HNS1" s="50"/>
      <c r="HNT1" s="48"/>
      <c r="HNU1" s="49"/>
      <c r="HNV1" s="50"/>
      <c r="HNW1" s="50"/>
      <c r="HNX1" s="48"/>
      <c r="HNY1" s="49"/>
      <c r="HNZ1" s="50"/>
      <c r="HOA1" s="50"/>
      <c r="HOB1" s="48"/>
      <c r="HOC1" s="49"/>
      <c r="HOD1" s="50"/>
      <c r="HOE1" s="50"/>
      <c r="HOF1" s="48"/>
      <c r="HOG1" s="49"/>
      <c r="HOH1" s="50"/>
      <c r="HOI1" s="50"/>
      <c r="HOJ1" s="48"/>
      <c r="HOK1" s="49"/>
      <c r="HOL1" s="50"/>
      <c r="HOM1" s="50"/>
      <c r="HON1" s="48"/>
      <c r="HOO1" s="49"/>
      <c r="HOP1" s="50"/>
      <c r="HOQ1" s="50"/>
      <c r="HOR1" s="48"/>
      <c r="HOS1" s="49"/>
      <c r="HOT1" s="50"/>
      <c r="HOU1" s="50"/>
      <c r="HOV1" s="48"/>
      <c r="HOW1" s="49"/>
      <c r="HOX1" s="50"/>
      <c r="HOY1" s="50"/>
      <c r="HOZ1" s="48"/>
      <c r="HPA1" s="49"/>
      <c r="HPB1" s="50"/>
      <c r="HPC1" s="50"/>
      <c r="HPD1" s="48"/>
      <c r="HPE1" s="49"/>
      <c r="HPF1" s="50"/>
      <c r="HPG1" s="50"/>
      <c r="HPH1" s="48"/>
      <c r="HPI1" s="49"/>
      <c r="HPJ1" s="50"/>
      <c r="HPK1" s="50"/>
      <c r="HPL1" s="48"/>
      <c r="HPM1" s="49"/>
      <c r="HPN1" s="50"/>
      <c r="HPO1" s="50"/>
      <c r="HPP1" s="48"/>
      <c r="HPQ1" s="49"/>
      <c r="HPR1" s="50"/>
      <c r="HPS1" s="50"/>
      <c r="HPT1" s="48"/>
      <c r="HPU1" s="49"/>
      <c r="HPV1" s="50"/>
      <c r="HPW1" s="50"/>
      <c r="HPX1" s="48"/>
      <c r="HPY1" s="49"/>
      <c r="HPZ1" s="50"/>
      <c r="HQA1" s="50"/>
      <c r="HQB1" s="48"/>
      <c r="HQC1" s="49"/>
      <c r="HQD1" s="50"/>
      <c r="HQE1" s="50"/>
      <c r="HQF1" s="48"/>
      <c r="HQG1" s="49"/>
      <c r="HQH1" s="50"/>
      <c r="HQI1" s="50"/>
      <c r="HQJ1" s="48"/>
      <c r="HQK1" s="49"/>
      <c r="HQL1" s="50"/>
      <c r="HQM1" s="50"/>
      <c r="HQN1" s="48"/>
      <c r="HQO1" s="49"/>
      <c r="HQP1" s="50"/>
      <c r="HQQ1" s="50"/>
      <c r="HQR1" s="48"/>
      <c r="HQS1" s="49"/>
      <c r="HQT1" s="50"/>
      <c r="HQU1" s="50"/>
      <c r="HQV1" s="48"/>
      <c r="HQW1" s="49"/>
      <c r="HQX1" s="50"/>
      <c r="HQY1" s="50"/>
      <c r="HQZ1" s="48"/>
      <c r="HRA1" s="49"/>
      <c r="HRB1" s="50"/>
      <c r="HRC1" s="50"/>
      <c r="HRD1" s="48"/>
      <c r="HRE1" s="49"/>
      <c r="HRF1" s="50"/>
      <c r="HRG1" s="50"/>
      <c r="HRH1" s="48"/>
      <c r="HRI1" s="49"/>
      <c r="HRJ1" s="50"/>
      <c r="HRK1" s="50"/>
      <c r="HRL1" s="48"/>
      <c r="HRM1" s="49"/>
      <c r="HRN1" s="50"/>
      <c r="HRO1" s="50"/>
      <c r="HRP1" s="48"/>
      <c r="HRQ1" s="49"/>
      <c r="HRR1" s="50"/>
      <c r="HRS1" s="50"/>
      <c r="HRT1" s="48"/>
      <c r="HRU1" s="49"/>
      <c r="HRV1" s="50"/>
      <c r="HRW1" s="50"/>
      <c r="HRX1" s="48"/>
      <c r="HRY1" s="49"/>
      <c r="HRZ1" s="50"/>
      <c r="HSA1" s="50"/>
      <c r="HSB1" s="48"/>
      <c r="HSC1" s="49"/>
      <c r="HSD1" s="50"/>
      <c r="HSE1" s="50"/>
      <c r="HSF1" s="48"/>
      <c r="HSG1" s="49"/>
      <c r="HSH1" s="50"/>
      <c r="HSI1" s="50"/>
      <c r="HSJ1" s="48"/>
      <c r="HSK1" s="49"/>
      <c r="HSL1" s="50"/>
      <c r="HSM1" s="50"/>
      <c r="HSN1" s="48"/>
      <c r="HSO1" s="49"/>
      <c r="HSP1" s="50"/>
      <c r="HSQ1" s="50"/>
      <c r="HSR1" s="48"/>
      <c r="HSS1" s="49"/>
      <c r="HST1" s="50"/>
      <c r="HSU1" s="50"/>
      <c r="HSV1" s="48"/>
      <c r="HSW1" s="49"/>
      <c r="HSX1" s="50"/>
      <c r="HSY1" s="50"/>
      <c r="HSZ1" s="48"/>
      <c r="HTA1" s="49"/>
      <c r="HTB1" s="50"/>
      <c r="HTC1" s="50"/>
      <c r="HTD1" s="48"/>
      <c r="HTE1" s="49"/>
      <c r="HTF1" s="50"/>
      <c r="HTG1" s="50"/>
      <c r="HTH1" s="48"/>
      <c r="HTI1" s="49"/>
      <c r="HTJ1" s="50"/>
      <c r="HTK1" s="50"/>
      <c r="HTL1" s="48"/>
      <c r="HTM1" s="49"/>
      <c r="HTN1" s="50"/>
      <c r="HTO1" s="50"/>
      <c r="HTP1" s="48"/>
      <c r="HTQ1" s="49"/>
      <c r="HTR1" s="50"/>
      <c r="HTS1" s="50"/>
      <c r="HTT1" s="48"/>
      <c r="HTU1" s="49"/>
      <c r="HTV1" s="50"/>
      <c r="HTW1" s="50"/>
      <c r="HTX1" s="48"/>
      <c r="HTY1" s="49"/>
      <c r="HTZ1" s="50"/>
      <c r="HUA1" s="50"/>
      <c r="HUB1" s="48"/>
      <c r="HUC1" s="49"/>
      <c r="HUD1" s="50"/>
      <c r="HUE1" s="50"/>
      <c r="HUF1" s="48"/>
      <c r="HUG1" s="49"/>
      <c r="HUH1" s="50"/>
      <c r="HUI1" s="50"/>
      <c r="HUJ1" s="48"/>
      <c r="HUK1" s="49"/>
      <c r="HUL1" s="50"/>
      <c r="HUM1" s="50"/>
      <c r="HUN1" s="48"/>
      <c r="HUO1" s="49"/>
      <c r="HUP1" s="50"/>
      <c r="HUQ1" s="50"/>
      <c r="HUR1" s="48"/>
      <c r="HUS1" s="49"/>
      <c r="HUT1" s="50"/>
      <c r="HUU1" s="50"/>
      <c r="HUV1" s="48"/>
      <c r="HUW1" s="49"/>
      <c r="HUX1" s="50"/>
      <c r="HUY1" s="50"/>
      <c r="HUZ1" s="48"/>
      <c r="HVA1" s="49"/>
      <c r="HVB1" s="50"/>
      <c r="HVC1" s="50"/>
      <c r="HVD1" s="48"/>
      <c r="HVE1" s="49"/>
      <c r="HVF1" s="50"/>
      <c r="HVG1" s="50"/>
      <c r="HVH1" s="48"/>
      <c r="HVI1" s="49"/>
      <c r="HVJ1" s="50"/>
      <c r="HVK1" s="50"/>
      <c r="HVL1" s="48"/>
      <c r="HVM1" s="49"/>
      <c r="HVN1" s="50"/>
      <c r="HVO1" s="50"/>
      <c r="HVP1" s="48"/>
      <c r="HVQ1" s="49"/>
      <c r="HVR1" s="50"/>
      <c r="HVS1" s="50"/>
      <c r="HVT1" s="48"/>
      <c r="HVU1" s="49"/>
      <c r="HVV1" s="50"/>
      <c r="HVW1" s="50"/>
      <c r="HVX1" s="48"/>
      <c r="HVY1" s="49"/>
      <c r="HVZ1" s="50"/>
      <c r="HWA1" s="50"/>
      <c r="HWB1" s="48"/>
      <c r="HWC1" s="49"/>
      <c r="HWD1" s="50"/>
      <c r="HWE1" s="50"/>
      <c r="HWF1" s="48"/>
      <c r="HWG1" s="49"/>
      <c r="HWH1" s="50"/>
      <c r="HWI1" s="50"/>
      <c r="HWJ1" s="48"/>
      <c r="HWK1" s="49"/>
      <c r="HWL1" s="50"/>
      <c r="HWM1" s="50"/>
      <c r="HWN1" s="48"/>
      <c r="HWO1" s="49"/>
      <c r="HWP1" s="50"/>
      <c r="HWQ1" s="50"/>
      <c r="HWR1" s="48"/>
      <c r="HWS1" s="49"/>
      <c r="HWT1" s="50"/>
      <c r="HWU1" s="50"/>
      <c r="HWV1" s="48"/>
      <c r="HWW1" s="49"/>
      <c r="HWX1" s="50"/>
      <c r="HWY1" s="50"/>
      <c r="HWZ1" s="48"/>
      <c r="HXA1" s="49"/>
      <c r="HXB1" s="50"/>
      <c r="HXC1" s="50"/>
      <c r="HXD1" s="48"/>
      <c r="HXE1" s="49"/>
      <c r="HXF1" s="50"/>
      <c r="HXG1" s="50"/>
      <c r="HXH1" s="48"/>
      <c r="HXI1" s="49"/>
      <c r="HXJ1" s="50"/>
      <c r="HXK1" s="50"/>
      <c r="HXL1" s="48"/>
      <c r="HXM1" s="49"/>
      <c r="HXN1" s="50"/>
      <c r="HXO1" s="50"/>
      <c r="HXP1" s="48"/>
      <c r="HXQ1" s="49"/>
      <c r="HXR1" s="50"/>
      <c r="HXS1" s="50"/>
      <c r="HXT1" s="48"/>
      <c r="HXU1" s="49"/>
      <c r="HXV1" s="50"/>
      <c r="HXW1" s="50"/>
      <c r="HXX1" s="48"/>
      <c r="HXY1" s="49"/>
      <c r="HXZ1" s="50"/>
      <c r="HYA1" s="50"/>
      <c r="HYB1" s="48"/>
      <c r="HYC1" s="49"/>
      <c r="HYD1" s="50"/>
      <c r="HYE1" s="50"/>
      <c r="HYF1" s="48"/>
      <c r="HYG1" s="49"/>
      <c r="HYH1" s="50"/>
      <c r="HYI1" s="50"/>
      <c r="HYJ1" s="48"/>
      <c r="HYK1" s="49"/>
      <c r="HYL1" s="50"/>
      <c r="HYM1" s="50"/>
      <c r="HYN1" s="48"/>
      <c r="HYO1" s="49"/>
      <c r="HYP1" s="50"/>
      <c r="HYQ1" s="50"/>
      <c r="HYR1" s="48"/>
      <c r="HYS1" s="49"/>
      <c r="HYT1" s="50"/>
      <c r="HYU1" s="50"/>
      <c r="HYV1" s="48"/>
      <c r="HYW1" s="49"/>
      <c r="HYX1" s="50"/>
      <c r="HYY1" s="50"/>
      <c r="HYZ1" s="48"/>
      <c r="HZA1" s="49"/>
      <c r="HZB1" s="50"/>
      <c r="HZC1" s="50"/>
      <c r="HZD1" s="48"/>
      <c r="HZE1" s="49"/>
      <c r="HZF1" s="50"/>
      <c r="HZG1" s="50"/>
      <c r="HZH1" s="48"/>
      <c r="HZI1" s="49"/>
      <c r="HZJ1" s="50"/>
      <c r="HZK1" s="50"/>
      <c r="HZL1" s="48"/>
      <c r="HZM1" s="49"/>
      <c r="HZN1" s="50"/>
      <c r="HZO1" s="50"/>
      <c r="HZP1" s="48"/>
      <c r="HZQ1" s="49"/>
      <c r="HZR1" s="50"/>
      <c r="HZS1" s="50"/>
      <c r="HZT1" s="48"/>
      <c r="HZU1" s="49"/>
      <c r="HZV1" s="50"/>
      <c r="HZW1" s="50"/>
      <c r="HZX1" s="48"/>
      <c r="HZY1" s="49"/>
      <c r="HZZ1" s="50"/>
      <c r="IAA1" s="50"/>
      <c r="IAB1" s="48"/>
      <c r="IAC1" s="49"/>
      <c r="IAD1" s="50"/>
      <c r="IAE1" s="50"/>
      <c r="IAF1" s="48"/>
      <c r="IAG1" s="49"/>
      <c r="IAH1" s="50"/>
      <c r="IAI1" s="50"/>
      <c r="IAJ1" s="48"/>
      <c r="IAK1" s="49"/>
      <c r="IAL1" s="50"/>
      <c r="IAM1" s="50"/>
      <c r="IAN1" s="48"/>
      <c r="IAO1" s="49"/>
      <c r="IAP1" s="50"/>
      <c r="IAQ1" s="50"/>
      <c r="IAR1" s="48"/>
      <c r="IAS1" s="49"/>
      <c r="IAT1" s="50"/>
      <c r="IAU1" s="50"/>
      <c r="IAV1" s="48"/>
      <c r="IAW1" s="49"/>
      <c r="IAX1" s="50"/>
      <c r="IAY1" s="50"/>
      <c r="IAZ1" s="48"/>
      <c r="IBA1" s="49"/>
      <c r="IBB1" s="50"/>
      <c r="IBC1" s="50"/>
      <c r="IBD1" s="48"/>
      <c r="IBE1" s="49"/>
      <c r="IBF1" s="50"/>
      <c r="IBG1" s="50"/>
      <c r="IBH1" s="48"/>
      <c r="IBI1" s="49"/>
      <c r="IBJ1" s="50"/>
      <c r="IBK1" s="50"/>
      <c r="IBL1" s="48"/>
      <c r="IBM1" s="49"/>
      <c r="IBN1" s="50"/>
      <c r="IBO1" s="50"/>
      <c r="IBP1" s="48"/>
      <c r="IBQ1" s="49"/>
      <c r="IBR1" s="50"/>
      <c r="IBS1" s="50"/>
      <c r="IBT1" s="48"/>
      <c r="IBU1" s="49"/>
      <c r="IBV1" s="50"/>
      <c r="IBW1" s="50"/>
      <c r="IBX1" s="48"/>
      <c r="IBY1" s="49"/>
      <c r="IBZ1" s="50"/>
      <c r="ICA1" s="50"/>
      <c r="ICB1" s="48"/>
      <c r="ICC1" s="49"/>
      <c r="ICD1" s="50"/>
      <c r="ICE1" s="50"/>
      <c r="ICF1" s="48"/>
      <c r="ICG1" s="49"/>
      <c r="ICH1" s="50"/>
      <c r="ICI1" s="50"/>
      <c r="ICJ1" s="48"/>
      <c r="ICK1" s="49"/>
      <c r="ICL1" s="50"/>
      <c r="ICM1" s="50"/>
      <c r="ICN1" s="48"/>
      <c r="ICO1" s="49"/>
      <c r="ICP1" s="50"/>
      <c r="ICQ1" s="50"/>
      <c r="ICR1" s="48"/>
      <c r="ICS1" s="49"/>
      <c r="ICT1" s="50"/>
      <c r="ICU1" s="50"/>
      <c r="ICV1" s="48"/>
      <c r="ICW1" s="49"/>
      <c r="ICX1" s="50"/>
      <c r="ICY1" s="50"/>
      <c r="ICZ1" s="48"/>
      <c r="IDA1" s="49"/>
      <c r="IDB1" s="50"/>
      <c r="IDC1" s="50"/>
      <c r="IDD1" s="48"/>
      <c r="IDE1" s="49"/>
      <c r="IDF1" s="50"/>
      <c r="IDG1" s="50"/>
      <c r="IDH1" s="48"/>
      <c r="IDI1" s="49"/>
      <c r="IDJ1" s="50"/>
      <c r="IDK1" s="50"/>
      <c r="IDL1" s="48"/>
      <c r="IDM1" s="49"/>
      <c r="IDN1" s="50"/>
      <c r="IDO1" s="50"/>
      <c r="IDP1" s="48"/>
      <c r="IDQ1" s="49"/>
      <c r="IDR1" s="50"/>
      <c r="IDS1" s="50"/>
      <c r="IDT1" s="48"/>
      <c r="IDU1" s="49"/>
      <c r="IDV1" s="50"/>
      <c r="IDW1" s="50"/>
      <c r="IDX1" s="48"/>
      <c r="IDY1" s="49"/>
      <c r="IDZ1" s="50"/>
      <c r="IEA1" s="50"/>
      <c r="IEB1" s="48"/>
      <c r="IEC1" s="49"/>
      <c r="IED1" s="50"/>
      <c r="IEE1" s="50"/>
      <c r="IEF1" s="48"/>
      <c r="IEG1" s="49"/>
      <c r="IEH1" s="50"/>
      <c r="IEI1" s="50"/>
      <c r="IEJ1" s="48"/>
      <c r="IEK1" s="49"/>
      <c r="IEL1" s="50"/>
      <c r="IEM1" s="50"/>
      <c r="IEN1" s="48"/>
      <c r="IEO1" s="49"/>
      <c r="IEP1" s="50"/>
      <c r="IEQ1" s="50"/>
      <c r="IER1" s="48"/>
      <c r="IES1" s="49"/>
      <c r="IET1" s="50"/>
      <c r="IEU1" s="50"/>
      <c r="IEV1" s="48"/>
      <c r="IEW1" s="49"/>
      <c r="IEX1" s="50"/>
      <c r="IEY1" s="50"/>
      <c r="IEZ1" s="48"/>
      <c r="IFA1" s="49"/>
      <c r="IFB1" s="50"/>
      <c r="IFC1" s="50"/>
      <c r="IFD1" s="48"/>
      <c r="IFE1" s="49"/>
      <c r="IFF1" s="50"/>
      <c r="IFG1" s="50"/>
      <c r="IFH1" s="48"/>
      <c r="IFI1" s="49"/>
      <c r="IFJ1" s="50"/>
      <c r="IFK1" s="50"/>
      <c r="IFL1" s="48"/>
      <c r="IFM1" s="49"/>
      <c r="IFN1" s="50"/>
      <c r="IFO1" s="50"/>
      <c r="IFP1" s="48"/>
      <c r="IFQ1" s="49"/>
      <c r="IFR1" s="50"/>
      <c r="IFS1" s="50"/>
      <c r="IFT1" s="48"/>
      <c r="IFU1" s="49"/>
      <c r="IFV1" s="50"/>
      <c r="IFW1" s="50"/>
      <c r="IFX1" s="48"/>
      <c r="IFY1" s="49"/>
      <c r="IFZ1" s="50"/>
      <c r="IGA1" s="50"/>
      <c r="IGB1" s="48"/>
      <c r="IGC1" s="49"/>
      <c r="IGD1" s="50"/>
      <c r="IGE1" s="50"/>
      <c r="IGF1" s="48"/>
      <c r="IGG1" s="49"/>
      <c r="IGH1" s="50"/>
      <c r="IGI1" s="50"/>
      <c r="IGJ1" s="48"/>
      <c r="IGK1" s="49"/>
      <c r="IGL1" s="50"/>
      <c r="IGM1" s="50"/>
      <c r="IGN1" s="48"/>
      <c r="IGO1" s="49"/>
      <c r="IGP1" s="50"/>
      <c r="IGQ1" s="50"/>
      <c r="IGR1" s="48"/>
      <c r="IGS1" s="49"/>
      <c r="IGT1" s="50"/>
      <c r="IGU1" s="50"/>
      <c r="IGV1" s="48"/>
      <c r="IGW1" s="49"/>
      <c r="IGX1" s="50"/>
      <c r="IGY1" s="50"/>
      <c r="IGZ1" s="48"/>
      <c r="IHA1" s="49"/>
      <c r="IHB1" s="50"/>
      <c r="IHC1" s="50"/>
      <c r="IHD1" s="48"/>
      <c r="IHE1" s="49"/>
      <c r="IHF1" s="50"/>
      <c r="IHG1" s="50"/>
      <c r="IHH1" s="48"/>
      <c r="IHI1" s="49"/>
      <c r="IHJ1" s="50"/>
      <c r="IHK1" s="50"/>
      <c r="IHL1" s="48"/>
      <c r="IHM1" s="49"/>
      <c r="IHN1" s="50"/>
      <c r="IHO1" s="50"/>
      <c r="IHP1" s="48"/>
      <c r="IHQ1" s="49"/>
      <c r="IHR1" s="50"/>
      <c r="IHS1" s="50"/>
      <c r="IHT1" s="48"/>
      <c r="IHU1" s="49"/>
      <c r="IHV1" s="50"/>
      <c r="IHW1" s="50"/>
      <c r="IHX1" s="48"/>
      <c r="IHY1" s="49"/>
      <c r="IHZ1" s="50"/>
      <c r="IIA1" s="50"/>
      <c r="IIB1" s="48"/>
      <c r="IIC1" s="49"/>
      <c r="IID1" s="50"/>
      <c r="IIE1" s="50"/>
      <c r="IIF1" s="48"/>
      <c r="IIG1" s="49"/>
      <c r="IIH1" s="50"/>
      <c r="III1" s="50"/>
      <c r="IIJ1" s="48"/>
      <c r="IIK1" s="49"/>
      <c r="IIL1" s="50"/>
      <c r="IIM1" s="50"/>
      <c r="IIN1" s="48"/>
      <c r="IIO1" s="49"/>
      <c r="IIP1" s="50"/>
      <c r="IIQ1" s="50"/>
      <c r="IIR1" s="48"/>
      <c r="IIS1" s="49"/>
      <c r="IIT1" s="50"/>
      <c r="IIU1" s="50"/>
      <c r="IIV1" s="48"/>
      <c r="IIW1" s="49"/>
      <c r="IIX1" s="50"/>
      <c r="IIY1" s="50"/>
      <c r="IIZ1" s="48"/>
      <c r="IJA1" s="49"/>
      <c r="IJB1" s="50"/>
      <c r="IJC1" s="50"/>
      <c r="IJD1" s="48"/>
      <c r="IJE1" s="49"/>
      <c r="IJF1" s="50"/>
      <c r="IJG1" s="50"/>
      <c r="IJH1" s="48"/>
      <c r="IJI1" s="49"/>
      <c r="IJJ1" s="50"/>
      <c r="IJK1" s="50"/>
      <c r="IJL1" s="48"/>
      <c r="IJM1" s="49"/>
      <c r="IJN1" s="50"/>
      <c r="IJO1" s="50"/>
      <c r="IJP1" s="48"/>
      <c r="IJQ1" s="49"/>
      <c r="IJR1" s="50"/>
      <c r="IJS1" s="50"/>
      <c r="IJT1" s="48"/>
      <c r="IJU1" s="49"/>
      <c r="IJV1" s="50"/>
      <c r="IJW1" s="50"/>
      <c r="IJX1" s="48"/>
      <c r="IJY1" s="49"/>
      <c r="IJZ1" s="50"/>
      <c r="IKA1" s="50"/>
      <c r="IKB1" s="48"/>
      <c r="IKC1" s="49"/>
      <c r="IKD1" s="50"/>
      <c r="IKE1" s="50"/>
      <c r="IKF1" s="48"/>
      <c r="IKG1" s="49"/>
      <c r="IKH1" s="50"/>
      <c r="IKI1" s="50"/>
      <c r="IKJ1" s="48"/>
      <c r="IKK1" s="49"/>
      <c r="IKL1" s="50"/>
      <c r="IKM1" s="50"/>
      <c r="IKN1" s="48"/>
      <c r="IKO1" s="49"/>
      <c r="IKP1" s="50"/>
      <c r="IKQ1" s="50"/>
      <c r="IKR1" s="48"/>
      <c r="IKS1" s="49"/>
      <c r="IKT1" s="50"/>
      <c r="IKU1" s="50"/>
      <c r="IKV1" s="48"/>
      <c r="IKW1" s="49"/>
      <c r="IKX1" s="50"/>
      <c r="IKY1" s="50"/>
      <c r="IKZ1" s="48"/>
      <c r="ILA1" s="49"/>
      <c r="ILB1" s="50"/>
      <c r="ILC1" s="50"/>
      <c r="ILD1" s="48"/>
      <c r="ILE1" s="49"/>
      <c r="ILF1" s="50"/>
      <c r="ILG1" s="50"/>
      <c r="ILH1" s="48"/>
      <c r="ILI1" s="49"/>
      <c r="ILJ1" s="50"/>
      <c r="ILK1" s="50"/>
      <c r="ILL1" s="48"/>
      <c r="ILM1" s="49"/>
      <c r="ILN1" s="50"/>
      <c r="ILO1" s="50"/>
      <c r="ILP1" s="48"/>
      <c r="ILQ1" s="49"/>
      <c r="ILR1" s="50"/>
      <c r="ILS1" s="50"/>
      <c r="ILT1" s="48"/>
      <c r="ILU1" s="49"/>
      <c r="ILV1" s="50"/>
      <c r="ILW1" s="50"/>
      <c r="ILX1" s="48"/>
      <c r="ILY1" s="49"/>
      <c r="ILZ1" s="50"/>
      <c r="IMA1" s="50"/>
      <c r="IMB1" s="48"/>
      <c r="IMC1" s="49"/>
      <c r="IMD1" s="50"/>
      <c r="IME1" s="50"/>
      <c r="IMF1" s="48"/>
      <c r="IMG1" s="49"/>
      <c r="IMH1" s="50"/>
      <c r="IMI1" s="50"/>
      <c r="IMJ1" s="48"/>
      <c r="IMK1" s="49"/>
      <c r="IML1" s="50"/>
      <c r="IMM1" s="50"/>
      <c r="IMN1" s="48"/>
      <c r="IMO1" s="49"/>
      <c r="IMP1" s="50"/>
      <c r="IMQ1" s="50"/>
      <c r="IMR1" s="48"/>
      <c r="IMS1" s="49"/>
      <c r="IMT1" s="50"/>
      <c r="IMU1" s="50"/>
      <c r="IMV1" s="48"/>
      <c r="IMW1" s="49"/>
      <c r="IMX1" s="50"/>
      <c r="IMY1" s="50"/>
      <c r="IMZ1" s="48"/>
      <c r="INA1" s="49"/>
      <c r="INB1" s="50"/>
      <c r="INC1" s="50"/>
      <c r="IND1" s="48"/>
      <c r="INE1" s="49"/>
      <c r="INF1" s="50"/>
      <c r="ING1" s="50"/>
      <c r="INH1" s="48"/>
      <c r="INI1" s="49"/>
      <c r="INJ1" s="50"/>
      <c r="INK1" s="50"/>
      <c r="INL1" s="48"/>
      <c r="INM1" s="49"/>
      <c r="INN1" s="50"/>
      <c r="INO1" s="50"/>
      <c r="INP1" s="48"/>
      <c r="INQ1" s="49"/>
      <c r="INR1" s="50"/>
      <c r="INS1" s="50"/>
      <c r="INT1" s="48"/>
      <c r="INU1" s="49"/>
      <c r="INV1" s="50"/>
      <c r="INW1" s="50"/>
      <c r="INX1" s="48"/>
      <c r="INY1" s="49"/>
      <c r="INZ1" s="50"/>
      <c r="IOA1" s="50"/>
      <c r="IOB1" s="48"/>
      <c r="IOC1" s="49"/>
      <c r="IOD1" s="50"/>
      <c r="IOE1" s="50"/>
      <c r="IOF1" s="48"/>
      <c r="IOG1" s="49"/>
      <c r="IOH1" s="50"/>
      <c r="IOI1" s="50"/>
      <c r="IOJ1" s="48"/>
      <c r="IOK1" s="49"/>
      <c r="IOL1" s="50"/>
      <c r="IOM1" s="50"/>
      <c r="ION1" s="48"/>
      <c r="IOO1" s="49"/>
      <c r="IOP1" s="50"/>
      <c r="IOQ1" s="50"/>
      <c r="IOR1" s="48"/>
      <c r="IOS1" s="49"/>
      <c r="IOT1" s="50"/>
      <c r="IOU1" s="50"/>
      <c r="IOV1" s="48"/>
      <c r="IOW1" s="49"/>
      <c r="IOX1" s="50"/>
      <c r="IOY1" s="50"/>
      <c r="IOZ1" s="48"/>
      <c r="IPA1" s="49"/>
      <c r="IPB1" s="50"/>
      <c r="IPC1" s="50"/>
      <c r="IPD1" s="48"/>
      <c r="IPE1" s="49"/>
      <c r="IPF1" s="50"/>
      <c r="IPG1" s="50"/>
      <c r="IPH1" s="48"/>
      <c r="IPI1" s="49"/>
      <c r="IPJ1" s="50"/>
      <c r="IPK1" s="50"/>
      <c r="IPL1" s="48"/>
      <c r="IPM1" s="49"/>
      <c r="IPN1" s="50"/>
      <c r="IPO1" s="50"/>
      <c r="IPP1" s="48"/>
      <c r="IPQ1" s="49"/>
      <c r="IPR1" s="50"/>
      <c r="IPS1" s="50"/>
      <c r="IPT1" s="48"/>
      <c r="IPU1" s="49"/>
      <c r="IPV1" s="50"/>
      <c r="IPW1" s="50"/>
      <c r="IPX1" s="48"/>
      <c r="IPY1" s="49"/>
      <c r="IPZ1" s="50"/>
      <c r="IQA1" s="50"/>
      <c r="IQB1" s="48"/>
      <c r="IQC1" s="49"/>
      <c r="IQD1" s="50"/>
      <c r="IQE1" s="50"/>
      <c r="IQF1" s="48"/>
      <c r="IQG1" s="49"/>
      <c r="IQH1" s="50"/>
      <c r="IQI1" s="50"/>
      <c r="IQJ1" s="48"/>
      <c r="IQK1" s="49"/>
      <c r="IQL1" s="50"/>
      <c r="IQM1" s="50"/>
      <c r="IQN1" s="48"/>
      <c r="IQO1" s="49"/>
      <c r="IQP1" s="50"/>
      <c r="IQQ1" s="50"/>
      <c r="IQR1" s="48"/>
      <c r="IQS1" s="49"/>
      <c r="IQT1" s="50"/>
      <c r="IQU1" s="50"/>
      <c r="IQV1" s="48"/>
      <c r="IQW1" s="49"/>
      <c r="IQX1" s="50"/>
      <c r="IQY1" s="50"/>
      <c r="IQZ1" s="48"/>
      <c r="IRA1" s="49"/>
      <c r="IRB1" s="50"/>
      <c r="IRC1" s="50"/>
      <c r="IRD1" s="48"/>
      <c r="IRE1" s="49"/>
      <c r="IRF1" s="50"/>
      <c r="IRG1" s="50"/>
      <c r="IRH1" s="48"/>
      <c r="IRI1" s="49"/>
      <c r="IRJ1" s="50"/>
      <c r="IRK1" s="50"/>
      <c r="IRL1" s="48"/>
      <c r="IRM1" s="49"/>
      <c r="IRN1" s="50"/>
      <c r="IRO1" s="50"/>
      <c r="IRP1" s="48"/>
      <c r="IRQ1" s="49"/>
      <c r="IRR1" s="50"/>
      <c r="IRS1" s="50"/>
      <c r="IRT1" s="48"/>
      <c r="IRU1" s="49"/>
      <c r="IRV1" s="50"/>
      <c r="IRW1" s="50"/>
      <c r="IRX1" s="48"/>
      <c r="IRY1" s="49"/>
      <c r="IRZ1" s="50"/>
      <c r="ISA1" s="50"/>
      <c r="ISB1" s="48"/>
      <c r="ISC1" s="49"/>
      <c r="ISD1" s="50"/>
      <c r="ISE1" s="50"/>
      <c r="ISF1" s="48"/>
      <c r="ISG1" s="49"/>
      <c r="ISH1" s="50"/>
      <c r="ISI1" s="50"/>
      <c r="ISJ1" s="48"/>
      <c r="ISK1" s="49"/>
      <c r="ISL1" s="50"/>
      <c r="ISM1" s="50"/>
      <c r="ISN1" s="48"/>
      <c r="ISO1" s="49"/>
      <c r="ISP1" s="50"/>
      <c r="ISQ1" s="50"/>
      <c r="ISR1" s="48"/>
      <c r="ISS1" s="49"/>
      <c r="IST1" s="50"/>
      <c r="ISU1" s="50"/>
      <c r="ISV1" s="48"/>
      <c r="ISW1" s="49"/>
      <c r="ISX1" s="50"/>
      <c r="ISY1" s="50"/>
      <c r="ISZ1" s="48"/>
      <c r="ITA1" s="49"/>
      <c r="ITB1" s="50"/>
      <c r="ITC1" s="50"/>
      <c r="ITD1" s="48"/>
      <c r="ITE1" s="49"/>
      <c r="ITF1" s="50"/>
      <c r="ITG1" s="50"/>
      <c r="ITH1" s="48"/>
      <c r="ITI1" s="49"/>
      <c r="ITJ1" s="50"/>
      <c r="ITK1" s="50"/>
      <c r="ITL1" s="48"/>
      <c r="ITM1" s="49"/>
      <c r="ITN1" s="50"/>
      <c r="ITO1" s="50"/>
      <c r="ITP1" s="48"/>
      <c r="ITQ1" s="49"/>
      <c r="ITR1" s="50"/>
      <c r="ITS1" s="50"/>
      <c r="ITT1" s="48"/>
      <c r="ITU1" s="49"/>
      <c r="ITV1" s="50"/>
      <c r="ITW1" s="50"/>
      <c r="ITX1" s="48"/>
      <c r="ITY1" s="49"/>
      <c r="ITZ1" s="50"/>
      <c r="IUA1" s="50"/>
      <c r="IUB1" s="48"/>
      <c r="IUC1" s="49"/>
      <c r="IUD1" s="50"/>
      <c r="IUE1" s="50"/>
      <c r="IUF1" s="48"/>
      <c r="IUG1" s="49"/>
      <c r="IUH1" s="50"/>
      <c r="IUI1" s="50"/>
      <c r="IUJ1" s="48"/>
      <c r="IUK1" s="49"/>
      <c r="IUL1" s="50"/>
      <c r="IUM1" s="50"/>
      <c r="IUN1" s="48"/>
      <c r="IUO1" s="49"/>
      <c r="IUP1" s="50"/>
      <c r="IUQ1" s="50"/>
      <c r="IUR1" s="48"/>
      <c r="IUS1" s="49"/>
      <c r="IUT1" s="50"/>
      <c r="IUU1" s="50"/>
      <c r="IUV1" s="48"/>
      <c r="IUW1" s="49"/>
      <c r="IUX1" s="50"/>
      <c r="IUY1" s="50"/>
      <c r="IUZ1" s="48"/>
      <c r="IVA1" s="49"/>
      <c r="IVB1" s="50"/>
      <c r="IVC1" s="50"/>
      <c r="IVD1" s="48"/>
      <c r="IVE1" s="49"/>
      <c r="IVF1" s="50"/>
      <c r="IVG1" s="50"/>
      <c r="IVH1" s="48"/>
      <c r="IVI1" s="49"/>
      <c r="IVJ1" s="50"/>
      <c r="IVK1" s="50"/>
      <c r="IVL1" s="48"/>
      <c r="IVM1" s="49"/>
      <c r="IVN1" s="50"/>
      <c r="IVO1" s="50"/>
      <c r="IVP1" s="48"/>
      <c r="IVQ1" s="49"/>
      <c r="IVR1" s="50"/>
      <c r="IVS1" s="50"/>
      <c r="IVT1" s="48"/>
      <c r="IVU1" s="49"/>
      <c r="IVV1" s="50"/>
      <c r="IVW1" s="50"/>
      <c r="IVX1" s="48"/>
      <c r="IVY1" s="49"/>
      <c r="IVZ1" s="50"/>
      <c r="IWA1" s="50"/>
      <c r="IWB1" s="48"/>
      <c r="IWC1" s="49"/>
      <c r="IWD1" s="50"/>
      <c r="IWE1" s="50"/>
      <c r="IWF1" s="48"/>
      <c r="IWG1" s="49"/>
      <c r="IWH1" s="50"/>
      <c r="IWI1" s="50"/>
      <c r="IWJ1" s="48"/>
      <c r="IWK1" s="49"/>
      <c r="IWL1" s="50"/>
      <c r="IWM1" s="50"/>
      <c r="IWN1" s="48"/>
      <c r="IWO1" s="49"/>
      <c r="IWP1" s="50"/>
      <c r="IWQ1" s="50"/>
      <c r="IWR1" s="48"/>
      <c r="IWS1" s="49"/>
      <c r="IWT1" s="50"/>
      <c r="IWU1" s="50"/>
      <c r="IWV1" s="48"/>
      <c r="IWW1" s="49"/>
      <c r="IWX1" s="50"/>
      <c r="IWY1" s="50"/>
      <c r="IWZ1" s="48"/>
      <c r="IXA1" s="49"/>
      <c r="IXB1" s="50"/>
      <c r="IXC1" s="50"/>
      <c r="IXD1" s="48"/>
      <c r="IXE1" s="49"/>
      <c r="IXF1" s="50"/>
      <c r="IXG1" s="50"/>
      <c r="IXH1" s="48"/>
      <c r="IXI1" s="49"/>
      <c r="IXJ1" s="50"/>
      <c r="IXK1" s="50"/>
      <c r="IXL1" s="48"/>
      <c r="IXM1" s="49"/>
      <c r="IXN1" s="50"/>
      <c r="IXO1" s="50"/>
      <c r="IXP1" s="48"/>
      <c r="IXQ1" s="49"/>
      <c r="IXR1" s="50"/>
      <c r="IXS1" s="50"/>
      <c r="IXT1" s="48"/>
      <c r="IXU1" s="49"/>
      <c r="IXV1" s="50"/>
      <c r="IXW1" s="50"/>
      <c r="IXX1" s="48"/>
      <c r="IXY1" s="49"/>
      <c r="IXZ1" s="50"/>
      <c r="IYA1" s="50"/>
      <c r="IYB1" s="48"/>
      <c r="IYC1" s="49"/>
      <c r="IYD1" s="50"/>
      <c r="IYE1" s="50"/>
      <c r="IYF1" s="48"/>
      <c r="IYG1" s="49"/>
      <c r="IYH1" s="50"/>
      <c r="IYI1" s="50"/>
      <c r="IYJ1" s="48"/>
      <c r="IYK1" s="49"/>
      <c r="IYL1" s="50"/>
      <c r="IYM1" s="50"/>
      <c r="IYN1" s="48"/>
      <c r="IYO1" s="49"/>
      <c r="IYP1" s="50"/>
      <c r="IYQ1" s="50"/>
      <c r="IYR1" s="48"/>
      <c r="IYS1" s="49"/>
      <c r="IYT1" s="50"/>
      <c r="IYU1" s="50"/>
      <c r="IYV1" s="48"/>
      <c r="IYW1" s="49"/>
      <c r="IYX1" s="50"/>
      <c r="IYY1" s="50"/>
      <c r="IYZ1" s="48"/>
      <c r="IZA1" s="49"/>
      <c r="IZB1" s="50"/>
      <c r="IZC1" s="50"/>
      <c r="IZD1" s="48"/>
      <c r="IZE1" s="49"/>
      <c r="IZF1" s="50"/>
      <c r="IZG1" s="50"/>
      <c r="IZH1" s="48"/>
      <c r="IZI1" s="49"/>
      <c r="IZJ1" s="50"/>
      <c r="IZK1" s="50"/>
      <c r="IZL1" s="48"/>
      <c r="IZM1" s="49"/>
      <c r="IZN1" s="50"/>
      <c r="IZO1" s="50"/>
      <c r="IZP1" s="48"/>
      <c r="IZQ1" s="49"/>
      <c r="IZR1" s="50"/>
      <c r="IZS1" s="50"/>
      <c r="IZT1" s="48"/>
      <c r="IZU1" s="49"/>
      <c r="IZV1" s="50"/>
      <c r="IZW1" s="50"/>
      <c r="IZX1" s="48"/>
      <c r="IZY1" s="49"/>
      <c r="IZZ1" s="50"/>
      <c r="JAA1" s="50"/>
      <c r="JAB1" s="48"/>
      <c r="JAC1" s="49"/>
      <c r="JAD1" s="50"/>
      <c r="JAE1" s="50"/>
      <c r="JAF1" s="48"/>
      <c r="JAG1" s="49"/>
      <c r="JAH1" s="50"/>
      <c r="JAI1" s="50"/>
      <c r="JAJ1" s="48"/>
      <c r="JAK1" s="49"/>
      <c r="JAL1" s="50"/>
      <c r="JAM1" s="50"/>
      <c r="JAN1" s="48"/>
      <c r="JAO1" s="49"/>
      <c r="JAP1" s="50"/>
      <c r="JAQ1" s="50"/>
      <c r="JAR1" s="48"/>
      <c r="JAS1" s="49"/>
      <c r="JAT1" s="50"/>
      <c r="JAU1" s="50"/>
      <c r="JAV1" s="48"/>
      <c r="JAW1" s="49"/>
      <c r="JAX1" s="50"/>
      <c r="JAY1" s="50"/>
      <c r="JAZ1" s="48"/>
      <c r="JBA1" s="49"/>
      <c r="JBB1" s="50"/>
      <c r="JBC1" s="50"/>
      <c r="JBD1" s="48"/>
      <c r="JBE1" s="49"/>
      <c r="JBF1" s="50"/>
      <c r="JBG1" s="50"/>
      <c r="JBH1" s="48"/>
      <c r="JBI1" s="49"/>
      <c r="JBJ1" s="50"/>
      <c r="JBK1" s="50"/>
      <c r="JBL1" s="48"/>
      <c r="JBM1" s="49"/>
      <c r="JBN1" s="50"/>
      <c r="JBO1" s="50"/>
      <c r="JBP1" s="48"/>
      <c r="JBQ1" s="49"/>
      <c r="JBR1" s="50"/>
      <c r="JBS1" s="50"/>
      <c r="JBT1" s="48"/>
      <c r="JBU1" s="49"/>
      <c r="JBV1" s="50"/>
      <c r="JBW1" s="50"/>
      <c r="JBX1" s="48"/>
      <c r="JBY1" s="49"/>
      <c r="JBZ1" s="50"/>
      <c r="JCA1" s="50"/>
      <c r="JCB1" s="48"/>
      <c r="JCC1" s="49"/>
      <c r="JCD1" s="50"/>
      <c r="JCE1" s="50"/>
      <c r="JCF1" s="48"/>
      <c r="JCG1" s="49"/>
      <c r="JCH1" s="50"/>
      <c r="JCI1" s="50"/>
      <c r="JCJ1" s="48"/>
      <c r="JCK1" s="49"/>
      <c r="JCL1" s="50"/>
      <c r="JCM1" s="50"/>
      <c r="JCN1" s="48"/>
      <c r="JCO1" s="49"/>
      <c r="JCP1" s="50"/>
      <c r="JCQ1" s="50"/>
      <c r="JCR1" s="48"/>
      <c r="JCS1" s="49"/>
      <c r="JCT1" s="50"/>
      <c r="JCU1" s="50"/>
      <c r="JCV1" s="48"/>
      <c r="JCW1" s="49"/>
      <c r="JCX1" s="50"/>
      <c r="JCY1" s="50"/>
      <c r="JCZ1" s="48"/>
      <c r="JDA1" s="49"/>
      <c r="JDB1" s="50"/>
      <c r="JDC1" s="50"/>
      <c r="JDD1" s="48"/>
      <c r="JDE1" s="49"/>
      <c r="JDF1" s="50"/>
      <c r="JDG1" s="50"/>
      <c r="JDH1" s="48"/>
      <c r="JDI1" s="49"/>
      <c r="JDJ1" s="50"/>
      <c r="JDK1" s="50"/>
      <c r="JDL1" s="48"/>
      <c r="JDM1" s="49"/>
      <c r="JDN1" s="50"/>
      <c r="JDO1" s="50"/>
      <c r="JDP1" s="48"/>
      <c r="JDQ1" s="49"/>
      <c r="JDR1" s="50"/>
      <c r="JDS1" s="50"/>
      <c r="JDT1" s="48"/>
      <c r="JDU1" s="49"/>
      <c r="JDV1" s="50"/>
      <c r="JDW1" s="50"/>
      <c r="JDX1" s="48"/>
      <c r="JDY1" s="49"/>
      <c r="JDZ1" s="50"/>
      <c r="JEA1" s="50"/>
      <c r="JEB1" s="48"/>
      <c r="JEC1" s="49"/>
      <c r="JED1" s="50"/>
      <c r="JEE1" s="50"/>
      <c r="JEF1" s="48"/>
      <c r="JEG1" s="49"/>
      <c r="JEH1" s="50"/>
      <c r="JEI1" s="50"/>
      <c r="JEJ1" s="48"/>
      <c r="JEK1" s="49"/>
      <c r="JEL1" s="50"/>
      <c r="JEM1" s="50"/>
      <c r="JEN1" s="48"/>
      <c r="JEO1" s="49"/>
      <c r="JEP1" s="50"/>
      <c r="JEQ1" s="50"/>
      <c r="JER1" s="48"/>
      <c r="JES1" s="49"/>
      <c r="JET1" s="50"/>
      <c r="JEU1" s="50"/>
      <c r="JEV1" s="48"/>
      <c r="JEW1" s="49"/>
      <c r="JEX1" s="50"/>
      <c r="JEY1" s="50"/>
      <c r="JEZ1" s="48"/>
      <c r="JFA1" s="49"/>
      <c r="JFB1" s="50"/>
      <c r="JFC1" s="50"/>
      <c r="JFD1" s="48"/>
      <c r="JFE1" s="49"/>
      <c r="JFF1" s="50"/>
      <c r="JFG1" s="50"/>
      <c r="JFH1" s="48"/>
      <c r="JFI1" s="49"/>
      <c r="JFJ1" s="50"/>
      <c r="JFK1" s="50"/>
      <c r="JFL1" s="48"/>
      <c r="JFM1" s="49"/>
      <c r="JFN1" s="50"/>
      <c r="JFO1" s="50"/>
      <c r="JFP1" s="48"/>
      <c r="JFQ1" s="49"/>
      <c r="JFR1" s="50"/>
      <c r="JFS1" s="50"/>
      <c r="JFT1" s="48"/>
      <c r="JFU1" s="49"/>
      <c r="JFV1" s="50"/>
      <c r="JFW1" s="50"/>
      <c r="JFX1" s="48"/>
      <c r="JFY1" s="49"/>
      <c r="JFZ1" s="50"/>
      <c r="JGA1" s="50"/>
      <c r="JGB1" s="48"/>
      <c r="JGC1" s="49"/>
      <c r="JGD1" s="50"/>
      <c r="JGE1" s="50"/>
      <c r="JGF1" s="48"/>
      <c r="JGG1" s="49"/>
      <c r="JGH1" s="50"/>
      <c r="JGI1" s="50"/>
      <c r="JGJ1" s="48"/>
      <c r="JGK1" s="49"/>
      <c r="JGL1" s="50"/>
      <c r="JGM1" s="50"/>
      <c r="JGN1" s="48"/>
      <c r="JGO1" s="49"/>
      <c r="JGP1" s="50"/>
      <c r="JGQ1" s="50"/>
      <c r="JGR1" s="48"/>
      <c r="JGS1" s="49"/>
      <c r="JGT1" s="50"/>
      <c r="JGU1" s="50"/>
      <c r="JGV1" s="48"/>
      <c r="JGW1" s="49"/>
      <c r="JGX1" s="50"/>
      <c r="JGY1" s="50"/>
      <c r="JGZ1" s="48"/>
      <c r="JHA1" s="49"/>
      <c r="JHB1" s="50"/>
      <c r="JHC1" s="50"/>
      <c r="JHD1" s="48"/>
      <c r="JHE1" s="49"/>
      <c r="JHF1" s="50"/>
      <c r="JHG1" s="50"/>
      <c r="JHH1" s="48"/>
      <c r="JHI1" s="49"/>
      <c r="JHJ1" s="50"/>
      <c r="JHK1" s="50"/>
      <c r="JHL1" s="48"/>
      <c r="JHM1" s="49"/>
      <c r="JHN1" s="50"/>
      <c r="JHO1" s="50"/>
      <c r="JHP1" s="48"/>
      <c r="JHQ1" s="49"/>
      <c r="JHR1" s="50"/>
      <c r="JHS1" s="50"/>
      <c r="JHT1" s="48"/>
      <c r="JHU1" s="49"/>
      <c r="JHV1" s="50"/>
      <c r="JHW1" s="50"/>
      <c r="JHX1" s="48"/>
      <c r="JHY1" s="49"/>
      <c r="JHZ1" s="50"/>
      <c r="JIA1" s="50"/>
      <c r="JIB1" s="48"/>
      <c r="JIC1" s="49"/>
      <c r="JID1" s="50"/>
      <c r="JIE1" s="50"/>
      <c r="JIF1" s="48"/>
      <c r="JIG1" s="49"/>
      <c r="JIH1" s="50"/>
      <c r="JII1" s="50"/>
      <c r="JIJ1" s="48"/>
      <c r="JIK1" s="49"/>
      <c r="JIL1" s="50"/>
      <c r="JIM1" s="50"/>
      <c r="JIN1" s="48"/>
      <c r="JIO1" s="49"/>
      <c r="JIP1" s="50"/>
      <c r="JIQ1" s="50"/>
      <c r="JIR1" s="48"/>
      <c r="JIS1" s="49"/>
      <c r="JIT1" s="50"/>
      <c r="JIU1" s="50"/>
      <c r="JIV1" s="48"/>
      <c r="JIW1" s="49"/>
      <c r="JIX1" s="50"/>
      <c r="JIY1" s="50"/>
      <c r="JIZ1" s="48"/>
      <c r="JJA1" s="49"/>
      <c r="JJB1" s="50"/>
      <c r="JJC1" s="50"/>
      <c r="JJD1" s="48"/>
      <c r="JJE1" s="49"/>
      <c r="JJF1" s="50"/>
      <c r="JJG1" s="50"/>
      <c r="JJH1" s="48"/>
      <c r="JJI1" s="49"/>
      <c r="JJJ1" s="50"/>
      <c r="JJK1" s="50"/>
      <c r="JJL1" s="48"/>
      <c r="JJM1" s="49"/>
      <c r="JJN1" s="50"/>
      <c r="JJO1" s="50"/>
      <c r="JJP1" s="48"/>
      <c r="JJQ1" s="49"/>
      <c r="JJR1" s="50"/>
      <c r="JJS1" s="50"/>
      <c r="JJT1" s="48"/>
      <c r="JJU1" s="49"/>
      <c r="JJV1" s="50"/>
      <c r="JJW1" s="50"/>
      <c r="JJX1" s="48"/>
      <c r="JJY1" s="49"/>
      <c r="JJZ1" s="50"/>
      <c r="JKA1" s="50"/>
      <c r="JKB1" s="48"/>
      <c r="JKC1" s="49"/>
      <c r="JKD1" s="50"/>
      <c r="JKE1" s="50"/>
      <c r="JKF1" s="48"/>
      <c r="JKG1" s="49"/>
      <c r="JKH1" s="50"/>
      <c r="JKI1" s="50"/>
      <c r="JKJ1" s="48"/>
      <c r="JKK1" s="49"/>
      <c r="JKL1" s="50"/>
      <c r="JKM1" s="50"/>
      <c r="JKN1" s="48"/>
      <c r="JKO1" s="49"/>
      <c r="JKP1" s="50"/>
      <c r="JKQ1" s="50"/>
      <c r="JKR1" s="48"/>
      <c r="JKS1" s="49"/>
      <c r="JKT1" s="50"/>
      <c r="JKU1" s="50"/>
      <c r="JKV1" s="48"/>
      <c r="JKW1" s="49"/>
      <c r="JKX1" s="50"/>
      <c r="JKY1" s="50"/>
      <c r="JKZ1" s="48"/>
      <c r="JLA1" s="49"/>
      <c r="JLB1" s="50"/>
      <c r="JLC1" s="50"/>
      <c r="JLD1" s="48"/>
      <c r="JLE1" s="49"/>
      <c r="JLF1" s="50"/>
      <c r="JLG1" s="50"/>
      <c r="JLH1" s="48"/>
      <c r="JLI1" s="49"/>
      <c r="JLJ1" s="50"/>
      <c r="JLK1" s="50"/>
      <c r="JLL1" s="48"/>
      <c r="JLM1" s="49"/>
      <c r="JLN1" s="50"/>
      <c r="JLO1" s="50"/>
      <c r="JLP1" s="48"/>
      <c r="JLQ1" s="49"/>
      <c r="JLR1" s="50"/>
      <c r="JLS1" s="50"/>
      <c r="JLT1" s="48"/>
      <c r="JLU1" s="49"/>
      <c r="JLV1" s="50"/>
      <c r="JLW1" s="50"/>
      <c r="JLX1" s="48"/>
      <c r="JLY1" s="49"/>
      <c r="JLZ1" s="50"/>
      <c r="JMA1" s="50"/>
      <c r="JMB1" s="48"/>
      <c r="JMC1" s="49"/>
      <c r="JMD1" s="50"/>
      <c r="JME1" s="50"/>
      <c r="JMF1" s="48"/>
      <c r="JMG1" s="49"/>
      <c r="JMH1" s="50"/>
      <c r="JMI1" s="50"/>
      <c r="JMJ1" s="48"/>
      <c r="JMK1" s="49"/>
      <c r="JML1" s="50"/>
      <c r="JMM1" s="50"/>
      <c r="JMN1" s="48"/>
      <c r="JMO1" s="49"/>
      <c r="JMP1" s="50"/>
      <c r="JMQ1" s="50"/>
      <c r="JMR1" s="48"/>
      <c r="JMS1" s="49"/>
      <c r="JMT1" s="50"/>
      <c r="JMU1" s="50"/>
      <c r="JMV1" s="48"/>
      <c r="JMW1" s="49"/>
      <c r="JMX1" s="50"/>
      <c r="JMY1" s="50"/>
      <c r="JMZ1" s="48"/>
      <c r="JNA1" s="49"/>
      <c r="JNB1" s="50"/>
      <c r="JNC1" s="50"/>
      <c r="JND1" s="48"/>
      <c r="JNE1" s="49"/>
      <c r="JNF1" s="50"/>
      <c r="JNG1" s="50"/>
      <c r="JNH1" s="48"/>
      <c r="JNI1" s="49"/>
      <c r="JNJ1" s="50"/>
      <c r="JNK1" s="50"/>
      <c r="JNL1" s="48"/>
      <c r="JNM1" s="49"/>
      <c r="JNN1" s="50"/>
      <c r="JNO1" s="50"/>
      <c r="JNP1" s="48"/>
      <c r="JNQ1" s="49"/>
      <c r="JNR1" s="50"/>
      <c r="JNS1" s="50"/>
      <c r="JNT1" s="48"/>
      <c r="JNU1" s="49"/>
      <c r="JNV1" s="50"/>
      <c r="JNW1" s="50"/>
      <c r="JNX1" s="48"/>
      <c r="JNY1" s="49"/>
      <c r="JNZ1" s="50"/>
      <c r="JOA1" s="50"/>
      <c r="JOB1" s="48"/>
      <c r="JOC1" s="49"/>
      <c r="JOD1" s="50"/>
      <c r="JOE1" s="50"/>
      <c r="JOF1" s="48"/>
      <c r="JOG1" s="49"/>
      <c r="JOH1" s="50"/>
      <c r="JOI1" s="50"/>
      <c r="JOJ1" s="48"/>
      <c r="JOK1" s="49"/>
      <c r="JOL1" s="50"/>
      <c r="JOM1" s="50"/>
      <c r="JON1" s="48"/>
      <c r="JOO1" s="49"/>
      <c r="JOP1" s="50"/>
      <c r="JOQ1" s="50"/>
      <c r="JOR1" s="48"/>
      <c r="JOS1" s="49"/>
      <c r="JOT1" s="50"/>
      <c r="JOU1" s="50"/>
      <c r="JOV1" s="48"/>
      <c r="JOW1" s="49"/>
      <c r="JOX1" s="50"/>
      <c r="JOY1" s="50"/>
      <c r="JOZ1" s="48"/>
      <c r="JPA1" s="49"/>
      <c r="JPB1" s="50"/>
      <c r="JPC1" s="50"/>
      <c r="JPD1" s="48"/>
      <c r="JPE1" s="49"/>
      <c r="JPF1" s="50"/>
      <c r="JPG1" s="50"/>
      <c r="JPH1" s="48"/>
      <c r="JPI1" s="49"/>
      <c r="JPJ1" s="50"/>
      <c r="JPK1" s="50"/>
      <c r="JPL1" s="48"/>
      <c r="JPM1" s="49"/>
      <c r="JPN1" s="50"/>
      <c r="JPO1" s="50"/>
      <c r="JPP1" s="48"/>
      <c r="JPQ1" s="49"/>
      <c r="JPR1" s="50"/>
      <c r="JPS1" s="50"/>
      <c r="JPT1" s="48"/>
      <c r="JPU1" s="49"/>
      <c r="JPV1" s="50"/>
      <c r="JPW1" s="50"/>
      <c r="JPX1" s="48"/>
      <c r="JPY1" s="49"/>
      <c r="JPZ1" s="50"/>
      <c r="JQA1" s="50"/>
      <c r="JQB1" s="48"/>
      <c r="JQC1" s="49"/>
      <c r="JQD1" s="50"/>
      <c r="JQE1" s="50"/>
      <c r="JQF1" s="48"/>
      <c r="JQG1" s="49"/>
      <c r="JQH1" s="50"/>
      <c r="JQI1" s="50"/>
      <c r="JQJ1" s="48"/>
      <c r="JQK1" s="49"/>
      <c r="JQL1" s="50"/>
      <c r="JQM1" s="50"/>
      <c r="JQN1" s="48"/>
      <c r="JQO1" s="49"/>
      <c r="JQP1" s="50"/>
      <c r="JQQ1" s="50"/>
      <c r="JQR1" s="48"/>
      <c r="JQS1" s="49"/>
      <c r="JQT1" s="50"/>
      <c r="JQU1" s="50"/>
      <c r="JQV1" s="48"/>
      <c r="JQW1" s="49"/>
      <c r="JQX1" s="50"/>
      <c r="JQY1" s="50"/>
      <c r="JQZ1" s="48"/>
      <c r="JRA1" s="49"/>
      <c r="JRB1" s="50"/>
      <c r="JRC1" s="50"/>
      <c r="JRD1" s="48"/>
      <c r="JRE1" s="49"/>
      <c r="JRF1" s="50"/>
      <c r="JRG1" s="50"/>
      <c r="JRH1" s="48"/>
      <c r="JRI1" s="49"/>
      <c r="JRJ1" s="50"/>
      <c r="JRK1" s="50"/>
      <c r="JRL1" s="48"/>
      <c r="JRM1" s="49"/>
      <c r="JRN1" s="50"/>
      <c r="JRO1" s="50"/>
      <c r="JRP1" s="48"/>
      <c r="JRQ1" s="49"/>
      <c r="JRR1" s="50"/>
      <c r="JRS1" s="50"/>
      <c r="JRT1" s="48"/>
      <c r="JRU1" s="49"/>
      <c r="JRV1" s="50"/>
      <c r="JRW1" s="50"/>
      <c r="JRX1" s="48"/>
      <c r="JRY1" s="49"/>
      <c r="JRZ1" s="50"/>
      <c r="JSA1" s="50"/>
      <c r="JSB1" s="48"/>
      <c r="JSC1" s="49"/>
      <c r="JSD1" s="50"/>
      <c r="JSE1" s="50"/>
      <c r="JSF1" s="48"/>
      <c r="JSG1" s="49"/>
      <c r="JSH1" s="50"/>
      <c r="JSI1" s="50"/>
      <c r="JSJ1" s="48"/>
      <c r="JSK1" s="49"/>
      <c r="JSL1" s="50"/>
      <c r="JSM1" s="50"/>
      <c r="JSN1" s="48"/>
      <c r="JSO1" s="49"/>
      <c r="JSP1" s="50"/>
      <c r="JSQ1" s="50"/>
      <c r="JSR1" s="48"/>
      <c r="JSS1" s="49"/>
      <c r="JST1" s="50"/>
      <c r="JSU1" s="50"/>
      <c r="JSV1" s="48"/>
      <c r="JSW1" s="49"/>
      <c r="JSX1" s="50"/>
      <c r="JSY1" s="50"/>
      <c r="JSZ1" s="48"/>
      <c r="JTA1" s="49"/>
      <c r="JTB1" s="50"/>
      <c r="JTC1" s="50"/>
      <c r="JTD1" s="48"/>
      <c r="JTE1" s="49"/>
      <c r="JTF1" s="50"/>
      <c r="JTG1" s="50"/>
      <c r="JTH1" s="48"/>
      <c r="JTI1" s="49"/>
      <c r="JTJ1" s="50"/>
      <c r="JTK1" s="50"/>
      <c r="JTL1" s="48"/>
      <c r="JTM1" s="49"/>
      <c r="JTN1" s="50"/>
      <c r="JTO1" s="50"/>
      <c r="JTP1" s="48"/>
      <c r="JTQ1" s="49"/>
      <c r="JTR1" s="50"/>
      <c r="JTS1" s="50"/>
      <c r="JTT1" s="48"/>
      <c r="JTU1" s="49"/>
      <c r="JTV1" s="50"/>
      <c r="JTW1" s="50"/>
      <c r="JTX1" s="48"/>
      <c r="JTY1" s="49"/>
      <c r="JTZ1" s="50"/>
      <c r="JUA1" s="50"/>
      <c r="JUB1" s="48"/>
      <c r="JUC1" s="49"/>
      <c r="JUD1" s="50"/>
      <c r="JUE1" s="50"/>
      <c r="JUF1" s="48"/>
      <c r="JUG1" s="49"/>
      <c r="JUH1" s="50"/>
      <c r="JUI1" s="50"/>
      <c r="JUJ1" s="48"/>
      <c r="JUK1" s="49"/>
      <c r="JUL1" s="50"/>
      <c r="JUM1" s="50"/>
      <c r="JUN1" s="48"/>
      <c r="JUO1" s="49"/>
      <c r="JUP1" s="50"/>
      <c r="JUQ1" s="50"/>
      <c r="JUR1" s="48"/>
      <c r="JUS1" s="49"/>
      <c r="JUT1" s="50"/>
      <c r="JUU1" s="50"/>
      <c r="JUV1" s="48"/>
      <c r="JUW1" s="49"/>
      <c r="JUX1" s="50"/>
      <c r="JUY1" s="50"/>
      <c r="JUZ1" s="48"/>
      <c r="JVA1" s="49"/>
      <c r="JVB1" s="50"/>
      <c r="JVC1" s="50"/>
      <c r="JVD1" s="48"/>
      <c r="JVE1" s="49"/>
      <c r="JVF1" s="50"/>
      <c r="JVG1" s="50"/>
      <c r="JVH1" s="48"/>
      <c r="JVI1" s="49"/>
      <c r="JVJ1" s="50"/>
      <c r="JVK1" s="50"/>
      <c r="JVL1" s="48"/>
      <c r="JVM1" s="49"/>
      <c r="JVN1" s="50"/>
      <c r="JVO1" s="50"/>
      <c r="JVP1" s="48"/>
      <c r="JVQ1" s="49"/>
      <c r="JVR1" s="50"/>
      <c r="JVS1" s="50"/>
      <c r="JVT1" s="48"/>
      <c r="JVU1" s="49"/>
      <c r="JVV1" s="50"/>
      <c r="JVW1" s="50"/>
      <c r="JVX1" s="48"/>
      <c r="JVY1" s="49"/>
      <c r="JVZ1" s="50"/>
      <c r="JWA1" s="50"/>
      <c r="JWB1" s="48"/>
      <c r="JWC1" s="49"/>
      <c r="JWD1" s="50"/>
      <c r="JWE1" s="50"/>
      <c r="JWF1" s="48"/>
      <c r="JWG1" s="49"/>
      <c r="JWH1" s="50"/>
      <c r="JWI1" s="50"/>
      <c r="JWJ1" s="48"/>
      <c r="JWK1" s="49"/>
      <c r="JWL1" s="50"/>
      <c r="JWM1" s="50"/>
      <c r="JWN1" s="48"/>
      <c r="JWO1" s="49"/>
      <c r="JWP1" s="50"/>
      <c r="JWQ1" s="50"/>
      <c r="JWR1" s="48"/>
      <c r="JWS1" s="49"/>
      <c r="JWT1" s="50"/>
      <c r="JWU1" s="50"/>
      <c r="JWV1" s="48"/>
      <c r="JWW1" s="49"/>
      <c r="JWX1" s="50"/>
      <c r="JWY1" s="50"/>
      <c r="JWZ1" s="48"/>
      <c r="JXA1" s="49"/>
      <c r="JXB1" s="50"/>
      <c r="JXC1" s="50"/>
      <c r="JXD1" s="48"/>
      <c r="JXE1" s="49"/>
      <c r="JXF1" s="50"/>
      <c r="JXG1" s="50"/>
      <c r="JXH1" s="48"/>
      <c r="JXI1" s="49"/>
      <c r="JXJ1" s="50"/>
      <c r="JXK1" s="50"/>
      <c r="JXL1" s="48"/>
      <c r="JXM1" s="49"/>
      <c r="JXN1" s="50"/>
      <c r="JXO1" s="50"/>
      <c r="JXP1" s="48"/>
      <c r="JXQ1" s="49"/>
      <c r="JXR1" s="50"/>
      <c r="JXS1" s="50"/>
      <c r="JXT1" s="48"/>
      <c r="JXU1" s="49"/>
      <c r="JXV1" s="50"/>
      <c r="JXW1" s="50"/>
      <c r="JXX1" s="48"/>
      <c r="JXY1" s="49"/>
      <c r="JXZ1" s="50"/>
      <c r="JYA1" s="50"/>
      <c r="JYB1" s="48"/>
      <c r="JYC1" s="49"/>
      <c r="JYD1" s="50"/>
      <c r="JYE1" s="50"/>
      <c r="JYF1" s="48"/>
      <c r="JYG1" s="49"/>
      <c r="JYH1" s="50"/>
      <c r="JYI1" s="50"/>
      <c r="JYJ1" s="48"/>
      <c r="JYK1" s="49"/>
      <c r="JYL1" s="50"/>
      <c r="JYM1" s="50"/>
      <c r="JYN1" s="48"/>
      <c r="JYO1" s="49"/>
      <c r="JYP1" s="50"/>
      <c r="JYQ1" s="50"/>
      <c r="JYR1" s="48"/>
      <c r="JYS1" s="49"/>
      <c r="JYT1" s="50"/>
      <c r="JYU1" s="50"/>
      <c r="JYV1" s="48"/>
      <c r="JYW1" s="49"/>
      <c r="JYX1" s="50"/>
      <c r="JYY1" s="50"/>
      <c r="JYZ1" s="48"/>
      <c r="JZA1" s="49"/>
      <c r="JZB1" s="50"/>
      <c r="JZC1" s="50"/>
      <c r="JZD1" s="48"/>
      <c r="JZE1" s="49"/>
      <c r="JZF1" s="50"/>
      <c r="JZG1" s="50"/>
      <c r="JZH1" s="48"/>
      <c r="JZI1" s="49"/>
      <c r="JZJ1" s="50"/>
      <c r="JZK1" s="50"/>
      <c r="JZL1" s="48"/>
      <c r="JZM1" s="49"/>
      <c r="JZN1" s="50"/>
      <c r="JZO1" s="50"/>
      <c r="JZP1" s="48"/>
      <c r="JZQ1" s="49"/>
      <c r="JZR1" s="50"/>
      <c r="JZS1" s="50"/>
      <c r="JZT1" s="48"/>
      <c r="JZU1" s="49"/>
      <c r="JZV1" s="50"/>
      <c r="JZW1" s="50"/>
      <c r="JZX1" s="48"/>
      <c r="JZY1" s="49"/>
      <c r="JZZ1" s="50"/>
      <c r="KAA1" s="50"/>
      <c r="KAB1" s="48"/>
      <c r="KAC1" s="49"/>
      <c r="KAD1" s="50"/>
      <c r="KAE1" s="50"/>
      <c r="KAF1" s="48"/>
      <c r="KAG1" s="49"/>
      <c r="KAH1" s="50"/>
      <c r="KAI1" s="50"/>
      <c r="KAJ1" s="48"/>
      <c r="KAK1" s="49"/>
      <c r="KAL1" s="50"/>
      <c r="KAM1" s="50"/>
      <c r="KAN1" s="48"/>
      <c r="KAO1" s="49"/>
      <c r="KAP1" s="50"/>
      <c r="KAQ1" s="50"/>
      <c r="KAR1" s="48"/>
      <c r="KAS1" s="49"/>
      <c r="KAT1" s="50"/>
      <c r="KAU1" s="50"/>
      <c r="KAV1" s="48"/>
      <c r="KAW1" s="49"/>
      <c r="KAX1" s="50"/>
      <c r="KAY1" s="50"/>
      <c r="KAZ1" s="48"/>
      <c r="KBA1" s="49"/>
      <c r="KBB1" s="50"/>
      <c r="KBC1" s="50"/>
      <c r="KBD1" s="48"/>
      <c r="KBE1" s="49"/>
      <c r="KBF1" s="50"/>
      <c r="KBG1" s="50"/>
      <c r="KBH1" s="48"/>
      <c r="KBI1" s="49"/>
      <c r="KBJ1" s="50"/>
      <c r="KBK1" s="50"/>
      <c r="KBL1" s="48"/>
      <c r="KBM1" s="49"/>
      <c r="KBN1" s="50"/>
      <c r="KBO1" s="50"/>
      <c r="KBP1" s="48"/>
      <c r="KBQ1" s="49"/>
      <c r="KBR1" s="50"/>
      <c r="KBS1" s="50"/>
      <c r="KBT1" s="48"/>
      <c r="KBU1" s="49"/>
      <c r="KBV1" s="50"/>
      <c r="KBW1" s="50"/>
      <c r="KBX1" s="48"/>
      <c r="KBY1" s="49"/>
      <c r="KBZ1" s="50"/>
      <c r="KCA1" s="50"/>
      <c r="KCB1" s="48"/>
      <c r="KCC1" s="49"/>
      <c r="KCD1" s="50"/>
      <c r="KCE1" s="50"/>
      <c r="KCF1" s="48"/>
      <c r="KCG1" s="49"/>
      <c r="KCH1" s="50"/>
      <c r="KCI1" s="50"/>
      <c r="KCJ1" s="48"/>
      <c r="KCK1" s="49"/>
      <c r="KCL1" s="50"/>
      <c r="KCM1" s="50"/>
      <c r="KCN1" s="48"/>
      <c r="KCO1" s="49"/>
      <c r="KCP1" s="50"/>
      <c r="KCQ1" s="50"/>
      <c r="KCR1" s="48"/>
      <c r="KCS1" s="49"/>
      <c r="KCT1" s="50"/>
      <c r="KCU1" s="50"/>
      <c r="KCV1" s="48"/>
      <c r="KCW1" s="49"/>
      <c r="KCX1" s="50"/>
      <c r="KCY1" s="50"/>
      <c r="KCZ1" s="48"/>
      <c r="KDA1" s="49"/>
      <c r="KDB1" s="50"/>
      <c r="KDC1" s="50"/>
      <c r="KDD1" s="48"/>
      <c r="KDE1" s="49"/>
      <c r="KDF1" s="50"/>
      <c r="KDG1" s="50"/>
      <c r="KDH1" s="48"/>
      <c r="KDI1" s="49"/>
      <c r="KDJ1" s="50"/>
      <c r="KDK1" s="50"/>
      <c r="KDL1" s="48"/>
      <c r="KDM1" s="49"/>
      <c r="KDN1" s="50"/>
      <c r="KDO1" s="50"/>
      <c r="KDP1" s="48"/>
      <c r="KDQ1" s="49"/>
      <c r="KDR1" s="50"/>
      <c r="KDS1" s="50"/>
      <c r="KDT1" s="48"/>
      <c r="KDU1" s="49"/>
      <c r="KDV1" s="50"/>
      <c r="KDW1" s="50"/>
      <c r="KDX1" s="48"/>
      <c r="KDY1" s="49"/>
      <c r="KDZ1" s="50"/>
      <c r="KEA1" s="50"/>
      <c r="KEB1" s="48"/>
      <c r="KEC1" s="49"/>
      <c r="KED1" s="50"/>
      <c r="KEE1" s="50"/>
      <c r="KEF1" s="48"/>
      <c r="KEG1" s="49"/>
      <c r="KEH1" s="50"/>
      <c r="KEI1" s="50"/>
      <c r="KEJ1" s="48"/>
      <c r="KEK1" s="49"/>
      <c r="KEL1" s="50"/>
      <c r="KEM1" s="50"/>
      <c r="KEN1" s="48"/>
      <c r="KEO1" s="49"/>
      <c r="KEP1" s="50"/>
      <c r="KEQ1" s="50"/>
      <c r="KER1" s="48"/>
      <c r="KES1" s="49"/>
      <c r="KET1" s="50"/>
      <c r="KEU1" s="50"/>
      <c r="KEV1" s="48"/>
      <c r="KEW1" s="49"/>
      <c r="KEX1" s="50"/>
      <c r="KEY1" s="50"/>
      <c r="KEZ1" s="48"/>
      <c r="KFA1" s="49"/>
      <c r="KFB1" s="50"/>
      <c r="KFC1" s="50"/>
      <c r="KFD1" s="48"/>
      <c r="KFE1" s="49"/>
      <c r="KFF1" s="50"/>
      <c r="KFG1" s="50"/>
      <c r="KFH1" s="48"/>
      <c r="KFI1" s="49"/>
      <c r="KFJ1" s="50"/>
      <c r="KFK1" s="50"/>
      <c r="KFL1" s="48"/>
      <c r="KFM1" s="49"/>
      <c r="KFN1" s="50"/>
      <c r="KFO1" s="50"/>
      <c r="KFP1" s="48"/>
      <c r="KFQ1" s="49"/>
      <c r="KFR1" s="50"/>
      <c r="KFS1" s="50"/>
      <c r="KFT1" s="48"/>
      <c r="KFU1" s="49"/>
      <c r="KFV1" s="50"/>
      <c r="KFW1" s="50"/>
      <c r="KFX1" s="48"/>
      <c r="KFY1" s="49"/>
      <c r="KFZ1" s="50"/>
      <c r="KGA1" s="50"/>
      <c r="KGB1" s="48"/>
      <c r="KGC1" s="49"/>
      <c r="KGD1" s="50"/>
      <c r="KGE1" s="50"/>
      <c r="KGF1" s="48"/>
      <c r="KGG1" s="49"/>
      <c r="KGH1" s="50"/>
      <c r="KGI1" s="50"/>
      <c r="KGJ1" s="48"/>
      <c r="KGK1" s="49"/>
      <c r="KGL1" s="50"/>
      <c r="KGM1" s="50"/>
      <c r="KGN1" s="48"/>
      <c r="KGO1" s="49"/>
      <c r="KGP1" s="50"/>
      <c r="KGQ1" s="50"/>
      <c r="KGR1" s="48"/>
      <c r="KGS1" s="49"/>
      <c r="KGT1" s="50"/>
      <c r="KGU1" s="50"/>
      <c r="KGV1" s="48"/>
      <c r="KGW1" s="49"/>
      <c r="KGX1" s="50"/>
      <c r="KGY1" s="50"/>
      <c r="KGZ1" s="48"/>
      <c r="KHA1" s="49"/>
      <c r="KHB1" s="50"/>
      <c r="KHC1" s="50"/>
      <c r="KHD1" s="48"/>
      <c r="KHE1" s="49"/>
      <c r="KHF1" s="50"/>
      <c r="KHG1" s="50"/>
      <c r="KHH1" s="48"/>
      <c r="KHI1" s="49"/>
      <c r="KHJ1" s="50"/>
      <c r="KHK1" s="50"/>
      <c r="KHL1" s="48"/>
      <c r="KHM1" s="49"/>
      <c r="KHN1" s="50"/>
      <c r="KHO1" s="50"/>
      <c r="KHP1" s="48"/>
      <c r="KHQ1" s="49"/>
      <c r="KHR1" s="50"/>
      <c r="KHS1" s="50"/>
      <c r="KHT1" s="48"/>
      <c r="KHU1" s="49"/>
      <c r="KHV1" s="50"/>
      <c r="KHW1" s="50"/>
      <c r="KHX1" s="48"/>
      <c r="KHY1" s="49"/>
      <c r="KHZ1" s="50"/>
      <c r="KIA1" s="50"/>
      <c r="KIB1" s="48"/>
      <c r="KIC1" s="49"/>
      <c r="KID1" s="50"/>
      <c r="KIE1" s="50"/>
      <c r="KIF1" s="48"/>
      <c r="KIG1" s="49"/>
      <c r="KIH1" s="50"/>
      <c r="KII1" s="50"/>
      <c r="KIJ1" s="48"/>
      <c r="KIK1" s="49"/>
      <c r="KIL1" s="50"/>
      <c r="KIM1" s="50"/>
      <c r="KIN1" s="48"/>
      <c r="KIO1" s="49"/>
      <c r="KIP1" s="50"/>
      <c r="KIQ1" s="50"/>
      <c r="KIR1" s="48"/>
      <c r="KIS1" s="49"/>
      <c r="KIT1" s="50"/>
      <c r="KIU1" s="50"/>
      <c r="KIV1" s="48"/>
      <c r="KIW1" s="49"/>
      <c r="KIX1" s="50"/>
      <c r="KIY1" s="50"/>
      <c r="KIZ1" s="48"/>
      <c r="KJA1" s="49"/>
      <c r="KJB1" s="50"/>
      <c r="KJC1" s="50"/>
      <c r="KJD1" s="48"/>
      <c r="KJE1" s="49"/>
      <c r="KJF1" s="50"/>
      <c r="KJG1" s="50"/>
      <c r="KJH1" s="48"/>
      <c r="KJI1" s="49"/>
      <c r="KJJ1" s="50"/>
      <c r="KJK1" s="50"/>
      <c r="KJL1" s="48"/>
      <c r="KJM1" s="49"/>
      <c r="KJN1" s="50"/>
      <c r="KJO1" s="50"/>
      <c r="KJP1" s="48"/>
      <c r="KJQ1" s="49"/>
      <c r="KJR1" s="50"/>
      <c r="KJS1" s="50"/>
      <c r="KJT1" s="48"/>
      <c r="KJU1" s="49"/>
      <c r="KJV1" s="50"/>
      <c r="KJW1" s="50"/>
      <c r="KJX1" s="48"/>
      <c r="KJY1" s="49"/>
      <c r="KJZ1" s="50"/>
      <c r="KKA1" s="50"/>
      <c r="KKB1" s="48"/>
      <c r="KKC1" s="49"/>
      <c r="KKD1" s="50"/>
      <c r="KKE1" s="50"/>
      <c r="KKF1" s="48"/>
      <c r="KKG1" s="49"/>
      <c r="KKH1" s="50"/>
      <c r="KKI1" s="50"/>
      <c r="KKJ1" s="48"/>
      <c r="KKK1" s="49"/>
      <c r="KKL1" s="50"/>
      <c r="KKM1" s="50"/>
      <c r="KKN1" s="48"/>
      <c r="KKO1" s="49"/>
      <c r="KKP1" s="50"/>
      <c r="KKQ1" s="50"/>
      <c r="KKR1" s="48"/>
      <c r="KKS1" s="49"/>
      <c r="KKT1" s="50"/>
      <c r="KKU1" s="50"/>
      <c r="KKV1" s="48"/>
      <c r="KKW1" s="49"/>
      <c r="KKX1" s="50"/>
      <c r="KKY1" s="50"/>
      <c r="KKZ1" s="48"/>
      <c r="KLA1" s="49"/>
      <c r="KLB1" s="50"/>
      <c r="KLC1" s="50"/>
      <c r="KLD1" s="48"/>
      <c r="KLE1" s="49"/>
      <c r="KLF1" s="50"/>
      <c r="KLG1" s="50"/>
      <c r="KLH1" s="48"/>
      <c r="KLI1" s="49"/>
      <c r="KLJ1" s="50"/>
      <c r="KLK1" s="50"/>
      <c r="KLL1" s="48"/>
      <c r="KLM1" s="49"/>
      <c r="KLN1" s="50"/>
      <c r="KLO1" s="50"/>
      <c r="KLP1" s="48"/>
      <c r="KLQ1" s="49"/>
      <c r="KLR1" s="50"/>
      <c r="KLS1" s="50"/>
      <c r="KLT1" s="48"/>
      <c r="KLU1" s="49"/>
      <c r="KLV1" s="50"/>
      <c r="KLW1" s="50"/>
      <c r="KLX1" s="48"/>
      <c r="KLY1" s="49"/>
      <c r="KLZ1" s="50"/>
      <c r="KMA1" s="50"/>
      <c r="KMB1" s="48"/>
      <c r="KMC1" s="49"/>
      <c r="KMD1" s="50"/>
      <c r="KME1" s="50"/>
      <c r="KMF1" s="48"/>
      <c r="KMG1" s="49"/>
      <c r="KMH1" s="50"/>
      <c r="KMI1" s="50"/>
      <c r="KMJ1" s="48"/>
      <c r="KMK1" s="49"/>
      <c r="KML1" s="50"/>
      <c r="KMM1" s="50"/>
      <c r="KMN1" s="48"/>
      <c r="KMO1" s="49"/>
      <c r="KMP1" s="50"/>
      <c r="KMQ1" s="50"/>
      <c r="KMR1" s="48"/>
      <c r="KMS1" s="49"/>
      <c r="KMT1" s="50"/>
      <c r="KMU1" s="50"/>
      <c r="KMV1" s="48"/>
      <c r="KMW1" s="49"/>
      <c r="KMX1" s="50"/>
      <c r="KMY1" s="50"/>
      <c r="KMZ1" s="48"/>
      <c r="KNA1" s="49"/>
      <c r="KNB1" s="50"/>
      <c r="KNC1" s="50"/>
      <c r="KND1" s="48"/>
      <c r="KNE1" s="49"/>
      <c r="KNF1" s="50"/>
      <c r="KNG1" s="50"/>
      <c r="KNH1" s="48"/>
      <c r="KNI1" s="49"/>
      <c r="KNJ1" s="50"/>
      <c r="KNK1" s="50"/>
      <c r="KNL1" s="48"/>
      <c r="KNM1" s="49"/>
      <c r="KNN1" s="50"/>
      <c r="KNO1" s="50"/>
      <c r="KNP1" s="48"/>
      <c r="KNQ1" s="49"/>
      <c r="KNR1" s="50"/>
      <c r="KNS1" s="50"/>
      <c r="KNT1" s="48"/>
      <c r="KNU1" s="49"/>
      <c r="KNV1" s="50"/>
      <c r="KNW1" s="50"/>
      <c r="KNX1" s="48"/>
      <c r="KNY1" s="49"/>
      <c r="KNZ1" s="50"/>
      <c r="KOA1" s="50"/>
      <c r="KOB1" s="48"/>
      <c r="KOC1" s="49"/>
      <c r="KOD1" s="50"/>
      <c r="KOE1" s="50"/>
      <c r="KOF1" s="48"/>
      <c r="KOG1" s="49"/>
      <c r="KOH1" s="50"/>
      <c r="KOI1" s="50"/>
      <c r="KOJ1" s="48"/>
      <c r="KOK1" s="49"/>
      <c r="KOL1" s="50"/>
      <c r="KOM1" s="50"/>
      <c r="KON1" s="48"/>
      <c r="KOO1" s="49"/>
      <c r="KOP1" s="50"/>
      <c r="KOQ1" s="50"/>
      <c r="KOR1" s="48"/>
      <c r="KOS1" s="49"/>
      <c r="KOT1" s="50"/>
      <c r="KOU1" s="50"/>
      <c r="KOV1" s="48"/>
      <c r="KOW1" s="49"/>
      <c r="KOX1" s="50"/>
      <c r="KOY1" s="50"/>
      <c r="KOZ1" s="48"/>
      <c r="KPA1" s="49"/>
      <c r="KPB1" s="50"/>
      <c r="KPC1" s="50"/>
      <c r="KPD1" s="48"/>
      <c r="KPE1" s="49"/>
      <c r="KPF1" s="50"/>
      <c r="KPG1" s="50"/>
      <c r="KPH1" s="48"/>
      <c r="KPI1" s="49"/>
      <c r="KPJ1" s="50"/>
      <c r="KPK1" s="50"/>
      <c r="KPL1" s="48"/>
      <c r="KPM1" s="49"/>
      <c r="KPN1" s="50"/>
      <c r="KPO1" s="50"/>
      <c r="KPP1" s="48"/>
      <c r="KPQ1" s="49"/>
      <c r="KPR1" s="50"/>
      <c r="KPS1" s="50"/>
      <c r="KPT1" s="48"/>
      <c r="KPU1" s="49"/>
      <c r="KPV1" s="50"/>
      <c r="KPW1" s="50"/>
      <c r="KPX1" s="48"/>
      <c r="KPY1" s="49"/>
      <c r="KPZ1" s="50"/>
      <c r="KQA1" s="50"/>
      <c r="KQB1" s="48"/>
      <c r="KQC1" s="49"/>
      <c r="KQD1" s="50"/>
      <c r="KQE1" s="50"/>
      <c r="KQF1" s="48"/>
      <c r="KQG1" s="49"/>
      <c r="KQH1" s="50"/>
      <c r="KQI1" s="50"/>
      <c r="KQJ1" s="48"/>
      <c r="KQK1" s="49"/>
      <c r="KQL1" s="50"/>
      <c r="KQM1" s="50"/>
      <c r="KQN1" s="48"/>
      <c r="KQO1" s="49"/>
      <c r="KQP1" s="50"/>
      <c r="KQQ1" s="50"/>
      <c r="KQR1" s="48"/>
      <c r="KQS1" s="49"/>
      <c r="KQT1" s="50"/>
      <c r="KQU1" s="50"/>
      <c r="KQV1" s="48"/>
      <c r="KQW1" s="49"/>
      <c r="KQX1" s="50"/>
      <c r="KQY1" s="50"/>
      <c r="KQZ1" s="48"/>
      <c r="KRA1" s="49"/>
      <c r="KRB1" s="50"/>
      <c r="KRC1" s="50"/>
      <c r="KRD1" s="48"/>
      <c r="KRE1" s="49"/>
      <c r="KRF1" s="50"/>
      <c r="KRG1" s="50"/>
      <c r="KRH1" s="48"/>
      <c r="KRI1" s="49"/>
      <c r="KRJ1" s="50"/>
      <c r="KRK1" s="50"/>
      <c r="KRL1" s="48"/>
      <c r="KRM1" s="49"/>
      <c r="KRN1" s="50"/>
      <c r="KRO1" s="50"/>
      <c r="KRP1" s="48"/>
      <c r="KRQ1" s="49"/>
      <c r="KRR1" s="50"/>
      <c r="KRS1" s="50"/>
      <c r="KRT1" s="48"/>
      <c r="KRU1" s="49"/>
      <c r="KRV1" s="50"/>
      <c r="KRW1" s="50"/>
      <c r="KRX1" s="48"/>
      <c r="KRY1" s="49"/>
      <c r="KRZ1" s="50"/>
      <c r="KSA1" s="50"/>
      <c r="KSB1" s="48"/>
      <c r="KSC1" s="49"/>
      <c r="KSD1" s="50"/>
      <c r="KSE1" s="50"/>
      <c r="KSF1" s="48"/>
      <c r="KSG1" s="49"/>
      <c r="KSH1" s="50"/>
      <c r="KSI1" s="50"/>
      <c r="KSJ1" s="48"/>
      <c r="KSK1" s="49"/>
      <c r="KSL1" s="50"/>
      <c r="KSM1" s="50"/>
      <c r="KSN1" s="48"/>
      <c r="KSO1" s="49"/>
      <c r="KSP1" s="50"/>
      <c r="KSQ1" s="50"/>
      <c r="KSR1" s="48"/>
      <c r="KSS1" s="49"/>
      <c r="KST1" s="50"/>
      <c r="KSU1" s="50"/>
      <c r="KSV1" s="48"/>
      <c r="KSW1" s="49"/>
      <c r="KSX1" s="50"/>
      <c r="KSY1" s="50"/>
      <c r="KSZ1" s="48"/>
      <c r="KTA1" s="49"/>
      <c r="KTB1" s="50"/>
      <c r="KTC1" s="50"/>
      <c r="KTD1" s="48"/>
      <c r="KTE1" s="49"/>
      <c r="KTF1" s="50"/>
      <c r="KTG1" s="50"/>
      <c r="KTH1" s="48"/>
      <c r="KTI1" s="49"/>
      <c r="KTJ1" s="50"/>
      <c r="KTK1" s="50"/>
      <c r="KTL1" s="48"/>
      <c r="KTM1" s="49"/>
      <c r="KTN1" s="50"/>
      <c r="KTO1" s="50"/>
      <c r="KTP1" s="48"/>
      <c r="KTQ1" s="49"/>
      <c r="KTR1" s="50"/>
      <c r="KTS1" s="50"/>
      <c r="KTT1" s="48"/>
      <c r="KTU1" s="49"/>
      <c r="KTV1" s="50"/>
      <c r="KTW1" s="50"/>
      <c r="KTX1" s="48"/>
      <c r="KTY1" s="49"/>
      <c r="KTZ1" s="50"/>
      <c r="KUA1" s="50"/>
      <c r="KUB1" s="48"/>
      <c r="KUC1" s="49"/>
      <c r="KUD1" s="50"/>
      <c r="KUE1" s="50"/>
      <c r="KUF1" s="48"/>
      <c r="KUG1" s="49"/>
      <c r="KUH1" s="50"/>
      <c r="KUI1" s="50"/>
      <c r="KUJ1" s="48"/>
      <c r="KUK1" s="49"/>
      <c r="KUL1" s="50"/>
      <c r="KUM1" s="50"/>
      <c r="KUN1" s="48"/>
      <c r="KUO1" s="49"/>
      <c r="KUP1" s="50"/>
      <c r="KUQ1" s="50"/>
      <c r="KUR1" s="48"/>
      <c r="KUS1" s="49"/>
      <c r="KUT1" s="50"/>
      <c r="KUU1" s="50"/>
      <c r="KUV1" s="48"/>
      <c r="KUW1" s="49"/>
      <c r="KUX1" s="50"/>
      <c r="KUY1" s="50"/>
      <c r="KUZ1" s="48"/>
      <c r="KVA1" s="49"/>
      <c r="KVB1" s="50"/>
      <c r="KVC1" s="50"/>
      <c r="KVD1" s="48"/>
      <c r="KVE1" s="49"/>
      <c r="KVF1" s="50"/>
      <c r="KVG1" s="50"/>
      <c r="KVH1" s="48"/>
      <c r="KVI1" s="49"/>
      <c r="KVJ1" s="50"/>
      <c r="KVK1" s="50"/>
      <c r="KVL1" s="48"/>
      <c r="KVM1" s="49"/>
      <c r="KVN1" s="50"/>
      <c r="KVO1" s="50"/>
      <c r="KVP1" s="48"/>
      <c r="KVQ1" s="49"/>
      <c r="KVR1" s="50"/>
      <c r="KVS1" s="50"/>
      <c r="KVT1" s="48"/>
      <c r="KVU1" s="49"/>
      <c r="KVV1" s="50"/>
      <c r="KVW1" s="50"/>
      <c r="KVX1" s="48"/>
      <c r="KVY1" s="49"/>
      <c r="KVZ1" s="50"/>
      <c r="KWA1" s="50"/>
      <c r="KWB1" s="48"/>
      <c r="KWC1" s="49"/>
      <c r="KWD1" s="50"/>
      <c r="KWE1" s="50"/>
      <c r="KWF1" s="48"/>
      <c r="KWG1" s="49"/>
      <c r="KWH1" s="50"/>
      <c r="KWI1" s="50"/>
      <c r="KWJ1" s="48"/>
      <c r="KWK1" s="49"/>
      <c r="KWL1" s="50"/>
      <c r="KWM1" s="50"/>
      <c r="KWN1" s="48"/>
      <c r="KWO1" s="49"/>
      <c r="KWP1" s="50"/>
      <c r="KWQ1" s="50"/>
      <c r="KWR1" s="48"/>
      <c r="KWS1" s="49"/>
      <c r="KWT1" s="50"/>
      <c r="KWU1" s="50"/>
      <c r="KWV1" s="48"/>
      <c r="KWW1" s="49"/>
      <c r="KWX1" s="50"/>
      <c r="KWY1" s="50"/>
      <c r="KWZ1" s="48"/>
      <c r="KXA1" s="49"/>
      <c r="KXB1" s="50"/>
      <c r="KXC1" s="50"/>
      <c r="KXD1" s="48"/>
      <c r="KXE1" s="49"/>
      <c r="KXF1" s="50"/>
      <c r="KXG1" s="50"/>
      <c r="KXH1" s="48"/>
      <c r="KXI1" s="49"/>
      <c r="KXJ1" s="50"/>
      <c r="KXK1" s="50"/>
      <c r="KXL1" s="48"/>
      <c r="KXM1" s="49"/>
      <c r="KXN1" s="50"/>
      <c r="KXO1" s="50"/>
      <c r="KXP1" s="48"/>
      <c r="KXQ1" s="49"/>
      <c r="KXR1" s="50"/>
      <c r="KXS1" s="50"/>
      <c r="KXT1" s="48"/>
      <c r="KXU1" s="49"/>
      <c r="KXV1" s="50"/>
      <c r="KXW1" s="50"/>
      <c r="KXX1" s="48"/>
      <c r="KXY1" s="49"/>
      <c r="KXZ1" s="50"/>
      <c r="KYA1" s="50"/>
      <c r="KYB1" s="48"/>
      <c r="KYC1" s="49"/>
      <c r="KYD1" s="50"/>
      <c r="KYE1" s="50"/>
      <c r="KYF1" s="48"/>
      <c r="KYG1" s="49"/>
      <c r="KYH1" s="50"/>
      <c r="KYI1" s="50"/>
      <c r="KYJ1" s="48"/>
      <c r="KYK1" s="49"/>
      <c r="KYL1" s="50"/>
      <c r="KYM1" s="50"/>
      <c r="KYN1" s="48"/>
      <c r="KYO1" s="49"/>
      <c r="KYP1" s="50"/>
      <c r="KYQ1" s="50"/>
      <c r="KYR1" s="48"/>
      <c r="KYS1" s="49"/>
      <c r="KYT1" s="50"/>
      <c r="KYU1" s="50"/>
      <c r="KYV1" s="48"/>
      <c r="KYW1" s="49"/>
      <c r="KYX1" s="50"/>
      <c r="KYY1" s="50"/>
      <c r="KYZ1" s="48"/>
      <c r="KZA1" s="49"/>
      <c r="KZB1" s="50"/>
      <c r="KZC1" s="50"/>
      <c r="KZD1" s="48"/>
      <c r="KZE1" s="49"/>
      <c r="KZF1" s="50"/>
      <c r="KZG1" s="50"/>
      <c r="KZH1" s="48"/>
      <c r="KZI1" s="49"/>
      <c r="KZJ1" s="50"/>
      <c r="KZK1" s="50"/>
      <c r="KZL1" s="48"/>
      <c r="KZM1" s="49"/>
      <c r="KZN1" s="50"/>
      <c r="KZO1" s="50"/>
      <c r="KZP1" s="48"/>
      <c r="KZQ1" s="49"/>
      <c r="KZR1" s="50"/>
      <c r="KZS1" s="50"/>
      <c r="KZT1" s="48"/>
      <c r="KZU1" s="49"/>
      <c r="KZV1" s="50"/>
      <c r="KZW1" s="50"/>
      <c r="KZX1" s="48"/>
      <c r="KZY1" s="49"/>
      <c r="KZZ1" s="50"/>
      <c r="LAA1" s="50"/>
      <c r="LAB1" s="48"/>
      <c r="LAC1" s="49"/>
      <c r="LAD1" s="50"/>
      <c r="LAE1" s="50"/>
      <c r="LAF1" s="48"/>
      <c r="LAG1" s="49"/>
      <c r="LAH1" s="50"/>
      <c r="LAI1" s="50"/>
      <c r="LAJ1" s="48"/>
      <c r="LAK1" s="49"/>
      <c r="LAL1" s="50"/>
      <c r="LAM1" s="50"/>
      <c r="LAN1" s="48"/>
      <c r="LAO1" s="49"/>
      <c r="LAP1" s="50"/>
      <c r="LAQ1" s="50"/>
      <c r="LAR1" s="48"/>
      <c r="LAS1" s="49"/>
      <c r="LAT1" s="50"/>
      <c r="LAU1" s="50"/>
      <c r="LAV1" s="48"/>
      <c r="LAW1" s="49"/>
      <c r="LAX1" s="50"/>
      <c r="LAY1" s="50"/>
      <c r="LAZ1" s="48"/>
      <c r="LBA1" s="49"/>
      <c r="LBB1" s="50"/>
      <c r="LBC1" s="50"/>
      <c r="LBD1" s="48"/>
      <c r="LBE1" s="49"/>
      <c r="LBF1" s="50"/>
      <c r="LBG1" s="50"/>
      <c r="LBH1" s="48"/>
      <c r="LBI1" s="49"/>
      <c r="LBJ1" s="50"/>
      <c r="LBK1" s="50"/>
      <c r="LBL1" s="48"/>
      <c r="LBM1" s="49"/>
      <c r="LBN1" s="50"/>
      <c r="LBO1" s="50"/>
      <c r="LBP1" s="48"/>
      <c r="LBQ1" s="49"/>
      <c r="LBR1" s="50"/>
      <c r="LBS1" s="50"/>
      <c r="LBT1" s="48"/>
      <c r="LBU1" s="49"/>
      <c r="LBV1" s="50"/>
      <c r="LBW1" s="50"/>
      <c r="LBX1" s="48"/>
      <c r="LBY1" s="49"/>
      <c r="LBZ1" s="50"/>
      <c r="LCA1" s="50"/>
      <c r="LCB1" s="48"/>
      <c r="LCC1" s="49"/>
      <c r="LCD1" s="50"/>
      <c r="LCE1" s="50"/>
      <c r="LCF1" s="48"/>
      <c r="LCG1" s="49"/>
      <c r="LCH1" s="50"/>
      <c r="LCI1" s="50"/>
      <c r="LCJ1" s="48"/>
      <c r="LCK1" s="49"/>
      <c r="LCL1" s="50"/>
      <c r="LCM1" s="50"/>
      <c r="LCN1" s="48"/>
      <c r="LCO1" s="49"/>
      <c r="LCP1" s="50"/>
      <c r="LCQ1" s="50"/>
      <c r="LCR1" s="48"/>
      <c r="LCS1" s="49"/>
      <c r="LCT1" s="50"/>
      <c r="LCU1" s="50"/>
      <c r="LCV1" s="48"/>
      <c r="LCW1" s="49"/>
      <c r="LCX1" s="50"/>
      <c r="LCY1" s="50"/>
      <c r="LCZ1" s="48"/>
      <c r="LDA1" s="49"/>
      <c r="LDB1" s="50"/>
      <c r="LDC1" s="50"/>
      <c r="LDD1" s="48"/>
      <c r="LDE1" s="49"/>
      <c r="LDF1" s="50"/>
      <c r="LDG1" s="50"/>
      <c r="LDH1" s="48"/>
      <c r="LDI1" s="49"/>
      <c r="LDJ1" s="50"/>
      <c r="LDK1" s="50"/>
      <c r="LDL1" s="48"/>
      <c r="LDM1" s="49"/>
      <c r="LDN1" s="50"/>
      <c r="LDO1" s="50"/>
      <c r="LDP1" s="48"/>
      <c r="LDQ1" s="49"/>
      <c r="LDR1" s="50"/>
      <c r="LDS1" s="50"/>
      <c r="LDT1" s="48"/>
      <c r="LDU1" s="49"/>
      <c r="LDV1" s="50"/>
      <c r="LDW1" s="50"/>
      <c r="LDX1" s="48"/>
      <c r="LDY1" s="49"/>
      <c r="LDZ1" s="50"/>
      <c r="LEA1" s="50"/>
      <c r="LEB1" s="48"/>
      <c r="LEC1" s="49"/>
      <c r="LED1" s="50"/>
      <c r="LEE1" s="50"/>
      <c r="LEF1" s="48"/>
      <c r="LEG1" s="49"/>
      <c r="LEH1" s="50"/>
      <c r="LEI1" s="50"/>
      <c r="LEJ1" s="48"/>
      <c r="LEK1" s="49"/>
      <c r="LEL1" s="50"/>
      <c r="LEM1" s="50"/>
      <c r="LEN1" s="48"/>
      <c r="LEO1" s="49"/>
      <c r="LEP1" s="50"/>
      <c r="LEQ1" s="50"/>
      <c r="LER1" s="48"/>
      <c r="LES1" s="49"/>
      <c r="LET1" s="50"/>
      <c r="LEU1" s="50"/>
      <c r="LEV1" s="48"/>
      <c r="LEW1" s="49"/>
      <c r="LEX1" s="50"/>
      <c r="LEY1" s="50"/>
      <c r="LEZ1" s="48"/>
      <c r="LFA1" s="49"/>
      <c r="LFB1" s="50"/>
      <c r="LFC1" s="50"/>
      <c r="LFD1" s="48"/>
      <c r="LFE1" s="49"/>
      <c r="LFF1" s="50"/>
      <c r="LFG1" s="50"/>
      <c r="LFH1" s="48"/>
      <c r="LFI1" s="49"/>
      <c r="LFJ1" s="50"/>
      <c r="LFK1" s="50"/>
      <c r="LFL1" s="48"/>
      <c r="LFM1" s="49"/>
      <c r="LFN1" s="50"/>
      <c r="LFO1" s="50"/>
      <c r="LFP1" s="48"/>
      <c r="LFQ1" s="49"/>
      <c r="LFR1" s="50"/>
      <c r="LFS1" s="50"/>
      <c r="LFT1" s="48"/>
      <c r="LFU1" s="49"/>
      <c r="LFV1" s="50"/>
      <c r="LFW1" s="50"/>
      <c r="LFX1" s="48"/>
      <c r="LFY1" s="49"/>
      <c r="LFZ1" s="50"/>
      <c r="LGA1" s="50"/>
      <c r="LGB1" s="48"/>
      <c r="LGC1" s="49"/>
      <c r="LGD1" s="50"/>
      <c r="LGE1" s="50"/>
      <c r="LGF1" s="48"/>
      <c r="LGG1" s="49"/>
      <c r="LGH1" s="50"/>
      <c r="LGI1" s="50"/>
      <c r="LGJ1" s="48"/>
      <c r="LGK1" s="49"/>
      <c r="LGL1" s="50"/>
      <c r="LGM1" s="50"/>
      <c r="LGN1" s="48"/>
      <c r="LGO1" s="49"/>
      <c r="LGP1" s="50"/>
      <c r="LGQ1" s="50"/>
      <c r="LGR1" s="48"/>
      <c r="LGS1" s="49"/>
      <c r="LGT1" s="50"/>
      <c r="LGU1" s="50"/>
      <c r="LGV1" s="48"/>
      <c r="LGW1" s="49"/>
      <c r="LGX1" s="50"/>
      <c r="LGY1" s="50"/>
      <c r="LGZ1" s="48"/>
      <c r="LHA1" s="49"/>
      <c r="LHB1" s="50"/>
      <c r="LHC1" s="50"/>
      <c r="LHD1" s="48"/>
      <c r="LHE1" s="49"/>
      <c r="LHF1" s="50"/>
      <c r="LHG1" s="50"/>
      <c r="LHH1" s="48"/>
      <c r="LHI1" s="49"/>
      <c r="LHJ1" s="50"/>
      <c r="LHK1" s="50"/>
      <c r="LHL1" s="48"/>
      <c r="LHM1" s="49"/>
      <c r="LHN1" s="50"/>
      <c r="LHO1" s="50"/>
      <c r="LHP1" s="48"/>
      <c r="LHQ1" s="49"/>
      <c r="LHR1" s="50"/>
      <c r="LHS1" s="50"/>
      <c r="LHT1" s="48"/>
      <c r="LHU1" s="49"/>
      <c r="LHV1" s="50"/>
      <c r="LHW1" s="50"/>
      <c r="LHX1" s="48"/>
      <c r="LHY1" s="49"/>
      <c r="LHZ1" s="50"/>
      <c r="LIA1" s="50"/>
      <c r="LIB1" s="48"/>
      <c r="LIC1" s="49"/>
      <c r="LID1" s="50"/>
      <c r="LIE1" s="50"/>
      <c r="LIF1" s="48"/>
      <c r="LIG1" s="49"/>
      <c r="LIH1" s="50"/>
      <c r="LII1" s="50"/>
      <c r="LIJ1" s="48"/>
      <c r="LIK1" s="49"/>
      <c r="LIL1" s="50"/>
      <c r="LIM1" s="50"/>
      <c r="LIN1" s="48"/>
      <c r="LIO1" s="49"/>
      <c r="LIP1" s="50"/>
      <c r="LIQ1" s="50"/>
      <c r="LIR1" s="48"/>
      <c r="LIS1" s="49"/>
      <c r="LIT1" s="50"/>
      <c r="LIU1" s="50"/>
      <c r="LIV1" s="48"/>
      <c r="LIW1" s="49"/>
      <c r="LIX1" s="50"/>
      <c r="LIY1" s="50"/>
      <c r="LIZ1" s="48"/>
      <c r="LJA1" s="49"/>
      <c r="LJB1" s="50"/>
      <c r="LJC1" s="50"/>
      <c r="LJD1" s="48"/>
      <c r="LJE1" s="49"/>
      <c r="LJF1" s="50"/>
      <c r="LJG1" s="50"/>
      <c r="LJH1" s="48"/>
      <c r="LJI1" s="49"/>
      <c r="LJJ1" s="50"/>
      <c r="LJK1" s="50"/>
      <c r="LJL1" s="48"/>
      <c r="LJM1" s="49"/>
      <c r="LJN1" s="50"/>
      <c r="LJO1" s="50"/>
      <c r="LJP1" s="48"/>
      <c r="LJQ1" s="49"/>
      <c r="LJR1" s="50"/>
      <c r="LJS1" s="50"/>
      <c r="LJT1" s="48"/>
      <c r="LJU1" s="49"/>
      <c r="LJV1" s="50"/>
      <c r="LJW1" s="50"/>
      <c r="LJX1" s="48"/>
      <c r="LJY1" s="49"/>
      <c r="LJZ1" s="50"/>
      <c r="LKA1" s="50"/>
      <c r="LKB1" s="48"/>
      <c r="LKC1" s="49"/>
      <c r="LKD1" s="50"/>
      <c r="LKE1" s="50"/>
      <c r="LKF1" s="48"/>
      <c r="LKG1" s="49"/>
      <c r="LKH1" s="50"/>
      <c r="LKI1" s="50"/>
      <c r="LKJ1" s="48"/>
      <c r="LKK1" s="49"/>
      <c r="LKL1" s="50"/>
      <c r="LKM1" s="50"/>
      <c r="LKN1" s="48"/>
      <c r="LKO1" s="49"/>
      <c r="LKP1" s="50"/>
      <c r="LKQ1" s="50"/>
      <c r="LKR1" s="48"/>
      <c r="LKS1" s="49"/>
      <c r="LKT1" s="50"/>
      <c r="LKU1" s="50"/>
      <c r="LKV1" s="48"/>
      <c r="LKW1" s="49"/>
      <c r="LKX1" s="50"/>
      <c r="LKY1" s="50"/>
      <c r="LKZ1" s="48"/>
      <c r="LLA1" s="49"/>
      <c r="LLB1" s="50"/>
      <c r="LLC1" s="50"/>
      <c r="LLD1" s="48"/>
      <c r="LLE1" s="49"/>
      <c r="LLF1" s="50"/>
      <c r="LLG1" s="50"/>
      <c r="LLH1" s="48"/>
      <c r="LLI1" s="49"/>
      <c r="LLJ1" s="50"/>
      <c r="LLK1" s="50"/>
      <c r="LLL1" s="48"/>
      <c r="LLM1" s="49"/>
      <c r="LLN1" s="50"/>
      <c r="LLO1" s="50"/>
      <c r="LLP1" s="48"/>
      <c r="LLQ1" s="49"/>
      <c r="LLR1" s="50"/>
      <c r="LLS1" s="50"/>
      <c r="LLT1" s="48"/>
      <c r="LLU1" s="49"/>
      <c r="LLV1" s="50"/>
      <c r="LLW1" s="50"/>
      <c r="LLX1" s="48"/>
      <c r="LLY1" s="49"/>
      <c r="LLZ1" s="50"/>
      <c r="LMA1" s="50"/>
      <c r="LMB1" s="48"/>
      <c r="LMC1" s="49"/>
      <c r="LMD1" s="50"/>
      <c r="LME1" s="50"/>
      <c r="LMF1" s="48"/>
      <c r="LMG1" s="49"/>
      <c r="LMH1" s="50"/>
      <c r="LMI1" s="50"/>
      <c r="LMJ1" s="48"/>
      <c r="LMK1" s="49"/>
      <c r="LML1" s="50"/>
      <c r="LMM1" s="50"/>
      <c r="LMN1" s="48"/>
      <c r="LMO1" s="49"/>
      <c r="LMP1" s="50"/>
      <c r="LMQ1" s="50"/>
      <c r="LMR1" s="48"/>
      <c r="LMS1" s="49"/>
      <c r="LMT1" s="50"/>
      <c r="LMU1" s="50"/>
      <c r="LMV1" s="48"/>
      <c r="LMW1" s="49"/>
      <c r="LMX1" s="50"/>
      <c r="LMY1" s="50"/>
      <c r="LMZ1" s="48"/>
      <c r="LNA1" s="49"/>
      <c r="LNB1" s="50"/>
      <c r="LNC1" s="50"/>
      <c r="LND1" s="48"/>
      <c r="LNE1" s="49"/>
      <c r="LNF1" s="50"/>
      <c r="LNG1" s="50"/>
      <c r="LNH1" s="48"/>
      <c r="LNI1" s="49"/>
      <c r="LNJ1" s="50"/>
      <c r="LNK1" s="50"/>
      <c r="LNL1" s="48"/>
      <c r="LNM1" s="49"/>
      <c r="LNN1" s="50"/>
      <c r="LNO1" s="50"/>
      <c r="LNP1" s="48"/>
      <c r="LNQ1" s="49"/>
      <c r="LNR1" s="50"/>
      <c r="LNS1" s="50"/>
      <c r="LNT1" s="48"/>
      <c r="LNU1" s="49"/>
      <c r="LNV1" s="50"/>
      <c r="LNW1" s="50"/>
      <c r="LNX1" s="48"/>
      <c r="LNY1" s="49"/>
      <c r="LNZ1" s="50"/>
      <c r="LOA1" s="50"/>
      <c r="LOB1" s="48"/>
      <c r="LOC1" s="49"/>
      <c r="LOD1" s="50"/>
      <c r="LOE1" s="50"/>
      <c r="LOF1" s="48"/>
      <c r="LOG1" s="49"/>
      <c r="LOH1" s="50"/>
      <c r="LOI1" s="50"/>
      <c r="LOJ1" s="48"/>
      <c r="LOK1" s="49"/>
      <c r="LOL1" s="50"/>
      <c r="LOM1" s="50"/>
      <c r="LON1" s="48"/>
      <c r="LOO1" s="49"/>
      <c r="LOP1" s="50"/>
      <c r="LOQ1" s="50"/>
      <c r="LOR1" s="48"/>
      <c r="LOS1" s="49"/>
      <c r="LOT1" s="50"/>
      <c r="LOU1" s="50"/>
      <c r="LOV1" s="48"/>
      <c r="LOW1" s="49"/>
      <c r="LOX1" s="50"/>
      <c r="LOY1" s="50"/>
      <c r="LOZ1" s="48"/>
      <c r="LPA1" s="49"/>
      <c r="LPB1" s="50"/>
      <c r="LPC1" s="50"/>
      <c r="LPD1" s="48"/>
      <c r="LPE1" s="49"/>
      <c r="LPF1" s="50"/>
      <c r="LPG1" s="50"/>
      <c r="LPH1" s="48"/>
      <c r="LPI1" s="49"/>
      <c r="LPJ1" s="50"/>
      <c r="LPK1" s="50"/>
      <c r="LPL1" s="48"/>
      <c r="LPM1" s="49"/>
      <c r="LPN1" s="50"/>
      <c r="LPO1" s="50"/>
      <c r="LPP1" s="48"/>
      <c r="LPQ1" s="49"/>
      <c r="LPR1" s="50"/>
      <c r="LPS1" s="50"/>
      <c r="LPT1" s="48"/>
      <c r="LPU1" s="49"/>
      <c r="LPV1" s="50"/>
      <c r="LPW1" s="50"/>
      <c r="LPX1" s="48"/>
      <c r="LPY1" s="49"/>
      <c r="LPZ1" s="50"/>
      <c r="LQA1" s="50"/>
      <c r="LQB1" s="48"/>
      <c r="LQC1" s="49"/>
      <c r="LQD1" s="50"/>
      <c r="LQE1" s="50"/>
      <c r="LQF1" s="48"/>
      <c r="LQG1" s="49"/>
      <c r="LQH1" s="50"/>
      <c r="LQI1" s="50"/>
      <c r="LQJ1" s="48"/>
      <c r="LQK1" s="49"/>
      <c r="LQL1" s="50"/>
      <c r="LQM1" s="50"/>
      <c r="LQN1" s="48"/>
      <c r="LQO1" s="49"/>
      <c r="LQP1" s="50"/>
      <c r="LQQ1" s="50"/>
      <c r="LQR1" s="48"/>
      <c r="LQS1" s="49"/>
      <c r="LQT1" s="50"/>
      <c r="LQU1" s="50"/>
      <c r="LQV1" s="48"/>
      <c r="LQW1" s="49"/>
      <c r="LQX1" s="50"/>
      <c r="LQY1" s="50"/>
      <c r="LQZ1" s="48"/>
      <c r="LRA1" s="49"/>
      <c r="LRB1" s="50"/>
      <c r="LRC1" s="50"/>
      <c r="LRD1" s="48"/>
      <c r="LRE1" s="49"/>
      <c r="LRF1" s="50"/>
      <c r="LRG1" s="50"/>
      <c r="LRH1" s="48"/>
      <c r="LRI1" s="49"/>
      <c r="LRJ1" s="50"/>
      <c r="LRK1" s="50"/>
      <c r="LRL1" s="48"/>
      <c r="LRM1" s="49"/>
      <c r="LRN1" s="50"/>
      <c r="LRO1" s="50"/>
      <c r="LRP1" s="48"/>
      <c r="LRQ1" s="49"/>
      <c r="LRR1" s="50"/>
      <c r="LRS1" s="50"/>
      <c r="LRT1" s="48"/>
      <c r="LRU1" s="49"/>
      <c r="LRV1" s="50"/>
      <c r="LRW1" s="50"/>
      <c r="LRX1" s="48"/>
      <c r="LRY1" s="49"/>
      <c r="LRZ1" s="50"/>
      <c r="LSA1" s="50"/>
      <c r="LSB1" s="48"/>
      <c r="LSC1" s="49"/>
      <c r="LSD1" s="50"/>
      <c r="LSE1" s="50"/>
      <c r="LSF1" s="48"/>
      <c r="LSG1" s="49"/>
      <c r="LSH1" s="50"/>
      <c r="LSI1" s="50"/>
      <c r="LSJ1" s="48"/>
      <c r="LSK1" s="49"/>
      <c r="LSL1" s="50"/>
      <c r="LSM1" s="50"/>
      <c r="LSN1" s="48"/>
      <c r="LSO1" s="49"/>
      <c r="LSP1" s="50"/>
      <c r="LSQ1" s="50"/>
      <c r="LSR1" s="48"/>
      <c r="LSS1" s="49"/>
      <c r="LST1" s="50"/>
      <c r="LSU1" s="50"/>
      <c r="LSV1" s="48"/>
      <c r="LSW1" s="49"/>
      <c r="LSX1" s="50"/>
      <c r="LSY1" s="50"/>
      <c r="LSZ1" s="48"/>
      <c r="LTA1" s="49"/>
      <c r="LTB1" s="50"/>
      <c r="LTC1" s="50"/>
      <c r="LTD1" s="48"/>
      <c r="LTE1" s="49"/>
      <c r="LTF1" s="50"/>
      <c r="LTG1" s="50"/>
      <c r="LTH1" s="48"/>
      <c r="LTI1" s="49"/>
      <c r="LTJ1" s="50"/>
      <c r="LTK1" s="50"/>
      <c r="LTL1" s="48"/>
      <c r="LTM1" s="49"/>
      <c r="LTN1" s="50"/>
      <c r="LTO1" s="50"/>
      <c r="LTP1" s="48"/>
      <c r="LTQ1" s="49"/>
      <c r="LTR1" s="50"/>
      <c r="LTS1" s="50"/>
      <c r="LTT1" s="48"/>
      <c r="LTU1" s="49"/>
      <c r="LTV1" s="50"/>
      <c r="LTW1" s="50"/>
      <c r="LTX1" s="48"/>
      <c r="LTY1" s="49"/>
      <c r="LTZ1" s="50"/>
      <c r="LUA1" s="50"/>
      <c r="LUB1" s="48"/>
      <c r="LUC1" s="49"/>
      <c r="LUD1" s="50"/>
      <c r="LUE1" s="50"/>
      <c r="LUF1" s="48"/>
      <c r="LUG1" s="49"/>
      <c r="LUH1" s="50"/>
      <c r="LUI1" s="50"/>
      <c r="LUJ1" s="48"/>
      <c r="LUK1" s="49"/>
      <c r="LUL1" s="50"/>
      <c r="LUM1" s="50"/>
      <c r="LUN1" s="48"/>
      <c r="LUO1" s="49"/>
      <c r="LUP1" s="50"/>
      <c r="LUQ1" s="50"/>
      <c r="LUR1" s="48"/>
      <c r="LUS1" s="49"/>
      <c r="LUT1" s="50"/>
      <c r="LUU1" s="50"/>
      <c r="LUV1" s="48"/>
      <c r="LUW1" s="49"/>
      <c r="LUX1" s="50"/>
      <c r="LUY1" s="50"/>
      <c r="LUZ1" s="48"/>
      <c r="LVA1" s="49"/>
      <c r="LVB1" s="50"/>
      <c r="LVC1" s="50"/>
      <c r="LVD1" s="48"/>
      <c r="LVE1" s="49"/>
      <c r="LVF1" s="50"/>
      <c r="LVG1" s="50"/>
      <c r="LVH1" s="48"/>
      <c r="LVI1" s="49"/>
      <c r="LVJ1" s="50"/>
      <c r="LVK1" s="50"/>
      <c r="LVL1" s="48"/>
      <c r="LVM1" s="49"/>
      <c r="LVN1" s="50"/>
      <c r="LVO1" s="50"/>
      <c r="LVP1" s="48"/>
      <c r="LVQ1" s="49"/>
      <c r="LVR1" s="50"/>
      <c r="LVS1" s="50"/>
      <c r="LVT1" s="48"/>
      <c r="LVU1" s="49"/>
      <c r="LVV1" s="50"/>
      <c r="LVW1" s="50"/>
      <c r="LVX1" s="48"/>
      <c r="LVY1" s="49"/>
      <c r="LVZ1" s="50"/>
      <c r="LWA1" s="50"/>
      <c r="LWB1" s="48"/>
      <c r="LWC1" s="49"/>
      <c r="LWD1" s="50"/>
      <c r="LWE1" s="50"/>
      <c r="LWF1" s="48"/>
      <c r="LWG1" s="49"/>
      <c r="LWH1" s="50"/>
      <c r="LWI1" s="50"/>
      <c r="LWJ1" s="48"/>
      <c r="LWK1" s="49"/>
      <c r="LWL1" s="50"/>
      <c r="LWM1" s="50"/>
      <c r="LWN1" s="48"/>
      <c r="LWO1" s="49"/>
      <c r="LWP1" s="50"/>
      <c r="LWQ1" s="50"/>
      <c r="LWR1" s="48"/>
      <c r="LWS1" s="49"/>
      <c r="LWT1" s="50"/>
      <c r="LWU1" s="50"/>
      <c r="LWV1" s="48"/>
      <c r="LWW1" s="49"/>
      <c r="LWX1" s="50"/>
      <c r="LWY1" s="50"/>
      <c r="LWZ1" s="48"/>
      <c r="LXA1" s="49"/>
      <c r="LXB1" s="50"/>
      <c r="LXC1" s="50"/>
      <c r="LXD1" s="48"/>
      <c r="LXE1" s="49"/>
      <c r="LXF1" s="50"/>
      <c r="LXG1" s="50"/>
      <c r="LXH1" s="48"/>
      <c r="LXI1" s="49"/>
      <c r="LXJ1" s="50"/>
      <c r="LXK1" s="50"/>
      <c r="LXL1" s="48"/>
      <c r="LXM1" s="49"/>
      <c r="LXN1" s="50"/>
      <c r="LXO1" s="50"/>
      <c r="LXP1" s="48"/>
      <c r="LXQ1" s="49"/>
      <c r="LXR1" s="50"/>
      <c r="LXS1" s="50"/>
      <c r="LXT1" s="48"/>
      <c r="LXU1" s="49"/>
      <c r="LXV1" s="50"/>
      <c r="LXW1" s="50"/>
      <c r="LXX1" s="48"/>
      <c r="LXY1" s="49"/>
      <c r="LXZ1" s="50"/>
      <c r="LYA1" s="50"/>
      <c r="LYB1" s="48"/>
      <c r="LYC1" s="49"/>
      <c r="LYD1" s="50"/>
      <c r="LYE1" s="50"/>
      <c r="LYF1" s="48"/>
      <c r="LYG1" s="49"/>
      <c r="LYH1" s="50"/>
      <c r="LYI1" s="50"/>
      <c r="LYJ1" s="48"/>
      <c r="LYK1" s="49"/>
      <c r="LYL1" s="50"/>
      <c r="LYM1" s="50"/>
      <c r="LYN1" s="48"/>
      <c r="LYO1" s="49"/>
      <c r="LYP1" s="50"/>
      <c r="LYQ1" s="50"/>
      <c r="LYR1" s="48"/>
      <c r="LYS1" s="49"/>
      <c r="LYT1" s="50"/>
      <c r="LYU1" s="50"/>
      <c r="LYV1" s="48"/>
      <c r="LYW1" s="49"/>
      <c r="LYX1" s="50"/>
      <c r="LYY1" s="50"/>
      <c r="LYZ1" s="48"/>
      <c r="LZA1" s="49"/>
      <c r="LZB1" s="50"/>
      <c r="LZC1" s="50"/>
      <c r="LZD1" s="48"/>
      <c r="LZE1" s="49"/>
      <c r="LZF1" s="50"/>
      <c r="LZG1" s="50"/>
      <c r="LZH1" s="48"/>
      <c r="LZI1" s="49"/>
      <c r="LZJ1" s="50"/>
      <c r="LZK1" s="50"/>
      <c r="LZL1" s="48"/>
      <c r="LZM1" s="49"/>
      <c r="LZN1" s="50"/>
      <c r="LZO1" s="50"/>
      <c r="LZP1" s="48"/>
      <c r="LZQ1" s="49"/>
      <c r="LZR1" s="50"/>
      <c r="LZS1" s="50"/>
      <c r="LZT1" s="48"/>
      <c r="LZU1" s="49"/>
      <c r="LZV1" s="50"/>
      <c r="LZW1" s="50"/>
      <c r="LZX1" s="48"/>
      <c r="LZY1" s="49"/>
      <c r="LZZ1" s="50"/>
      <c r="MAA1" s="50"/>
      <c r="MAB1" s="48"/>
      <c r="MAC1" s="49"/>
      <c r="MAD1" s="50"/>
      <c r="MAE1" s="50"/>
      <c r="MAF1" s="48"/>
      <c r="MAG1" s="49"/>
      <c r="MAH1" s="50"/>
      <c r="MAI1" s="50"/>
      <c r="MAJ1" s="48"/>
      <c r="MAK1" s="49"/>
      <c r="MAL1" s="50"/>
      <c r="MAM1" s="50"/>
      <c r="MAN1" s="48"/>
      <c r="MAO1" s="49"/>
      <c r="MAP1" s="50"/>
      <c r="MAQ1" s="50"/>
      <c r="MAR1" s="48"/>
      <c r="MAS1" s="49"/>
      <c r="MAT1" s="50"/>
      <c r="MAU1" s="50"/>
      <c r="MAV1" s="48"/>
      <c r="MAW1" s="49"/>
      <c r="MAX1" s="50"/>
      <c r="MAY1" s="50"/>
      <c r="MAZ1" s="48"/>
      <c r="MBA1" s="49"/>
      <c r="MBB1" s="50"/>
      <c r="MBC1" s="50"/>
      <c r="MBD1" s="48"/>
      <c r="MBE1" s="49"/>
      <c r="MBF1" s="50"/>
      <c r="MBG1" s="50"/>
      <c r="MBH1" s="48"/>
      <c r="MBI1" s="49"/>
      <c r="MBJ1" s="50"/>
      <c r="MBK1" s="50"/>
      <c r="MBL1" s="48"/>
      <c r="MBM1" s="49"/>
      <c r="MBN1" s="50"/>
      <c r="MBO1" s="50"/>
      <c r="MBP1" s="48"/>
      <c r="MBQ1" s="49"/>
      <c r="MBR1" s="50"/>
      <c r="MBS1" s="50"/>
      <c r="MBT1" s="48"/>
      <c r="MBU1" s="49"/>
      <c r="MBV1" s="50"/>
      <c r="MBW1" s="50"/>
      <c r="MBX1" s="48"/>
      <c r="MBY1" s="49"/>
      <c r="MBZ1" s="50"/>
      <c r="MCA1" s="50"/>
      <c r="MCB1" s="48"/>
      <c r="MCC1" s="49"/>
      <c r="MCD1" s="50"/>
      <c r="MCE1" s="50"/>
      <c r="MCF1" s="48"/>
      <c r="MCG1" s="49"/>
      <c r="MCH1" s="50"/>
      <c r="MCI1" s="50"/>
      <c r="MCJ1" s="48"/>
      <c r="MCK1" s="49"/>
      <c r="MCL1" s="50"/>
      <c r="MCM1" s="50"/>
      <c r="MCN1" s="48"/>
      <c r="MCO1" s="49"/>
      <c r="MCP1" s="50"/>
      <c r="MCQ1" s="50"/>
      <c r="MCR1" s="48"/>
      <c r="MCS1" s="49"/>
      <c r="MCT1" s="50"/>
      <c r="MCU1" s="50"/>
      <c r="MCV1" s="48"/>
      <c r="MCW1" s="49"/>
      <c r="MCX1" s="50"/>
      <c r="MCY1" s="50"/>
      <c r="MCZ1" s="48"/>
      <c r="MDA1" s="49"/>
      <c r="MDB1" s="50"/>
      <c r="MDC1" s="50"/>
      <c r="MDD1" s="48"/>
      <c r="MDE1" s="49"/>
      <c r="MDF1" s="50"/>
      <c r="MDG1" s="50"/>
      <c r="MDH1" s="48"/>
      <c r="MDI1" s="49"/>
      <c r="MDJ1" s="50"/>
      <c r="MDK1" s="50"/>
      <c r="MDL1" s="48"/>
      <c r="MDM1" s="49"/>
      <c r="MDN1" s="50"/>
      <c r="MDO1" s="50"/>
      <c r="MDP1" s="48"/>
      <c r="MDQ1" s="49"/>
      <c r="MDR1" s="50"/>
      <c r="MDS1" s="50"/>
      <c r="MDT1" s="48"/>
      <c r="MDU1" s="49"/>
      <c r="MDV1" s="50"/>
      <c r="MDW1" s="50"/>
      <c r="MDX1" s="48"/>
      <c r="MDY1" s="49"/>
      <c r="MDZ1" s="50"/>
      <c r="MEA1" s="50"/>
      <c r="MEB1" s="48"/>
      <c r="MEC1" s="49"/>
      <c r="MED1" s="50"/>
      <c r="MEE1" s="50"/>
      <c r="MEF1" s="48"/>
      <c r="MEG1" s="49"/>
      <c r="MEH1" s="50"/>
      <c r="MEI1" s="50"/>
      <c r="MEJ1" s="48"/>
      <c r="MEK1" s="49"/>
      <c r="MEL1" s="50"/>
      <c r="MEM1" s="50"/>
      <c r="MEN1" s="48"/>
      <c r="MEO1" s="49"/>
      <c r="MEP1" s="50"/>
      <c r="MEQ1" s="50"/>
      <c r="MER1" s="48"/>
      <c r="MES1" s="49"/>
      <c r="MET1" s="50"/>
      <c r="MEU1" s="50"/>
      <c r="MEV1" s="48"/>
      <c r="MEW1" s="49"/>
      <c r="MEX1" s="50"/>
      <c r="MEY1" s="50"/>
      <c r="MEZ1" s="48"/>
      <c r="MFA1" s="49"/>
      <c r="MFB1" s="50"/>
      <c r="MFC1" s="50"/>
      <c r="MFD1" s="48"/>
      <c r="MFE1" s="49"/>
      <c r="MFF1" s="50"/>
      <c r="MFG1" s="50"/>
      <c r="MFH1" s="48"/>
      <c r="MFI1" s="49"/>
      <c r="MFJ1" s="50"/>
      <c r="MFK1" s="50"/>
      <c r="MFL1" s="48"/>
      <c r="MFM1" s="49"/>
      <c r="MFN1" s="50"/>
      <c r="MFO1" s="50"/>
      <c r="MFP1" s="48"/>
      <c r="MFQ1" s="49"/>
      <c r="MFR1" s="50"/>
      <c r="MFS1" s="50"/>
      <c r="MFT1" s="48"/>
      <c r="MFU1" s="49"/>
      <c r="MFV1" s="50"/>
      <c r="MFW1" s="50"/>
      <c r="MFX1" s="48"/>
      <c r="MFY1" s="49"/>
      <c r="MFZ1" s="50"/>
      <c r="MGA1" s="50"/>
      <c r="MGB1" s="48"/>
      <c r="MGC1" s="49"/>
      <c r="MGD1" s="50"/>
      <c r="MGE1" s="50"/>
      <c r="MGF1" s="48"/>
      <c r="MGG1" s="49"/>
      <c r="MGH1" s="50"/>
      <c r="MGI1" s="50"/>
      <c r="MGJ1" s="48"/>
      <c r="MGK1" s="49"/>
      <c r="MGL1" s="50"/>
      <c r="MGM1" s="50"/>
      <c r="MGN1" s="48"/>
      <c r="MGO1" s="49"/>
      <c r="MGP1" s="50"/>
      <c r="MGQ1" s="50"/>
      <c r="MGR1" s="48"/>
      <c r="MGS1" s="49"/>
      <c r="MGT1" s="50"/>
      <c r="MGU1" s="50"/>
      <c r="MGV1" s="48"/>
      <c r="MGW1" s="49"/>
      <c r="MGX1" s="50"/>
      <c r="MGY1" s="50"/>
      <c r="MGZ1" s="48"/>
      <c r="MHA1" s="49"/>
      <c r="MHB1" s="50"/>
      <c r="MHC1" s="50"/>
      <c r="MHD1" s="48"/>
      <c r="MHE1" s="49"/>
      <c r="MHF1" s="50"/>
      <c r="MHG1" s="50"/>
      <c r="MHH1" s="48"/>
      <c r="MHI1" s="49"/>
      <c r="MHJ1" s="50"/>
      <c r="MHK1" s="50"/>
      <c r="MHL1" s="48"/>
      <c r="MHM1" s="49"/>
      <c r="MHN1" s="50"/>
      <c r="MHO1" s="50"/>
      <c r="MHP1" s="48"/>
      <c r="MHQ1" s="49"/>
      <c r="MHR1" s="50"/>
      <c r="MHS1" s="50"/>
      <c r="MHT1" s="48"/>
      <c r="MHU1" s="49"/>
      <c r="MHV1" s="50"/>
      <c r="MHW1" s="50"/>
      <c r="MHX1" s="48"/>
      <c r="MHY1" s="49"/>
      <c r="MHZ1" s="50"/>
      <c r="MIA1" s="50"/>
      <c r="MIB1" s="48"/>
      <c r="MIC1" s="49"/>
      <c r="MID1" s="50"/>
      <c r="MIE1" s="50"/>
      <c r="MIF1" s="48"/>
      <c r="MIG1" s="49"/>
      <c r="MIH1" s="50"/>
      <c r="MII1" s="50"/>
      <c r="MIJ1" s="48"/>
      <c r="MIK1" s="49"/>
      <c r="MIL1" s="50"/>
      <c r="MIM1" s="50"/>
      <c r="MIN1" s="48"/>
      <c r="MIO1" s="49"/>
      <c r="MIP1" s="50"/>
      <c r="MIQ1" s="50"/>
      <c r="MIR1" s="48"/>
      <c r="MIS1" s="49"/>
      <c r="MIT1" s="50"/>
      <c r="MIU1" s="50"/>
      <c r="MIV1" s="48"/>
      <c r="MIW1" s="49"/>
      <c r="MIX1" s="50"/>
      <c r="MIY1" s="50"/>
      <c r="MIZ1" s="48"/>
      <c r="MJA1" s="49"/>
      <c r="MJB1" s="50"/>
      <c r="MJC1" s="50"/>
      <c r="MJD1" s="48"/>
      <c r="MJE1" s="49"/>
      <c r="MJF1" s="50"/>
      <c r="MJG1" s="50"/>
      <c r="MJH1" s="48"/>
      <c r="MJI1" s="49"/>
      <c r="MJJ1" s="50"/>
      <c r="MJK1" s="50"/>
      <c r="MJL1" s="48"/>
      <c r="MJM1" s="49"/>
      <c r="MJN1" s="50"/>
      <c r="MJO1" s="50"/>
      <c r="MJP1" s="48"/>
      <c r="MJQ1" s="49"/>
      <c r="MJR1" s="50"/>
      <c r="MJS1" s="50"/>
      <c r="MJT1" s="48"/>
      <c r="MJU1" s="49"/>
      <c r="MJV1" s="50"/>
      <c r="MJW1" s="50"/>
      <c r="MJX1" s="48"/>
      <c r="MJY1" s="49"/>
      <c r="MJZ1" s="50"/>
      <c r="MKA1" s="50"/>
      <c r="MKB1" s="48"/>
      <c r="MKC1" s="49"/>
      <c r="MKD1" s="50"/>
      <c r="MKE1" s="50"/>
      <c r="MKF1" s="48"/>
      <c r="MKG1" s="49"/>
      <c r="MKH1" s="50"/>
      <c r="MKI1" s="50"/>
      <c r="MKJ1" s="48"/>
      <c r="MKK1" s="49"/>
      <c r="MKL1" s="50"/>
      <c r="MKM1" s="50"/>
      <c r="MKN1" s="48"/>
      <c r="MKO1" s="49"/>
      <c r="MKP1" s="50"/>
      <c r="MKQ1" s="50"/>
      <c r="MKR1" s="48"/>
      <c r="MKS1" s="49"/>
      <c r="MKT1" s="50"/>
      <c r="MKU1" s="50"/>
      <c r="MKV1" s="48"/>
      <c r="MKW1" s="49"/>
      <c r="MKX1" s="50"/>
      <c r="MKY1" s="50"/>
      <c r="MKZ1" s="48"/>
      <c r="MLA1" s="49"/>
      <c r="MLB1" s="50"/>
      <c r="MLC1" s="50"/>
      <c r="MLD1" s="48"/>
      <c r="MLE1" s="49"/>
      <c r="MLF1" s="50"/>
      <c r="MLG1" s="50"/>
      <c r="MLH1" s="48"/>
      <c r="MLI1" s="49"/>
      <c r="MLJ1" s="50"/>
      <c r="MLK1" s="50"/>
      <c r="MLL1" s="48"/>
      <c r="MLM1" s="49"/>
      <c r="MLN1" s="50"/>
      <c r="MLO1" s="50"/>
      <c r="MLP1" s="48"/>
      <c r="MLQ1" s="49"/>
      <c r="MLR1" s="50"/>
      <c r="MLS1" s="50"/>
      <c r="MLT1" s="48"/>
      <c r="MLU1" s="49"/>
      <c r="MLV1" s="50"/>
      <c r="MLW1" s="50"/>
      <c r="MLX1" s="48"/>
      <c r="MLY1" s="49"/>
      <c r="MLZ1" s="50"/>
      <c r="MMA1" s="50"/>
      <c r="MMB1" s="48"/>
      <c r="MMC1" s="49"/>
      <c r="MMD1" s="50"/>
      <c r="MME1" s="50"/>
      <c r="MMF1" s="48"/>
      <c r="MMG1" s="49"/>
      <c r="MMH1" s="50"/>
      <c r="MMI1" s="50"/>
      <c r="MMJ1" s="48"/>
      <c r="MMK1" s="49"/>
      <c r="MML1" s="50"/>
      <c r="MMM1" s="50"/>
      <c r="MMN1" s="48"/>
      <c r="MMO1" s="49"/>
      <c r="MMP1" s="50"/>
      <c r="MMQ1" s="50"/>
      <c r="MMR1" s="48"/>
      <c r="MMS1" s="49"/>
      <c r="MMT1" s="50"/>
      <c r="MMU1" s="50"/>
      <c r="MMV1" s="48"/>
      <c r="MMW1" s="49"/>
      <c r="MMX1" s="50"/>
      <c r="MMY1" s="50"/>
      <c r="MMZ1" s="48"/>
      <c r="MNA1" s="49"/>
      <c r="MNB1" s="50"/>
      <c r="MNC1" s="50"/>
      <c r="MND1" s="48"/>
      <c r="MNE1" s="49"/>
      <c r="MNF1" s="50"/>
      <c r="MNG1" s="50"/>
      <c r="MNH1" s="48"/>
      <c r="MNI1" s="49"/>
      <c r="MNJ1" s="50"/>
      <c r="MNK1" s="50"/>
      <c r="MNL1" s="48"/>
      <c r="MNM1" s="49"/>
      <c r="MNN1" s="50"/>
      <c r="MNO1" s="50"/>
      <c r="MNP1" s="48"/>
      <c r="MNQ1" s="49"/>
      <c r="MNR1" s="50"/>
      <c r="MNS1" s="50"/>
      <c r="MNT1" s="48"/>
      <c r="MNU1" s="49"/>
      <c r="MNV1" s="50"/>
      <c r="MNW1" s="50"/>
      <c r="MNX1" s="48"/>
      <c r="MNY1" s="49"/>
      <c r="MNZ1" s="50"/>
      <c r="MOA1" s="50"/>
      <c r="MOB1" s="48"/>
      <c r="MOC1" s="49"/>
      <c r="MOD1" s="50"/>
      <c r="MOE1" s="50"/>
      <c r="MOF1" s="48"/>
      <c r="MOG1" s="49"/>
      <c r="MOH1" s="50"/>
      <c r="MOI1" s="50"/>
      <c r="MOJ1" s="48"/>
      <c r="MOK1" s="49"/>
      <c r="MOL1" s="50"/>
      <c r="MOM1" s="50"/>
      <c r="MON1" s="48"/>
      <c r="MOO1" s="49"/>
      <c r="MOP1" s="50"/>
      <c r="MOQ1" s="50"/>
      <c r="MOR1" s="48"/>
      <c r="MOS1" s="49"/>
      <c r="MOT1" s="50"/>
      <c r="MOU1" s="50"/>
      <c r="MOV1" s="48"/>
      <c r="MOW1" s="49"/>
      <c r="MOX1" s="50"/>
      <c r="MOY1" s="50"/>
      <c r="MOZ1" s="48"/>
      <c r="MPA1" s="49"/>
      <c r="MPB1" s="50"/>
      <c r="MPC1" s="50"/>
      <c r="MPD1" s="48"/>
      <c r="MPE1" s="49"/>
      <c r="MPF1" s="50"/>
      <c r="MPG1" s="50"/>
      <c r="MPH1" s="48"/>
      <c r="MPI1" s="49"/>
      <c r="MPJ1" s="50"/>
      <c r="MPK1" s="50"/>
      <c r="MPL1" s="48"/>
      <c r="MPM1" s="49"/>
      <c r="MPN1" s="50"/>
      <c r="MPO1" s="50"/>
      <c r="MPP1" s="48"/>
      <c r="MPQ1" s="49"/>
      <c r="MPR1" s="50"/>
      <c r="MPS1" s="50"/>
      <c r="MPT1" s="48"/>
      <c r="MPU1" s="49"/>
      <c r="MPV1" s="50"/>
      <c r="MPW1" s="50"/>
      <c r="MPX1" s="48"/>
      <c r="MPY1" s="49"/>
      <c r="MPZ1" s="50"/>
      <c r="MQA1" s="50"/>
      <c r="MQB1" s="48"/>
      <c r="MQC1" s="49"/>
      <c r="MQD1" s="50"/>
      <c r="MQE1" s="50"/>
      <c r="MQF1" s="48"/>
      <c r="MQG1" s="49"/>
      <c r="MQH1" s="50"/>
      <c r="MQI1" s="50"/>
      <c r="MQJ1" s="48"/>
      <c r="MQK1" s="49"/>
      <c r="MQL1" s="50"/>
      <c r="MQM1" s="50"/>
      <c r="MQN1" s="48"/>
      <c r="MQO1" s="49"/>
      <c r="MQP1" s="50"/>
      <c r="MQQ1" s="50"/>
      <c r="MQR1" s="48"/>
      <c r="MQS1" s="49"/>
      <c r="MQT1" s="50"/>
      <c r="MQU1" s="50"/>
      <c r="MQV1" s="48"/>
      <c r="MQW1" s="49"/>
      <c r="MQX1" s="50"/>
      <c r="MQY1" s="50"/>
      <c r="MQZ1" s="48"/>
      <c r="MRA1" s="49"/>
      <c r="MRB1" s="50"/>
      <c r="MRC1" s="50"/>
      <c r="MRD1" s="48"/>
      <c r="MRE1" s="49"/>
      <c r="MRF1" s="50"/>
      <c r="MRG1" s="50"/>
      <c r="MRH1" s="48"/>
      <c r="MRI1" s="49"/>
      <c r="MRJ1" s="50"/>
      <c r="MRK1" s="50"/>
      <c r="MRL1" s="48"/>
      <c r="MRM1" s="49"/>
      <c r="MRN1" s="50"/>
      <c r="MRO1" s="50"/>
      <c r="MRP1" s="48"/>
      <c r="MRQ1" s="49"/>
      <c r="MRR1" s="50"/>
      <c r="MRS1" s="50"/>
      <c r="MRT1" s="48"/>
      <c r="MRU1" s="49"/>
      <c r="MRV1" s="50"/>
      <c r="MRW1" s="50"/>
      <c r="MRX1" s="48"/>
      <c r="MRY1" s="49"/>
      <c r="MRZ1" s="50"/>
      <c r="MSA1" s="50"/>
      <c r="MSB1" s="48"/>
      <c r="MSC1" s="49"/>
      <c r="MSD1" s="50"/>
      <c r="MSE1" s="50"/>
      <c r="MSF1" s="48"/>
      <c r="MSG1" s="49"/>
      <c r="MSH1" s="50"/>
      <c r="MSI1" s="50"/>
      <c r="MSJ1" s="48"/>
      <c r="MSK1" s="49"/>
      <c r="MSL1" s="50"/>
      <c r="MSM1" s="50"/>
      <c r="MSN1" s="48"/>
      <c r="MSO1" s="49"/>
      <c r="MSP1" s="50"/>
      <c r="MSQ1" s="50"/>
      <c r="MSR1" s="48"/>
      <c r="MSS1" s="49"/>
      <c r="MST1" s="50"/>
      <c r="MSU1" s="50"/>
      <c r="MSV1" s="48"/>
      <c r="MSW1" s="49"/>
      <c r="MSX1" s="50"/>
      <c r="MSY1" s="50"/>
      <c r="MSZ1" s="48"/>
      <c r="MTA1" s="49"/>
      <c r="MTB1" s="50"/>
      <c r="MTC1" s="50"/>
      <c r="MTD1" s="48"/>
      <c r="MTE1" s="49"/>
      <c r="MTF1" s="50"/>
      <c r="MTG1" s="50"/>
      <c r="MTH1" s="48"/>
      <c r="MTI1" s="49"/>
      <c r="MTJ1" s="50"/>
      <c r="MTK1" s="50"/>
      <c r="MTL1" s="48"/>
      <c r="MTM1" s="49"/>
      <c r="MTN1" s="50"/>
      <c r="MTO1" s="50"/>
      <c r="MTP1" s="48"/>
      <c r="MTQ1" s="49"/>
      <c r="MTR1" s="50"/>
      <c r="MTS1" s="50"/>
      <c r="MTT1" s="48"/>
      <c r="MTU1" s="49"/>
      <c r="MTV1" s="50"/>
      <c r="MTW1" s="50"/>
      <c r="MTX1" s="48"/>
      <c r="MTY1" s="49"/>
      <c r="MTZ1" s="50"/>
      <c r="MUA1" s="50"/>
      <c r="MUB1" s="48"/>
      <c r="MUC1" s="49"/>
      <c r="MUD1" s="50"/>
      <c r="MUE1" s="50"/>
      <c r="MUF1" s="48"/>
      <c r="MUG1" s="49"/>
      <c r="MUH1" s="50"/>
      <c r="MUI1" s="50"/>
      <c r="MUJ1" s="48"/>
      <c r="MUK1" s="49"/>
      <c r="MUL1" s="50"/>
      <c r="MUM1" s="50"/>
      <c r="MUN1" s="48"/>
      <c r="MUO1" s="49"/>
      <c r="MUP1" s="50"/>
      <c r="MUQ1" s="50"/>
      <c r="MUR1" s="48"/>
      <c r="MUS1" s="49"/>
      <c r="MUT1" s="50"/>
      <c r="MUU1" s="50"/>
      <c r="MUV1" s="48"/>
      <c r="MUW1" s="49"/>
      <c r="MUX1" s="50"/>
      <c r="MUY1" s="50"/>
      <c r="MUZ1" s="48"/>
      <c r="MVA1" s="49"/>
      <c r="MVB1" s="50"/>
      <c r="MVC1" s="50"/>
      <c r="MVD1" s="48"/>
      <c r="MVE1" s="49"/>
      <c r="MVF1" s="50"/>
      <c r="MVG1" s="50"/>
      <c r="MVH1" s="48"/>
      <c r="MVI1" s="49"/>
      <c r="MVJ1" s="50"/>
      <c r="MVK1" s="50"/>
      <c r="MVL1" s="48"/>
      <c r="MVM1" s="49"/>
      <c r="MVN1" s="50"/>
      <c r="MVO1" s="50"/>
      <c r="MVP1" s="48"/>
      <c r="MVQ1" s="49"/>
      <c r="MVR1" s="50"/>
      <c r="MVS1" s="50"/>
      <c r="MVT1" s="48"/>
      <c r="MVU1" s="49"/>
      <c r="MVV1" s="50"/>
      <c r="MVW1" s="50"/>
      <c r="MVX1" s="48"/>
      <c r="MVY1" s="49"/>
      <c r="MVZ1" s="50"/>
      <c r="MWA1" s="50"/>
      <c r="MWB1" s="48"/>
      <c r="MWC1" s="49"/>
      <c r="MWD1" s="50"/>
      <c r="MWE1" s="50"/>
      <c r="MWF1" s="48"/>
      <c r="MWG1" s="49"/>
      <c r="MWH1" s="50"/>
      <c r="MWI1" s="50"/>
      <c r="MWJ1" s="48"/>
      <c r="MWK1" s="49"/>
      <c r="MWL1" s="50"/>
      <c r="MWM1" s="50"/>
      <c r="MWN1" s="48"/>
      <c r="MWO1" s="49"/>
      <c r="MWP1" s="50"/>
      <c r="MWQ1" s="50"/>
      <c r="MWR1" s="48"/>
      <c r="MWS1" s="49"/>
      <c r="MWT1" s="50"/>
      <c r="MWU1" s="50"/>
      <c r="MWV1" s="48"/>
      <c r="MWW1" s="49"/>
      <c r="MWX1" s="50"/>
      <c r="MWY1" s="50"/>
      <c r="MWZ1" s="48"/>
      <c r="MXA1" s="49"/>
      <c r="MXB1" s="50"/>
      <c r="MXC1" s="50"/>
      <c r="MXD1" s="48"/>
      <c r="MXE1" s="49"/>
      <c r="MXF1" s="50"/>
      <c r="MXG1" s="50"/>
      <c r="MXH1" s="48"/>
      <c r="MXI1" s="49"/>
      <c r="MXJ1" s="50"/>
      <c r="MXK1" s="50"/>
      <c r="MXL1" s="48"/>
      <c r="MXM1" s="49"/>
      <c r="MXN1" s="50"/>
      <c r="MXO1" s="50"/>
      <c r="MXP1" s="48"/>
      <c r="MXQ1" s="49"/>
      <c r="MXR1" s="50"/>
      <c r="MXS1" s="50"/>
      <c r="MXT1" s="48"/>
      <c r="MXU1" s="49"/>
      <c r="MXV1" s="50"/>
      <c r="MXW1" s="50"/>
      <c r="MXX1" s="48"/>
      <c r="MXY1" s="49"/>
      <c r="MXZ1" s="50"/>
      <c r="MYA1" s="50"/>
      <c r="MYB1" s="48"/>
      <c r="MYC1" s="49"/>
      <c r="MYD1" s="50"/>
      <c r="MYE1" s="50"/>
      <c r="MYF1" s="48"/>
      <c r="MYG1" s="49"/>
      <c r="MYH1" s="50"/>
      <c r="MYI1" s="50"/>
      <c r="MYJ1" s="48"/>
      <c r="MYK1" s="49"/>
      <c r="MYL1" s="50"/>
      <c r="MYM1" s="50"/>
      <c r="MYN1" s="48"/>
      <c r="MYO1" s="49"/>
      <c r="MYP1" s="50"/>
      <c r="MYQ1" s="50"/>
      <c r="MYR1" s="48"/>
      <c r="MYS1" s="49"/>
      <c r="MYT1" s="50"/>
      <c r="MYU1" s="50"/>
      <c r="MYV1" s="48"/>
      <c r="MYW1" s="49"/>
      <c r="MYX1" s="50"/>
      <c r="MYY1" s="50"/>
      <c r="MYZ1" s="48"/>
      <c r="MZA1" s="49"/>
      <c r="MZB1" s="50"/>
      <c r="MZC1" s="50"/>
      <c r="MZD1" s="48"/>
      <c r="MZE1" s="49"/>
      <c r="MZF1" s="50"/>
      <c r="MZG1" s="50"/>
      <c r="MZH1" s="48"/>
      <c r="MZI1" s="49"/>
      <c r="MZJ1" s="50"/>
      <c r="MZK1" s="50"/>
      <c r="MZL1" s="48"/>
      <c r="MZM1" s="49"/>
      <c r="MZN1" s="50"/>
      <c r="MZO1" s="50"/>
      <c r="MZP1" s="48"/>
      <c r="MZQ1" s="49"/>
      <c r="MZR1" s="50"/>
      <c r="MZS1" s="50"/>
      <c r="MZT1" s="48"/>
      <c r="MZU1" s="49"/>
      <c r="MZV1" s="50"/>
      <c r="MZW1" s="50"/>
      <c r="MZX1" s="48"/>
      <c r="MZY1" s="49"/>
      <c r="MZZ1" s="50"/>
      <c r="NAA1" s="50"/>
      <c r="NAB1" s="48"/>
      <c r="NAC1" s="49"/>
      <c r="NAD1" s="50"/>
      <c r="NAE1" s="50"/>
      <c r="NAF1" s="48"/>
      <c r="NAG1" s="49"/>
      <c r="NAH1" s="50"/>
      <c r="NAI1" s="50"/>
      <c r="NAJ1" s="48"/>
      <c r="NAK1" s="49"/>
      <c r="NAL1" s="50"/>
      <c r="NAM1" s="50"/>
      <c r="NAN1" s="48"/>
      <c r="NAO1" s="49"/>
      <c r="NAP1" s="50"/>
      <c r="NAQ1" s="50"/>
      <c r="NAR1" s="48"/>
      <c r="NAS1" s="49"/>
      <c r="NAT1" s="50"/>
      <c r="NAU1" s="50"/>
      <c r="NAV1" s="48"/>
      <c r="NAW1" s="49"/>
      <c r="NAX1" s="50"/>
      <c r="NAY1" s="50"/>
      <c r="NAZ1" s="48"/>
      <c r="NBA1" s="49"/>
      <c r="NBB1" s="50"/>
      <c r="NBC1" s="50"/>
      <c r="NBD1" s="48"/>
      <c r="NBE1" s="49"/>
      <c r="NBF1" s="50"/>
      <c r="NBG1" s="50"/>
      <c r="NBH1" s="48"/>
      <c r="NBI1" s="49"/>
      <c r="NBJ1" s="50"/>
      <c r="NBK1" s="50"/>
      <c r="NBL1" s="48"/>
      <c r="NBM1" s="49"/>
      <c r="NBN1" s="50"/>
      <c r="NBO1" s="50"/>
      <c r="NBP1" s="48"/>
      <c r="NBQ1" s="49"/>
      <c r="NBR1" s="50"/>
      <c r="NBS1" s="50"/>
      <c r="NBT1" s="48"/>
      <c r="NBU1" s="49"/>
      <c r="NBV1" s="50"/>
      <c r="NBW1" s="50"/>
      <c r="NBX1" s="48"/>
      <c r="NBY1" s="49"/>
      <c r="NBZ1" s="50"/>
      <c r="NCA1" s="50"/>
      <c r="NCB1" s="48"/>
      <c r="NCC1" s="49"/>
      <c r="NCD1" s="50"/>
      <c r="NCE1" s="50"/>
      <c r="NCF1" s="48"/>
      <c r="NCG1" s="49"/>
      <c r="NCH1" s="50"/>
      <c r="NCI1" s="50"/>
      <c r="NCJ1" s="48"/>
      <c r="NCK1" s="49"/>
      <c r="NCL1" s="50"/>
      <c r="NCM1" s="50"/>
      <c r="NCN1" s="48"/>
      <c r="NCO1" s="49"/>
      <c r="NCP1" s="50"/>
      <c r="NCQ1" s="50"/>
      <c r="NCR1" s="48"/>
      <c r="NCS1" s="49"/>
      <c r="NCT1" s="50"/>
      <c r="NCU1" s="50"/>
      <c r="NCV1" s="48"/>
      <c r="NCW1" s="49"/>
      <c r="NCX1" s="50"/>
      <c r="NCY1" s="50"/>
      <c r="NCZ1" s="48"/>
      <c r="NDA1" s="49"/>
      <c r="NDB1" s="50"/>
      <c r="NDC1" s="50"/>
      <c r="NDD1" s="48"/>
      <c r="NDE1" s="49"/>
      <c r="NDF1" s="50"/>
      <c r="NDG1" s="50"/>
      <c r="NDH1" s="48"/>
      <c r="NDI1" s="49"/>
      <c r="NDJ1" s="50"/>
      <c r="NDK1" s="50"/>
      <c r="NDL1" s="48"/>
      <c r="NDM1" s="49"/>
      <c r="NDN1" s="50"/>
      <c r="NDO1" s="50"/>
      <c r="NDP1" s="48"/>
      <c r="NDQ1" s="49"/>
      <c r="NDR1" s="50"/>
      <c r="NDS1" s="50"/>
      <c r="NDT1" s="48"/>
      <c r="NDU1" s="49"/>
      <c r="NDV1" s="50"/>
      <c r="NDW1" s="50"/>
      <c r="NDX1" s="48"/>
      <c r="NDY1" s="49"/>
      <c r="NDZ1" s="50"/>
      <c r="NEA1" s="50"/>
      <c r="NEB1" s="48"/>
      <c r="NEC1" s="49"/>
      <c r="NED1" s="50"/>
      <c r="NEE1" s="50"/>
      <c r="NEF1" s="48"/>
      <c r="NEG1" s="49"/>
      <c r="NEH1" s="50"/>
      <c r="NEI1" s="50"/>
      <c r="NEJ1" s="48"/>
      <c r="NEK1" s="49"/>
      <c r="NEL1" s="50"/>
      <c r="NEM1" s="50"/>
      <c r="NEN1" s="48"/>
      <c r="NEO1" s="49"/>
      <c r="NEP1" s="50"/>
      <c r="NEQ1" s="50"/>
      <c r="NER1" s="48"/>
      <c r="NES1" s="49"/>
      <c r="NET1" s="50"/>
      <c r="NEU1" s="50"/>
      <c r="NEV1" s="48"/>
      <c r="NEW1" s="49"/>
      <c r="NEX1" s="50"/>
      <c r="NEY1" s="50"/>
      <c r="NEZ1" s="48"/>
      <c r="NFA1" s="49"/>
      <c r="NFB1" s="50"/>
      <c r="NFC1" s="50"/>
      <c r="NFD1" s="48"/>
      <c r="NFE1" s="49"/>
      <c r="NFF1" s="50"/>
      <c r="NFG1" s="50"/>
      <c r="NFH1" s="48"/>
      <c r="NFI1" s="49"/>
      <c r="NFJ1" s="50"/>
      <c r="NFK1" s="50"/>
      <c r="NFL1" s="48"/>
      <c r="NFM1" s="49"/>
      <c r="NFN1" s="50"/>
      <c r="NFO1" s="50"/>
      <c r="NFP1" s="48"/>
      <c r="NFQ1" s="49"/>
      <c r="NFR1" s="50"/>
      <c r="NFS1" s="50"/>
      <c r="NFT1" s="48"/>
      <c r="NFU1" s="49"/>
      <c r="NFV1" s="50"/>
      <c r="NFW1" s="50"/>
      <c r="NFX1" s="48"/>
      <c r="NFY1" s="49"/>
      <c r="NFZ1" s="50"/>
      <c r="NGA1" s="50"/>
      <c r="NGB1" s="48"/>
      <c r="NGC1" s="49"/>
      <c r="NGD1" s="50"/>
      <c r="NGE1" s="50"/>
      <c r="NGF1" s="48"/>
      <c r="NGG1" s="49"/>
      <c r="NGH1" s="50"/>
      <c r="NGI1" s="50"/>
      <c r="NGJ1" s="48"/>
      <c r="NGK1" s="49"/>
      <c r="NGL1" s="50"/>
      <c r="NGM1" s="50"/>
      <c r="NGN1" s="48"/>
      <c r="NGO1" s="49"/>
      <c r="NGP1" s="50"/>
      <c r="NGQ1" s="50"/>
      <c r="NGR1" s="48"/>
      <c r="NGS1" s="49"/>
      <c r="NGT1" s="50"/>
      <c r="NGU1" s="50"/>
      <c r="NGV1" s="48"/>
      <c r="NGW1" s="49"/>
      <c r="NGX1" s="50"/>
      <c r="NGY1" s="50"/>
      <c r="NGZ1" s="48"/>
      <c r="NHA1" s="49"/>
      <c r="NHB1" s="50"/>
      <c r="NHC1" s="50"/>
      <c r="NHD1" s="48"/>
      <c r="NHE1" s="49"/>
      <c r="NHF1" s="50"/>
      <c r="NHG1" s="50"/>
      <c r="NHH1" s="48"/>
      <c r="NHI1" s="49"/>
      <c r="NHJ1" s="50"/>
      <c r="NHK1" s="50"/>
      <c r="NHL1" s="48"/>
      <c r="NHM1" s="49"/>
      <c r="NHN1" s="50"/>
      <c r="NHO1" s="50"/>
      <c r="NHP1" s="48"/>
      <c r="NHQ1" s="49"/>
      <c r="NHR1" s="50"/>
      <c r="NHS1" s="50"/>
      <c r="NHT1" s="48"/>
      <c r="NHU1" s="49"/>
      <c r="NHV1" s="50"/>
      <c r="NHW1" s="50"/>
      <c r="NHX1" s="48"/>
      <c r="NHY1" s="49"/>
      <c r="NHZ1" s="50"/>
      <c r="NIA1" s="50"/>
      <c r="NIB1" s="48"/>
      <c r="NIC1" s="49"/>
      <c r="NID1" s="50"/>
      <c r="NIE1" s="50"/>
      <c r="NIF1" s="48"/>
      <c r="NIG1" s="49"/>
      <c r="NIH1" s="50"/>
      <c r="NII1" s="50"/>
      <c r="NIJ1" s="48"/>
      <c r="NIK1" s="49"/>
      <c r="NIL1" s="50"/>
      <c r="NIM1" s="50"/>
      <c r="NIN1" s="48"/>
      <c r="NIO1" s="49"/>
      <c r="NIP1" s="50"/>
      <c r="NIQ1" s="50"/>
      <c r="NIR1" s="48"/>
      <c r="NIS1" s="49"/>
      <c r="NIT1" s="50"/>
      <c r="NIU1" s="50"/>
      <c r="NIV1" s="48"/>
      <c r="NIW1" s="49"/>
      <c r="NIX1" s="50"/>
      <c r="NIY1" s="50"/>
      <c r="NIZ1" s="48"/>
      <c r="NJA1" s="49"/>
      <c r="NJB1" s="50"/>
      <c r="NJC1" s="50"/>
      <c r="NJD1" s="48"/>
      <c r="NJE1" s="49"/>
      <c r="NJF1" s="50"/>
      <c r="NJG1" s="50"/>
      <c r="NJH1" s="48"/>
      <c r="NJI1" s="49"/>
      <c r="NJJ1" s="50"/>
      <c r="NJK1" s="50"/>
      <c r="NJL1" s="48"/>
      <c r="NJM1" s="49"/>
      <c r="NJN1" s="50"/>
      <c r="NJO1" s="50"/>
      <c r="NJP1" s="48"/>
      <c r="NJQ1" s="49"/>
      <c r="NJR1" s="50"/>
      <c r="NJS1" s="50"/>
      <c r="NJT1" s="48"/>
      <c r="NJU1" s="49"/>
      <c r="NJV1" s="50"/>
      <c r="NJW1" s="50"/>
      <c r="NJX1" s="48"/>
      <c r="NJY1" s="49"/>
      <c r="NJZ1" s="50"/>
      <c r="NKA1" s="50"/>
      <c r="NKB1" s="48"/>
      <c r="NKC1" s="49"/>
      <c r="NKD1" s="50"/>
      <c r="NKE1" s="50"/>
      <c r="NKF1" s="48"/>
      <c r="NKG1" s="49"/>
      <c r="NKH1" s="50"/>
      <c r="NKI1" s="50"/>
      <c r="NKJ1" s="48"/>
      <c r="NKK1" s="49"/>
      <c r="NKL1" s="50"/>
      <c r="NKM1" s="50"/>
      <c r="NKN1" s="48"/>
      <c r="NKO1" s="49"/>
      <c r="NKP1" s="50"/>
      <c r="NKQ1" s="50"/>
      <c r="NKR1" s="48"/>
      <c r="NKS1" s="49"/>
      <c r="NKT1" s="50"/>
      <c r="NKU1" s="50"/>
      <c r="NKV1" s="48"/>
      <c r="NKW1" s="49"/>
      <c r="NKX1" s="50"/>
      <c r="NKY1" s="50"/>
      <c r="NKZ1" s="48"/>
      <c r="NLA1" s="49"/>
      <c r="NLB1" s="50"/>
      <c r="NLC1" s="50"/>
      <c r="NLD1" s="48"/>
      <c r="NLE1" s="49"/>
      <c r="NLF1" s="50"/>
      <c r="NLG1" s="50"/>
      <c r="NLH1" s="48"/>
      <c r="NLI1" s="49"/>
      <c r="NLJ1" s="50"/>
      <c r="NLK1" s="50"/>
      <c r="NLL1" s="48"/>
      <c r="NLM1" s="49"/>
      <c r="NLN1" s="50"/>
      <c r="NLO1" s="50"/>
      <c r="NLP1" s="48"/>
      <c r="NLQ1" s="49"/>
      <c r="NLR1" s="50"/>
      <c r="NLS1" s="50"/>
      <c r="NLT1" s="48"/>
      <c r="NLU1" s="49"/>
      <c r="NLV1" s="50"/>
      <c r="NLW1" s="50"/>
      <c r="NLX1" s="48"/>
      <c r="NLY1" s="49"/>
      <c r="NLZ1" s="50"/>
      <c r="NMA1" s="50"/>
      <c r="NMB1" s="48"/>
      <c r="NMC1" s="49"/>
      <c r="NMD1" s="50"/>
      <c r="NME1" s="50"/>
      <c r="NMF1" s="48"/>
      <c r="NMG1" s="49"/>
      <c r="NMH1" s="50"/>
      <c r="NMI1" s="50"/>
      <c r="NMJ1" s="48"/>
      <c r="NMK1" s="49"/>
      <c r="NML1" s="50"/>
      <c r="NMM1" s="50"/>
      <c r="NMN1" s="48"/>
      <c r="NMO1" s="49"/>
      <c r="NMP1" s="50"/>
      <c r="NMQ1" s="50"/>
      <c r="NMR1" s="48"/>
      <c r="NMS1" s="49"/>
      <c r="NMT1" s="50"/>
      <c r="NMU1" s="50"/>
      <c r="NMV1" s="48"/>
      <c r="NMW1" s="49"/>
      <c r="NMX1" s="50"/>
      <c r="NMY1" s="50"/>
      <c r="NMZ1" s="48"/>
      <c r="NNA1" s="49"/>
      <c r="NNB1" s="50"/>
      <c r="NNC1" s="50"/>
      <c r="NND1" s="48"/>
      <c r="NNE1" s="49"/>
      <c r="NNF1" s="50"/>
      <c r="NNG1" s="50"/>
      <c r="NNH1" s="48"/>
      <c r="NNI1" s="49"/>
      <c r="NNJ1" s="50"/>
      <c r="NNK1" s="50"/>
      <c r="NNL1" s="48"/>
      <c r="NNM1" s="49"/>
      <c r="NNN1" s="50"/>
      <c r="NNO1" s="50"/>
      <c r="NNP1" s="48"/>
      <c r="NNQ1" s="49"/>
      <c r="NNR1" s="50"/>
      <c r="NNS1" s="50"/>
      <c r="NNT1" s="48"/>
      <c r="NNU1" s="49"/>
      <c r="NNV1" s="50"/>
      <c r="NNW1" s="50"/>
      <c r="NNX1" s="48"/>
      <c r="NNY1" s="49"/>
      <c r="NNZ1" s="50"/>
      <c r="NOA1" s="50"/>
      <c r="NOB1" s="48"/>
      <c r="NOC1" s="49"/>
      <c r="NOD1" s="50"/>
      <c r="NOE1" s="50"/>
      <c r="NOF1" s="48"/>
      <c r="NOG1" s="49"/>
      <c r="NOH1" s="50"/>
      <c r="NOI1" s="50"/>
      <c r="NOJ1" s="48"/>
      <c r="NOK1" s="49"/>
      <c r="NOL1" s="50"/>
      <c r="NOM1" s="50"/>
      <c r="NON1" s="48"/>
      <c r="NOO1" s="49"/>
      <c r="NOP1" s="50"/>
      <c r="NOQ1" s="50"/>
      <c r="NOR1" s="48"/>
      <c r="NOS1" s="49"/>
      <c r="NOT1" s="50"/>
      <c r="NOU1" s="50"/>
      <c r="NOV1" s="48"/>
      <c r="NOW1" s="49"/>
      <c r="NOX1" s="50"/>
      <c r="NOY1" s="50"/>
      <c r="NOZ1" s="48"/>
      <c r="NPA1" s="49"/>
      <c r="NPB1" s="50"/>
      <c r="NPC1" s="50"/>
      <c r="NPD1" s="48"/>
      <c r="NPE1" s="49"/>
      <c r="NPF1" s="50"/>
      <c r="NPG1" s="50"/>
      <c r="NPH1" s="48"/>
      <c r="NPI1" s="49"/>
      <c r="NPJ1" s="50"/>
      <c r="NPK1" s="50"/>
      <c r="NPL1" s="48"/>
      <c r="NPM1" s="49"/>
      <c r="NPN1" s="50"/>
      <c r="NPO1" s="50"/>
      <c r="NPP1" s="48"/>
      <c r="NPQ1" s="49"/>
      <c r="NPR1" s="50"/>
      <c r="NPS1" s="50"/>
      <c r="NPT1" s="48"/>
      <c r="NPU1" s="49"/>
      <c r="NPV1" s="50"/>
      <c r="NPW1" s="50"/>
      <c r="NPX1" s="48"/>
      <c r="NPY1" s="49"/>
      <c r="NPZ1" s="50"/>
      <c r="NQA1" s="50"/>
      <c r="NQB1" s="48"/>
      <c r="NQC1" s="49"/>
      <c r="NQD1" s="50"/>
      <c r="NQE1" s="50"/>
      <c r="NQF1" s="48"/>
      <c r="NQG1" s="49"/>
      <c r="NQH1" s="50"/>
      <c r="NQI1" s="50"/>
      <c r="NQJ1" s="48"/>
      <c r="NQK1" s="49"/>
      <c r="NQL1" s="50"/>
      <c r="NQM1" s="50"/>
      <c r="NQN1" s="48"/>
      <c r="NQO1" s="49"/>
      <c r="NQP1" s="50"/>
      <c r="NQQ1" s="50"/>
      <c r="NQR1" s="48"/>
      <c r="NQS1" s="49"/>
      <c r="NQT1" s="50"/>
      <c r="NQU1" s="50"/>
      <c r="NQV1" s="48"/>
      <c r="NQW1" s="49"/>
      <c r="NQX1" s="50"/>
      <c r="NQY1" s="50"/>
      <c r="NQZ1" s="48"/>
      <c r="NRA1" s="49"/>
      <c r="NRB1" s="50"/>
      <c r="NRC1" s="50"/>
      <c r="NRD1" s="48"/>
      <c r="NRE1" s="49"/>
      <c r="NRF1" s="50"/>
      <c r="NRG1" s="50"/>
      <c r="NRH1" s="48"/>
      <c r="NRI1" s="49"/>
      <c r="NRJ1" s="50"/>
      <c r="NRK1" s="50"/>
      <c r="NRL1" s="48"/>
      <c r="NRM1" s="49"/>
      <c r="NRN1" s="50"/>
      <c r="NRO1" s="50"/>
      <c r="NRP1" s="48"/>
      <c r="NRQ1" s="49"/>
      <c r="NRR1" s="50"/>
      <c r="NRS1" s="50"/>
      <c r="NRT1" s="48"/>
      <c r="NRU1" s="49"/>
      <c r="NRV1" s="50"/>
      <c r="NRW1" s="50"/>
      <c r="NRX1" s="48"/>
      <c r="NRY1" s="49"/>
      <c r="NRZ1" s="50"/>
      <c r="NSA1" s="50"/>
      <c r="NSB1" s="48"/>
      <c r="NSC1" s="49"/>
      <c r="NSD1" s="50"/>
      <c r="NSE1" s="50"/>
      <c r="NSF1" s="48"/>
      <c r="NSG1" s="49"/>
      <c r="NSH1" s="50"/>
      <c r="NSI1" s="50"/>
      <c r="NSJ1" s="48"/>
      <c r="NSK1" s="49"/>
      <c r="NSL1" s="50"/>
      <c r="NSM1" s="50"/>
      <c r="NSN1" s="48"/>
      <c r="NSO1" s="49"/>
      <c r="NSP1" s="50"/>
      <c r="NSQ1" s="50"/>
      <c r="NSR1" s="48"/>
      <c r="NSS1" s="49"/>
      <c r="NST1" s="50"/>
      <c r="NSU1" s="50"/>
      <c r="NSV1" s="48"/>
      <c r="NSW1" s="49"/>
      <c r="NSX1" s="50"/>
      <c r="NSY1" s="50"/>
      <c r="NSZ1" s="48"/>
      <c r="NTA1" s="49"/>
      <c r="NTB1" s="50"/>
      <c r="NTC1" s="50"/>
      <c r="NTD1" s="48"/>
      <c r="NTE1" s="49"/>
      <c r="NTF1" s="50"/>
      <c r="NTG1" s="50"/>
      <c r="NTH1" s="48"/>
      <c r="NTI1" s="49"/>
      <c r="NTJ1" s="50"/>
      <c r="NTK1" s="50"/>
      <c r="NTL1" s="48"/>
      <c r="NTM1" s="49"/>
      <c r="NTN1" s="50"/>
      <c r="NTO1" s="50"/>
      <c r="NTP1" s="48"/>
      <c r="NTQ1" s="49"/>
      <c r="NTR1" s="50"/>
      <c r="NTS1" s="50"/>
      <c r="NTT1" s="48"/>
      <c r="NTU1" s="49"/>
      <c r="NTV1" s="50"/>
      <c r="NTW1" s="50"/>
      <c r="NTX1" s="48"/>
      <c r="NTY1" s="49"/>
      <c r="NTZ1" s="50"/>
      <c r="NUA1" s="50"/>
      <c r="NUB1" s="48"/>
      <c r="NUC1" s="49"/>
      <c r="NUD1" s="50"/>
      <c r="NUE1" s="50"/>
      <c r="NUF1" s="48"/>
      <c r="NUG1" s="49"/>
      <c r="NUH1" s="50"/>
      <c r="NUI1" s="50"/>
      <c r="NUJ1" s="48"/>
      <c r="NUK1" s="49"/>
      <c r="NUL1" s="50"/>
      <c r="NUM1" s="50"/>
      <c r="NUN1" s="48"/>
      <c r="NUO1" s="49"/>
      <c r="NUP1" s="50"/>
      <c r="NUQ1" s="50"/>
      <c r="NUR1" s="48"/>
      <c r="NUS1" s="49"/>
      <c r="NUT1" s="50"/>
      <c r="NUU1" s="50"/>
      <c r="NUV1" s="48"/>
      <c r="NUW1" s="49"/>
      <c r="NUX1" s="50"/>
      <c r="NUY1" s="50"/>
      <c r="NUZ1" s="48"/>
      <c r="NVA1" s="49"/>
      <c r="NVB1" s="50"/>
      <c r="NVC1" s="50"/>
      <c r="NVD1" s="48"/>
      <c r="NVE1" s="49"/>
      <c r="NVF1" s="50"/>
      <c r="NVG1" s="50"/>
      <c r="NVH1" s="48"/>
      <c r="NVI1" s="49"/>
      <c r="NVJ1" s="50"/>
      <c r="NVK1" s="50"/>
      <c r="NVL1" s="48"/>
      <c r="NVM1" s="49"/>
      <c r="NVN1" s="50"/>
      <c r="NVO1" s="50"/>
      <c r="NVP1" s="48"/>
      <c r="NVQ1" s="49"/>
      <c r="NVR1" s="50"/>
      <c r="NVS1" s="50"/>
      <c r="NVT1" s="48"/>
      <c r="NVU1" s="49"/>
      <c r="NVV1" s="50"/>
      <c r="NVW1" s="50"/>
      <c r="NVX1" s="48"/>
      <c r="NVY1" s="49"/>
      <c r="NVZ1" s="50"/>
      <c r="NWA1" s="50"/>
      <c r="NWB1" s="48"/>
      <c r="NWC1" s="49"/>
      <c r="NWD1" s="50"/>
      <c r="NWE1" s="50"/>
      <c r="NWF1" s="48"/>
      <c r="NWG1" s="49"/>
      <c r="NWH1" s="50"/>
      <c r="NWI1" s="50"/>
      <c r="NWJ1" s="48"/>
      <c r="NWK1" s="49"/>
      <c r="NWL1" s="50"/>
      <c r="NWM1" s="50"/>
      <c r="NWN1" s="48"/>
      <c r="NWO1" s="49"/>
      <c r="NWP1" s="50"/>
      <c r="NWQ1" s="50"/>
      <c r="NWR1" s="48"/>
      <c r="NWS1" s="49"/>
      <c r="NWT1" s="50"/>
      <c r="NWU1" s="50"/>
      <c r="NWV1" s="48"/>
      <c r="NWW1" s="49"/>
      <c r="NWX1" s="50"/>
      <c r="NWY1" s="50"/>
      <c r="NWZ1" s="48"/>
      <c r="NXA1" s="49"/>
      <c r="NXB1" s="50"/>
      <c r="NXC1" s="50"/>
      <c r="NXD1" s="48"/>
      <c r="NXE1" s="49"/>
      <c r="NXF1" s="50"/>
      <c r="NXG1" s="50"/>
      <c r="NXH1" s="48"/>
      <c r="NXI1" s="49"/>
      <c r="NXJ1" s="50"/>
      <c r="NXK1" s="50"/>
      <c r="NXL1" s="48"/>
      <c r="NXM1" s="49"/>
      <c r="NXN1" s="50"/>
      <c r="NXO1" s="50"/>
      <c r="NXP1" s="48"/>
      <c r="NXQ1" s="49"/>
      <c r="NXR1" s="50"/>
      <c r="NXS1" s="50"/>
      <c r="NXT1" s="48"/>
      <c r="NXU1" s="49"/>
      <c r="NXV1" s="50"/>
      <c r="NXW1" s="50"/>
      <c r="NXX1" s="48"/>
      <c r="NXY1" s="49"/>
      <c r="NXZ1" s="50"/>
      <c r="NYA1" s="50"/>
      <c r="NYB1" s="48"/>
      <c r="NYC1" s="49"/>
      <c r="NYD1" s="50"/>
      <c r="NYE1" s="50"/>
      <c r="NYF1" s="48"/>
      <c r="NYG1" s="49"/>
      <c r="NYH1" s="50"/>
      <c r="NYI1" s="50"/>
      <c r="NYJ1" s="48"/>
      <c r="NYK1" s="49"/>
      <c r="NYL1" s="50"/>
      <c r="NYM1" s="50"/>
      <c r="NYN1" s="48"/>
      <c r="NYO1" s="49"/>
      <c r="NYP1" s="50"/>
      <c r="NYQ1" s="50"/>
      <c r="NYR1" s="48"/>
      <c r="NYS1" s="49"/>
      <c r="NYT1" s="50"/>
      <c r="NYU1" s="50"/>
      <c r="NYV1" s="48"/>
      <c r="NYW1" s="49"/>
      <c r="NYX1" s="50"/>
      <c r="NYY1" s="50"/>
      <c r="NYZ1" s="48"/>
      <c r="NZA1" s="49"/>
      <c r="NZB1" s="50"/>
      <c r="NZC1" s="50"/>
      <c r="NZD1" s="48"/>
      <c r="NZE1" s="49"/>
      <c r="NZF1" s="50"/>
      <c r="NZG1" s="50"/>
      <c r="NZH1" s="48"/>
      <c r="NZI1" s="49"/>
      <c r="NZJ1" s="50"/>
      <c r="NZK1" s="50"/>
      <c r="NZL1" s="48"/>
      <c r="NZM1" s="49"/>
      <c r="NZN1" s="50"/>
      <c r="NZO1" s="50"/>
      <c r="NZP1" s="48"/>
      <c r="NZQ1" s="49"/>
      <c r="NZR1" s="50"/>
      <c r="NZS1" s="50"/>
      <c r="NZT1" s="48"/>
      <c r="NZU1" s="49"/>
      <c r="NZV1" s="50"/>
      <c r="NZW1" s="50"/>
      <c r="NZX1" s="48"/>
      <c r="NZY1" s="49"/>
      <c r="NZZ1" s="50"/>
      <c r="OAA1" s="50"/>
      <c r="OAB1" s="48"/>
      <c r="OAC1" s="49"/>
      <c r="OAD1" s="50"/>
      <c r="OAE1" s="50"/>
      <c r="OAF1" s="48"/>
      <c r="OAG1" s="49"/>
      <c r="OAH1" s="50"/>
      <c r="OAI1" s="50"/>
      <c r="OAJ1" s="48"/>
      <c r="OAK1" s="49"/>
      <c r="OAL1" s="50"/>
      <c r="OAM1" s="50"/>
      <c r="OAN1" s="48"/>
      <c r="OAO1" s="49"/>
      <c r="OAP1" s="50"/>
      <c r="OAQ1" s="50"/>
      <c r="OAR1" s="48"/>
      <c r="OAS1" s="49"/>
      <c r="OAT1" s="50"/>
      <c r="OAU1" s="50"/>
      <c r="OAV1" s="48"/>
      <c r="OAW1" s="49"/>
      <c r="OAX1" s="50"/>
      <c r="OAY1" s="50"/>
      <c r="OAZ1" s="48"/>
      <c r="OBA1" s="49"/>
      <c r="OBB1" s="50"/>
      <c r="OBC1" s="50"/>
      <c r="OBD1" s="48"/>
      <c r="OBE1" s="49"/>
      <c r="OBF1" s="50"/>
      <c r="OBG1" s="50"/>
      <c r="OBH1" s="48"/>
      <c r="OBI1" s="49"/>
      <c r="OBJ1" s="50"/>
      <c r="OBK1" s="50"/>
      <c r="OBL1" s="48"/>
      <c r="OBM1" s="49"/>
      <c r="OBN1" s="50"/>
      <c r="OBO1" s="50"/>
      <c r="OBP1" s="48"/>
      <c r="OBQ1" s="49"/>
      <c r="OBR1" s="50"/>
      <c r="OBS1" s="50"/>
      <c r="OBT1" s="48"/>
      <c r="OBU1" s="49"/>
      <c r="OBV1" s="50"/>
      <c r="OBW1" s="50"/>
      <c r="OBX1" s="48"/>
      <c r="OBY1" s="49"/>
      <c r="OBZ1" s="50"/>
      <c r="OCA1" s="50"/>
      <c r="OCB1" s="48"/>
      <c r="OCC1" s="49"/>
      <c r="OCD1" s="50"/>
      <c r="OCE1" s="50"/>
      <c r="OCF1" s="48"/>
      <c r="OCG1" s="49"/>
      <c r="OCH1" s="50"/>
      <c r="OCI1" s="50"/>
      <c r="OCJ1" s="48"/>
      <c r="OCK1" s="49"/>
      <c r="OCL1" s="50"/>
      <c r="OCM1" s="50"/>
      <c r="OCN1" s="48"/>
      <c r="OCO1" s="49"/>
      <c r="OCP1" s="50"/>
      <c r="OCQ1" s="50"/>
      <c r="OCR1" s="48"/>
      <c r="OCS1" s="49"/>
      <c r="OCT1" s="50"/>
      <c r="OCU1" s="50"/>
      <c r="OCV1" s="48"/>
      <c r="OCW1" s="49"/>
      <c r="OCX1" s="50"/>
      <c r="OCY1" s="50"/>
      <c r="OCZ1" s="48"/>
      <c r="ODA1" s="49"/>
      <c r="ODB1" s="50"/>
      <c r="ODC1" s="50"/>
      <c r="ODD1" s="48"/>
      <c r="ODE1" s="49"/>
      <c r="ODF1" s="50"/>
      <c r="ODG1" s="50"/>
      <c r="ODH1" s="48"/>
      <c r="ODI1" s="49"/>
      <c r="ODJ1" s="50"/>
      <c r="ODK1" s="50"/>
      <c r="ODL1" s="48"/>
      <c r="ODM1" s="49"/>
      <c r="ODN1" s="50"/>
      <c r="ODO1" s="50"/>
      <c r="ODP1" s="48"/>
      <c r="ODQ1" s="49"/>
      <c r="ODR1" s="50"/>
      <c r="ODS1" s="50"/>
      <c r="ODT1" s="48"/>
      <c r="ODU1" s="49"/>
      <c r="ODV1" s="50"/>
      <c r="ODW1" s="50"/>
      <c r="ODX1" s="48"/>
      <c r="ODY1" s="49"/>
      <c r="ODZ1" s="50"/>
      <c r="OEA1" s="50"/>
      <c r="OEB1" s="48"/>
      <c r="OEC1" s="49"/>
      <c r="OED1" s="50"/>
      <c r="OEE1" s="50"/>
      <c r="OEF1" s="48"/>
      <c r="OEG1" s="49"/>
      <c r="OEH1" s="50"/>
      <c r="OEI1" s="50"/>
      <c r="OEJ1" s="48"/>
      <c r="OEK1" s="49"/>
      <c r="OEL1" s="50"/>
      <c r="OEM1" s="50"/>
      <c r="OEN1" s="48"/>
      <c r="OEO1" s="49"/>
      <c r="OEP1" s="50"/>
      <c r="OEQ1" s="50"/>
      <c r="OER1" s="48"/>
      <c r="OES1" s="49"/>
      <c r="OET1" s="50"/>
      <c r="OEU1" s="50"/>
      <c r="OEV1" s="48"/>
      <c r="OEW1" s="49"/>
      <c r="OEX1" s="50"/>
      <c r="OEY1" s="50"/>
      <c r="OEZ1" s="48"/>
      <c r="OFA1" s="49"/>
      <c r="OFB1" s="50"/>
      <c r="OFC1" s="50"/>
      <c r="OFD1" s="48"/>
      <c r="OFE1" s="49"/>
      <c r="OFF1" s="50"/>
      <c r="OFG1" s="50"/>
      <c r="OFH1" s="48"/>
      <c r="OFI1" s="49"/>
      <c r="OFJ1" s="50"/>
      <c r="OFK1" s="50"/>
      <c r="OFL1" s="48"/>
      <c r="OFM1" s="49"/>
      <c r="OFN1" s="50"/>
      <c r="OFO1" s="50"/>
      <c r="OFP1" s="48"/>
      <c r="OFQ1" s="49"/>
      <c r="OFR1" s="50"/>
      <c r="OFS1" s="50"/>
      <c r="OFT1" s="48"/>
      <c r="OFU1" s="49"/>
      <c r="OFV1" s="50"/>
      <c r="OFW1" s="50"/>
      <c r="OFX1" s="48"/>
      <c r="OFY1" s="49"/>
      <c r="OFZ1" s="50"/>
      <c r="OGA1" s="50"/>
      <c r="OGB1" s="48"/>
      <c r="OGC1" s="49"/>
      <c r="OGD1" s="50"/>
      <c r="OGE1" s="50"/>
      <c r="OGF1" s="48"/>
      <c r="OGG1" s="49"/>
      <c r="OGH1" s="50"/>
      <c r="OGI1" s="50"/>
      <c r="OGJ1" s="48"/>
      <c r="OGK1" s="49"/>
      <c r="OGL1" s="50"/>
      <c r="OGM1" s="50"/>
      <c r="OGN1" s="48"/>
      <c r="OGO1" s="49"/>
      <c r="OGP1" s="50"/>
      <c r="OGQ1" s="50"/>
      <c r="OGR1" s="48"/>
      <c r="OGS1" s="49"/>
      <c r="OGT1" s="50"/>
      <c r="OGU1" s="50"/>
      <c r="OGV1" s="48"/>
      <c r="OGW1" s="49"/>
      <c r="OGX1" s="50"/>
      <c r="OGY1" s="50"/>
      <c r="OGZ1" s="48"/>
      <c r="OHA1" s="49"/>
      <c r="OHB1" s="50"/>
      <c r="OHC1" s="50"/>
      <c r="OHD1" s="48"/>
      <c r="OHE1" s="49"/>
      <c r="OHF1" s="50"/>
      <c r="OHG1" s="50"/>
      <c r="OHH1" s="48"/>
      <c r="OHI1" s="49"/>
      <c r="OHJ1" s="50"/>
      <c r="OHK1" s="50"/>
      <c r="OHL1" s="48"/>
      <c r="OHM1" s="49"/>
      <c r="OHN1" s="50"/>
      <c r="OHO1" s="50"/>
      <c r="OHP1" s="48"/>
      <c r="OHQ1" s="49"/>
      <c r="OHR1" s="50"/>
      <c r="OHS1" s="50"/>
      <c r="OHT1" s="48"/>
      <c r="OHU1" s="49"/>
      <c r="OHV1" s="50"/>
      <c r="OHW1" s="50"/>
      <c r="OHX1" s="48"/>
      <c r="OHY1" s="49"/>
      <c r="OHZ1" s="50"/>
      <c r="OIA1" s="50"/>
      <c r="OIB1" s="48"/>
      <c r="OIC1" s="49"/>
      <c r="OID1" s="50"/>
      <c r="OIE1" s="50"/>
      <c r="OIF1" s="48"/>
      <c r="OIG1" s="49"/>
      <c r="OIH1" s="50"/>
      <c r="OII1" s="50"/>
      <c r="OIJ1" s="48"/>
      <c r="OIK1" s="49"/>
      <c r="OIL1" s="50"/>
      <c r="OIM1" s="50"/>
      <c r="OIN1" s="48"/>
      <c r="OIO1" s="49"/>
      <c r="OIP1" s="50"/>
      <c r="OIQ1" s="50"/>
      <c r="OIR1" s="48"/>
      <c r="OIS1" s="49"/>
      <c r="OIT1" s="50"/>
      <c r="OIU1" s="50"/>
      <c r="OIV1" s="48"/>
      <c r="OIW1" s="49"/>
      <c r="OIX1" s="50"/>
      <c r="OIY1" s="50"/>
      <c r="OIZ1" s="48"/>
      <c r="OJA1" s="49"/>
      <c r="OJB1" s="50"/>
      <c r="OJC1" s="50"/>
      <c r="OJD1" s="48"/>
      <c r="OJE1" s="49"/>
      <c r="OJF1" s="50"/>
      <c r="OJG1" s="50"/>
      <c r="OJH1" s="48"/>
      <c r="OJI1" s="49"/>
      <c r="OJJ1" s="50"/>
      <c r="OJK1" s="50"/>
      <c r="OJL1" s="48"/>
      <c r="OJM1" s="49"/>
      <c r="OJN1" s="50"/>
      <c r="OJO1" s="50"/>
      <c r="OJP1" s="48"/>
      <c r="OJQ1" s="49"/>
      <c r="OJR1" s="50"/>
      <c r="OJS1" s="50"/>
      <c r="OJT1" s="48"/>
      <c r="OJU1" s="49"/>
      <c r="OJV1" s="50"/>
      <c r="OJW1" s="50"/>
      <c r="OJX1" s="48"/>
      <c r="OJY1" s="49"/>
      <c r="OJZ1" s="50"/>
      <c r="OKA1" s="50"/>
      <c r="OKB1" s="48"/>
      <c r="OKC1" s="49"/>
      <c r="OKD1" s="50"/>
      <c r="OKE1" s="50"/>
      <c r="OKF1" s="48"/>
      <c r="OKG1" s="49"/>
      <c r="OKH1" s="50"/>
      <c r="OKI1" s="50"/>
      <c r="OKJ1" s="48"/>
      <c r="OKK1" s="49"/>
      <c r="OKL1" s="50"/>
      <c r="OKM1" s="50"/>
      <c r="OKN1" s="48"/>
      <c r="OKO1" s="49"/>
      <c r="OKP1" s="50"/>
      <c r="OKQ1" s="50"/>
      <c r="OKR1" s="48"/>
      <c r="OKS1" s="49"/>
      <c r="OKT1" s="50"/>
      <c r="OKU1" s="50"/>
      <c r="OKV1" s="48"/>
      <c r="OKW1" s="49"/>
      <c r="OKX1" s="50"/>
      <c r="OKY1" s="50"/>
      <c r="OKZ1" s="48"/>
      <c r="OLA1" s="49"/>
      <c r="OLB1" s="50"/>
      <c r="OLC1" s="50"/>
      <c r="OLD1" s="48"/>
      <c r="OLE1" s="49"/>
      <c r="OLF1" s="50"/>
      <c r="OLG1" s="50"/>
      <c r="OLH1" s="48"/>
      <c r="OLI1" s="49"/>
      <c r="OLJ1" s="50"/>
      <c r="OLK1" s="50"/>
      <c r="OLL1" s="48"/>
      <c r="OLM1" s="49"/>
      <c r="OLN1" s="50"/>
      <c r="OLO1" s="50"/>
      <c r="OLP1" s="48"/>
      <c r="OLQ1" s="49"/>
      <c r="OLR1" s="50"/>
      <c r="OLS1" s="50"/>
      <c r="OLT1" s="48"/>
      <c r="OLU1" s="49"/>
      <c r="OLV1" s="50"/>
      <c r="OLW1" s="50"/>
      <c r="OLX1" s="48"/>
      <c r="OLY1" s="49"/>
      <c r="OLZ1" s="50"/>
      <c r="OMA1" s="50"/>
      <c r="OMB1" s="48"/>
      <c r="OMC1" s="49"/>
      <c r="OMD1" s="50"/>
      <c r="OME1" s="50"/>
      <c r="OMF1" s="48"/>
      <c r="OMG1" s="49"/>
      <c r="OMH1" s="50"/>
      <c r="OMI1" s="50"/>
      <c r="OMJ1" s="48"/>
      <c r="OMK1" s="49"/>
      <c r="OML1" s="50"/>
      <c r="OMM1" s="50"/>
      <c r="OMN1" s="48"/>
      <c r="OMO1" s="49"/>
      <c r="OMP1" s="50"/>
      <c r="OMQ1" s="50"/>
      <c r="OMR1" s="48"/>
      <c r="OMS1" s="49"/>
      <c r="OMT1" s="50"/>
      <c r="OMU1" s="50"/>
      <c r="OMV1" s="48"/>
      <c r="OMW1" s="49"/>
      <c r="OMX1" s="50"/>
      <c r="OMY1" s="50"/>
      <c r="OMZ1" s="48"/>
      <c r="ONA1" s="49"/>
      <c r="ONB1" s="50"/>
      <c r="ONC1" s="50"/>
      <c r="OND1" s="48"/>
      <c r="ONE1" s="49"/>
      <c r="ONF1" s="50"/>
      <c r="ONG1" s="50"/>
      <c r="ONH1" s="48"/>
      <c r="ONI1" s="49"/>
      <c r="ONJ1" s="50"/>
      <c r="ONK1" s="50"/>
      <c r="ONL1" s="48"/>
      <c r="ONM1" s="49"/>
      <c r="ONN1" s="50"/>
      <c r="ONO1" s="50"/>
      <c r="ONP1" s="48"/>
      <c r="ONQ1" s="49"/>
      <c r="ONR1" s="50"/>
      <c r="ONS1" s="50"/>
      <c r="ONT1" s="48"/>
      <c r="ONU1" s="49"/>
      <c r="ONV1" s="50"/>
      <c r="ONW1" s="50"/>
      <c r="ONX1" s="48"/>
      <c r="ONY1" s="49"/>
      <c r="ONZ1" s="50"/>
      <c r="OOA1" s="50"/>
      <c r="OOB1" s="48"/>
      <c r="OOC1" s="49"/>
      <c r="OOD1" s="50"/>
      <c r="OOE1" s="50"/>
      <c r="OOF1" s="48"/>
      <c r="OOG1" s="49"/>
      <c r="OOH1" s="50"/>
      <c r="OOI1" s="50"/>
      <c r="OOJ1" s="48"/>
      <c r="OOK1" s="49"/>
      <c r="OOL1" s="50"/>
      <c r="OOM1" s="50"/>
      <c r="OON1" s="48"/>
      <c r="OOO1" s="49"/>
      <c r="OOP1" s="50"/>
      <c r="OOQ1" s="50"/>
      <c r="OOR1" s="48"/>
      <c r="OOS1" s="49"/>
      <c r="OOT1" s="50"/>
      <c r="OOU1" s="50"/>
      <c r="OOV1" s="48"/>
      <c r="OOW1" s="49"/>
      <c r="OOX1" s="50"/>
      <c r="OOY1" s="50"/>
      <c r="OOZ1" s="48"/>
      <c r="OPA1" s="49"/>
      <c r="OPB1" s="50"/>
      <c r="OPC1" s="50"/>
      <c r="OPD1" s="48"/>
      <c r="OPE1" s="49"/>
      <c r="OPF1" s="50"/>
      <c r="OPG1" s="50"/>
      <c r="OPH1" s="48"/>
      <c r="OPI1" s="49"/>
      <c r="OPJ1" s="50"/>
      <c r="OPK1" s="50"/>
      <c r="OPL1" s="48"/>
      <c r="OPM1" s="49"/>
      <c r="OPN1" s="50"/>
      <c r="OPO1" s="50"/>
      <c r="OPP1" s="48"/>
      <c r="OPQ1" s="49"/>
      <c r="OPR1" s="50"/>
      <c r="OPS1" s="50"/>
      <c r="OPT1" s="48"/>
      <c r="OPU1" s="49"/>
      <c r="OPV1" s="50"/>
      <c r="OPW1" s="50"/>
      <c r="OPX1" s="48"/>
      <c r="OPY1" s="49"/>
      <c r="OPZ1" s="50"/>
      <c r="OQA1" s="50"/>
      <c r="OQB1" s="48"/>
      <c r="OQC1" s="49"/>
      <c r="OQD1" s="50"/>
      <c r="OQE1" s="50"/>
      <c r="OQF1" s="48"/>
      <c r="OQG1" s="49"/>
      <c r="OQH1" s="50"/>
      <c r="OQI1" s="50"/>
      <c r="OQJ1" s="48"/>
      <c r="OQK1" s="49"/>
      <c r="OQL1" s="50"/>
      <c r="OQM1" s="50"/>
      <c r="OQN1" s="48"/>
      <c r="OQO1" s="49"/>
      <c r="OQP1" s="50"/>
      <c r="OQQ1" s="50"/>
      <c r="OQR1" s="48"/>
      <c r="OQS1" s="49"/>
      <c r="OQT1" s="50"/>
      <c r="OQU1" s="50"/>
      <c r="OQV1" s="48"/>
      <c r="OQW1" s="49"/>
      <c r="OQX1" s="50"/>
      <c r="OQY1" s="50"/>
      <c r="OQZ1" s="48"/>
      <c r="ORA1" s="49"/>
      <c r="ORB1" s="50"/>
      <c r="ORC1" s="50"/>
      <c r="ORD1" s="48"/>
      <c r="ORE1" s="49"/>
      <c r="ORF1" s="50"/>
      <c r="ORG1" s="50"/>
      <c r="ORH1" s="48"/>
      <c r="ORI1" s="49"/>
      <c r="ORJ1" s="50"/>
      <c r="ORK1" s="50"/>
      <c r="ORL1" s="48"/>
      <c r="ORM1" s="49"/>
      <c r="ORN1" s="50"/>
      <c r="ORO1" s="50"/>
      <c r="ORP1" s="48"/>
      <c r="ORQ1" s="49"/>
      <c r="ORR1" s="50"/>
      <c r="ORS1" s="50"/>
      <c r="ORT1" s="48"/>
      <c r="ORU1" s="49"/>
      <c r="ORV1" s="50"/>
      <c r="ORW1" s="50"/>
      <c r="ORX1" s="48"/>
      <c r="ORY1" s="49"/>
      <c r="ORZ1" s="50"/>
      <c r="OSA1" s="50"/>
      <c r="OSB1" s="48"/>
      <c r="OSC1" s="49"/>
      <c r="OSD1" s="50"/>
      <c r="OSE1" s="50"/>
      <c r="OSF1" s="48"/>
      <c r="OSG1" s="49"/>
      <c r="OSH1" s="50"/>
      <c r="OSI1" s="50"/>
      <c r="OSJ1" s="48"/>
      <c r="OSK1" s="49"/>
      <c r="OSL1" s="50"/>
      <c r="OSM1" s="50"/>
      <c r="OSN1" s="48"/>
      <c r="OSO1" s="49"/>
      <c r="OSP1" s="50"/>
      <c r="OSQ1" s="50"/>
      <c r="OSR1" s="48"/>
      <c r="OSS1" s="49"/>
      <c r="OST1" s="50"/>
      <c r="OSU1" s="50"/>
      <c r="OSV1" s="48"/>
      <c r="OSW1" s="49"/>
      <c r="OSX1" s="50"/>
      <c r="OSY1" s="50"/>
      <c r="OSZ1" s="48"/>
      <c r="OTA1" s="49"/>
      <c r="OTB1" s="50"/>
      <c r="OTC1" s="50"/>
      <c r="OTD1" s="48"/>
      <c r="OTE1" s="49"/>
      <c r="OTF1" s="50"/>
      <c r="OTG1" s="50"/>
      <c r="OTH1" s="48"/>
      <c r="OTI1" s="49"/>
      <c r="OTJ1" s="50"/>
      <c r="OTK1" s="50"/>
      <c r="OTL1" s="48"/>
      <c r="OTM1" s="49"/>
      <c r="OTN1" s="50"/>
      <c r="OTO1" s="50"/>
      <c r="OTP1" s="48"/>
      <c r="OTQ1" s="49"/>
      <c r="OTR1" s="50"/>
      <c r="OTS1" s="50"/>
      <c r="OTT1" s="48"/>
      <c r="OTU1" s="49"/>
      <c r="OTV1" s="50"/>
      <c r="OTW1" s="50"/>
      <c r="OTX1" s="48"/>
      <c r="OTY1" s="49"/>
      <c r="OTZ1" s="50"/>
      <c r="OUA1" s="50"/>
      <c r="OUB1" s="48"/>
      <c r="OUC1" s="49"/>
      <c r="OUD1" s="50"/>
      <c r="OUE1" s="50"/>
      <c r="OUF1" s="48"/>
      <c r="OUG1" s="49"/>
      <c r="OUH1" s="50"/>
      <c r="OUI1" s="50"/>
      <c r="OUJ1" s="48"/>
      <c r="OUK1" s="49"/>
      <c r="OUL1" s="50"/>
      <c r="OUM1" s="50"/>
      <c r="OUN1" s="48"/>
      <c r="OUO1" s="49"/>
      <c r="OUP1" s="50"/>
      <c r="OUQ1" s="50"/>
      <c r="OUR1" s="48"/>
      <c r="OUS1" s="49"/>
      <c r="OUT1" s="50"/>
      <c r="OUU1" s="50"/>
      <c r="OUV1" s="48"/>
      <c r="OUW1" s="49"/>
      <c r="OUX1" s="50"/>
      <c r="OUY1" s="50"/>
      <c r="OUZ1" s="48"/>
      <c r="OVA1" s="49"/>
      <c r="OVB1" s="50"/>
      <c r="OVC1" s="50"/>
      <c r="OVD1" s="48"/>
      <c r="OVE1" s="49"/>
      <c r="OVF1" s="50"/>
      <c r="OVG1" s="50"/>
      <c r="OVH1" s="48"/>
      <c r="OVI1" s="49"/>
      <c r="OVJ1" s="50"/>
      <c r="OVK1" s="50"/>
      <c r="OVL1" s="48"/>
      <c r="OVM1" s="49"/>
      <c r="OVN1" s="50"/>
      <c r="OVO1" s="50"/>
      <c r="OVP1" s="48"/>
      <c r="OVQ1" s="49"/>
      <c r="OVR1" s="50"/>
      <c r="OVS1" s="50"/>
      <c r="OVT1" s="48"/>
      <c r="OVU1" s="49"/>
      <c r="OVV1" s="50"/>
      <c r="OVW1" s="50"/>
      <c r="OVX1" s="48"/>
      <c r="OVY1" s="49"/>
      <c r="OVZ1" s="50"/>
      <c r="OWA1" s="50"/>
      <c r="OWB1" s="48"/>
      <c r="OWC1" s="49"/>
      <c r="OWD1" s="50"/>
      <c r="OWE1" s="50"/>
      <c r="OWF1" s="48"/>
      <c r="OWG1" s="49"/>
      <c r="OWH1" s="50"/>
      <c r="OWI1" s="50"/>
      <c r="OWJ1" s="48"/>
      <c r="OWK1" s="49"/>
      <c r="OWL1" s="50"/>
      <c r="OWM1" s="50"/>
      <c r="OWN1" s="48"/>
      <c r="OWO1" s="49"/>
      <c r="OWP1" s="50"/>
      <c r="OWQ1" s="50"/>
      <c r="OWR1" s="48"/>
      <c r="OWS1" s="49"/>
      <c r="OWT1" s="50"/>
      <c r="OWU1" s="50"/>
      <c r="OWV1" s="48"/>
      <c r="OWW1" s="49"/>
      <c r="OWX1" s="50"/>
      <c r="OWY1" s="50"/>
      <c r="OWZ1" s="48"/>
      <c r="OXA1" s="49"/>
      <c r="OXB1" s="50"/>
      <c r="OXC1" s="50"/>
      <c r="OXD1" s="48"/>
      <c r="OXE1" s="49"/>
      <c r="OXF1" s="50"/>
      <c r="OXG1" s="50"/>
      <c r="OXH1" s="48"/>
      <c r="OXI1" s="49"/>
      <c r="OXJ1" s="50"/>
      <c r="OXK1" s="50"/>
      <c r="OXL1" s="48"/>
      <c r="OXM1" s="49"/>
      <c r="OXN1" s="50"/>
      <c r="OXO1" s="50"/>
      <c r="OXP1" s="48"/>
      <c r="OXQ1" s="49"/>
      <c r="OXR1" s="50"/>
      <c r="OXS1" s="50"/>
      <c r="OXT1" s="48"/>
      <c r="OXU1" s="49"/>
      <c r="OXV1" s="50"/>
      <c r="OXW1" s="50"/>
      <c r="OXX1" s="48"/>
      <c r="OXY1" s="49"/>
      <c r="OXZ1" s="50"/>
      <c r="OYA1" s="50"/>
      <c r="OYB1" s="48"/>
      <c r="OYC1" s="49"/>
      <c r="OYD1" s="50"/>
      <c r="OYE1" s="50"/>
      <c r="OYF1" s="48"/>
      <c r="OYG1" s="49"/>
      <c r="OYH1" s="50"/>
      <c r="OYI1" s="50"/>
      <c r="OYJ1" s="48"/>
      <c r="OYK1" s="49"/>
      <c r="OYL1" s="50"/>
      <c r="OYM1" s="50"/>
      <c r="OYN1" s="48"/>
      <c r="OYO1" s="49"/>
      <c r="OYP1" s="50"/>
      <c r="OYQ1" s="50"/>
      <c r="OYR1" s="48"/>
      <c r="OYS1" s="49"/>
      <c r="OYT1" s="50"/>
      <c r="OYU1" s="50"/>
      <c r="OYV1" s="48"/>
      <c r="OYW1" s="49"/>
      <c r="OYX1" s="50"/>
      <c r="OYY1" s="50"/>
      <c r="OYZ1" s="48"/>
      <c r="OZA1" s="49"/>
      <c r="OZB1" s="50"/>
      <c r="OZC1" s="50"/>
      <c r="OZD1" s="48"/>
      <c r="OZE1" s="49"/>
      <c r="OZF1" s="50"/>
      <c r="OZG1" s="50"/>
      <c r="OZH1" s="48"/>
      <c r="OZI1" s="49"/>
      <c r="OZJ1" s="50"/>
      <c r="OZK1" s="50"/>
      <c r="OZL1" s="48"/>
      <c r="OZM1" s="49"/>
      <c r="OZN1" s="50"/>
      <c r="OZO1" s="50"/>
      <c r="OZP1" s="48"/>
      <c r="OZQ1" s="49"/>
      <c r="OZR1" s="50"/>
      <c r="OZS1" s="50"/>
      <c r="OZT1" s="48"/>
      <c r="OZU1" s="49"/>
      <c r="OZV1" s="50"/>
      <c r="OZW1" s="50"/>
      <c r="OZX1" s="48"/>
      <c r="OZY1" s="49"/>
      <c r="OZZ1" s="50"/>
      <c r="PAA1" s="50"/>
      <c r="PAB1" s="48"/>
      <c r="PAC1" s="49"/>
      <c r="PAD1" s="50"/>
      <c r="PAE1" s="50"/>
      <c r="PAF1" s="48"/>
      <c r="PAG1" s="49"/>
      <c r="PAH1" s="50"/>
      <c r="PAI1" s="50"/>
      <c r="PAJ1" s="48"/>
      <c r="PAK1" s="49"/>
      <c r="PAL1" s="50"/>
      <c r="PAM1" s="50"/>
      <c r="PAN1" s="48"/>
      <c r="PAO1" s="49"/>
      <c r="PAP1" s="50"/>
      <c r="PAQ1" s="50"/>
      <c r="PAR1" s="48"/>
      <c r="PAS1" s="49"/>
      <c r="PAT1" s="50"/>
      <c r="PAU1" s="50"/>
      <c r="PAV1" s="48"/>
      <c r="PAW1" s="49"/>
      <c r="PAX1" s="50"/>
      <c r="PAY1" s="50"/>
      <c r="PAZ1" s="48"/>
      <c r="PBA1" s="49"/>
      <c r="PBB1" s="50"/>
      <c r="PBC1" s="50"/>
      <c r="PBD1" s="48"/>
      <c r="PBE1" s="49"/>
      <c r="PBF1" s="50"/>
      <c r="PBG1" s="50"/>
      <c r="PBH1" s="48"/>
      <c r="PBI1" s="49"/>
      <c r="PBJ1" s="50"/>
      <c r="PBK1" s="50"/>
      <c r="PBL1" s="48"/>
      <c r="PBM1" s="49"/>
      <c r="PBN1" s="50"/>
      <c r="PBO1" s="50"/>
      <c r="PBP1" s="48"/>
      <c r="PBQ1" s="49"/>
      <c r="PBR1" s="50"/>
      <c r="PBS1" s="50"/>
      <c r="PBT1" s="48"/>
      <c r="PBU1" s="49"/>
      <c r="PBV1" s="50"/>
      <c r="PBW1" s="50"/>
      <c r="PBX1" s="48"/>
      <c r="PBY1" s="49"/>
      <c r="PBZ1" s="50"/>
      <c r="PCA1" s="50"/>
      <c r="PCB1" s="48"/>
      <c r="PCC1" s="49"/>
      <c r="PCD1" s="50"/>
      <c r="PCE1" s="50"/>
      <c r="PCF1" s="48"/>
      <c r="PCG1" s="49"/>
      <c r="PCH1" s="50"/>
      <c r="PCI1" s="50"/>
      <c r="PCJ1" s="48"/>
      <c r="PCK1" s="49"/>
      <c r="PCL1" s="50"/>
      <c r="PCM1" s="50"/>
      <c r="PCN1" s="48"/>
      <c r="PCO1" s="49"/>
      <c r="PCP1" s="50"/>
      <c r="PCQ1" s="50"/>
      <c r="PCR1" s="48"/>
      <c r="PCS1" s="49"/>
      <c r="PCT1" s="50"/>
      <c r="PCU1" s="50"/>
      <c r="PCV1" s="48"/>
      <c r="PCW1" s="49"/>
      <c r="PCX1" s="50"/>
      <c r="PCY1" s="50"/>
      <c r="PCZ1" s="48"/>
      <c r="PDA1" s="49"/>
      <c r="PDB1" s="50"/>
      <c r="PDC1" s="50"/>
      <c r="PDD1" s="48"/>
      <c r="PDE1" s="49"/>
      <c r="PDF1" s="50"/>
      <c r="PDG1" s="50"/>
      <c r="PDH1" s="48"/>
      <c r="PDI1" s="49"/>
      <c r="PDJ1" s="50"/>
      <c r="PDK1" s="50"/>
      <c r="PDL1" s="48"/>
      <c r="PDM1" s="49"/>
      <c r="PDN1" s="50"/>
      <c r="PDO1" s="50"/>
      <c r="PDP1" s="48"/>
      <c r="PDQ1" s="49"/>
      <c r="PDR1" s="50"/>
      <c r="PDS1" s="50"/>
      <c r="PDT1" s="48"/>
      <c r="PDU1" s="49"/>
      <c r="PDV1" s="50"/>
      <c r="PDW1" s="50"/>
      <c r="PDX1" s="48"/>
      <c r="PDY1" s="49"/>
      <c r="PDZ1" s="50"/>
      <c r="PEA1" s="50"/>
      <c r="PEB1" s="48"/>
      <c r="PEC1" s="49"/>
      <c r="PED1" s="50"/>
      <c r="PEE1" s="50"/>
      <c r="PEF1" s="48"/>
      <c r="PEG1" s="49"/>
      <c r="PEH1" s="50"/>
      <c r="PEI1" s="50"/>
      <c r="PEJ1" s="48"/>
      <c r="PEK1" s="49"/>
      <c r="PEL1" s="50"/>
      <c r="PEM1" s="50"/>
      <c r="PEN1" s="48"/>
      <c r="PEO1" s="49"/>
      <c r="PEP1" s="50"/>
      <c r="PEQ1" s="50"/>
      <c r="PER1" s="48"/>
      <c r="PES1" s="49"/>
      <c r="PET1" s="50"/>
      <c r="PEU1" s="50"/>
      <c r="PEV1" s="48"/>
      <c r="PEW1" s="49"/>
      <c r="PEX1" s="50"/>
      <c r="PEY1" s="50"/>
      <c r="PEZ1" s="48"/>
      <c r="PFA1" s="49"/>
      <c r="PFB1" s="50"/>
      <c r="PFC1" s="50"/>
      <c r="PFD1" s="48"/>
      <c r="PFE1" s="49"/>
      <c r="PFF1" s="50"/>
      <c r="PFG1" s="50"/>
      <c r="PFH1" s="48"/>
      <c r="PFI1" s="49"/>
      <c r="PFJ1" s="50"/>
      <c r="PFK1" s="50"/>
      <c r="PFL1" s="48"/>
      <c r="PFM1" s="49"/>
      <c r="PFN1" s="50"/>
      <c r="PFO1" s="50"/>
      <c r="PFP1" s="48"/>
      <c r="PFQ1" s="49"/>
      <c r="PFR1" s="50"/>
      <c r="PFS1" s="50"/>
      <c r="PFT1" s="48"/>
      <c r="PFU1" s="49"/>
      <c r="PFV1" s="50"/>
      <c r="PFW1" s="50"/>
      <c r="PFX1" s="48"/>
      <c r="PFY1" s="49"/>
      <c r="PFZ1" s="50"/>
      <c r="PGA1" s="50"/>
      <c r="PGB1" s="48"/>
      <c r="PGC1" s="49"/>
      <c r="PGD1" s="50"/>
      <c r="PGE1" s="50"/>
      <c r="PGF1" s="48"/>
      <c r="PGG1" s="49"/>
      <c r="PGH1" s="50"/>
      <c r="PGI1" s="50"/>
      <c r="PGJ1" s="48"/>
      <c r="PGK1" s="49"/>
      <c r="PGL1" s="50"/>
      <c r="PGM1" s="50"/>
      <c r="PGN1" s="48"/>
      <c r="PGO1" s="49"/>
      <c r="PGP1" s="50"/>
      <c r="PGQ1" s="50"/>
      <c r="PGR1" s="48"/>
      <c r="PGS1" s="49"/>
      <c r="PGT1" s="50"/>
      <c r="PGU1" s="50"/>
      <c r="PGV1" s="48"/>
      <c r="PGW1" s="49"/>
      <c r="PGX1" s="50"/>
      <c r="PGY1" s="50"/>
      <c r="PGZ1" s="48"/>
      <c r="PHA1" s="49"/>
      <c r="PHB1" s="50"/>
      <c r="PHC1" s="50"/>
      <c r="PHD1" s="48"/>
      <c r="PHE1" s="49"/>
      <c r="PHF1" s="50"/>
      <c r="PHG1" s="50"/>
      <c r="PHH1" s="48"/>
      <c r="PHI1" s="49"/>
      <c r="PHJ1" s="50"/>
      <c r="PHK1" s="50"/>
      <c r="PHL1" s="48"/>
      <c r="PHM1" s="49"/>
      <c r="PHN1" s="50"/>
      <c r="PHO1" s="50"/>
      <c r="PHP1" s="48"/>
      <c r="PHQ1" s="49"/>
      <c r="PHR1" s="50"/>
      <c r="PHS1" s="50"/>
      <c r="PHT1" s="48"/>
      <c r="PHU1" s="49"/>
      <c r="PHV1" s="50"/>
      <c r="PHW1" s="50"/>
      <c r="PHX1" s="48"/>
      <c r="PHY1" s="49"/>
      <c r="PHZ1" s="50"/>
      <c r="PIA1" s="50"/>
      <c r="PIB1" s="48"/>
      <c r="PIC1" s="49"/>
      <c r="PID1" s="50"/>
      <c r="PIE1" s="50"/>
      <c r="PIF1" s="48"/>
      <c r="PIG1" s="49"/>
      <c r="PIH1" s="50"/>
      <c r="PII1" s="50"/>
      <c r="PIJ1" s="48"/>
      <c r="PIK1" s="49"/>
      <c r="PIL1" s="50"/>
      <c r="PIM1" s="50"/>
      <c r="PIN1" s="48"/>
      <c r="PIO1" s="49"/>
      <c r="PIP1" s="50"/>
      <c r="PIQ1" s="50"/>
      <c r="PIR1" s="48"/>
      <c r="PIS1" s="49"/>
      <c r="PIT1" s="50"/>
      <c r="PIU1" s="50"/>
      <c r="PIV1" s="48"/>
      <c r="PIW1" s="49"/>
      <c r="PIX1" s="50"/>
      <c r="PIY1" s="50"/>
      <c r="PIZ1" s="48"/>
      <c r="PJA1" s="49"/>
      <c r="PJB1" s="50"/>
      <c r="PJC1" s="50"/>
      <c r="PJD1" s="48"/>
      <c r="PJE1" s="49"/>
      <c r="PJF1" s="50"/>
      <c r="PJG1" s="50"/>
      <c r="PJH1" s="48"/>
      <c r="PJI1" s="49"/>
      <c r="PJJ1" s="50"/>
      <c r="PJK1" s="50"/>
      <c r="PJL1" s="48"/>
      <c r="PJM1" s="49"/>
      <c r="PJN1" s="50"/>
      <c r="PJO1" s="50"/>
      <c r="PJP1" s="48"/>
      <c r="PJQ1" s="49"/>
      <c r="PJR1" s="50"/>
      <c r="PJS1" s="50"/>
      <c r="PJT1" s="48"/>
      <c r="PJU1" s="49"/>
      <c r="PJV1" s="50"/>
      <c r="PJW1" s="50"/>
      <c r="PJX1" s="48"/>
      <c r="PJY1" s="49"/>
      <c r="PJZ1" s="50"/>
      <c r="PKA1" s="50"/>
      <c r="PKB1" s="48"/>
      <c r="PKC1" s="49"/>
      <c r="PKD1" s="50"/>
      <c r="PKE1" s="50"/>
      <c r="PKF1" s="48"/>
      <c r="PKG1" s="49"/>
      <c r="PKH1" s="50"/>
      <c r="PKI1" s="50"/>
      <c r="PKJ1" s="48"/>
      <c r="PKK1" s="49"/>
      <c r="PKL1" s="50"/>
      <c r="PKM1" s="50"/>
      <c r="PKN1" s="48"/>
      <c r="PKO1" s="49"/>
      <c r="PKP1" s="50"/>
      <c r="PKQ1" s="50"/>
      <c r="PKR1" s="48"/>
      <c r="PKS1" s="49"/>
      <c r="PKT1" s="50"/>
      <c r="PKU1" s="50"/>
      <c r="PKV1" s="48"/>
      <c r="PKW1" s="49"/>
      <c r="PKX1" s="50"/>
      <c r="PKY1" s="50"/>
      <c r="PKZ1" s="48"/>
      <c r="PLA1" s="49"/>
      <c r="PLB1" s="50"/>
      <c r="PLC1" s="50"/>
      <c r="PLD1" s="48"/>
      <c r="PLE1" s="49"/>
      <c r="PLF1" s="50"/>
      <c r="PLG1" s="50"/>
      <c r="PLH1" s="48"/>
      <c r="PLI1" s="49"/>
      <c r="PLJ1" s="50"/>
      <c r="PLK1" s="50"/>
      <c r="PLL1" s="48"/>
      <c r="PLM1" s="49"/>
      <c r="PLN1" s="50"/>
      <c r="PLO1" s="50"/>
      <c r="PLP1" s="48"/>
      <c r="PLQ1" s="49"/>
      <c r="PLR1" s="50"/>
      <c r="PLS1" s="50"/>
      <c r="PLT1" s="48"/>
      <c r="PLU1" s="49"/>
      <c r="PLV1" s="50"/>
      <c r="PLW1" s="50"/>
      <c r="PLX1" s="48"/>
      <c r="PLY1" s="49"/>
      <c r="PLZ1" s="50"/>
      <c r="PMA1" s="50"/>
      <c r="PMB1" s="48"/>
      <c r="PMC1" s="49"/>
      <c r="PMD1" s="50"/>
      <c r="PME1" s="50"/>
      <c r="PMF1" s="48"/>
      <c r="PMG1" s="49"/>
      <c r="PMH1" s="50"/>
      <c r="PMI1" s="50"/>
      <c r="PMJ1" s="48"/>
      <c r="PMK1" s="49"/>
      <c r="PML1" s="50"/>
      <c r="PMM1" s="50"/>
      <c r="PMN1" s="48"/>
      <c r="PMO1" s="49"/>
      <c r="PMP1" s="50"/>
      <c r="PMQ1" s="50"/>
      <c r="PMR1" s="48"/>
      <c r="PMS1" s="49"/>
      <c r="PMT1" s="50"/>
      <c r="PMU1" s="50"/>
      <c r="PMV1" s="48"/>
      <c r="PMW1" s="49"/>
      <c r="PMX1" s="50"/>
      <c r="PMY1" s="50"/>
      <c r="PMZ1" s="48"/>
      <c r="PNA1" s="49"/>
      <c r="PNB1" s="50"/>
      <c r="PNC1" s="50"/>
      <c r="PND1" s="48"/>
      <c r="PNE1" s="49"/>
      <c r="PNF1" s="50"/>
      <c r="PNG1" s="50"/>
      <c r="PNH1" s="48"/>
      <c r="PNI1" s="49"/>
      <c r="PNJ1" s="50"/>
      <c r="PNK1" s="50"/>
      <c r="PNL1" s="48"/>
      <c r="PNM1" s="49"/>
      <c r="PNN1" s="50"/>
      <c r="PNO1" s="50"/>
      <c r="PNP1" s="48"/>
      <c r="PNQ1" s="49"/>
      <c r="PNR1" s="50"/>
      <c r="PNS1" s="50"/>
      <c r="PNT1" s="48"/>
      <c r="PNU1" s="49"/>
      <c r="PNV1" s="50"/>
      <c r="PNW1" s="50"/>
      <c r="PNX1" s="48"/>
      <c r="PNY1" s="49"/>
      <c r="PNZ1" s="50"/>
      <c r="POA1" s="50"/>
      <c r="POB1" s="48"/>
      <c r="POC1" s="49"/>
      <c r="POD1" s="50"/>
      <c r="POE1" s="50"/>
      <c r="POF1" s="48"/>
      <c r="POG1" s="49"/>
      <c r="POH1" s="50"/>
      <c r="POI1" s="50"/>
      <c r="POJ1" s="48"/>
      <c r="POK1" s="49"/>
      <c r="POL1" s="50"/>
      <c r="POM1" s="50"/>
      <c r="PON1" s="48"/>
      <c r="POO1" s="49"/>
      <c r="POP1" s="50"/>
      <c r="POQ1" s="50"/>
      <c r="POR1" s="48"/>
      <c r="POS1" s="49"/>
      <c r="POT1" s="50"/>
      <c r="POU1" s="50"/>
      <c r="POV1" s="48"/>
      <c r="POW1" s="49"/>
      <c r="POX1" s="50"/>
      <c r="POY1" s="50"/>
      <c r="POZ1" s="48"/>
      <c r="PPA1" s="49"/>
      <c r="PPB1" s="50"/>
      <c r="PPC1" s="50"/>
      <c r="PPD1" s="48"/>
      <c r="PPE1" s="49"/>
      <c r="PPF1" s="50"/>
      <c r="PPG1" s="50"/>
      <c r="PPH1" s="48"/>
      <c r="PPI1" s="49"/>
      <c r="PPJ1" s="50"/>
      <c r="PPK1" s="50"/>
      <c r="PPL1" s="48"/>
      <c r="PPM1" s="49"/>
      <c r="PPN1" s="50"/>
      <c r="PPO1" s="50"/>
      <c r="PPP1" s="48"/>
      <c r="PPQ1" s="49"/>
      <c r="PPR1" s="50"/>
      <c r="PPS1" s="50"/>
      <c r="PPT1" s="48"/>
      <c r="PPU1" s="49"/>
      <c r="PPV1" s="50"/>
      <c r="PPW1" s="50"/>
      <c r="PPX1" s="48"/>
      <c r="PPY1" s="49"/>
      <c r="PPZ1" s="50"/>
      <c r="PQA1" s="50"/>
      <c r="PQB1" s="48"/>
      <c r="PQC1" s="49"/>
      <c r="PQD1" s="50"/>
      <c r="PQE1" s="50"/>
      <c r="PQF1" s="48"/>
      <c r="PQG1" s="49"/>
      <c r="PQH1" s="50"/>
      <c r="PQI1" s="50"/>
      <c r="PQJ1" s="48"/>
      <c r="PQK1" s="49"/>
      <c r="PQL1" s="50"/>
      <c r="PQM1" s="50"/>
      <c r="PQN1" s="48"/>
      <c r="PQO1" s="49"/>
      <c r="PQP1" s="50"/>
      <c r="PQQ1" s="50"/>
      <c r="PQR1" s="48"/>
      <c r="PQS1" s="49"/>
      <c r="PQT1" s="50"/>
      <c r="PQU1" s="50"/>
      <c r="PQV1" s="48"/>
      <c r="PQW1" s="49"/>
      <c r="PQX1" s="50"/>
      <c r="PQY1" s="50"/>
      <c r="PQZ1" s="48"/>
      <c r="PRA1" s="49"/>
      <c r="PRB1" s="50"/>
      <c r="PRC1" s="50"/>
      <c r="PRD1" s="48"/>
      <c r="PRE1" s="49"/>
      <c r="PRF1" s="50"/>
      <c r="PRG1" s="50"/>
      <c r="PRH1" s="48"/>
      <c r="PRI1" s="49"/>
      <c r="PRJ1" s="50"/>
      <c r="PRK1" s="50"/>
      <c r="PRL1" s="48"/>
      <c r="PRM1" s="49"/>
      <c r="PRN1" s="50"/>
      <c r="PRO1" s="50"/>
      <c r="PRP1" s="48"/>
      <c r="PRQ1" s="49"/>
      <c r="PRR1" s="50"/>
      <c r="PRS1" s="50"/>
      <c r="PRT1" s="48"/>
      <c r="PRU1" s="49"/>
      <c r="PRV1" s="50"/>
      <c r="PRW1" s="50"/>
      <c r="PRX1" s="48"/>
      <c r="PRY1" s="49"/>
      <c r="PRZ1" s="50"/>
      <c r="PSA1" s="50"/>
      <c r="PSB1" s="48"/>
      <c r="PSC1" s="49"/>
      <c r="PSD1" s="50"/>
      <c r="PSE1" s="50"/>
      <c r="PSF1" s="48"/>
      <c r="PSG1" s="49"/>
      <c r="PSH1" s="50"/>
      <c r="PSI1" s="50"/>
      <c r="PSJ1" s="48"/>
      <c r="PSK1" s="49"/>
      <c r="PSL1" s="50"/>
      <c r="PSM1" s="50"/>
      <c r="PSN1" s="48"/>
      <c r="PSO1" s="49"/>
      <c r="PSP1" s="50"/>
      <c r="PSQ1" s="50"/>
      <c r="PSR1" s="48"/>
      <c r="PSS1" s="49"/>
      <c r="PST1" s="50"/>
      <c r="PSU1" s="50"/>
      <c r="PSV1" s="48"/>
      <c r="PSW1" s="49"/>
      <c r="PSX1" s="50"/>
      <c r="PSY1" s="50"/>
      <c r="PSZ1" s="48"/>
      <c r="PTA1" s="49"/>
      <c r="PTB1" s="50"/>
      <c r="PTC1" s="50"/>
      <c r="PTD1" s="48"/>
      <c r="PTE1" s="49"/>
      <c r="PTF1" s="50"/>
      <c r="PTG1" s="50"/>
      <c r="PTH1" s="48"/>
      <c r="PTI1" s="49"/>
      <c r="PTJ1" s="50"/>
      <c r="PTK1" s="50"/>
      <c r="PTL1" s="48"/>
      <c r="PTM1" s="49"/>
      <c r="PTN1" s="50"/>
      <c r="PTO1" s="50"/>
      <c r="PTP1" s="48"/>
      <c r="PTQ1" s="49"/>
      <c r="PTR1" s="50"/>
      <c r="PTS1" s="50"/>
      <c r="PTT1" s="48"/>
      <c r="PTU1" s="49"/>
      <c r="PTV1" s="50"/>
      <c r="PTW1" s="50"/>
      <c r="PTX1" s="48"/>
      <c r="PTY1" s="49"/>
      <c r="PTZ1" s="50"/>
      <c r="PUA1" s="50"/>
      <c r="PUB1" s="48"/>
      <c r="PUC1" s="49"/>
      <c r="PUD1" s="50"/>
      <c r="PUE1" s="50"/>
      <c r="PUF1" s="48"/>
      <c r="PUG1" s="49"/>
      <c r="PUH1" s="50"/>
      <c r="PUI1" s="50"/>
      <c r="PUJ1" s="48"/>
      <c r="PUK1" s="49"/>
      <c r="PUL1" s="50"/>
      <c r="PUM1" s="50"/>
      <c r="PUN1" s="48"/>
      <c r="PUO1" s="49"/>
      <c r="PUP1" s="50"/>
      <c r="PUQ1" s="50"/>
      <c r="PUR1" s="48"/>
      <c r="PUS1" s="49"/>
      <c r="PUT1" s="50"/>
      <c r="PUU1" s="50"/>
      <c r="PUV1" s="48"/>
      <c r="PUW1" s="49"/>
      <c r="PUX1" s="50"/>
      <c r="PUY1" s="50"/>
      <c r="PUZ1" s="48"/>
      <c r="PVA1" s="49"/>
      <c r="PVB1" s="50"/>
      <c r="PVC1" s="50"/>
      <c r="PVD1" s="48"/>
      <c r="PVE1" s="49"/>
      <c r="PVF1" s="50"/>
      <c r="PVG1" s="50"/>
      <c r="PVH1" s="48"/>
      <c r="PVI1" s="49"/>
      <c r="PVJ1" s="50"/>
      <c r="PVK1" s="50"/>
      <c r="PVL1" s="48"/>
      <c r="PVM1" s="49"/>
      <c r="PVN1" s="50"/>
      <c r="PVO1" s="50"/>
      <c r="PVP1" s="48"/>
      <c r="PVQ1" s="49"/>
      <c r="PVR1" s="50"/>
      <c r="PVS1" s="50"/>
      <c r="PVT1" s="48"/>
      <c r="PVU1" s="49"/>
      <c r="PVV1" s="50"/>
      <c r="PVW1" s="50"/>
      <c r="PVX1" s="48"/>
      <c r="PVY1" s="49"/>
      <c r="PVZ1" s="50"/>
      <c r="PWA1" s="50"/>
      <c r="PWB1" s="48"/>
      <c r="PWC1" s="49"/>
      <c r="PWD1" s="50"/>
      <c r="PWE1" s="50"/>
      <c r="PWF1" s="48"/>
      <c r="PWG1" s="49"/>
      <c r="PWH1" s="50"/>
      <c r="PWI1" s="50"/>
      <c r="PWJ1" s="48"/>
      <c r="PWK1" s="49"/>
      <c r="PWL1" s="50"/>
      <c r="PWM1" s="50"/>
      <c r="PWN1" s="48"/>
      <c r="PWO1" s="49"/>
      <c r="PWP1" s="50"/>
      <c r="PWQ1" s="50"/>
      <c r="PWR1" s="48"/>
      <c r="PWS1" s="49"/>
      <c r="PWT1" s="50"/>
      <c r="PWU1" s="50"/>
      <c r="PWV1" s="48"/>
      <c r="PWW1" s="49"/>
      <c r="PWX1" s="50"/>
      <c r="PWY1" s="50"/>
      <c r="PWZ1" s="48"/>
      <c r="PXA1" s="49"/>
      <c r="PXB1" s="50"/>
      <c r="PXC1" s="50"/>
      <c r="PXD1" s="48"/>
      <c r="PXE1" s="49"/>
      <c r="PXF1" s="50"/>
      <c r="PXG1" s="50"/>
      <c r="PXH1" s="48"/>
      <c r="PXI1" s="49"/>
      <c r="PXJ1" s="50"/>
      <c r="PXK1" s="50"/>
      <c r="PXL1" s="48"/>
      <c r="PXM1" s="49"/>
      <c r="PXN1" s="50"/>
      <c r="PXO1" s="50"/>
      <c r="PXP1" s="48"/>
      <c r="PXQ1" s="49"/>
      <c r="PXR1" s="50"/>
      <c r="PXS1" s="50"/>
      <c r="PXT1" s="48"/>
      <c r="PXU1" s="49"/>
      <c r="PXV1" s="50"/>
      <c r="PXW1" s="50"/>
      <c r="PXX1" s="48"/>
      <c r="PXY1" s="49"/>
      <c r="PXZ1" s="50"/>
      <c r="PYA1" s="50"/>
      <c r="PYB1" s="48"/>
      <c r="PYC1" s="49"/>
      <c r="PYD1" s="50"/>
      <c r="PYE1" s="50"/>
      <c r="PYF1" s="48"/>
      <c r="PYG1" s="49"/>
      <c r="PYH1" s="50"/>
      <c r="PYI1" s="50"/>
      <c r="PYJ1" s="48"/>
      <c r="PYK1" s="49"/>
      <c r="PYL1" s="50"/>
      <c r="PYM1" s="50"/>
      <c r="PYN1" s="48"/>
      <c r="PYO1" s="49"/>
      <c r="PYP1" s="50"/>
      <c r="PYQ1" s="50"/>
      <c r="PYR1" s="48"/>
      <c r="PYS1" s="49"/>
      <c r="PYT1" s="50"/>
      <c r="PYU1" s="50"/>
      <c r="PYV1" s="48"/>
      <c r="PYW1" s="49"/>
      <c r="PYX1" s="50"/>
      <c r="PYY1" s="50"/>
      <c r="PYZ1" s="48"/>
      <c r="PZA1" s="49"/>
      <c r="PZB1" s="50"/>
      <c r="PZC1" s="50"/>
      <c r="PZD1" s="48"/>
      <c r="PZE1" s="49"/>
      <c r="PZF1" s="50"/>
      <c r="PZG1" s="50"/>
      <c r="PZH1" s="48"/>
      <c r="PZI1" s="49"/>
      <c r="PZJ1" s="50"/>
      <c r="PZK1" s="50"/>
      <c r="PZL1" s="48"/>
      <c r="PZM1" s="49"/>
      <c r="PZN1" s="50"/>
      <c r="PZO1" s="50"/>
      <c r="PZP1" s="48"/>
      <c r="PZQ1" s="49"/>
      <c r="PZR1" s="50"/>
      <c r="PZS1" s="50"/>
      <c r="PZT1" s="48"/>
      <c r="PZU1" s="49"/>
      <c r="PZV1" s="50"/>
      <c r="PZW1" s="50"/>
      <c r="PZX1" s="48"/>
      <c r="PZY1" s="49"/>
      <c r="PZZ1" s="50"/>
      <c r="QAA1" s="50"/>
      <c r="QAB1" s="48"/>
      <c r="QAC1" s="49"/>
      <c r="QAD1" s="50"/>
      <c r="QAE1" s="50"/>
      <c r="QAF1" s="48"/>
      <c r="QAG1" s="49"/>
      <c r="QAH1" s="50"/>
      <c r="QAI1" s="50"/>
      <c r="QAJ1" s="48"/>
      <c r="QAK1" s="49"/>
      <c r="QAL1" s="50"/>
      <c r="QAM1" s="50"/>
      <c r="QAN1" s="48"/>
      <c r="QAO1" s="49"/>
      <c r="QAP1" s="50"/>
      <c r="QAQ1" s="50"/>
      <c r="QAR1" s="48"/>
      <c r="QAS1" s="49"/>
      <c r="QAT1" s="50"/>
      <c r="QAU1" s="50"/>
      <c r="QAV1" s="48"/>
      <c r="QAW1" s="49"/>
      <c r="QAX1" s="50"/>
      <c r="QAY1" s="50"/>
      <c r="QAZ1" s="48"/>
      <c r="QBA1" s="49"/>
      <c r="QBB1" s="50"/>
      <c r="QBC1" s="50"/>
      <c r="QBD1" s="48"/>
      <c r="QBE1" s="49"/>
      <c r="QBF1" s="50"/>
      <c r="QBG1" s="50"/>
      <c r="QBH1" s="48"/>
      <c r="QBI1" s="49"/>
      <c r="QBJ1" s="50"/>
      <c r="QBK1" s="50"/>
      <c r="QBL1" s="48"/>
      <c r="QBM1" s="49"/>
      <c r="QBN1" s="50"/>
      <c r="QBO1" s="50"/>
      <c r="QBP1" s="48"/>
      <c r="QBQ1" s="49"/>
      <c r="QBR1" s="50"/>
      <c r="QBS1" s="50"/>
      <c r="QBT1" s="48"/>
      <c r="QBU1" s="49"/>
      <c r="QBV1" s="50"/>
      <c r="QBW1" s="50"/>
      <c r="QBX1" s="48"/>
      <c r="QBY1" s="49"/>
      <c r="QBZ1" s="50"/>
      <c r="QCA1" s="50"/>
      <c r="QCB1" s="48"/>
      <c r="QCC1" s="49"/>
      <c r="QCD1" s="50"/>
      <c r="QCE1" s="50"/>
      <c r="QCF1" s="48"/>
      <c r="QCG1" s="49"/>
      <c r="QCH1" s="50"/>
      <c r="QCI1" s="50"/>
      <c r="QCJ1" s="48"/>
      <c r="QCK1" s="49"/>
      <c r="QCL1" s="50"/>
      <c r="QCM1" s="50"/>
      <c r="QCN1" s="48"/>
      <c r="QCO1" s="49"/>
      <c r="QCP1" s="50"/>
      <c r="QCQ1" s="50"/>
      <c r="QCR1" s="48"/>
      <c r="QCS1" s="49"/>
      <c r="QCT1" s="50"/>
      <c r="QCU1" s="50"/>
      <c r="QCV1" s="48"/>
      <c r="QCW1" s="49"/>
      <c r="QCX1" s="50"/>
      <c r="QCY1" s="50"/>
      <c r="QCZ1" s="48"/>
      <c r="QDA1" s="49"/>
      <c r="QDB1" s="50"/>
      <c r="QDC1" s="50"/>
      <c r="QDD1" s="48"/>
      <c r="QDE1" s="49"/>
      <c r="QDF1" s="50"/>
      <c r="QDG1" s="50"/>
      <c r="QDH1" s="48"/>
      <c r="QDI1" s="49"/>
      <c r="QDJ1" s="50"/>
      <c r="QDK1" s="50"/>
      <c r="QDL1" s="48"/>
      <c r="QDM1" s="49"/>
      <c r="QDN1" s="50"/>
      <c r="QDO1" s="50"/>
      <c r="QDP1" s="48"/>
      <c r="QDQ1" s="49"/>
      <c r="QDR1" s="50"/>
      <c r="QDS1" s="50"/>
      <c r="QDT1" s="48"/>
      <c r="QDU1" s="49"/>
      <c r="QDV1" s="50"/>
      <c r="QDW1" s="50"/>
      <c r="QDX1" s="48"/>
      <c r="QDY1" s="49"/>
      <c r="QDZ1" s="50"/>
      <c r="QEA1" s="50"/>
      <c r="QEB1" s="48"/>
      <c r="QEC1" s="49"/>
      <c r="QED1" s="50"/>
      <c r="QEE1" s="50"/>
      <c r="QEF1" s="48"/>
      <c r="QEG1" s="49"/>
      <c r="QEH1" s="50"/>
      <c r="QEI1" s="50"/>
      <c r="QEJ1" s="48"/>
      <c r="QEK1" s="49"/>
      <c r="QEL1" s="50"/>
      <c r="QEM1" s="50"/>
      <c r="QEN1" s="48"/>
      <c r="QEO1" s="49"/>
      <c r="QEP1" s="50"/>
      <c r="QEQ1" s="50"/>
      <c r="QER1" s="48"/>
      <c r="QES1" s="49"/>
      <c r="QET1" s="50"/>
      <c r="QEU1" s="50"/>
      <c r="QEV1" s="48"/>
      <c r="QEW1" s="49"/>
      <c r="QEX1" s="50"/>
      <c r="QEY1" s="50"/>
      <c r="QEZ1" s="48"/>
      <c r="QFA1" s="49"/>
      <c r="QFB1" s="50"/>
      <c r="QFC1" s="50"/>
      <c r="QFD1" s="48"/>
      <c r="QFE1" s="49"/>
      <c r="QFF1" s="50"/>
      <c r="QFG1" s="50"/>
      <c r="QFH1" s="48"/>
      <c r="QFI1" s="49"/>
      <c r="QFJ1" s="50"/>
      <c r="QFK1" s="50"/>
      <c r="QFL1" s="48"/>
      <c r="QFM1" s="49"/>
      <c r="QFN1" s="50"/>
      <c r="QFO1" s="50"/>
      <c r="QFP1" s="48"/>
      <c r="QFQ1" s="49"/>
      <c r="QFR1" s="50"/>
      <c r="QFS1" s="50"/>
      <c r="QFT1" s="48"/>
      <c r="QFU1" s="49"/>
      <c r="QFV1" s="50"/>
      <c r="QFW1" s="50"/>
      <c r="QFX1" s="48"/>
      <c r="QFY1" s="49"/>
      <c r="QFZ1" s="50"/>
      <c r="QGA1" s="50"/>
      <c r="QGB1" s="48"/>
      <c r="QGC1" s="49"/>
      <c r="QGD1" s="50"/>
      <c r="QGE1" s="50"/>
      <c r="QGF1" s="48"/>
      <c r="QGG1" s="49"/>
      <c r="QGH1" s="50"/>
      <c r="QGI1" s="50"/>
      <c r="QGJ1" s="48"/>
      <c r="QGK1" s="49"/>
      <c r="QGL1" s="50"/>
      <c r="QGM1" s="50"/>
      <c r="QGN1" s="48"/>
      <c r="QGO1" s="49"/>
      <c r="QGP1" s="50"/>
      <c r="QGQ1" s="50"/>
      <c r="QGR1" s="48"/>
      <c r="QGS1" s="49"/>
      <c r="QGT1" s="50"/>
      <c r="QGU1" s="50"/>
      <c r="QGV1" s="48"/>
      <c r="QGW1" s="49"/>
      <c r="QGX1" s="50"/>
      <c r="QGY1" s="50"/>
      <c r="QGZ1" s="48"/>
      <c r="QHA1" s="49"/>
      <c r="QHB1" s="50"/>
      <c r="QHC1" s="50"/>
      <c r="QHD1" s="48"/>
      <c r="QHE1" s="49"/>
      <c r="QHF1" s="50"/>
      <c r="QHG1" s="50"/>
      <c r="QHH1" s="48"/>
      <c r="QHI1" s="49"/>
      <c r="QHJ1" s="50"/>
      <c r="QHK1" s="50"/>
      <c r="QHL1" s="48"/>
      <c r="QHM1" s="49"/>
      <c r="QHN1" s="50"/>
      <c r="QHO1" s="50"/>
      <c r="QHP1" s="48"/>
      <c r="QHQ1" s="49"/>
      <c r="QHR1" s="50"/>
      <c r="QHS1" s="50"/>
      <c r="QHT1" s="48"/>
      <c r="QHU1" s="49"/>
      <c r="QHV1" s="50"/>
      <c r="QHW1" s="50"/>
      <c r="QHX1" s="48"/>
      <c r="QHY1" s="49"/>
      <c r="QHZ1" s="50"/>
      <c r="QIA1" s="50"/>
      <c r="QIB1" s="48"/>
      <c r="QIC1" s="49"/>
      <c r="QID1" s="50"/>
      <c r="QIE1" s="50"/>
      <c r="QIF1" s="48"/>
      <c r="QIG1" s="49"/>
      <c r="QIH1" s="50"/>
      <c r="QII1" s="50"/>
      <c r="QIJ1" s="48"/>
      <c r="QIK1" s="49"/>
      <c r="QIL1" s="50"/>
      <c r="QIM1" s="50"/>
      <c r="QIN1" s="48"/>
      <c r="QIO1" s="49"/>
      <c r="QIP1" s="50"/>
      <c r="QIQ1" s="50"/>
      <c r="QIR1" s="48"/>
      <c r="QIS1" s="49"/>
      <c r="QIT1" s="50"/>
      <c r="QIU1" s="50"/>
      <c r="QIV1" s="48"/>
      <c r="QIW1" s="49"/>
      <c r="QIX1" s="50"/>
      <c r="QIY1" s="50"/>
      <c r="QIZ1" s="48"/>
      <c r="QJA1" s="49"/>
      <c r="QJB1" s="50"/>
      <c r="QJC1" s="50"/>
      <c r="QJD1" s="48"/>
      <c r="QJE1" s="49"/>
      <c r="QJF1" s="50"/>
      <c r="QJG1" s="50"/>
      <c r="QJH1" s="48"/>
      <c r="QJI1" s="49"/>
      <c r="QJJ1" s="50"/>
      <c r="QJK1" s="50"/>
      <c r="QJL1" s="48"/>
      <c r="QJM1" s="49"/>
      <c r="QJN1" s="50"/>
      <c r="QJO1" s="50"/>
      <c r="QJP1" s="48"/>
      <c r="QJQ1" s="49"/>
      <c r="QJR1" s="50"/>
      <c r="QJS1" s="50"/>
      <c r="QJT1" s="48"/>
      <c r="QJU1" s="49"/>
      <c r="QJV1" s="50"/>
      <c r="QJW1" s="50"/>
      <c r="QJX1" s="48"/>
      <c r="QJY1" s="49"/>
      <c r="QJZ1" s="50"/>
      <c r="QKA1" s="50"/>
      <c r="QKB1" s="48"/>
      <c r="QKC1" s="49"/>
      <c r="QKD1" s="50"/>
      <c r="QKE1" s="50"/>
      <c r="QKF1" s="48"/>
      <c r="QKG1" s="49"/>
      <c r="QKH1" s="50"/>
      <c r="QKI1" s="50"/>
      <c r="QKJ1" s="48"/>
      <c r="QKK1" s="49"/>
      <c r="QKL1" s="50"/>
      <c r="QKM1" s="50"/>
      <c r="QKN1" s="48"/>
      <c r="QKO1" s="49"/>
      <c r="QKP1" s="50"/>
      <c r="QKQ1" s="50"/>
      <c r="QKR1" s="48"/>
      <c r="QKS1" s="49"/>
      <c r="QKT1" s="50"/>
      <c r="QKU1" s="50"/>
      <c r="QKV1" s="48"/>
      <c r="QKW1" s="49"/>
      <c r="QKX1" s="50"/>
      <c r="QKY1" s="50"/>
      <c r="QKZ1" s="48"/>
      <c r="QLA1" s="49"/>
      <c r="QLB1" s="50"/>
      <c r="QLC1" s="50"/>
      <c r="QLD1" s="48"/>
      <c r="QLE1" s="49"/>
      <c r="QLF1" s="50"/>
      <c r="QLG1" s="50"/>
      <c r="QLH1" s="48"/>
      <c r="QLI1" s="49"/>
      <c r="QLJ1" s="50"/>
      <c r="QLK1" s="50"/>
      <c r="QLL1" s="48"/>
      <c r="QLM1" s="49"/>
      <c r="QLN1" s="50"/>
      <c r="QLO1" s="50"/>
      <c r="QLP1" s="48"/>
      <c r="QLQ1" s="49"/>
      <c r="QLR1" s="50"/>
      <c r="QLS1" s="50"/>
      <c r="QLT1" s="48"/>
      <c r="QLU1" s="49"/>
      <c r="QLV1" s="50"/>
      <c r="QLW1" s="50"/>
      <c r="QLX1" s="48"/>
      <c r="QLY1" s="49"/>
      <c r="QLZ1" s="50"/>
      <c r="QMA1" s="50"/>
      <c r="QMB1" s="48"/>
      <c r="QMC1" s="49"/>
      <c r="QMD1" s="50"/>
      <c r="QME1" s="50"/>
      <c r="QMF1" s="48"/>
      <c r="QMG1" s="49"/>
      <c r="QMH1" s="50"/>
      <c r="QMI1" s="50"/>
      <c r="QMJ1" s="48"/>
      <c r="QMK1" s="49"/>
      <c r="QML1" s="50"/>
      <c r="QMM1" s="50"/>
      <c r="QMN1" s="48"/>
      <c r="QMO1" s="49"/>
      <c r="QMP1" s="50"/>
      <c r="QMQ1" s="50"/>
      <c r="QMR1" s="48"/>
      <c r="QMS1" s="49"/>
      <c r="QMT1" s="50"/>
      <c r="QMU1" s="50"/>
      <c r="QMV1" s="48"/>
      <c r="QMW1" s="49"/>
      <c r="QMX1" s="50"/>
      <c r="QMY1" s="50"/>
      <c r="QMZ1" s="48"/>
      <c r="QNA1" s="49"/>
      <c r="QNB1" s="50"/>
      <c r="QNC1" s="50"/>
      <c r="QND1" s="48"/>
      <c r="QNE1" s="49"/>
      <c r="QNF1" s="50"/>
      <c r="QNG1" s="50"/>
      <c r="QNH1" s="48"/>
      <c r="QNI1" s="49"/>
      <c r="QNJ1" s="50"/>
      <c r="QNK1" s="50"/>
      <c r="QNL1" s="48"/>
      <c r="QNM1" s="49"/>
      <c r="QNN1" s="50"/>
      <c r="QNO1" s="50"/>
      <c r="QNP1" s="48"/>
      <c r="QNQ1" s="49"/>
      <c r="QNR1" s="50"/>
      <c r="QNS1" s="50"/>
      <c r="QNT1" s="48"/>
      <c r="QNU1" s="49"/>
      <c r="QNV1" s="50"/>
      <c r="QNW1" s="50"/>
      <c r="QNX1" s="48"/>
      <c r="QNY1" s="49"/>
      <c r="QNZ1" s="50"/>
      <c r="QOA1" s="50"/>
      <c r="QOB1" s="48"/>
      <c r="QOC1" s="49"/>
      <c r="QOD1" s="50"/>
      <c r="QOE1" s="50"/>
      <c r="QOF1" s="48"/>
      <c r="QOG1" s="49"/>
      <c r="QOH1" s="50"/>
      <c r="QOI1" s="50"/>
      <c r="QOJ1" s="48"/>
      <c r="QOK1" s="49"/>
      <c r="QOL1" s="50"/>
      <c r="QOM1" s="50"/>
      <c r="QON1" s="48"/>
      <c r="QOO1" s="49"/>
      <c r="QOP1" s="50"/>
      <c r="QOQ1" s="50"/>
      <c r="QOR1" s="48"/>
      <c r="QOS1" s="49"/>
      <c r="QOT1" s="50"/>
      <c r="QOU1" s="50"/>
      <c r="QOV1" s="48"/>
      <c r="QOW1" s="49"/>
      <c r="QOX1" s="50"/>
      <c r="QOY1" s="50"/>
      <c r="QOZ1" s="48"/>
      <c r="QPA1" s="49"/>
      <c r="QPB1" s="50"/>
      <c r="QPC1" s="50"/>
      <c r="QPD1" s="48"/>
      <c r="QPE1" s="49"/>
      <c r="QPF1" s="50"/>
      <c r="QPG1" s="50"/>
      <c r="QPH1" s="48"/>
      <c r="QPI1" s="49"/>
      <c r="QPJ1" s="50"/>
      <c r="QPK1" s="50"/>
      <c r="QPL1" s="48"/>
      <c r="QPM1" s="49"/>
      <c r="QPN1" s="50"/>
      <c r="QPO1" s="50"/>
      <c r="QPP1" s="48"/>
      <c r="QPQ1" s="49"/>
      <c r="QPR1" s="50"/>
      <c r="QPS1" s="50"/>
      <c r="QPT1" s="48"/>
      <c r="QPU1" s="49"/>
      <c r="QPV1" s="50"/>
      <c r="QPW1" s="50"/>
      <c r="QPX1" s="48"/>
      <c r="QPY1" s="49"/>
      <c r="QPZ1" s="50"/>
      <c r="QQA1" s="50"/>
      <c r="QQB1" s="48"/>
      <c r="QQC1" s="49"/>
      <c r="QQD1" s="50"/>
      <c r="QQE1" s="50"/>
      <c r="QQF1" s="48"/>
      <c r="QQG1" s="49"/>
      <c r="QQH1" s="50"/>
      <c r="QQI1" s="50"/>
      <c r="QQJ1" s="48"/>
      <c r="QQK1" s="49"/>
      <c r="QQL1" s="50"/>
      <c r="QQM1" s="50"/>
      <c r="QQN1" s="48"/>
      <c r="QQO1" s="49"/>
      <c r="QQP1" s="50"/>
      <c r="QQQ1" s="50"/>
      <c r="QQR1" s="48"/>
      <c r="QQS1" s="49"/>
      <c r="QQT1" s="50"/>
      <c r="QQU1" s="50"/>
      <c r="QQV1" s="48"/>
      <c r="QQW1" s="49"/>
      <c r="QQX1" s="50"/>
      <c r="QQY1" s="50"/>
      <c r="QQZ1" s="48"/>
      <c r="QRA1" s="49"/>
      <c r="QRB1" s="50"/>
      <c r="QRC1" s="50"/>
      <c r="QRD1" s="48"/>
      <c r="QRE1" s="49"/>
      <c r="QRF1" s="50"/>
      <c r="QRG1" s="50"/>
      <c r="QRH1" s="48"/>
      <c r="QRI1" s="49"/>
      <c r="QRJ1" s="50"/>
      <c r="QRK1" s="50"/>
      <c r="QRL1" s="48"/>
      <c r="QRM1" s="49"/>
      <c r="QRN1" s="50"/>
      <c r="QRO1" s="50"/>
      <c r="QRP1" s="48"/>
      <c r="QRQ1" s="49"/>
      <c r="QRR1" s="50"/>
      <c r="QRS1" s="50"/>
      <c r="QRT1" s="48"/>
      <c r="QRU1" s="49"/>
      <c r="QRV1" s="50"/>
      <c r="QRW1" s="50"/>
      <c r="QRX1" s="48"/>
      <c r="QRY1" s="49"/>
      <c r="QRZ1" s="50"/>
      <c r="QSA1" s="50"/>
      <c r="QSB1" s="48"/>
      <c r="QSC1" s="49"/>
      <c r="QSD1" s="50"/>
      <c r="QSE1" s="50"/>
      <c r="QSF1" s="48"/>
      <c r="QSG1" s="49"/>
      <c r="QSH1" s="50"/>
      <c r="QSI1" s="50"/>
      <c r="QSJ1" s="48"/>
      <c r="QSK1" s="49"/>
      <c r="QSL1" s="50"/>
      <c r="QSM1" s="50"/>
      <c r="QSN1" s="48"/>
      <c r="QSO1" s="49"/>
      <c r="QSP1" s="50"/>
      <c r="QSQ1" s="50"/>
      <c r="QSR1" s="48"/>
      <c r="QSS1" s="49"/>
      <c r="QST1" s="50"/>
      <c r="QSU1" s="50"/>
      <c r="QSV1" s="48"/>
      <c r="QSW1" s="49"/>
      <c r="QSX1" s="50"/>
      <c r="QSY1" s="50"/>
      <c r="QSZ1" s="48"/>
      <c r="QTA1" s="49"/>
      <c r="QTB1" s="50"/>
      <c r="QTC1" s="50"/>
      <c r="QTD1" s="48"/>
      <c r="QTE1" s="49"/>
      <c r="QTF1" s="50"/>
      <c r="QTG1" s="50"/>
      <c r="QTH1" s="48"/>
      <c r="QTI1" s="49"/>
      <c r="QTJ1" s="50"/>
      <c r="QTK1" s="50"/>
      <c r="QTL1" s="48"/>
      <c r="QTM1" s="49"/>
      <c r="QTN1" s="50"/>
      <c r="QTO1" s="50"/>
      <c r="QTP1" s="48"/>
      <c r="QTQ1" s="49"/>
      <c r="QTR1" s="50"/>
      <c r="QTS1" s="50"/>
      <c r="QTT1" s="48"/>
      <c r="QTU1" s="49"/>
      <c r="QTV1" s="50"/>
      <c r="QTW1" s="50"/>
      <c r="QTX1" s="48"/>
      <c r="QTY1" s="49"/>
      <c r="QTZ1" s="50"/>
      <c r="QUA1" s="50"/>
      <c r="QUB1" s="48"/>
      <c r="QUC1" s="49"/>
      <c r="QUD1" s="50"/>
      <c r="QUE1" s="50"/>
      <c r="QUF1" s="48"/>
      <c r="QUG1" s="49"/>
      <c r="QUH1" s="50"/>
      <c r="QUI1" s="50"/>
      <c r="QUJ1" s="48"/>
      <c r="QUK1" s="49"/>
      <c r="QUL1" s="50"/>
      <c r="QUM1" s="50"/>
      <c r="QUN1" s="48"/>
      <c r="QUO1" s="49"/>
      <c r="QUP1" s="50"/>
      <c r="QUQ1" s="50"/>
      <c r="QUR1" s="48"/>
      <c r="QUS1" s="49"/>
      <c r="QUT1" s="50"/>
      <c r="QUU1" s="50"/>
      <c r="QUV1" s="48"/>
      <c r="QUW1" s="49"/>
      <c r="QUX1" s="50"/>
      <c r="QUY1" s="50"/>
      <c r="QUZ1" s="48"/>
      <c r="QVA1" s="49"/>
      <c r="QVB1" s="50"/>
      <c r="QVC1" s="50"/>
      <c r="QVD1" s="48"/>
      <c r="QVE1" s="49"/>
      <c r="QVF1" s="50"/>
      <c r="QVG1" s="50"/>
      <c r="QVH1" s="48"/>
      <c r="QVI1" s="49"/>
      <c r="QVJ1" s="50"/>
      <c r="QVK1" s="50"/>
      <c r="QVL1" s="48"/>
      <c r="QVM1" s="49"/>
      <c r="QVN1" s="50"/>
      <c r="QVO1" s="50"/>
      <c r="QVP1" s="48"/>
      <c r="QVQ1" s="49"/>
      <c r="QVR1" s="50"/>
      <c r="QVS1" s="50"/>
      <c r="QVT1" s="48"/>
      <c r="QVU1" s="49"/>
      <c r="QVV1" s="50"/>
      <c r="QVW1" s="50"/>
      <c r="QVX1" s="48"/>
      <c r="QVY1" s="49"/>
      <c r="QVZ1" s="50"/>
      <c r="QWA1" s="50"/>
      <c r="QWB1" s="48"/>
      <c r="QWC1" s="49"/>
      <c r="QWD1" s="50"/>
      <c r="QWE1" s="50"/>
      <c r="QWF1" s="48"/>
      <c r="QWG1" s="49"/>
      <c r="QWH1" s="50"/>
      <c r="QWI1" s="50"/>
      <c r="QWJ1" s="48"/>
      <c r="QWK1" s="49"/>
      <c r="QWL1" s="50"/>
      <c r="QWM1" s="50"/>
      <c r="QWN1" s="48"/>
      <c r="QWO1" s="49"/>
      <c r="QWP1" s="50"/>
      <c r="QWQ1" s="50"/>
      <c r="QWR1" s="48"/>
      <c r="QWS1" s="49"/>
      <c r="QWT1" s="50"/>
      <c r="QWU1" s="50"/>
      <c r="QWV1" s="48"/>
      <c r="QWW1" s="49"/>
      <c r="QWX1" s="50"/>
      <c r="QWY1" s="50"/>
      <c r="QWZ1" s="48"/>
      <c r="QXA1" s="49"/>
      <c r="QXB1" s="50"/>
      <c r="QXC1" s="50"/>
      <c r="QXD1" s="48"/>
      <c r="QXE1" s="49"/>
      <c r="QXF1" s="50"/>
      <c r="QXG1" s="50"/>
      <c r="QXH1" s="48"/>
      <c r="QXI1" s="49"/>
      <c r="QXJ1" s="50"/>
      <c r="QXK1" s="50"/>
      <c r="QXL1" s="48"/>
      <c r="QXM1" s="49"/>
      <c r="QXN1" s="50"/>
      <c r="QXO1" s="50"/>
      <c r="QXP1" s="48"/>
      <c r="QXQ1" s="49"/>
      <c r="QXR1" s="50"/>
      <c r="QXS1" s="50"/>
      <c r="QXT1" s="48"/>
      <c r="QXU1" s="49"/>
      <c r="QXV1" s="50"/>
      <c r="QXW1" s="50"/>
      <c r="QXX1" s="48"/>
      <c r="QXY1" s="49"/>
      <c r="QXZ1" s="50"/>
      <c r="QYA1" s="50"/>
      <c r="QYB1" s="48"/>
      <c r="QYC1" s="49"/>
      <c r="QYD1" s="50"/>
      <c r="QYE1" s="50"/>
      <c r="QYF1" s="48"/>
      <c r="QYG1" s="49"/>
      <c r="QYH1" s="50"/>
      <c r="QYI1" s="50"/>
      <c r="QYJ1" s="48"/>
      <c r="QYK1" s="49"/>
      <c r="QYL1" s="50"/>
      <c r="QYM1" s="50"/>
      <c r="QYN1" s="48"/>
      <c r="QYO1" s="49"/>
      <c r="QYP1" s="50"/>
      <c r="QYQ1" s="50"/>
      <c r="QYR1" s="48"/>
      <c r="QYS1" s="49"/>
      <c r="QYT1" s="50"/>
      <c r="QYU1" s="50"/>
      <c r="QYV1" s="48"/>
      <c r="QYW1" s="49"/>
      <c r="QYX1" s="50"/>
      <c r="QYY1" s="50"/>
      <c r="QYZ1" s="48"/>
      <c r="QZA1" s="49"/>
      <c r="QZB1" s="50"/>
      <c r="QZC1" s="50"/>
      <c r="QZD1" s="48"/>
      <c r="QZE1" s="49"/>
      <c r="QZF1" s="50"/>
      <c r="QZG1" s="50"/>
      <c r="QZH1" s="48"/>
      <c r="QZI1" s="49"/>
      <c r="QZJ1" s="50"/>
      <c r="QZK1" s="50"/>
      <c r="QZL1" s="48"/>
      <c r="QZM1" s="49"/>
      <c r="QZN1" s="50"/>
      <c r="QZO1" s="50"/>
      <c r="QZP1" s="48"/>
      <c r="QZQ1" s="49"/>
      <c r="QZR1" s="50"/>
      <c r="QZS1" s="50"/>
      <c r="QZT1" s="48"/>
      <c r="QZU1" s="49"/>
      <c r="QZV1" s="50"/>
      <c r="QZW1" s="50"/>
      <c r="QZX1" s="48"/>
      <c r="QZY1" s="49"/>
      <c r="QZZ1" s="50"/>
      <c r="RAA1" s="50"/>
      <c r="RAB1" s="48"/>
      <c r="RAC1" s="49"/>
      <c r="RAD1" s="50"/>
      <c r="RAE1" s="50"/>
      <c r="RAF1" s="48"/>
      <c r="RAG1" s="49"/>
      <c r="RAH1" s="50"/>
      <c r="RAI1" s="50"/>
      <c r="RAJ1" s="48"/>
      <c r="RAK1" s="49"/>
      <c r="RAL1" s="50"/>
      <c r="RAM1" s="50"/>
      <c r="RAN1" s="48"/>
      <c r="RAO1" s="49"/>
      <c r="RAP1" s="50"/>
      <c r="RAQ1" s="50"/>
      <c r="RAR1" s="48"/>
      <c r="RAS1" s="49"/>
      <c r="RAT1" s="50"/>
      <c r="RAU1" s="50"/>
      <c r="RAV1" s="48"/>
      <c r="RAW1" s="49"/>
      <c r="RAX1" s="50"/>
      <c r="RAY1" s="50"/>
      <c r="RAZ1" s="48"/>
      <c r="RBA1" s="49"/>
      <c r="RBB1" s="50"/>
      <c r="RBC1" s="50"/>
      <c r="RBD1" s="48"/>
      <c r="RBE1" s="49"/>
      <c r="RBF1" s="50"/>
      <c r="RBG1" s="50"/>
      <c r="RBH1" s="48"/>
      <c r="RBI1" s="49"/>
      <c r="RBJ1" s="50"/>
      <c r="RBK1" s="50"/>
      <c r="RBL1" s="48"/>
      <c r="RBM1" s="49"/>
      <c r="RBN1" s="50"/>
      <c r="RBO1" s="50"/>
      <c r="RBP1" s="48"/>
      <c r="RBQ1" s="49"/>
      <c r="RBR1" s="50"/>
      <c r="RBS1" s="50"/>
      <c r="RBT1" s="48"/>
      <c r="RBU1" s="49"/>
      <c r="RBV1" s="50"/>
      <c r="RBW1" s="50"/>
      <c r="RBX1" s="48"/>
      <c r="RBY1" s="49"/>
      <c r="RBZ1" s="50"/>
      <c r="RCA1" s="50"/>
      <c r="RCB1" s="48"/>
      <c r="RCC1" s="49"/>
      <c r="RCD1" s="50"/>
      <c r="RCE1" s="50"/>
      <c r="RCF1" s="48"/>
      <c r="RCG1" s="49"/>
      <c r="RCH1" s="50"/>
      <c r="RCI1" s="50"/>
      <c r="RCJ1" s="48"/>
      <c r="RCK1" s="49"/>
      <c r="RCL1" s="50"/>
      <c r="RCM1" s="50"/>
      <c r="RCN1" s="48"/>
      <c r="RCO1" s="49"/>
      <c r="RCP1" s="50"/>
      <c r="RCQ1" s="50"/>
      <c r="RCR1" s="48"/>
      <c r="RCS1" s="49"/>
      <c r="RCT1" s="50"/>
      <c r="RCU1" s="50"/>
      <c r="RCV1" s="48"/>
      <c r="RCW1" s="49"/>
      <c r="RCX1" s="50"/>
      <c r="RCY1" s="50"/>
      <c r="RCZ1" s="48"/>
      <c r="RDA1" s="49"/>
      <c r="RDB1" s="50"/>
      <c r="RDC1" s="50"/>
      <c r="RDD1" s="48"/>
      <c r="RDE1" s="49"/>
      <c r="RDF1" s="50"/>
      <c r="RDG1" s="50"/>
      <c r="RDH1" s="48"/>
      <c r="RDI1" s="49"/>
      <c r="RDJ1" s="50"/>
      <c r="RDK1" s="50"/>
      <c r="RDL1" s="48"/>
      <c r="RDM1" s="49"/>
      <c r="RDN1" s="50"/>
      <c r="RDO1" s="50"/>
      <c r="RDP1" s="48"/>
      <c r="RDQ1" s="49"/>
      <c r="RDR1" s="50"/>
      <c r="RDS1" s="50"/>
      <c r="RDT1" s="48"/>
      <c r="RDU1" s="49"/>
      <c r="RDV1" s="50"/>
      <c r="RDW1" s="50"/>
      <c r="RDX1" s="48"/>
      <c r="RDY1" s="49"/>
      <c r="RDZ1" s="50"/>
      <c r="REA1" s="50"/>
      <c r="REB1" s="48"/>
      <c r="REC1" s="49"/>
      <c r="RED1" s="50"/>
      <c r="REE1" s="50"/>
      <c r="REF1" s="48"/>
      <c r="REG1" s="49"/>
      <c r="REH1" s="50"/>
      <c r="REI1" s="50"/>
      <c r="REJ1" s="48"/>
      <c r="REK1" s="49"/>
      <c r="REL1" s="50"/>
      <c r="REM1" s="50"/>
      <c r="REN1" s="48"/>
      <c r="REO1" s="49"/>
      <c r="REP1" s="50"/>
      <c r="REQ1" s="50"/>
      <c r="RER1" s="48"/>
      <c r="RES1" s="49"/>
      <c r="RET1" s="50"/>
      <c r="REU1" s="50"/>
      <c r="REV1" s="48"/>
      <c r="REW1" s="49"/>
      <c r="REX1" s="50"/>
      <c r="REY1" s="50"/>
      <c r="REZ1" s="48"/>
      <c r="RFA1" s="49"/>
      <c r="RFB1" s="50"/>
      <c r="RFC1" s="50"/>
      <c r="RFD1" s="48"/>
      <c r="RFE1" s="49"/>
      <c r="RFF1" s="50"/>
      <c r="RFG1" s="50"/>
      <c r="RFH1" s="48"/>
      <c r="RFI1" s="49"/>
      <c r="RFJ1" s="50"/>
      <c r="RFK1" s="50"/>
      <c r="RFL1" s="48"/>
      <c r="RFM1" s="49"/>
      <c r="RFN1" s="50"/>
      <c r="RFO1" s="50"/>
      <c r="RFP1" s="48"/>
      <c r="RFQ1" s="49"/>
      <c r="RFR1" s="50"/>
      <c r="RFS1" s="50"/>
      <c r="RFT1" s="48"/>
      <c r="RFU1" s="49"/>
      <c r="RFV1" s="50"/>
      <c r="RFW1" s="50"/>
      <c r="RFX1" s="48"/>
      <c r="RFY1" s="49"/>
      <c r="RFZ1" s="50"/>
      <c r="RGA1" s="50"/>
      <c r="RGB1" s="48"/>
      <c r="RGC1" s="49"/>
      <c r="RGD1" s="50"/>
      <c r="RGE1" s="50"/>
      <c r="RGF1" s="48"/>
      <c r="RGG1" s="49"/>
      <c r="RGH1" s="50"/>
      <c r="RGI1" s="50"/>
      <c r="RGJ1" s="48"/>
      <c r="RGK1" s="49"/>
      <c r="RGL1" s="50"/>
      <c r="RGM1" s="50"/>
      <c r="RGN1" s="48"/>
      <c r="RGO1" s="49"/>
      <c r="RGP1" s="50"/>
      <c r="RGQ1" s="50"/>
      <c r="RGR1" s="48"/>
      <c r="RGS1" s="49"/>
      <c r="RGT1" s="50"/>
      <c r="RGU1" s="50"/>
      <c r="RGV1" s="48"/>
      <c r="RGW1" s="49"/>
      <c r="RGX1" s="50"/>
      <c r="RGY1" s="50"/>
      <c r="RGZ1" s="48"/>
      <c r="RHA1" s="49"/>
      <c r="RHB1" s="50"/>
      <c r="RHC1" s="50"/>
      <c r="RHD1" s="48"/>
      <c r="RHE1" s="49"/>
      <c r="RHF1" s="50"/>
      <c r="RHG1" s="50"/>
      <c r="RHH1" s="48"/>
      <c r="RHI1" s="49"/>
      <c r="RHJ1" s="50"/>
      <c r="RHK1" s="50"/>
      <c r="RHL1" s="48"/>
      <c r="RHM1" s="49"/>
      <c r="RHN1" s="50"/>
      <c r="RHO1" s="50"/>
      <c r="RHP1" s="48"/>
      <c r="RHQ1" s="49"/>
      <c r="RHR1" s="50"/>
      <c r="RHS1" s="50"/>
      <c r="RHT1" s="48"/>
      <c r="RHU1" s="49"/>
      <c r="RHV1" s="50"/>
      <c r="RHW1" s="50"/>
      <c r="RHX1" s="48"/>
      <c r="RHY1" s="49"/>
      <c r="RHZ1" s="50"/>
      <c r="RIA1" s="50"/>
      <c r="RIB1" s="48"/>
      <c r="RIC1" s="49"/>
      <c r="RID1" s="50"/>
      <c r="RIE1" s="50"/>
      <c r="RIF1" s="48"/>
      <c r="RIG1" s="49"/>
      <c r="RIH1" s="50"/>
      <c r="RII1" s="50"/>
      <c r="RIJ1" s="48"/>
      <c r="RIK1" s="49"/>
      <c r="RIL1" s="50"/>
      <c r="RIM1" s="50"/>
      <c r="RIN1" s="48"/>
      <c r="RIO1" s="49"/>
      <c r="RIP1" s="50"/>
      <c r="RIQ1" s="50"/>
      <c r="RIR1" s="48"/>
      <c r="RIS1" s="49"/>
      <c r="RIT1" s="50"/>
      <c r="RIU1" s="50"/>
      <c r="RIV1" s="48"/>
      <c r="RIW1" s="49"/>
      <c r="RIX1" s="50"/>
      <c r="RIY1" s="50"/>
      <c r="RIZ1" s="48"/>
      <c r="RJA1" s="49"/>
      <c r="RJB1" s="50"/>
      <c r="RJC1" s="50"/>
      <c r="RJD1" s="48"/>
      <c r="RJE1" s="49"/>
      <c r="RJF1" s="50"/>
      <c r="RJG1" s="50"/>
      <c r="RJH1" s="48"/>
      <c r="RJI1" s="49"/>
      <c r="RJJ1" s="50"/>
      <c r="RJK1" s="50"/>
      <c r="RJL1" s="48"/>
      <c r="RJM1" s="49"/>
      <c r="RJN1" s="50"/>
      <c r="RJO1" s="50"/>
      <c r="RJP1" s="48"/>
      <c r="RJQ1" s="49"/>
      <c r="RJR1" s="50"/>
      <c r="RJS1" s="50"/>
      <c r="RJT1" s="48"/>
      <c r="RJU1" s="49"/>
      <c r="RJV1" s="50"/>
      <c r="RJW1" s="50"/>
      <c r="RJX1" s="48"/>
      <c r="RJY1" s="49"/>
      <c r="RJZ1" s="50"/>
      <c r="RKA1" s="50"/>
      <c r="RKB1" s="48"/>
      <c r="RKC1" s="49"/>
      <c r="RKD1" s="50"/>
      <c r="RKE1" s="50"/>
      <c r="RKF1" s="48"/>
      <c r="RKG1" s="49"/>
      <c r="RKH1" s="50"/>
      <c r="RKI1" s="50"/>
      <c r="RKJ1" s="48"/>
      <c r="RKK1" s="49"/>
      <c r="RKL1" s="50"/>
      <c r="RKM1" s="50"/>
      <c r="RKN1" s="48"/>
      <c r="RKO1" s="49"/>
      <c r="RKP1" s="50"/>
      <c r="RKQ1" s="50"/>
      <c r="RKR1" s="48"/>
      <c r="RKS1" s="49"/>
      <c r="RKT1" s="50"/>
      <c r="RKU1" s="50"/>
      <c r="RKV1" s="48"/>
      <c r="RKW1" s="49"/>
      <c r="RKX1" s="50"/>
      <c r="RKY1" s="50"/>
      <c r="RKZ1" s="48"/>
      <c r="RLA1" s="49"/>
      <c r="RLB1" s="50"/>
      <c r="RLC1" s="50"/>
      <c r="RLD1" s="48"/>
      <c r="RLE1" s="49"/>
      <c r="RLF1" s="50"/>
      <c r="RLG1" s="50"/>
      <c r="RLH1" s="48"/>
      <c r="RLI1" s="49"/>
      <c r="RLJ1" s="50"/>
      <c r="RLK1" s="50"/>
      <c r="RLL1" s="48"/>
      <c r="RLM1" s="49"/>
      <c r="RLN1" s="50"/>
      <c r="RLO1" s="50"/>
      <c r="RLP1" s="48"/>
      <c r="RLQ1" s="49"/>
      <c r="RLR1" s="50"/>
      <c r="RLS1" s="50"/>
      <c r="RLT1" s="48"/>
      <c r="RLU1" s="49"/>
      <c r="RLV1" s="50"/>
      <c r="RLW1" s="50"/>
      <c r="RLX1" s="48"/>
      <c r="RLY1" s="49"/>
      <c r="RLZ1" s="50"/>
      <c r="RMA1" s="50"/>
      <c r="RMB1" s="48"/>
      <c r="RMC1" s="49"/>
      <c r="RMD1" s="50"/>
      <c r="RME1" s="50"/>
      <c r="RMF1" s="48"/>
      <c r="RMG1" s="49"/>
      <c r="RMH1" s="50"/>
      <c r="RMI1" s="50"/>
      <c r="RMJ1" s="48"/>
      <c r="RMK1" s="49"/>
      <c r="RML1" s="50"/>
      <c r="RMM1" s="50"/>
      <c r="RMN1" s="48"/>
      <c r="RMO1" s="49"/>
      <c r="RMP1" s="50"/>
      <c r="RMQ1" s="50"/>
      <c r="RMR1" s="48"/>
      <c r="RMS1" s="49"/>
      <c r="RMT1" s="50"/>
      <c r="RMU1" s="50"/>
      <c r="RMV1" s="48"/>
      <c r="RMW1" s="49"/>
      <c r="RMX1" s="50"/>
      <c r="RMY1" s="50"/>
      <c r="RMZ1" s="48"/>
      <c r="RNA1" s="49"/>
      <c r="RNB1" s="50"/>
      <c r="RNC1" s="50"/>
      <c r="RND1" s="48"/>
      <c r="RNE1" s="49"/>
      <c r="RNF1" s="50"/>
      <c r="RNG1" s="50"/>
      <c r="RNH1" s="48"/>
      <c r="RNI1" s="49"/>
      <c r="RNJ1" s="50"/>
      <c r="RNK1" s="50"/>
      <c r="RNL1" s="48"/>
      <c r="RNM1" s="49"/>
      <c r="RNN1" s="50"/>
      <c r="RNO1" s="50"/>
      <c r="RNP1" s="48"/>
      <c r="RNQ1" s="49"/>
      <c r="RNR1" s="50"/>
      <c r="RNS1" s="50"/>
      <c r="RNT1" s="48"/>
      <c r="RNU1" s="49"/>
      <c r="RNV1" s="50"/>
      <c r="RNW1" s="50"/>
      <c r="RNX1" s="48"/>
      <c r="RNY1" s="49"/>
      <c r="RNZ1" s="50"/>
      <c r="ROA1" s="50"/>
      <c r="ROB1" s="48"/>
      <c r="ROC1" s="49"/>
      <c r="ROD1" s="50"/>
      <c r="ROE1" s="50"/>
      <c r="ROF1" s="48"/>
      <c r="ROG1" s="49"/>
      <c r="ROH1" s="50"/>
      <c r="ROI1" s="50"/>
      <c r="ROJ1" s="48"/>
      <c r="ROK1" s="49"/>
      <c r="ROL1" s="50"/>
      <c r="ROM1" s="50"/>
      <c r="RON1" s="48"/>
      <c r="ROO1" s="49"/>
      <c r="ROP1" s="50"/>
      <c r="ROQ1" s="50"/>
      <c r="ROR1" s="48"/>
      <c r="ROS1" s="49"/>
      <c r="ROT1" s="50"/>
      <c r="ROU1" s="50"/>
      <c r="ROV1" s="48"/>
      <c r="ROW1" s="49"/>
      <c r="ROX1" s="50"/>
      <c r="ROY1" s="50"/>
      <c r="ROZ1" s="48"/>
      <c r="RPA1" s="49"/>
      <c r="RPB1" s="50"/>
      <c r="RPC1" s="50"/>
      <c r="RPD1" s="48"/>
      <c r="RPE1" s="49"/>
      <c r="RPF1" s="50"/>
      <c r="RPG1" s="50"/>
      <c r="RPH1" s="48"/>
      <c r="RPI1" s="49"/>
      <c r="RPJ1" s="50"/>
      <c r="RPK1" s="50"/>
      <c r="RPL1" s="48"/>
      <c r="RPM1" s="49"/>
      <c r="RPN1" s="50"/>
      <c r="RPO1" s="50"/>
      <c r="RPP1" s="48"/>
      <c r="RPQ1" s="49"/>
      <c r="RPR1" s="50"/>
      <c r="RPS1" s="50"/>
      <c r="RPT1" s="48"/>
      <c r="RPU1" s="49"/>
      <c r="RPV1" s="50"/>
      <c r="RPW1" s="50"/>
      <c r="RPX1" s="48"/>
      <c r="RPY1" s="49"/>
      <c r="RPZ1" s="50"/>
      <c r="RQA1" s="50"/>
      <c r="RQB1" s="48"/>
      <c r="RQC1" s="49"/>
      <c r="RQD1" s="50"/>
      <c r="RQE1" s="50"/>
      <c r="RQF1" s="48"/>
      <c r="RQG1" s="49"/>
      <c r="RQH1" s="50"/>
      <c r="RQI1" s="50"/>
      <c r="RQJ1" s="48"/>
      <c r="RQK1" s="49"/>
      <c r="RQL1" s="50"/>
      <c r="RQM1" s="50"/>
      <c r="RQN1" s="48"/>
      <c r="RQO1" s="49"/>
      <c r="RQP1" s="50"/>
      <c r="RQQ1" s="50"/>
      <c r="RQR1" s="48"/>
      <c r="RQS1" s="49"/>
      <c r="RQT1" s="50"/>
      <c r="RQU1" s="50"/>
      <c r="RQV1" s="48"/>
      <c r="RQW1" s="49"/>
      <c r="RQX1" s="50"/>
      <c r="RQY1" s="50"/>
      <c r="RQZ1" s="48"/>
      <c r="RRA1" s="49"/>
      <c r="RRB1" s="50"/>
      <c r="RRC1" s="50"/>
      <c r="RRD1" s="48"/>
      <c r="RRE1" s="49"/>
      <c r="RRF1" s="50"/>
      <c r="RRG1" s="50"/>
      <c r="RRH1" s="48"/>
      <c r="RRI1" s="49"/>
      <c r="RRJ1" s="50"/>
      <c r="RRK1" s="50"/>
      <c r="RRL1" s="48"/>
      <c r="RRM1" s="49"/>
      <c r="RRN1" s="50"/>
      <c r="RRO1" s="50"/>
      <c r="RRP1" s="48"/>
      <c r="RRQ1" s="49"/>
      <c r="RRR1" s="50"/>
      <c r="RRS1" s="50"/>
      <c r="RRT1" s="48"/>
      <c r="RRU1" s="49"/>
      <c r="RRV1" s="50"/>
      <c r="RRW1" s="50"/>
      <c r="RRX1" s="48"/>
      <c r="RRY1" s="49"/>
      <c r="RRZ1" s="50"/>
      <c r="RSA1" s="50"/>
      <c r="RSB1" s="48"/>
      <c r="RSC1" s="49"/>
      <c r="RSD1" s="50"/>
      <c r="RSE1" s="50"/>
      <c r="RSF1" s="48"/>
      <c r="RSG1" s="49"/>
      <c r="RSH1" s="50"/>
      <c r="RSI1" s="50"/>
      <c r="RSJ1" s="48"/>
      <c r="RSK1" s="49"/>
      <c r="RSL1" s="50"/>
      <c r="RSM1" s="50"/>
      <c r="RSN1" s="48"/>
      <c r="RSO1" s="49"/>
      <c r="RSP1" s="50"/>
      <c r="RSQ1" s="50"/>
      <c r="RSR1" s="48"/>
      <c r="RSS1" s="49"/>
      <c r="RST1" s="50"/>
      <c r="RSU1" s="50"/>
      <c r="RSV1" s="48"/>
      <c r="RSW1" s="49"/>
      <c r="RSX1" s="50"/>
      <c r="RSY1" s="50"/>
      <c r="RSZ1" s="48"/>
      <c r="RTA1" s="49"/>
      <c r="RTB1" s="50"/>
      <c r="RTC1" s="50"/>
      <c r="RTD1" s="48"/>
      <c r="RTE1" s="49"/>
      <c r="RTF1" s="50"/>
      <c r="RTG1" s="50"/>
      <c r="RTH1" s="48"/>
      <c r="RTI1" s="49"/>
      <c r="RTJ1" s="50"/>
      <c r="RTK1" s="50"/>
      <c r="RTL1" s="48"/>
      <c r="RTM1" s="49"/>
      <c r="RTN1" s="50"/>
      <c r="RTO1" s="50"/>
      <c r="RTP1" s="48"/>
      <c r="RTQ1" s="49"/>
      <c r="RTR1" s="50"/>
      <c r="RTS1" s="50"/>
      <c r="RTT1" s="48"/>
      <c r="RTU1" s="49"/>
      <c r="RTV1" s="50"/>
      <c r="RTW1" s="50"/>
      <c r="RTX1" s="48"/>
      <c r="RTY1" s="49"/>
      <c r="RTZ1" s="50"/>
      <c r="RUA1" s="50"/>
      <c r="RUB1" s="48"/>
      <c r="RUC1" s="49"/>
      <c r="RUD1" s="50"/>
      <c r="RUE1" s="50"/>
      <c r="RUF1" s="48"/>
      <c r="RUG1" s="49"/>
      <c r="RUH1" s="50"/>
      <c r="RUI1" s="50"/>
      <c r="RUJ1" s="48"/>
      <c r="RUK1" s="49"/>
      <c r="RUL1" s="50"/>
      <c r="RUM1" s="50"/>
      <c r="RUN1" s="48"/>
      <c r="RUO1" s="49"/>
      <c r="RUP1" s="50"/>
      <c r="RUQ1" s="50"/>
      <c r="RUR1" s="48"/>
      <c r="RUS1" s="49"/>
      <c r="RUT1" s="50"/>
      <c r="RUU1" s="50"/>
      <c r="RUV1" s="48"/>
      <c r="RUW1" s="49"/>
      <c r="RUX1" s="50"/>
      <c r="RUY1" s="50"/>
      <c r="RUZ1" s="48"/>
      <c r="RVA1" s="49"/>
      <c r="RVB1" s="50"/>
      <c r="RVC1" s="50"/>
      <c r="RVD1" s="48"/>
      <c r="RVE1" s="49"/>
      <c r="RVF1" s="50"/>
      <c r="RVG1" s="50"/>
      <c r="RVH1" s="48"/>
      <c r="RVI1" s="49"/>
      <c r="RVJ1" s="50"/>
      <c r="RVK1" s="50"/>
      <c r="RVL1" s="48"/>
      <c r="RVM1" s="49"/>
      <c r="RVN1" s="50"/>
      <c r="RVO1" s="50"/>
      <c r="RVP1" s="48"/>
      <c r="RVQ1" s="49"/>
      <c r="RVR1" s="50"/>
      <c r="RVS1" s="50"/>
      <c r="RVT1" s="48"/>
      <c r="RVU1" s="49"/>
      <c r="RVV1" s="50"/>
      <c r="RVW1" s="50"/>
      <c r="RVX1" s="48"/>
      <c r="RVY1" s="49"/>
      <c r="RVZ1" s="50"/>
      <c r="RWA1" s="50"/>
      <c r="RWB1" s="48"/>
      <c r="RWC1" s="49"/>
      <c r="RWD1" s="50"/>
      <c r="RWE1" s="50"/>
      <c r="RWF1" s="48"/>
      <c r="RWG1" s="49"/>
      <c r="RWH1" s="50"/>
      <c r="RWI1" s="50"/>
      <c r="RWJ1" s="48"/>
      <c r="RWK1" s="49"/>
      <c r="RWL1" s="50"/>
      <c r="RWM1" s="50"/>
      <c r="RWN1" s="48"/>
      <c r="RWO1" s="49"/>
      <c r="RWP1" s="50"/>
      <c r="RWQ1" s="50"/>
      <c r="RWR1" s="48"/>
      <c r="RWS1" s="49"/>
      <c r="RWT1" s="50"/>
      <c r="RWU1" s="50"/>
      <c r="RWV1" s="48"/>
      <c r="RWW1" s="49"/>
      <c r="RWX1" s="50"/>
      <c r="RWY1" s="50"/>
      <c r="RWZ1" s="48"/>
      <c r="RXA1" s="49"/>
      <c r="RXB1" s="50"/>
      <c r="RXC1" s="50"/>
      <c r="RXD1" s="48"/>
      <c r="RXE1" s="49"/>
      <c r="RXF1" s="50"/>
      <c r="RXG1" s="50"/>
      <c r="RXH1" s="48"/>
      <c r="RXI1" s="49"/>
      <c r="RXJ1" s="50"/>
      <c r="RXK1" s="50"/>
      <c r="RXL1" s="48"/>
      <c r="RXM1" s="49"/>
      <c r="RXN1" s="50"/>
      <c r="RXO1" s="50"/>
      <c r="RXP1" s="48"/>
      <c r="RXQ1" s="49"/>
      <c r="RXR1" s="50"/>
      <c r="RXS1" s="50"/>
      <c r="RXT1" s="48"/>
      <c r="RXU1" s="49"/>
      <c r="RXV1" s="50"/>
      <c r="RXW1" s="50"/>
      <c r="RXX1" s="48"/>
      <c r="RXY1" s="49"/>
      <c r="RXZ1" s="50"/>
      <c r="RYA1" s="50"/>
      <c r="RYB1" s="48"/>
      <c r="RYC1" s="49"/>
      <c r="RYD1" s="50"/>
      <c r="RYE1" s="50"/>
      <c r="RYF1" s="48"/>
      <c r="RYG1" s="49"/>
      <c r="RYH1" s="50"/>
      <c r="RYI1" s="50"/>
      <c r="RYJ1" s="48"/>
      <c r="RYK1" s="49"/>
      <c r="RYL1" s="50"/>
      <c r="RYM1" s="50"/>
      <c r="RYN1" s="48"/>
      <c r="RYO1" s="49"/>
      <c r="RYP1" s="50"/>
      <c r="RYQ1" s="50"/>
      <c r="RYR1" s="48"/>
      <c r="RYS1" s="49"/>
      <c r="RYT1" s="50"/>
      <c r="RYU1" s="50"/>
      <c r="RYV1" s="48"/>
      <c r="RYW1" s="49"/>
      <c r="RYX1" s="50"/>
      <c r="RYY1" s="50"/>
      <c r="RYZ1" s="48"/>
      <c r="RZA1" s="49"/>
      <c r="RZB1" s="50"/>
      <c r="RZC1" s="50"/>
      <c r="RZD1" s="48"/>
      <c r="RZE1" s="49"/>
      <c r="RZF1" s="50"/>
      <c r="RZG1" s="50"/>
      <c r="RZH1" s="48"/>
      <c r="RZI1" s="49"/>
      <c r="RZJ1" s="50"/>
      <c r="RZK1" s="50"/>
      <c r="RZL1" s="48"/>
      <c r="RZM1" s="49"/>
      <c r="RZN1" s="50"/>
      <c r="RZO1" s="50"/>
      <c r="RZP1" s="48"/>
      <c r="RZQ1" s="49"/>
      <c r="RZR1" s="50"/>
      <c r="RZS1" s="50"/>
      <c r="RZT1" s="48"/>
      <c r="RZU1" s="49"/>
      <c r="RZV1" s="50"/>
      <c r="RZW1" s="50"/>
      <c r="RZX1" s="48"/>
      <c r="RZY1" s="49"/>
      <c r="RZZ1" s="50"/>
      <c r="SAA1" s="50"/>
      <c r="SAB1" s="48"/>
      <c r="SAC1" s="49"/>
      <c r="SAD1" s="50"/>
      <c r="SAE1" s="50"/>
      <c r="SAF1" s="48"/>
      <c r="SAG1" s="49"/>
      <c r="SAH1" s="50"/>
      <c r="SAI1" s="50"/>
      <c r="SAJ1" s="48"/>
      <c r="SAK1" s="49"/>
      <c r="SAL1" s="50"/>
      <c r="SAM1" s="50"/>
      <c r="SAN1" s="48"/>
      <c r="SAO1" s="49"/>
      <c r="SAP1" s="50"/>
      <c r="SAQ1" s="50"/>
      <c r="SAR1" s="48"/>
      <c r="SAS1" s="49"/>
      <c r="SAT1" s="50"/>
      <c r="SAU1" s="50"/>
      <c r="SAV1" s="48"/>
      <c r="SAW1" s="49"/>
      <c r="SAX1" s="50"/>
      <c r="SAY1" s="50"/>
      <c r="SAZ1" s="48"/>
      <c r="SBA1" s="49"/>
      <c r="SBB1" s="50"/>
      <c r="SBC1" s="50"/>
      <c r="SBD1" s="48"/>
      <c r="SBE1" s="49"/>
      <c r="SBF1" s="50"/>
      <c r="SBG1" s="50"/>
      <c r="SBH1" s="48"/>
      <c r="SBI1" s="49"/>
      <c r="SBJ1" s="50"/>
      <c r="SBK1" s="50"/>
      <c r="SBL1" s="48"/>
      <c r="SBM1" s="49"/>
      <c r="SBN1" s="50"/>
      <c r="SBO1" s="50"/>
      <c r="SBP1" s="48"/>
      <c r="SBQ1" s="49"/>
      <c r="SBR1" s="50"/>
      <c r="SBS1" s="50"/>
      <c r="SBT1" s="48"/>
      <c r="SBU1" s="49"/>
      <c r="SBV1" s="50"/>
      <c r="SBW1" s="50"/>
      <c r="SBX1" s="48"/>
      <c r="SBY1" s="49"/>
      <c r="SBZ1" s="50"/>
      <c r="SCA1" s="50"/>
      <c r="SCB1" s="48"/>
      <c r="SCC1" s="49"/>
      <c r="SCD1" s="50"/>
      <c r="SCE1" s="50"/>
      <c r="SCF1" s="48"/>
      <c r="SCG1" s="49"/>
      <c r="SCH1" s="50"/>
      <c r="SCI1" s="50"/>
      <c r="SCJ1" s="48"/>
      <c r="SCK1" s="49"/>
      <c r="SCL1" s="50"/>
      <c r="SCM1" s="50"/>
      <c r="SCN1" s="48"/>
      <c r="SCO1" s="49"/>
      <c r="SCP1" s="50"/>
      <c r="SCQ1" s="50"/>
      <c r="SCR1" s="48"/>
      <c r="SCS1" s="49"/>
      <c r="SCT1" s="50"/>
      <c r="SCU1" s="50"/>
      <c r="SCV1" s="48"/>
      <c r="SCW1" s="49"/>
      <c r="SCX1" s="50"/>
      <c r="SCY1" s="50"/>
      <c r="SCZ1" s="48"/>
      <c r="SDA1" s="49"/>
      <c r="SDB1" s="50"/>
      <c r="SDC1" s="50"/>
      <c r="SDD1" s="48"/>
      <c r="SDE1" s="49"/>
      <c r="SDF1" s="50"/>
      <c r="SDG1" s="50"/>
      <c r="SDH1" s="48"/>
      <c r="SDI1" s="49"/>
      <c r="SDJ1" s="50"/>
      <c r="SDK1" s="50"/>
      <c r="SDL1" s="48"/>
      <c r="SDM1" s="49"/>
      <c r="SDN1" s="50"/>
      <c r="SDO1" s="50"/>
      <c r="SDP1" s="48"/>
      <c r="SDQ1" s="49"/>
      <c r="SDR1" s="50"/>
      <c r="SDS1" s="50"/>
      <c r="SDT1" s="48"/>
      <c r="SDU1" s="49"/>
      <c r="SDV1" s="50"/>
      <c r="SDW1" s="50"/>
      <c r="SDX1" s="48"/>
      <c r="SDY1" s="49"/>
      <c r="SDZ1" s="50"/>
      <c r="SEA1" s="50"/>
      <c r="SEB1" s="48"/>
      <c r="SEC1" s="49"/>
      <c r="SED1" s="50"/>
      <c r="SEE1" s="50"/>
      <c r="SEF1" s="48"/>
      <c r="SEG1" s="49"/>
      <c r="SEH1" s="50"/>
      <c r="SEI1" s="50"/>
      <c r="SEJ1" s="48"/>
      <c r="SEK1" s="49"/>
      <c r="SEL1" s="50"/>
      <c r="SEM1" s="50"/>
      <c r="SEN1" s="48"/>
      <c r="SEO1" s="49"/>
      <c r="SEP1" s="50"/>
      <c r="SEQ1" s="50"/>
      <c r="SER1" s="48"/>
      <c r="SES1" s="49"/>
      <c r="SET1" s="50"/>
      <c r="SEU1" s="50"/>
      <c r="SEV1" s="48"/>
      <c r="SEW1" s="49"/>
      <c r="SEX1" s="50"/>
      <c r="SEY1" s="50"/>
      <c r="SEZ1" s="48"/>
      <c r="SFA1" s="49"/>
      <c r="SFB1" s="50"/>
      <c r="SFC1" s="50"/>
      <c r="SFD1" s="48"/>
      <c r="SFE1" s="49"/>
      <c r="SFF1" s="50"/>
      <c r="SFG1" s="50"/>
      <c r="SFH1" s="48"/>
      <c r="SFI1" s="49"/>
      <c r="SFJ1" s="50"/>
      <c r="SFK1" s="50"/>
      <c r="SFL1" s="48"/>
      <c r="SFM1" s="49"/>
      <c r="SFN1" s="50"/>
      <c r="SFO1" s="50"/>
      <c r="SFP1" s="48"/>
      <c r="SFQ1" s="49"/>
      <c r="SFR1" s="50"/>
      <c r="SFS1" s="50"/>
      <c r="SFT1" s="48"/>
      <c r="SFU1" s="49"/>
      <c r="SFV1" s="50"/>
      <c r="SFW1" s="50"/>
      <c r="SFX1" s="48"/>
      <c r="SFY1" s="49"/>
      <c r="SFZ1" s="50"/>
      <c r="SGA1" s="50"/>
      <c r="SGB1" s="48"/>
      <c r="SGC1" s="49"/>
      <c r="SGD1" s="50"/>
      <c r="SGE1" s="50"/>
      <c r="SGF1" s="48"/>
      <c r="SGG1" s="49"/>
      <c r="SGH1" s="50"/>
      <c r="SGI1" s="50"/>
      <c r="SGJ1" s="48"/>
      <c r="SGK1" s="49"/>
      <c r="SGL1" s="50"/>
      <c r="SGM1" s="50"/>
      <c r="SGN1" s="48"/>
      <c r="SGO1" s="49"/>
      <c r="SGP1" s="50"/>
      <c r="SGQ1" s="50"/>
      <c r="SGR1" s="48"/>
      <c r="SGS1" s="49"/>
      <c r="SGT1" s="50"/>
      <c r="SGU1" s="50"/>
      <c r="SGV1" s="48"/>
      <c r="SGW1" s="49"/>
      <c r="SGX1" s="50"/>
      <c r="SGY1" s="50"/>
      <c r="SGZ1" s="48"/>
      <c r="SHA1" s="49"/>
      <c r="SHB1" s="50"/>
      <c r="SHC1" s="50"/>
      <c r="SHD1" s="48"/>
      <c r="SHE1" s="49"/>
      <c r="SHF1" s="50"/>
      <c r="SHG1" s="50"/>
      <c r="SHH1" s="48"/>
      <c r="SHI1" s="49"/>
      <c r="SHJ1" s="50"/>
      <c r="SHK1" s="50"/>
      <c r="SHL1" s="48"/>
      <c r="SHM1" s="49"/>
      <c r="SHN1" s="50"/>
      <c r="SHO1" s="50"/>
      <c r="SHP1" s="48"/>
      <c r="SHQ1" s="49"/>
      <c r="SHR1" s="50"/>
      <c r="SHS1" s="50"/>
      <c r="SHT1" s="48"/>
      <c r="SHU1" s="49"/>
      <c r="SHV1" s="50"/>
      <c r="SHW1" s="50"/>
      <c r="SHX1" s="48"/>
      <c r="SHY1" s="49"/>
      <c r="SHZ1" s="50"/>
      <c r="SIA1" s="50"/>
      <c r="SIB1" s="48"/>
      <c r="SIC1" s="49"/>
      <c r="SID1" s="50"/>
      <c r="SIE1" s="50"/>
      <c r="SIF1" s="48"/>
      <c r="SIG1" s="49"/>
      <c r="SIH1" s="50"/>
      <c r="SII1" s="50"/>
      <c r="SIJ1" s="48"/>
      <c r="SIK1" s="49"/>
      <c r="SIL1" s="50"/>
      <c r="SIM1" s="50"/>
      <c r="SIN1" s="48"/>
      <c r="SIO1" s="49"/>
      <c r="SIP1" s="50"/>
      <c r="SIQ1" s="50"/>
      <c r="SIR1" s="48"/>
      <c r="SIS1" s="49"/>
      <c r="SIT1" s="50"/>
      <c r="SIU1" s="50"/>
      <c r="SIV1" s="48"/>
      <c r="SIW1" s="49"/>
      <c r="SIX1" s="50"/>
      <c r="SIY1" s="50"/>
      <c r="SIZ1" s="48"/>
      <c r="SJA1" s="49"/>
      <c r="SJB1" s="50"/>
      <c r="SJC1" s="50"/>
      <c r="SJD1" s="48"/>
      <c r="SJE1" s="49"/>
      <c r="SJF1" s="50"/>
      <c r="SJG1" s="50"/>
      <c r="SJH1" s="48"/>
      <c r="SJI1" s="49"/>
      <c r="SJJ1" s="50"/>
      <c r="SJK1" s="50"/>
      <c r="SJL1" s="48"/>
      <c r="SJM1" s="49"/>
      <c r="SJN1" s="50"/>
      <c r="SJO1" s="50"/>
      <c r="SJP1" s="48"/>
      <c r="SJQ1" s="49"/>
      <c r="SJR1" s="50"/>
      <c r="SJS1" s="50"/>
      <c r="SJT1" s="48"/>
      <c r="SJU1" s="49"/>
      <c r="SJV1" s="50"/>
      <c r="SJW1" s="50"/>
      <c r="SJX1" s="48"/>
      <c r="SJY1" s="49"/>
      <c r="SJZ1" s="50"/>
      <c r="SKA1" s="50"/>
      <c r="SKB1" s="48"/>
      <c r="SKC1" s="49"/>
      <c r="SKD1" s="50"/>
      <c r="SKE1" s="50"/>
      <c r="SKF1" s="48"/>
      <c r="SKG1" s="49"/>
      <c r="SKH1" s="50"/>
      <c r="SKI1" s="50"/>
      <c r="SKJ1" s="48"/>
      <c r="SKK1" s="49"/>
      <c r="SKL1" s="50"/>
      <c r="SKM1" s="50"/>
      <c r="SKN1" s="48"/>
      <c r="SKO1" s="49"/>
      <c r="SKP1" s="50"/>
      <c r="SKQ1" s="50"/>
      <c r="SKR1" s="48"/>
      <c r="SKS1" s="49"/>
      <c r="SKT1" s="50"/>
      <c r="SKU1" s="50"/>
      <c r="SKV1" s="48"/>
      <c r="SKW1" s="49"/>
      <c r="SKX1" s="50"/>
      <c r="SKY1" s="50"/>
      <c r="SKZ1" s="48"/>
      <c r="SLA1" s="49"/>
      <c r="SLB1" s="50"/>
      <c r="SLC1" s="50"/>
      <c r="SLD1" s="48"/>
      <c r="SLE1" s="49"/>
      <c r="SLF1" s="50"/>
      <c r="SLG1" s="50"/>
      <c r="SLH1" s="48"/>
      <c r="SLI1" s="49"/>
      <c r="SLJ1" s="50"/>
      <c r="SLK1" s="50"/>
      <c r="SLL1" s="48"/>
      <c r="SLM1" s="49"/>
      <c r="SLN1" s="50"/>
      <c r="SLO1" s="50"/>
      <c r="SLP1" s="48"/>
      <c r="SLQ1" s="49"/>
      <c r="SLR1" s="50"/>
      <c r="SLS1" s="50"/>
      <c r="SLT1" s="48"/>
      <c r="SLU1" s="49"/>
      <c r="SLV1" s="50"/>
      <c r="SLW1" s="50"/>
      <c r="SLX1" s="48"/>
      <c r="SLY1" s="49"/>
      <c r="SLZ1" s="50"/>
      <c r="SMA1" s="50"/>
      <c r="SMB1" s="48"/>
      <c r="SMC1" s="49"/>
      <c r="SMD1" s="50"/>
      <c r="SME1" s="50"/>
      <c r="SMF1" s="48"/>
      <c r="SMG1" s="49"/>
      <c r="SMH1" s="50"/>
      <c r="SMI1" s="50"/>
      <c r="SMJ1" s="48"/>
      <c r="SMK1" s="49"/>
      <c r="SML1" s="50"/>
      <c r="SMM1" s="50"/>
      <c r="SMN1" s="48"/>
      <c r="SMO1" s="49"/>
      <c r="SMP1" s="50"/>
      <c r="SMQ1" s="50"/>
      <c r="SMR1" s="48"/>
      <c r="SMS1" s="49"/>
      <c r="SMT1" s="50"/>
      <c r="SMU1" s="50"/>
      <c r="SMV1" s="48"/>
      <c r="SMW1" s="49"/>
      <c r="SMX1" s="50"/>
      <c r="SMY1" s="50"/>
      <c r="SMZ1" s="48"/>
      <c r="SNA1" s="49"/>
      <c r="SNB1" s="50"/>
      <c r="SNC1" s="50"/>
      <c r="SND1" s="48"/>
      <c r="SNE1" s="49"/>
      <c r="SNF1" s="50"/>
      <c r="SNG1" s="50"/>
      <c r="SNH1" s="48"/>
      <c r="SNI1" s="49"/>
      <c r="SNJ1" s="50"/>
      <c r="SNK1" s="50"/>
      <c r="SNL1" s="48"/>
      <c r="SNM1" s="49"/>
      <c r="SNN1" s="50"/>
      <c r="SNO1" s="50"/>
      <c r="SNP1" s="48"/>
      <c r="SNQ1" s="49"/>
      <c r="SNR1" s="50"/>
      <c r="SNS1" s="50"/>
      <c r="SNT1" s="48"/>
      <c r="SNU1" s="49"/>
      <c r="SNV1" s="50"/>
      <c r="SNW1" s="50"/>
      <c r="SNX1" s="48"/>
      <c r="SNY1" s="49"/>
      <c r="SNZ1" s="50"/>
      <c r="SOA1" s="50"/>
      <c r="SOB1" s="48"/>
      <c r="SOC1" s="49"/>
      <c r="SOD1" s="50"/>
      <c r="SOE1" s="50"/>
      <c r="SOF1" s="48"/>
      <c r="SOG1" s="49"/>
      <c r="SOH1" s="50"/>
      <c r="SOI1" s="50"/>
      <c r="SOJ1" s="48"/>
      <c r="SOK1" s="49"/>
      <c r="SOL1" s="50"/>
      <c r="SOM1" s="50"/>
      <c r="SON1" s="48"/>
      <c r="SOO1" s="49"/>
      <c r="SOP1" s="50"/>
      <c r="SOQ1" s="50"/>
      <c r="SOR1" s="48"/>
      <c r="SOS1" s="49"/>
      <c r="SOT1" s="50"/>
      <c r="SOU1" s="50"/>
      <c r="SOV1" s="48"/>
      <c r="SOW1" s="49"/>
      <c r="SOX1" s="50"/>
      <c r="SOY1" s="50"/>
      <c r="SOZ1" s="48"/>
      <c r="SPA1" s="49"/>
      <c r="SPB1" s="50"/>
      <c r="SPC1" s="50"/>
      <c r="SPD1" s="48"/>
      <c r="SPE1" s="49"/>
      <c r="SPF1" s="50"/>
      <c r="SPG1" s="50"/>
      <c r="SPH1" s="48"/>
      <c r="SPI1" s="49"/>
      <c r="SPJ1" s="50"/>
      <c r="SPK1" s="50"/>
      <c r="SPL1" s="48"/>
      <c r="SPM1" s="49"/>
      <c r="SPN1" s="50"/>
      <c r="SPO1" s="50"/>
      <c r="SPP1" s="48"/>
      <c r="SPQ1" s="49"/>
      <c r="SPR1" s="50"/>
      <c r="SPS1" s="50"/>
      <c r="SPT1" s="48"/>
      <c r="SPU1" s="49"/>
      <c r="SPV1" s="50"/>
      <c r="SPW1" s="50"/>
      <c r="SPX1" s="48"/>
      <c r="SPY1" s="49"/>
      <c r="SPZ1" s="50"/>
      <c r="SQA1" s="50"/>
      <c r="SQB1" s="48"/>
      <c r="SQC1" s="49"/>
      <c r="SQD1" s="50"/>
      <c r="SQE1" s="50"/>
      <c r="SQF1" s="48"/>
      <c r="SQG1" s="49"/>
      <c r="SQH1" s="50"/>
      <c r="SQI1" s="50"/>
      <c r="SQJ1" s="48"/>
      <c r="SQK1" s="49"/>
      <c r="SQL1" s="50"/>
      <c r="SQM1" s="50"/>
      <c r="SQN1" s="48"/>
      <c r="SQO1" s="49"/>
      <c r="SQP1" s="50"/>
      <c r="SQQ1" s="50"/>
      <c r="SQR1" s="48"/>
      <c r="SQS1" s="49"/>
      <c r="SQT1" s="50"/>
      <c r="SQU1" s="50"/>
      <c r="SQV1" s="48"/>
      <c r="SQW1" s="49"/>
      <c r="SQX1" s="50"/>
      <c r="SQY1" s="50"/>
      <c r="SQZ1" s="48"/>
      <c r="SRA1" s="49"/>
      <c r="SRB1" s="50"/>
      <c r="SRC1" s="50"/>
      <c r="SRD1" s="48"/>
      <c r="SRE1" s="49"/>
      <c r="SRF1" s="50"/>
      <c r="SRG1" s="50"/>
      <c r="SRH1" s="48"/>
      <c r="SRI1" s="49"/>
      <c r="SRJ1" s="50"/>
      <c r="SRK1" s="50"/>
      <c r="SRL1" s="48"/>
      <c r="SRM1" s="49"/>
      <c r="SRN1" s="50"/>
      <c r="SRO1" s="50"/>
      <c r="SRP1" s="48"/>
      <c r="SRQ1" s="49"/>
      <c r="SRR1" s="50"/>
      <c r="SRS1" s="50"/>
      <c r="SRT1" s="48"/>
      <c r="SRU1" s="49"/>
      <c r="SRV1" s="50"/>
      <c r="SRW1" s="50"/>
      <c r="SRX1" s="48"/>
      <c r="SRY1" s="49"/>
      <c r="SRZ1" s="50"/>
      <c r="SSA1" s="50"/>
      <c r="SSB1" s="48"/>
      <c r="SSC1" s="49"/>
      <c r="SSD1" s="50"/>
      <c r="SSE1" s="50"/>
      <c r="SSF1" s="48"/>
      <c r="SSG1" s="49"/>
      <c r="SSH1" s="50"/>
      <c r="SSI1" s="50"/>
      <c r="SSJ1" s="48"/>
      <c r="SSK1" s="49"/>
      <c r="SSL1" s="50"/>
      <c r="SSM1" s="50"/>
      <c r="SSN1" s="48"/>
      <c r="SSO1" s="49"/>
      <c r="SSP1" s="50"/>
      <c r="SSQ1" s="50"/>
      <c r="SSR1" s="48"/>
      <c r="SSS1" s="49"/>
      <c r="SST1" s="50"/>
      <c r="SSU1" s="50"/>
      <c r="SSV1" s="48"/>
      <c r="SSW1" s="49"/>
      <c r="SSX1" s="50"/>
      <c r="SSY1" s="50"/>
      <c r="SSZ1" s="48"/>
      <c r="STA1" s="49"/>
      <c r="STB1" s="50"/>
      <c r="STC1" s="50"/>
      <c r="STD1" s="48"/>
      <c r="STE1" s="49"/>
      <c r="STF1" s="50"/>
      <c r="STG1" s="50"/>
      <c r="STH1" s="48"/>
      <c r="STI1" s="49"/>
      <c r="STJ1" s="50"/>
      <c r="STK1" s="50"/>
      <c r="STL1" s="48"/>
      <c r="STM1" s="49"/>
      <c r="STN1" s="50"/>
      <c r="STO1" s="50"/>
      <c r="STP1" s="48"/>
      <c r="STQ1" s="49"/>
      <c r="STR1" s="50"/>
      <c r="STS1" s="50"/>
      <c r="STT1" s="48"/>
      <c r="STU1" s="49"/>
      <c r="STV1" s="50"/>
      <c r="STW1" s="50"/>
      <c r="STX1" s="48"/>
      <c r="STY1" s="49"/>
      <c r="STZ1" s="50"/>
      <c r="SUA1" s="50"/>
      <c r="SUB1" s="48"/>
      <c r="SUC1" s="49"/>
      <c r="SUD1" s="50"/>
      <c r="SUE1" s="50"/>
      <c r="SUF1" s="48"/>
      <c r="SUG1" s="49"/>
      <c r="SUH1" s="50"/>
      <c r="SUI1" s="50"/>
      <c r="SUJ1" s="48"/>
      <c r="SUK1" s="49"/>
      <c r="SUL1" s="50"/>
      <c r="SUM1" s="50"/>
      <c r="SUN1" s="48"/>
      <c r="SUO1" s="49"/>
      <c r="SUP1" s="50"/>
      <c r="SUQ1" s="50"/>
      <c r="SUR1" s="48"/>
      <c r="SUS1" s="49"/>
      <c r="SUT1" s="50"/>
      <c r="SUU1" s="50"/>
      <c r="SUV1" s="48"/>
      <c r="SUW1" s="49"/>
      <c r="SUX1" s="50"/>
      <c r="SUY1" s="50"/>
      <c r="SUZ1" s="48"/>
      <c r="SVA1" s="49"/>
      <c r="SVB1" s="50"/>
      <c r="SVC1" s="50"/>
      <c r="SVD1" s="48"/>
      <c r="SVE1" s="49"/>
      <c r="SVF1" s="50"/>
      <c r="SVG1" s="50"/>
      <c r="SVH1" s="48"/>
      <c r="SVI1" s="49"/>
      <c r="SVJ1" s="50"/>
      <c r="SVK1" s="50"/>
      <c r="SVL1" s="48"/>
      <c r="SVM1" s="49"/>
      <c r="SVN1" s="50"/>
      <c r="SVO1" s="50"/>
      <c r="SVP1" s="48"/>
      <c r="SVQ1" s="49"/>
      <c r="SVR1" s="50"/>
      <c r="SVS1" s="50"/>
      <c r="SVT1" s="48"/>
      <c r="SVU1" s="49"/>
      <c r="SVV1" s="50"/>
      <c r="SVW1" s="50"/>
      <c r="SVX1" s="48"/>
      <c r="SVY1" s="49"/>
      <c r="SVZ1" s="50"/>
      <c r="SWA1" s="50"/>
      <c r="SWB1" s="48"/>
      <c r="SWC1" s="49"/>
      <c r="SWD1" s="50"/>
      <c r="SWE1" s="50"/>
      <c r="SWF1" s="48"/>
      <c r="SWG1" s="49"/>
      <c r="SWH1" s="50"/>
      <c r="SWI1" s="50"/>
      <c r="SWJ1" s="48"/>
      <c r="SWK1" s="49"/>
      <c r="SWL1" s="50"/>
      <c r="SWM1" s="50"/>
      <c r="SWN1" s="48"/>
      <c r="SWO1" s="49"/>
      <c r="SWP1" s="50"/>
      <c r="SWQ1" s="50"/>
      <c r="SWR1" s="48"/>
      <c r="SWS1" s="49"/>
      <c r="SWT1" s="50"/>
      <c r="SWU1" s="50"/>
      <c r="SWV1" s="48"/>
      <c r="SWW1" s="49"/>
      <c r="SWX1" s="50"/>
      <c r="SWY1" s="50"/>
      <c r="SWZ1" s="48"/>
      <c r="SXA1" s="49"/>
      <c r="SXB1" s="50"/>
      <c r="SXC1" s="50"/>
      <c r="SXD1" s="48"/>
      <c r="SXE1" s="49"/>
      <c r="SXF1" s="50"/>
      <c r="SXG1" s="50"/>
      <c r="SXH1" s="48"/>
      <c r="SXI1" s="49"/>
      <c r="SXJ1" s="50"/>
      <c r="SXK1" s="50"/>
      <c r="SXL1" s="48"/>
      <c r="SXM1" s="49"/>
      <c r="SXN1" s="50"/>
      <c r="SXO1" s="50"/>
      <c r="SXP1" s="48"/>
      <c r="SXQ1" s="49"/>
      <c r="SXR1" s="50"/>
      <c r="SXS1" s="50"/>
      <c r="SXT1" s="48"/>
      <c r="SXU1" s="49"/>
      <c r="SXV1" s="50"/>
      <c r="SXW1" s="50"/>
      <c r="SXX1" s="48"/>
      <c r="SXY1" s="49"/>
      <c r="SXZ1" s="50"/>
      <c r="SYA1" s="50"/>
      <c r="SYB1" s="48"/>
      <c r="SYC1" s="49"/>
      <c r="SYD1" s="50"/>
      <c r="SYE1" s="50"/>
      <c r="SYF1" s="48"/>
      <c r="SYG1" s="49"/>
      <c r="SYH1" s="50"/>
      <c r="SYI1" s="50"/>
      <c r="SYJ1" s="48"/>
      <c r="SYK1" s="49"/>
      <c r="SYL1" s="50"/>
      <c r="SYM1" s="50"/>
      <c r="SYN1" s="48"/>
      <c r="SYO1" s="49"/>
      <c r="SYP1" s="50"/>
      <c r="SYQ1" s="50"/>
      <c r="SYR1" s="48"/>
      <c r="SYS1" s="49"/>
      <c r="SYT1" s="50"/>
      <c r="SYU1" s="50"/>
      <c r="SYV1" s="48"/>
      <c r="SYW1" s="49"/>
      <c r="SYX1" s="50"/>
      <c r="SYY1" s="50"/>
      <c r="SYZ1" s="48"/>
      <c r="SZA1" s="49"/>
      <c r="SZB1" s="50"/>
      <c r="SZC1" s="50"/>
      <c r="SZD1" s="48"/>
      <c r="SZE1" s="49"/>
      <c r="SZF1" s="50"/>
      <c r="SZG1" s="50"/>
      <c r="SZH1" s="48"/>
      <c r="SZI1" s="49"/>
      <c r="SZJ1" s="50"/>
      <c r="SZK1" s="50"/>
      <c r="SZL1" s="48"/>
      <c r="SZM1" s="49"/>
      <c r="SZN1" s="50"/>
      <c r="SZO1" s="50"/>
      <c r="SZP1" s="48"/>
      <c r="SZQ1" s="49"/>
      <c r="SZR1" s="50"/>
      <c r="SZS1" s="50"/>
      <c r="SZT1" s="48"/>
      <c r="SZU1" s="49"/>
      <c r="SZV1" s="50"/>
      <c r="SZW1" s="50"/>
      <c r="SZX1" s="48"/>
      <c r="SZY1" s="49"/>
      <c r="SZZ1" s="50"/>
      <c r="TAA1" s="50"/>
      <c r="TAB1" s="48"/>
      <c r="TAC1" s="49"/>
      <c r="TAD1" s="50"/>
      <c r="TAE1" s="50"/>
      <c r="TAF1" s="48"/>
      <c r="TAG1" s="49"/>
      <c r="TAH1" s="50"/>
      <c r="TAI1" s="50"/>
      <c r="TAJ1" s="48"/>
      <c r="TAK1" s="49"/>
      <c r="TAL1" s="50"/>
      <c r="TAM1" s="50"/>
      <c r="TAN1" s="48"/>
      <c r="TAO1" s="49"/>
      <c r="TAP1" s="50"/>
      <c r="TAQ1" s="50"/>
      <c r="TAR1" s="48"/>
      <c r="TAS1" s="49"/>
      <c r="TAT1" s="50"/>
      <c r="TAU1" s="50"/>
      <c r="TAV1" s="48"/>
      <c r="TAW1" s="49"/>
      <c r="TAX1" s="50"/>
      <c r="TAY1" s="50"/>
      <c r="TAZ1" s="48"/>
      <c r="TBA1" s="49"/>
      <c r="TBB1" s="50"/>
      <c r="TBC1" s="50"/>
      <c r="TBD1" s="48"/>
      <c r="TBE1" s="49"/>
      <c r="TBF1" s="50"/>
      <c r="TBG1" s="50"/>
      <c r="TBH1" s="48"/>
      <c r="TBI1" s="49"/>
      <c r="TBJ1" s="50"/>
      <c r="TBK1" s="50"/>
      <c r="TBL1" s="48"/>
      <c r="TBM1" s="49"/>
      <c r="TBN1" s="50"/>
      <c r="TBO1" s="50"/>
      <c r="TBP1" s="48"/>
      <c r="TBQ1" s="49"/>
      <c r="TBR1" s="50"/>
      <c r="TBS1" s="50"/>
      <c r="TBT1" s="48"/>
      <c r="TBU1" s="49"/>
      <c r="TBV1" s="50"/>
      <c r="TBW1" s="50"/>
      <c r="TBX1" s="48"/>
      <c r="TBY1" s="49"/>
      <c r="TBZ1" s="50"/>
      <c r="TCA1" s="50"/>
      <c r="TCB1" s="48"/>
      <c r="TCC1" s="49"/>
      <c r="TCD1" s="50"/>
      <c r="TCE1" s="50"/>
      <c r="TCF1" s="48"/>
      <c r="TCG1" s="49"/>
      <c r="TCH1" s="50"/>
      <c r="TCI1" s="50"/>
      <c r="TCJ1" s="48"/>
      <c r="TCK1" s="49"/>
      <c r="TCL1" s="50"/>
      <c r="TCM1" s="50"/>
      <c r="TCN1" s="48"/>
      <c r="TCO1" s="49"/>
      <c r="TCP1" s="50"/>
      <c r="TCQ1" s="50"/>
      <c r="TCR1" s="48"/>
      <c r="TCS1" s="49"/>
      <c r="TCT1" s="50"/>
      <c r="TCU1" s="50"/>
      <c r="TCV1" s="48"/>
      <c r="TCW1" s="49"/>
      <c r="TCX1" s="50"/>
      <c r="TCY1" s="50"/>
      <c r="TCZ1" s="48"/>
      <c r="TDA1" s="49"/>
      <c r="TDB1" s="50"/>
      <c r="TDC1" s="50"/>
      <c r="TDD1" s="48"/>
      <c r="TDE1" s="49"/>
      <c r="TDF1" s="50"/>
      <c r="TDG1" s="50"/>
      <c r="TDH1" s="48"/>
      <c r="TDI1" s="49"/>
      <c r="TDJ1" s="50"/>
      <c r="TDK1" s="50"/>
      <c r="TDL1" s="48"/>
      <c r="TDM1" s="49"/>
      <c r="TDN1" s="50"/>
      <c r="TDO1" s="50"/>
      <c r="TDP1" s="48"/>
      <c r="TDQ1" s="49"/>
      <c r="TDR1" s="50"/>
      <c r="TDS1" s="50"/>
      <c r="TDT1" s="48"/>
      <c r="TDU1" s="49"/>
      <c r="TDV1" s="50"/>
      <c r="TDW1" s="50"/>
      <c r="TDX1" s="48"/>
      <c r="TDY1" s="49"/>
      <c r="TDZ1" s="50"/>
      <c r="TEA1" s="50"/>
      <c r="TEB1" s="48"/>
      <c r="TEC1" s="49"/>
      <c r="TED1" s="50"/>
      <c r="TEE1" s="50"/>
      <c r="TEF1" s="48"/>
      <c r="TEG1" s="49"/>
      <c r="TEH1" s="50"/>
      <c r="TEI1" s="50"/>
      <c r="TEJ1" s="48"/>
      <c r="TEK1" s="49"/>
      <c r="TEL1" s="50"/>
      <c r="TEM1" s="50"/>
      <c r="TEN1" s="48"/>
      <c r="TEO1" s="49"/>
      <c r="TEP1" s="50"/>
      <c r="TEQ1" s="50"/>
      <c r="TER1" s="48"/>
      <c r="TES1" s="49"/>
      <c r="TET1" s="50"/>
      <c r="TEU1" s="50"/>
      <c r="TEV1" s="48"/>
      <c r="TEW1" s="49"/>
      <c r="TEX1" s="50"/>
      <c r="TEY1" s="50"/>
      <c r="TEZ1" s="48"/>
      <c r="TFA1" s="49"/>
      <c r="TFB1" s="50"/>
      <c r="TFC1" s="50"/>
      <c r="TFD1" s="48"/>
      <c r="TFE1" s="49"/>
      <c r="TFF1" s="50"/>
      <c r="TFG1" s="50"/>
      <c r="TFH1" s="48"/>
      <c r="TFI1" s="49"/>
      <c r="TFJ1" s="50"/>
      <c r="TFK1" s="50"/>
      <c r="TFL1" s="48"/>
      <c r="TFM1" s="49"/>
      <c r="TFN1" s="50"/>
      <c r="TFO1" s="50"/>
      <c r="TFP1" s="48"/>
      <c r="TFQ1" s="49"/>
      <c r="TFR1" s="50"/>
      <c r="TFS1" s="50"/>
      <c r="TFT1" s="48"/>
      <c r="TFU1" s="49"/>
      <c r="TFV1" s="50"/>
      <c r="TFW1" s="50"/>
      <c r="TFX1" s="48"/>
      <c r="TFY1" s="49"/>
      <c r="TFZ1" s="50"/>
      <c r="TGA1" s="50"/>
      <c r="TGB1" s="48"/>
      <c r="TGC1" s="49"/>
      <c r="TGD1" s="50"/>
      <c r="TGE1" s="50"/>
      <c r="TGF1" s="48"/>
      <c r="TGG1" s="49"/>
      <c r="TGH1" s="50"/>
      <c r="TGI1" s="50"/>
      <c r="TGJ1" s="48"/>
      <c r="TGK1" s="49"/>
      <c r="TGL1" s="50"/>
      <c r="TGM1" s="50"/>
      <c r="TGN1" s="48"/>
      <c r="TGO1" s="49"/>
      <c r="TGP1" s="50"/>
      <c r="TGQ1" s="50"/>
      <c r="TGR1" s="48"/>
      <c r="TGS1" s="49"/>
      <c r="TGT1" s="50"/>
      <c r="TGU1" s="50"/>
      <c r="TGV1" s="48"/>
      <c r="TGW1" s="49"/>
      <c r="TGX1" s="50"/>
      <c r="TGY1" s="50"/>
      <c r="TGZ1" s="48"/>
      <c r="THA1" s="49"/>
      <c r="THB1" s="50"/>
      <c r="THC1" s="50"/>
      <c r="THD1" s="48"/>
      <c r="THE1" s="49"/>
      <c r="THF1" s="50"/>
      <c r="THG1" s="50"/>
      <c r="THH1" s="48"/>
      <c r="THI1" s="49"/>
      <c r="THJ1" s="50"/>
      <c r="THK1" s="50"/>
      <c r="THL1" s="48"/>
      <c r="THM1" s="49"/>
      <c r="THN1" s="50"/>
      <c r="THO1" s="50"/>
      <c r="THP1" s="48"/>
      <c r="THQ1" s="49"/>
      <c r="THR1" s="50"/>
      <c r="THS1" s="50"/>
      <c r="THT1" s="48"/>
      <c r="THU1" s="49"/>
      <c r="THV1" s="50"/>
      <c r="THW1" s="50"/>
      <c r="THX1" s="48"/>
      <c r="THY1" s="49"/>
      <c r="THZ1" s="50"/>
      <c r="TIA1" s="50"/>
      <c r="TIB1" s="48"/>
      <c r="TIC1" s="49"/>
      <c r="TID1" s="50"/>
      <c r="TIE1" s="50"/>
      <c r="TIF1" s="48"/>
      <c r="TIG1" s="49"/>
      <c r="TIH1" s="50"/>
      <c r="TII1" s="50"/>
      <c r="TIJ1" s="48"/>
      <c r="TIK1" s="49"/>
      <c r="TIL1" s="50"/>
      <c r="TIM1" s="50"/>
      <c r="TIN1" s="48"/>
      <c r="TIO1" s="49"/>
      <c r="TIP1" s="50"/>
      <c r="TIQ1" s="50"/>
      <c r="TIR1" s="48"/>
      <c r="TIS1" s="49"/>
      <c r="TIT1" s="50"/>
      <c r="TIU1" s="50"/>
      <c r="TIV1" s="48"/>
      <c r="TIW1" s="49"/>
      <c r="TIX1" s="50"/>
      <c r="TIY1" s="50"/>
      <c r="TIZ1" s="48"/>
      <c r="TJA1" s="49"/>
      <c r="TJB1" s="50"/>
      <c r="TJC1" s="50"/>
      <c r="TJD1" s="48"/>
      <c r="TJE1" s="49"/>
      <c r="TJF1" s="50"/>
      <c r="TJG1" s="50"/>
      <c r="TJH1" s="48"/>
      <c r="TJI1" s="49"/>
      <c r="TJJ1" s="50"/>
      <c r="TJK1" s="50"/>
      <c r="TJL1" s="48"/>
      <c r="TJM1" s="49"/>
      <c r="TJN1" s="50"/>
      <c r="TJO1" s="50"/>
      <c r="TJP1" s="48"/>
      <c r="TJQ1" s="49"/>
      <c r="TJR1" s="50"/>
      <c r="TJS1" s="50"/>
      <c r="TJT1" s="48"/>
      <c r="TJU1" s="49"/>
      <c r="TJV1" s="50"/>
      <c r="TJW1" s="50"/>
      <c r="TJX1" s="48"/>
      <c r="TJY1" s="49"/>
      <c r="TJZ1" s="50"/>
      <c r="TKA1" s="50"/>
      <c r="TKB1" s="48"/>
      <c r="TKC1" s="49"/>
      <c r="TKD1" s="50"/>
      <c r="TKE1" s="50"/>
      <c r="TKF1" s="48"/>
      <c r="TKG1" s="49"/>
      <c r="TKH1" s="50"/>
      <c r="TKI1" s="50"/>
      <c r="TKJ1" s="48"/>
      <c r="TKK1" s="49"/>
      <c r="TKL1" s="50"/>
      <c r="TKM1" s="50"/>
      <c r="TKN1" s="48"/>
      <c r="TKO1" s="49"/>
      <c r="TKP1" s="50"/>
      <c r="TKQ1" s="50"/>
      <c r="TKR1" s="48"/>
      <c r="TKS1" s="49"/>
      <c r="TKT1" s="50"/>
      <c r="TKU1" s="50"/>
      <c r="TKV1" s="48"/>
      <c r="TKW1" s="49"/>
      <c r="TKX1" s="50"/>
      <c r="TKY1" s="50"/>
      <c r="TKZ1" s="48"/>
      <c r="TLA1" s="49"/>
      <c r="TLB1" s="50"/>
      <c r="TLC1" s="50"/>
      <c r="TLD1" s="48"/>
      <c r="TLE1" s="49"/>
      <c r="TLF1" s="50"/>
      <c r="TLG1" s="50"/>
      <c r="TLH1" s="48"/>
      <c r="TLI1" s="49"/>
      <c r="TLJ1" s="50"/>
      <c r="TLK1" s="50"/>
      <c r="TLL1" s="48"/>
      <c r="TLM1" s="49"/>
      <c r="TLN1" s="50"/>
      <c r="TLO1" s="50"/>
      <c r="TLP1" s="48"/>
      <c r="TLQ1" s="49"/>
      <c r="TLR1" s="50"/>
      <c r="TLS1" s="50"/>
      <c r="TLT1" s="48"/>
      <c r="TLU1" s="49"/>
      <c r="TLV1" s="50"/>
      <c r="TLW1" s="50"/>
      <c r="TLX1" s="48"/>
      <c r="TLY1" s="49"/>
      <c r="TLZ1" s="50"/>
      <c r="TMA1" s="50"/>
      <c r="TMB1" s="48"/>
      <c r="TMC1" s="49"/>
      <c r="TMD1" s="50"/>
      <c r="TME1" s="50"/>
      <c r="TMF1" s="48"/>
      <c r="TMG1" s="49"/>
      <c r="TMH1" s="50"/>
      <c r="TMI1" s="50"/>
      <c r="TMJ1" s="48"/>
      <c r="TMK1" s="49"/>
      <c r="TML1" s="50"/>
      <c r="TMM1" s="50"/>
      <c r="TMN1" s="48"/>
      <c r="TMO1" s="49"/>
      <c r="TMP1" s="50"/>
      <c r="TMQ1" s="50"/>
      <c r="TMR1" s="48"/>
      <c r="TMS1" s="49"/>
      <c r="TMT1" s="50"/>
      <c r="TMU1" s="50"/>
      <c r="TMV1" s="48"/>
      <c r="TMW1" s="49"/>
      <c r="TMX1" s="50"/>
      <c r="TMY1" s="50"/>
      <c r="TMZ1" s="48"/>
      <c r="TNA1" s="49"/>
      <c r="TNB1" s="50"/>
      <c r="TNC1" s="50"/>
      <c r="TND1" s="48"/>
      <c r="TNE1" s="49"/>
      <c r="TNF1" s="50"/>
      <c r="TNG1" s="50"/>
      <c r="TNH1" s="48"/>
      <c r="TNI1" s="49"/>
      <c r="TNJ1" s="50"/>
      <c r="TNK1" s="50"/>
      <c r="TNL1" s="48"/>
      <c r="TNM1" s="49"/>
      <c r="TNN1" s="50"/>
      <c r="TNO1" s="50"/>
      <c r="TNP1" s="48"/>
      <c r="TNQ1" s="49"/>
      <c r="TNR1" s="50"/>
      <c r="TNS1" s="50"/>
      <c r="TNT1" s="48"/>
      <c r="TNU1" s="49"/>
      <c r="TNV1" s="50"/>
      <c r="TNW1" s="50"/>
      <c r="TNX1" s="48"/>
      <c r="TNY1" s="49"/>
      <c r="TNZ1" s="50"/>
      <c r="TOA1" s="50"/>
      <c r="TOB1" s="48"/>
      <c r="TOC1" s="49"/>
      <c r="TOD1" s="50"/>
      <c r="TOE1" s="50"/>
      <c r="TOF1" s="48"/>
      <c r="TOG1" s="49"/>
      <c r="TOH1" s="50"/>
      <c r="TOI1" s="50"/>
      <c r="TOJ1" s="48"/>
      <c r="TOK1" s="49"/>
      <c r="TOL1" s="50"/>
      <c r="TOM1" s="50"/>
      <c r="TON1" s="48"/>
      <c r="TOO1" s="49"/>
      <c r="TOP1" s="50"/>
      <c r="TOQ1" s="50"/>
      <c r="TOR1" s="48"/>
      <c r="TOS1" s="49"/>
      <c r="TOT1" s="50"/>
      <c r="TOU1" s="50"/>
      <c r="TOV1" s="48"/>
      <c r="TOW1" s="49"/>
      <c r="TOX1" s="50"/>
      <c r="TOY1" s="50"/>
      <c r="TOZ1" s="48"/>
      <c r="TPA1" s="49"/>
      <c r="TPB1" s="50"/>
      <c r="TPC1" s="50"/>
      <c r="TPD1" s="48"/>
      <c r="TPE1" s="49"/>
      <c r="TPF1" s="50"/>
      <c r="TPG1" s="50"/>
      <c r="TPH1" s="48"/>
      <c r="TPI1" s="49"/>
      <c r="TPJ1" s="50"/>
      <c r="TPK1" s="50"/>
      <c r="TPL1" s="48"/>
      <c r="TPM1" s="49"/>
      <c r="TPN1" s="50"/>
      <c r="TPO1" s="50"/>
      <c r="TPP1" s="48"/>
      <c r="TPQ1" s="49"/>
      <c r="TPR1" s="50"/>
      <c r="TPS1" s="50"/>
      <c r="TPT1" s="48"/>
      <c r="TPU1" s="49"/>
      <c r="TPV1" s="50"/>
      <c r="TPW1" s="50"/>
      <c r="TPX1" s="48"/>
      <c r="TPY1" s="49"/>
      <c r="TPZ1" s="50"/>
      <c r="TQA1" s="50"/>
      <c r="TQB1" s="48"/>
      <c r="TQC1" s="49"/>
      <c r="TQD1" s="50"/>
      <c r="TQE1" s="50"/>
      <c r="TQF1" s="48"/>
      <c r="TQG1" s="49"/>
      <c r="TQH1" s="50"/>
      <c r="TQI1" s="50"/>
      <c r="TQJ1" s="48"/>
      <c r="TQK1" s="49"/>
      <c r="TQL1" s="50"/>
      <c r="TQM1" s="50"/>
      <c r="TQN1" s="48"/>
      <c r="TQO1" s="49"/>
      <c r="TQP1" s="50"/>
      <c r="TQQ1" s="50"/>
      <c r="TQR1" s="48"/>
      <c r="TQS1" s="49"/>
      <c r="TQT1" s="50"/>
      <c r="TQU1" s="50"/>
      <c r="TQV1" s="48"/>
      <c r="TQW1" s="49"/>
      <c r="TQX1" s="50"/>
      <c r="TQY1" s="50"/>
      <c r="TQZ1" s="48"/>
      <c r="TRA1" s="49"/>
      <c r="TRB1" s="50"/>
      <c r="TRC1" s="50"/>
      <c r="TRD1" s="48"/>
      <c r="TRE1" s="49"/>
      <c r="TRF1" s="50"/>
      <c r="TRG1" s="50"/>
      <c r="TRH1" s="48"/>
      <c r="TRI1" s="49"/>
      <c r="TRJ1" s="50"/>
      <c r="TRK1" s="50"/>
      <c r="TRL1" s="48"/>
      <c r="TRM1" s="49"/>
      <c r="TRN1" s="50"/>
      <c r="TRO1" s="50"/>
      <c r="TRP1" s="48"/>
      <c r="TRQ1" s="49"/>
      <c r="TRR1" s="50"/>
      <c r="TRS1" s="50"/>
      <c r="TRT1" s="48"/>
      <c r="TRU1" s="49"/>
      <c r="TRV1" s="50"/>
      <c r="TRW1" s="50"/>
      <c r="TRX1" s="48"/>
      <c r="TRY1" s="49"/>
      <c r="TRZ1" s="50"/>
      <c r="TSA1" s="50"/>
      <c r="TSB1" s="48"/>
      <c r="TSC1" s="49"/>
      <c r="TSD1" s="50"/>
      <c r="TSE1" s="50"/>
      <c r="TSF1" s="48"/>
      <c r="TSG1" s="49"/>
      <c r="TSH1" s="50"/>
      <c r="TSI1" s="50"/>
      <c r="TSJ1" s="48"/>
      <c r="TSK1" s="49"/>
      <c r="TSL1" s="50"/>
      <c r="TSM1" s="50"/>
      <c r="TSN1" s="48"/>
      <c r="TSO1" s="49"/>
      <c r="TSP1" s="50"/>
      <c r="TSQ1" s="50"/>
      <c r="TSR1" s="48"/>
      <c r="TSS1" s="49"/>
      <c r="TST1" s="50"/>
      <c r="TSU1" s="50"/>
      <c r="TSV1" s="48"/>
      <c r="TSW1" s="49"/>
      <c r="TSX1" s="50"/>
      <c r="TSY1" s="50"/>
      <c r="TSZ1" s="48"/>
      <c r="TTA1" s="49"/>
      <c r="TTB1" s="50"/>
      <c r="TTC1" s="50"/>
      <c r="TTD1" s="48"/>
      <c r="TTE1" s="49"/>
      <c r="TTF1" s="50"/>
      <c r="TTG1" s="50"/>
      <c r="TTH1" s="48"/>
      <c r="TTI1" s="49"/>
      <c r="TTJ1" s="50"/>
      <c r="TTK1" s="50"/>
      <c r="TTL1" s="48"/>
      <c r="TTM1" s="49"/>
      <c r="TTN1" s="50"/>
      <c r="TTO1" s="50"/>
      <c r="TTP1" s="48"/>
      <c r="TTQ1" s="49"/>
      <c r="TTR1" s="50"/>
      <c r="TTS1" s="50"/>
      <c r="TTT1" s="48"/>
      <c r="TTU1" s="49"/>
      <c r="TTV1" s="50"/>
      <c r="TTW1" s="50"/>
      <c r="TTX1" s="48"/>
      <c r="TTY1" s="49"/>
      <c r="TTZ1" s="50"/>
      <c r="TUA1" s="50"/>
      <c r="TUB1" s="48"/>
      <c r="TUC1" s="49"/>
      <c r="TUD1" s="50"/>
      <c r="TUE1" s="50"/>
      <c r="TUF1" s="48"/>
      <c r="TUG1" s="49"/>
      <c r="TUH1" s="50"/>
      <c r="TUI1" s="50"/>
      <c r="TUJ1" s="48"/>
      <c r="TUK1" s="49"/>
      <c r="TUL1" s="50"/>
      <c r="TUM1" s="50"/>
      <c r="TUN1" s="48"/>
      <c r="TUO1" s="49"/>
      <c r="TUP1" s="50"/>
      <c r="TUQ1" s="50"/>
      <c r="TUR1" s="48"/>
      <c r="TUS1" s="49"/>
      <c r="TUT1" s="50"/>
      <c r="TUU1" s="50"/>
      <c r="TUV1" s="48"/>
      <c r="TUW1" s="49"/>
      <c r="TUX1" s="50"/>
      <c r="TUY1" s="50"/>
      <c r="TUZ1" s="48"/>
      <c r="TVA1" s="49"/>
      <c r="TVB1" s="50"/>
      <c r="TVC1" s="50"/>
      <c r="TVD1" s="48"/>
      <c r="TVE1" s="49"/>
      <c r="TVF1" s="50"/>
      <c r="TVG1" s="50"/>
      <c r="TVH1" s="48"/>
      <c r="TVI1" s="49"/>
      <c r="TVJ1" s="50"/>
      <c r="TVK1" s="50"/>
      <c r="TVL1" s="48"/>
      <c r="TVM1" s="49"/>
      <c r="TVN1" s="50"/>
      <c r="TVO1" s="50"/>
      <c r="TVP1" s="48"/>
      <c r="TVQ1" s="49"/>
      <c r="TVR1" s="50"/>
      <c r="TVS1" s="50"/>
      <c r="TVT1" s="48"/>
      <c r="TVU1" s="49"/>
      <c r="TVV1" s="50"/>
      <c r="TVW1" s="50"/>
      <c r="TVX1" s="48"/>
      <c r="TVY1" s="49"/>
      <c r="TVZ1" s="50"/>
      <c r="TWA1" s="50"/>
      <c r="TWB1" s="48"/>
      <c r="TWC1" s="49"/>
      <c r="TWD1" s="50"/>
      <c r="TWE1" s="50"/>
      <c r="TWF1" s="48"/>
      <c r="TWG1" s="49"/>
      <c r="TWH1" s="50"/>
      <c r="TWI1" s="50"/>
      <c r="TWJ1" s="48"/>
      <c r="TWK1" s="49"/>
      <c r="TWL1" s="50"/>
      <c r="TWM1" s="50"/>
      <c r="TWN1" s="48"/>
      <c r="TWO1" s="49"/>
      <c r="TWP1" s="50"/>
      <c r="TWQ1" s="50"/>
      <c r="TWR1" s="48"/>
      <c r="TWS1" s="49"/>
      <c r="TWT1" s="50"/>
      <c r="TWU1" s="50"/>
      <c r="TWV1" s="48"/>
      <c r="TWW1" s="49"/>
      <c r="TWX1" s="50"/>
      <c r="TWY1" s="50"/>
      <c r="TWZ1" s="48"/>
      <c r="TXA1" s="49"/>
      <c r="TXB1" s="50"/>
      <c r="TXC1" s="50"/>
      <c r="TXD1" s="48"/>
      <c r="TXE1" s="49"/>
      <c r="TXF1" s="50"/>
      <c r="TXG1" s="50"/>
      <c r="TXH1" s="48"/>
      <c r="TXI1" s="49"/>
      <c r="TXJ1" s="50"/>
      <c r="TXK1" s="50"/>
      <c r="TXL1" s="48"/>
      <c r="TXM1" s="49"/>
      <c r="TXN1" s="50"/>
      <c r="TXO1" s="50"/>
      <c r="TXP1" s="48"/>
      <c r="TXQ1" s="49"/>
      <c r="TXR1" s="50"/>
      <c r="TXS1" s="50"/>
      <c r="TXT1" s="48"/>
      <c r="TXU1" s="49"/>
      <c r="TXV1" s="50"/>
      <c r="TXW1" s="50"/>
      <c r="TXX1" s="48"/>
      <c r="TXY1" s="49"/>
      <c r="TXZ1" s="50"/>
      <c r="TYA1" s="50"/>
      <c r="TYB1" s="48"/>
      <c r="TYC1" s="49"/>
      <c r="TYD1" s="50"/>
      <c r="TYE1" s="50"/>
      <c r="TYF1" s="48"/>
      <c r="TYG1" s="49"/>
      <c r="TYH1" s="50"/>
      <c r="TYI1" s="50"/>
      <c r="TYJ1" s="48"/>
      <c r="TYK1" s="49"/>
      <c r="TYL1" s="50"/>
      <c r="TYM1" s="50"/>
      <c r="TYN1" s="48"/>
      <c r="TYO1" s="49"/>
      <c r="TYP1" s="50"/>
      <c r="TYQ1" s="50"/>
      <c r="TYR1" s="48"/>
      <c r="TYS1" s="49"/>
      <c r="TYT1" s="50"/>
      <c r="TYU1" s="50"/>
      <c r="TYV1" s="48"/>
      <c r="TYW1" s="49"/>
      <c r="TYX1" s="50"/>
      <c r="TYY1" s="50"/>
      <c r="TYZ1" s="48"/>
      <c r="TZA1" s="49"/>
      <c r="TZB1" s="50"/>
      <c r="TZC1" s="50"/>
      <c r="TZD1" s="48"/>
      <c r="TZE1" s="49"/>
      <c r="TZF1" s="50"/>
      <c r="TZG1" s="50"/>
      <c r="TZH1" s="48"/>
      <c r="TZI1" s="49"/>
      <c r="TZJ1" s="50"/>
      <c r="TZK1" s="50"/>
      <c r="TZL1" s="48"/>
      <c r="TZM1" s="49"/>
      <c r="TZN1" s="50"/>
      <c r="TZO1" s="50"/>
      <c r="TZP1" s="48"/>
      <c r="TZQ1" s="49"/>
      <c r="TZR1" s="50"/>
      <c r="TZS1" s="50"/>
      <c r="TZT1" s="48"/>
      <c r="TZU1" s="49"/>
      <c r="TZV1" s="50"/>
      <c r="TZW1" s="50"/>
      <c r="TZX1" s="48"/>
      <c r="TZY1" s="49"/>
      <c r="TZZ1" s="50"/>
      <c r="UAA1" s="50"/>
      <c r="UAB1" s="48"/>
      <c r="UAC1" s="49"/>
      <c r="UAD1" s="50"/>
      <c r="UAE1" s="50"/>
      <c r="UAF1" s="48"/>
      <c r="UAG1" s="49"/>
      <c r="UAH1" s="50"/>
      <c r="UAI1" s="50"/>
      <c r="UAJ1" s="48"/>
      <c r="UAK1" s="49"/>
      <c r="UAL1" s="50"/>
      <c r="UAM1" s="50"/>
      <c r="UAN1" s="48"/>
      <c r="UAO1" s="49"/>
      <c r="UAP1" s="50"/>
      <c r="UAQ1" s="50"/>
      <c r="UAR1" s="48"/>
      <c r="UAS1" s="49"/>
      <c r="UAT1" s="50"/>
      <c r="UAU1" s="50"/>
      <c r="UAV1" s="48"/>
      <c r="UAW1" s="49"/>
      <c r="UAX1" s="50"/>
      <c r="UAY1" s="50"/>
      <c r="UAZ1" s="48"/>
      <c r="UBA1" s="49"/>
      <c r="UBB1" s="50"/>
      <c r="UBC1" s="50"/>
      <c r="UBD1" s="48"/>
      <c r="UBE1" s="49"/>
      <c r="UBF1" s="50"/>
      <c r="UBG1" s="50"/>
      <c r="UBH1" s="48"/>
      <c r="UBI1" s="49"/>
      <c r="UBJ1" s="50"/>
      <c r="UBK1" s="50"/>
      <c r="UBL1" s="48"/>
      <c r="UBM1" s="49"/>
      <c r="UBN1" s="50"/>
      <c r="UBO1" s="50"/>
      <c r="UBP1" s="48"/>
      <c r="UBQ1" s="49"/>
      <c r="UBR1" s="50"/>
      <c r="UBS1" s="50"/>
      <c r="UBT1" s="48"/>
      <c r="UBU1" s="49"/>
      <c r="UBV1" s="50"/>
      <c r="UBW1" s="50"/>
      <c r="UBX1" s="48"/>
      <c r="UBY1" s="49"/>
      <c r="UBZ1" s="50"/>
      <c r="UCA1" s="50"/>
      <c r="UCB1" s="48"/>
      <c r="UCC1" s="49"/>
      <c r="UCD1" s="50"/>
      <c r="UCE1" s="50"/>
      <c r="UCF1" s="48"/>
      <c r="UCG1" s="49"/>
      <c r="UCH1" s="50"/>
      <c r="UCI1" s="50"/>
      <c r="UCJ1" s="48"/>
      <c r="UCK1" s="49"/>
      <c r="UCL1" s="50"/>
      <c r="UCM1" s="50"/>
      <c r="UCN1" s="48"/>
      <c r="UCO1" s="49"/>
      <c r="UCP1" s="50"/>
      <c r="UCQ1" s="50"/>
      <c r="UCR1" s="48"/>
      <c r="UCS1" s="49"/>
      <c r="UCT1" s="50"/>
      <c r="UCU1" s="50"/>
      <c r="UCV1" s="48"/>
      <c r="UCW1" s="49"/>
      <c r="UCX1" s="50"/>
      <c r="UCY1" s="50"/>
      <c r="UCZ1" s="48"/>
      <c r="UDA1" s="49"/>
      <c r="UDB1" s="50"/>
      <c r="UDC1" s="50"/>
      <c r="UDD1" s="48"/>
      <c r="UDE1" s="49"/>
      <c r="UDF1" s="50"/>
      <c r="UDG1" s="50"/>
      <c r="UDH1" s="48"/>
      <c r="UDI1" s="49"/>
      <c r="UDJ1" s="50"/>
      <c r="UDK1" s="50"/>
      <c r="UDL1" s="48"/>
      <c r="UDM1" s="49"/>
      <c r="UDN1" s="50"/>
      <c r="UDO1" s="50"/>
      <c r="UDP1" s="48"/>
      <c r="UDQ1" s="49"/>
      <c r="UDR1" s="50"/>
      <c r="UDS1" s="50"/>
      <c r="UDT1" s="48"/>
      <c r="UDU1" s="49"/>
      <c r="UDV1" s="50"/>
      <c r="UDW1" s="50"/>
      <c r="UDX1" s="48"/>
      <c r="UDY1" s="49"/>
      <c r="UDZ1" s="50"/>
      <c r="UEA1" s="50"/>
      <c r="UEB1" s="48"/>
      <c r="UEC1" s="49"/>
      <c r="UED1" s="50"/>
      <c r="UEE1" s="50"/>
      <c r="UEF1" s="48"/>
      <c r="UEG1" s="49"/>
      <c r="UEH1" s="50"/>
      <c r="UEI1" s="50"/>
      <c r="UEJ1" s="48"/>
      <c r="UEK1" s="49"/>
      <c r="UEL1" s="50"/>
      <c r="UEM1" s="50"/>
      <c r="UEN1" s="48"/>
      <c r="UEO1" s="49"/>
      <c r="UEP1" s="50"/>
      <c r="UEQ1" s="50"/>
      <c r="UER1" s="48"/>
      <c r="UES1" s="49"/>
      <c r="UET1" s="50"/>
      <c r="UEU1" s="50"/>
      <c r="UEV1" s="48"/>
      <c r="UEW1" s="49"/>
      <c r="UEX1" s="50"/>
      <c r="UEY1" s="50"/>
      <c r="UEZ1" s="48"/>
      <c r="UFA1" s="49"/>
      <c r="UFB1" s="50"/>
      <c r="UFC1" s="50"/>
      <c r="UFD1" s="48"/>
      <c r="UFE1" s="49"/>
      <c r="UFF1" s="50"/>
      <c r="UFG1" s="50"/>
      <c r="UFH1" s="48"/>
      <c r="UFI1" s="49"/>
      <c r="UFJ1" s="50"/>
      <c r="UFK1" s="50"/>
      <c r="UFL1" s="48"/>
      <c r="UFM1" s="49"/>
      <c r="UFN1" s="50"/>
      <c r="UFO1" s="50"/>
      <c r="UFP1" s="48"/>
      <c r="UFQ1" s="49"/>
      <c r="UFR1" s="50"/>
      <c r="UFS1" s="50"/>
      <c r="UFT1" s="48"/>
      <c r="UFU1" s="49"/>
      <c r="UFV1" s="50"/>
      <c r="UFW1" s="50"/>
      <c r="UFX1" s="48"/>
      <c r="UFY1" s="49"/>
      <c r="UFZ1" s="50"/>
      <c r="UGA1" s="50"/>
      <c r="UGB1" s="48"/>
      <c r="UGC1" s="49"/>
      <c r="UGD1" s="50"/>
      <c r="UGE1" s="50"/>
      <c r="UGF1" s="48"/>
      <c r="UGG1" s="49"/>
      <c r="UGH1" s="50"/>
      <c r="UGI1" s="50"/>
      <c r="UGJ1" s="48"/>
      <c r="UGK1" s="49"/>
      <c r="UGL1" s="50"/>
      <c r="UGM1" s="50"/>
      <c r="UGN1" s="48"/>
      <c r="UGO1" s="49"/>
      <c r="UGP1" s="50"/>
      <c r="UGQ1" s="50"/>
      <c r="UGR1" s="48"/>
      <c r="UGS1" s="49"/>
      <c r="UGT1" s="50"/>
      <c r="UGU1" s="50"/>
      <c r="UGV1" s="48"/>
      <c r="UGW1" s="49"/>
      <c r="UGX1" s="50"/>
      <c r="UGY1" s="50"/>
      <c r="UGZ1" s="48"/>
      <c r="UHA1" s="49"/>
      <c r="UHB1" s="50"/>
      <c r="UHC1" s="50"/>
      <c r="UHD1" s="48"/>
      <c r="UHE1" s="49"/>
      <c r="UHF1" s="50"/>
      <c r="UHG1" s="50"/>
      <c r="UHH1" s="48"/>
      <c r="UHI1" s="49"/>
      <c r="UHJ1" s="50"/>
      <c r="UHK1" s="50"/>
      <c r="UHL1" s="48"/>
      <c r="UHM1" s="49"/>
      <c r="UHN1" s="50"/>
      <c r="UHO1" s="50"/>
      <c r="UHP1" s="48"/>
      <c r="UHQ1" s="49"/>
      <c r="UHR1" s="50"/>
      <c r="UHS1" s="50"/>
      <c r="UHT1" s="48"/>
      <c r="UHU1" s="49"/>
      <c r="UHV1" s="50"/>
      <c r="UHW1" s="50"/>
      <c r="UHX1" s="48"/>
      <c r="UHY1" s="49"/>
      <c r="UHZ1" s="50"/>
      <c r="UIA1" s="50"/>
      <c r="UIB1" s="48"/>
      <c r="UIC1" s="49"/>
      <c r="UID1" s="50"/>
      <c r="UIE1" s="50"/>
      <c r="UIF1" s="48"/>
      <c r="UIG1" s="49"/>
      <c r="UIH1" s="50"/>
      <c r="UII1" s="50"/>
      <c r="UIJ1" s="48"/>
      <c r="UIK1" s="49"/>
      <c r="UIL1" s="50"/>
      <c r="UIM1" s="50"/>
      <c r="UIN1" s="48"/>
      <c r="UIO1" s="49"/>
      <c r="UIP1" s="50"/>
      <c r="UIQ1" s="50"/>
      <c r="UIR1" s="48"/>
      <c r="UIS1" s="49"/>
      <c r="UIT1" s="50"/>
      <c r="UIU1" s="50"/>
      <c r="UIV1" s="48"/>
      <c r="UIW1" s="49"/>
      <c r="UIX1" s="50"/>
      <c r="UIY1" s="50"/>
      <c r="UIZ1" s="48"/>
      <c r="UJA1" s="49"/>
      <c r="UJB1" s="50"/>
      <c r="UJC1" s="50"/>
      <c r="UJD1" s="48"/>
      <c r="UJE1" s="49"/>
      <c r="UJF1" s="50"/>
      <c r="UJG1" s="50"/>
      <c r="UJH1" s="48"/>
      <c r="UJI1" s="49"/>
      <c r="UJJ1" s="50"/>
      <c r="UJK1" s="50"/>
      <c r="UJL1" s="48"/>
      <c r="UJM1" s="49"/>
      <c r="UJN1" s="50"/>
      <c r="UJO1" s="50"/>
      <c r="UJP1" s="48"/>
      <c r="UJQ1" s="49"/>
      <c r="UJR1" s="50"/>
      <c r="UJS1" s="50"/>
      <c r="UJT1" s="48"/>
      <c r="UJU1" s="49"/>
      <c r="UJV1" s="50"/>
      <c r="UJW1" s="50"/>
      <c r="UJX1" s="48"/>
      <c r="UJY1" s="49"/>
      <c r="UJZ1" s="50"/>
      <c r="UKA1" s="50"/>
      <c r="UKB1" s="48"/>
      <c r="UKC1" s="49"/>
      <c r="UKD1" s="50"/>
      <c r="UKE1" s="50"/>
      <c r="UKF1" s="48"/>
      <c r="UKG1" s="49"/>
      <c r="UKH1" s="50"/>
      <c r="UKI1" s="50"/>
      <c r="UKJ1" s="48"/>
      <c r="UKK1" s="49"/>
      <c r="UKL1" s="50"/>
      <c r="UKM1" s="50"/>
      <c r="UKN1" s="48"/>
      <c r="UKO1" s="49"/>
      <c r="UKP1" s="50"/>
      <c r="UKQ1" s="50"/>
      <c r="UKR1" s="48"/>
      <c r="UKS1" s="49"/>
      <c r="UKT1" s="50"/>
      <c r="UKU1" s="50"/>
      <c r="UKV1" s="48"/>
      <c r="UKW1" s="49"/>
      <c r="UKX1" s="50"/>
      <c r="UKY1" s="50"/>
      <c r="UKZ1" s="48"/>
      <c r="ULA1" s="49"/>
      <c r="ULB1" s="50"/>
      <c r="ULC1" s="50"/>
      <c r="ULD1" s="48"/>
      <c r="ULE1" s="49"/>
      <c r="ULF1" s="50"/>
      <c r="ULG1" s="50"/>
      <c r="ULH1" s="48"/>
      <c r="ULI1" s="49"/>
      <c r="ULJ1" s="50"/>
      <c r="ULK1" s="50"/>
      <c r="ULL1" s="48"/>
      <c r="ULM1" s="49"/>
      <c r="ULN1" s="50"/>
      <c r="ULO1" s="50"/>
      <c r="ULP1" s="48"/>
      <c r="ULQ1" s="49"/>
      <c r="ULR1" s="50"/>
      <c r="ULS1" s="50"/>
      <c r="ULT1" s="48"/>
      <c r="ULU1" s="49"/>
      <c r="ULV1" s="50"/>
      <c r="ULW1" s="50"/>
      <c r="ULX1" s="48"/>
      <c r="ULY1" s="49"/>
      <c r="ULZ1" s="50"/>
      <c r="UMA1" s="50"/>
      <c r="UMB1" s="48"/>
      <c r="UMC1" s="49"/>
      <c r="UMD1" s="50"/>
      <c r="UME1" s="50"/>
      <c r="UMF1" s="48"/>
      <c r="UMG1" s="49"/>
      <c r="UMH1" s="50"/>
      <c r="UMI1" s="50"/>
      <c r="UMJ1" s="48"/>
      <c r="UMK1" s="49"/>
      <c r="UML1" s="50"/>
      <c r="UMM1" s="50"/>
      <c r="UMN1" s="48"/>
      <c r="UMO1" s="49"/>
      <c r="UMP1" s="50"/>
      <c r="UMQ1" s="50"/>
      <c r="UMR1" s="48"/>
      <c r="UMS1" s="49"/>
      <c r="UMT1" s="50"/>
      <c r="UMU1" s="50"/>
      <c r="UMV1" s="48"/>
      <c r="UMW1" s="49"/>
      <c r="UMX1" s="50"/>
      <c r="UMY1" s="50"/>
      <c r="UMZ1" s="48"/>
      <c r="UNA1" s="49"/>
      <c r="UNB1" s="50"/>
      <c r="UNC1" s="50"/>
      <c r="UND1" s="48"/>
      <c r="UNE1" s="49"/>
      <c r="UNF1" s="50"/>
      <c r="UNG1" s="50"/>
      <c r="UNH1" s="48"/>
      <c r="UNI1" s="49"/>
      <c r="UNJ1" s="50"/>
      <c r="UNK1" s="50"/>
      <c r="UNL1" s="48"/>
      <c r="UNM1" s="49"/>
      <c r="UNN1" s="50"/>
      <c r="UNO1" s="50"/>
      <c r="UNP1" s="48"/>
      <c r="UNQ1" s="49"/>
      <c r="UNR1" s="50"/>
      <c r="UNS1" s="50"/>
      <c r="UNT1" s="48"/>
      <c r="UNU1" s="49"/>
      <c r="UNV1" s="50"/>
      <c r="UNW1" s="50"/>
      <c r="UNX1" s="48"/>
      <c r="UNY1" s="49"/>
      <c r="UNZ1" s="50"/>
      <c r="UOA1" s="50"/>
      <c r="UOB1" s="48"/>
      <c r="UOC1" s="49"/>
      <c r="UOD1" s="50"/>
      <c r="UOE1" s="50"/>
      <c r="UOF1" s="48"/>
      <c r="UOG1" s="49"/>
      <c r="UOH1" s="50"/>
      <c r="UOI1" s="50"/>
      <c r="UOJ1" s="48"/>
      <c r="UOK1" s="49"/>
      <c r="UOL1" s="50"/>
      <c r="UOM1" s="50"/>
      <c r="UON1" s="48"/>
      <c r="UOO1" s="49"/>
      <c r="UOP1" s="50"/>
      <c r="UOQ1" s="50"/>
      <c r="UOR1" s="48"/>
      <c r="UOS1" s="49"/>
      <c r="UOT1" s="50"/>
      <c r="UOU1" s="50"/>
      <c r="UOV1" s="48"/>
      <c r="UOW1" s="49"/>
      <c r="UOX1" s="50"/>
      <c r="UOY1" s="50"/>
      <c r="UOZ1" s="48"/>
      <c r="UPA1" s="49"/>
      <c r="UPB1" s="50"/>
      <c r="UPC1" s="50"/>
      <c r="UPD1" s="48"/>
      <c r="UPE1" s="49"/>
      <c r="UPF1" s="50"/>
      <c r="UPG1" s="50"/>
      <c r="UPH1" s="48"/>
      <c r="UPI1" s="49"/>
      <c r="UPJ1" s="50"/>
      <c r="UPK1" s="50"/>
      <c r="UPL1" s="48"/>
      <c r="UPM1" s="49"/>
      <c r="UPN1" s="50"/>
      <c r="UPO1" s="50"/>
      <c r="UPP1" s="48"/>
      <c r="UPQ1" s="49"/>
      <c r="UPR1" s="50"/>
      <c r="UPS1" s="50"/>
      <c r="UPT1" s="48"/>
      <c r="UPU1" s="49"/>
      <c r="UPV1" s="50"/>
      <c r="UPW1" s="50"/>
      <c r="UPX1" s="48"/>
      <c r="UPY1" s="49"/>
      <c r="UPZ1" s="50"/>
      <c r="UQA1" s="50"/>
      <c r="UQB1" s="48"/>
      <c r="UQC1" s="49"/>
      <c r="UQD1" s="50"/>
      <c r="UQE1" s="50"/>
      <c r="UQF1" s="48"/>
      <c r="UQG1" s="49"/>
      <c r="UQH1" s="50"/>
      <c r="UQI1" s="50"/>
      <c r="UQJ1" s="48"/>
      <c r="UQK1" s="49"/>
      <c r="UQL1" s="50"/>
      <c r="UQM1" s="50"/>
      <c r="UQN1" s="48"/>
      <c r="UQO1" s="49"/>
      <c r="UQP1" s="50"/>
      <c r="UQQ1" s="50"/>
      <c r="UQR1" s="48"/>
      <c r="UQS1" s="49"/>
      <c r="UQT1" s="50"/>
      <c r="UQU1" s="50"/>
      <c r="UQV1" s="48"/>
      <c r="UQW1" s="49"/>
      <c r="UQX1" s="50"/>
      <c r="UQY1" s="50"/>
      <c r="UQZ1" s="48"/>
      <c r="URA1" s="49"/>
      <c r="URB1" s="50"/>
      <c r="URC1" s="50"/>
      <c r="URD1" s="48"/>
      <c r="URE1" s="49"/>
      <c r="URF1" s="50"/>
      <c r="URG1" s="50"/>
      <c r="URH1" s="48"/>
      <c r="URI1" s="49"/>
      <c r="URJ1" s="50"/>
      <c r="URK1" s="50"/>
      <c r="URL1" s="48"/>
      <c r="URM1" s="49"/>
      <c r="URN1" s="50"/>
      <c r="URO1" s="50"/>
      <c r="URP1" s="48"/>
      <c r="URQ1" s="49"/>
      <c r="URR1" s="50"/>
      <c r="URS1" s="50"/>
      <c r="URT1" s="48"/>
      <c r="URU1" s="49"/>
      <c r="URV1" s="50"/>
      <c r="URW1" s="50"/>
      <c r="URX1" s="48"/>
      <c r="URY1" s="49"/>
      <c r="URZ1" s="50"/>
      <c r="USA1" s="50"/>
      <c r="USB1" s="48"/>
      <c r="USC1" s="49"/>
      <c r="USD1" s="50"/>
      <c r="USE1" s="50"/>
      <c r="USF1" s="48"/>
      <c r="USG1" s="49"/>
      <c r="USH1" s="50"/>
      <c r="USI1" s="50"/>
      <c r="USJ1" s="48"/>
      <c r="USK1" s="49"/>
      <c r="USL1" s="50"/>
      <c r="USM1" s="50"/>
      <c r="USN1" s="48"/>
      <c r="USO1" s="49"/>
      <c r="USP1" s="50"/>
      <c r="USQ1" s="50"/>
      <c r="USR1" s="48"/>
      <c r="USS1" s="49"/>
      <c r="UST1" s="50"/>
      <c r="USU1" s="50"/>
      <c r="USV1" s="48"/>
      <c r="USW1" s="49"/>
      <c r="USX1" s="50"/>
      <c r="USY1" s="50"/>
      <c r="USZ1" s="48"/>
      <c r="UTA1" s="49"/>
      <c r="UTB1" s="50"/>
      <c r="UTC1" s="50"/>
      <c r="UTD1" s="48"/>
      <c r="UTE1" s="49"/>
      <c r="UTF1" s="50"/>
      <c r="UTG1" s="50"/>
      <c r="UTH1" s="48"/>
      <c r="UTI1" s="49"/>
      <c r="UTJ1" s="50"/>
      <c r="UTK1" s="50"/>
      <c r="UTL1" s="48"/>
      <c r="UTM1" s="49"/>
      <c r="UTN1" s="50"/>
      <c r="UTO1" s="50"/>
      <c r="UTP1" s="48"/>
      <c r="UTQ1" s="49"/>
      <c r="UTR1" s="50"/>
      <c r="UTS1" s="50"/>
      <c r="UTT1" s="48"/>
      <c r="UTU1" s="49"/>
      <c r="UTV1" s="50"/>
      <c r="UTW1" s="50"/>
      <c r="UTX1" s="48"/>
      <c r="UTY1" s="49"/>
      <c r="UTZ1" s="50"/>
      <c r="UUA1" s="50"/>
      <c r="UUB1" s="48"/>
      <c r="UUC1" s="49"/>
      <c r="UUD1" s="50"/>
      <c r="UUE1" s="50"/>
      <c r="UUF1" s="48"/>
      <c r="UUG1" s="49"/>
      <c r="UUH1" s="50"/>
      <c r="UUI1" s="50"/>
      <c r="UUJ1" s="48"/>
      <c r="UUK1" s="49"/>
      <c r="UUL1" s="50"/>
      <c r="UUM1" s="50"/>
      <c r="UUN1" s="48"/>
      <c r="UUO1" s="49"/>
      <c r="UUP1" s="50"/>
      <c r="UUQ1" s="50"/>
      <c r="UUR1" s="48"/>
      <c r="UUS1" s="49"/>
      <c r="UUT1" s="50"/>
      <c r="UUU1" s="50"/>
      <c r="UUV1" s="48"/>
      <c r="UUW1" s="49"/>
      <c r="UUX1" s="50"/>
      <c r="UUY1" s="50"/>
      <c r="UUZ1" s="48"/>
      <c r="UVA1" s="49"/>
      <c r="UVB1" s="50"/>
      <c r="UVC1" s="50"/>
      <c r="UVD1" s="48"/>
      <c r="UVE1" s="49"/>
      <c r="UVF1" s="50"/>
      <c r="UVG1" s="50"/>
      <c r="UVH1" s="48"/>
      <c r="UVI1" s="49"/>
      <c r="UVJ1" s="50"/>
      <c r="UVK1" s="50"/>
      <c r="UVL1" s="48"/>
      <c r="UVM1" s="49"/>
      <c r="UVN1" s="50"/>
      <c r="UVO1" s="50"/>
      <c r="UVP1" s="48"/>
      <c r="UVQ1" s="49"/>
      <c r="UVR1" s="50"/>
      <c r="UVS1" s="50"/>
      <c r="UVT1" s="48"/>
      <c r="UVU1" s="49"/>
      <c r="UVV1" s="50"/>
      <c r="UVW1" s="50"/>
      <c r="UVX1" s="48"/>
      <c r="UVY1" s="49"/>
      <c r="UVZ1" s="50"/>
      <c r="UWA1" s="50"/>
      <c r="UWB1" s="48"/>
      <c r="UWC1" s="49"/>
      <c r="UWD1" s="50"/>
      <c r="UWE1" s="50"/>
      <c r="UWF1" s="48"/>
      <c r="UWG1" s="49"/>
      <c r="UWH1" s="50"/>
      <c r="UWI1" s="50"/>
      <c r="UWJ1" s="48"/>
      <c r="UWK1" s="49"/>
      <c r="UWL1" s="50"/>
      <c r="UWM1" s="50"/>
      <c r="UWN1" s="48"/>
      <c r="UWO1" s="49"/>
      <c r="UWP1" s="50"/>
      <c r="UWQ1" s="50"/>
      <c r="UWR1" s="48"/>
      <c r="UWS1" s="49"/>
      <c r="UWT1" s="50"/>
      <c r="UWU1" s="50"/>
      <c r="UWV1" s="48"/>
      <c r="UWW1" s="49"/>
      <c r="UWX1" s="50"/>
      <c r="UWY1" s="50"/>
      <c r="UWZ1" s="48"/>
      <c r="UXA1" s="49"/>
      <c r="UXB1" s="50"/>
      <c r="UXC1" s="50"/>
      <c r="UXD1" s="48"/>
      <c r="UXE1" s="49"/>
      <c r="UXF1" s="50"/>
      <c r="UXG1" s="50"/>
      <c r="UXH1" s="48"/>
      <c r="UXI1" s="49"/>
      <c r="UXJ1" s="50"/>
      <c r="UXK1" s="50"/>
      <c r="UXL1" s="48"/>
      <c r="UXM1" s="49"/>
      <c r="UXN1" s="50"/>
      <c r="UXO1" s="50"/>
      <c r="UXP1" s="48"/>
      <c r="UXQ1" s="49"/>
      <c r="UXR1" s="50"/>
      <c r="UXS1" s="50"/>
      <c r="UXT1" s="48"/>
      <c r="UXU1" s="49"/>
      <c r="UXV1" s="50"/>
      <c r="UXW1" s="50"/>
      <c r="UXX1" s="48"/>
      <c r="UXY1" s="49"/>
      <c r="UXZ1" s="50"/>
      <c r="UYA1" s="50"/>
      <c r="UYB1" s="48"/>
      <c r="UYC1" s="49"/>
      <c r="UYD1" s="50"/>
      <c r="UYE1" s="50"/>
      <c r="UYF1" s="48"/>
      <c r="UYG1" s="49"/>
      <c r="UYH1" s="50"/>
      <c r="UYI1" s="50"/>
      <c r="UYJ1" s="48"/>
      <c r="UYK1" s="49"/>
      <c r="UYL1" s="50"/>
      <c r="UYM1" s="50"/>
      <c r="UYN1" s="48"/>
      <c r="UYO1" s="49"/>
      <c r="UYP1" s="50"/>
      <c r="UYQ1" s="50"/>
      <c r="UYR1" s="48"/>
      <c r="UYS1" s="49"/>
      <c r="UYT1" s="50"/>
      <c r="UYU1" s="50"/>
      <c r="UYV1" s="48"/>
      <c r="UYW1" s="49"/>
      <c r="UYX1" s="50"/>
      <c r="UYY1" s="50"/>
      <c r="UYZ1" s="48"/>
      <c r="UZA1" s="49"/>
      <c r="UZB1" s="50"/>
      <c r="UZC1" s="50"/>
      <c r="UZD1" s="48"/>
      <c r="UZE1" s="49"/>
      <c r="UZF1" s="50"/>
      <c r="UZG1" s="50"/>
      <c r="UZH1" s="48"/>
      <c r="UZI1" s="49"/>
      <c r="UZJ1" s="50"/>
      <c r="UZK1" s="50"/>
      <c r="UZL1" s="48"/>
      <c r="UZM1" s="49"/>
      <c r="UZN1" s="50"/>
      <c r="UZO1" s="50"/>
      <c r="UZP1" s="48"/>
      <c r="UZQ1" s="49"/>
      <c r="UZR1" s="50"/>
      <c r="UZS1" s="50"/>
      <c r="UZT1" s="48"/>
      <c r="UZU1" s="49"/>
      <c r="UZV1" s="50"/>
      <c r="UZW1" s="50"/>
      <c r="UZX1" s="48"/>
      <c r="UZY1" s="49"/>
      <c r="UZZ1" s="50"/>
      <c r="VAA1" s="50"/>
      <c r="VAB1" s="48"/>
      <c r="VAC1" s="49"/>
      <c r="VAD1" s="50"/>
      <c r="VAE1" s="50"/>
      <c r="VAF1" s="48"/>
      <c r="VAG1" s="49"/>
      <c r="VAH1" s="50"/>
      <c r="VAI1" s="50"/>
      <c r="VAJ1" s="48"/>
      <c r="VAK1" s="49"/>
      <c r="VAL1" s="50"/>
      <c r="VAM1" s="50"/>
      <c r="VAN1" s="48"/>
      <c r="VAO1" s="49"/>
      <c r="VAP1" s="50"/>
      <c r="VAQ1" s="50"/>
      <c r="VAR1" s="48"/>
      <c r="VAS1" s="49"/>
      <c r="VAT1" s="50"/>
      <c r="VAU1" s="50"/>
      <c r="VAV1" s="48"/>
      <c r="VAW1" s="49"/>
      <c r="VAX1" s="50"/>
      <c r="VAY1" s="50"/>
      <c r="VAZ1" s="48"/>
      <c r="VBA1" s="49"/>
      <c r="VBB1" s="50"/>
      <c r="VBC1" s="50"/>
      <c r="VBD1" s="48"/>
      <c r="VBE1" s="49"/>
      <c r="VBF1" s="50"/>
      <c r="VBG1" s="50"/>
      <c r="VBH1" s="48"/>
      <c r="VBI1" s="49"/>
      <c r="VBJ1" s="50"/>
      <c r="VBK1" s="50"/>
      <c r="VBL1" s="48"/>
      <c r="VBM1" s="49"/>
      <c r="VBN1" s="50"/>
      <c r="VBO1" s="50"/>
      <c r="VBP1" s="48"/>
      <c r="VBQ1" s="49"/>
      <c r="VBR1" s="50"/>
      <c r="VBS1" s="50"/>
      <c r="VBT1" s="48"/>
      <c r="VBU1" s="49"/>
      <c r="VBV1" s="50"/>
      <c r="VBW1" s="50"/>
      <c r="VBX1" s="48"/>
      <c r="VBY1" s="49"/>
      <c r="VBZ1" s="50"/>
      <c r="VCA1" s="50"/>
      <c r="VCB1" s="48"/>
      <c r="VCC1" s="49"/>
      <c r="VCD1" s="50"/>
      <c r="VCE1" s="50"/>
      <c r="VCF1" s="48"/>
      <c r="VCG1" s="49"/>
      <c r="VCH1" s="50"/>
      <c r="VCI1" s="50"/>
      <c r="VCJ1" s="48"/>
      <c r="VCK1" s="49"/>
      <c r="VCL1" s="50"/>
      <c r="VCM1" s="50"/>
      <c r="VCN1" s="48"/>
      <c r="VCO1" s="49"/>
      <c r="VCP1" s="50"/>
      <c r="VCQ1" s="50"/>
      <c r="VCR1" s="48"/>
      <c r="VCS1" s="49"/>
      <c r="VCT1" s="50"/>
      <c r="VCU1" s="50"/>
      <c r="VCV1" s="48"/>
      <c r="VCW1" s="49"/>
      <c r="VCX1" s="50"/>
      <c r="VCY1" s="50"/>
      <c r="VCZ1" s="48"/>
      <c r="VDA1" s="49"/>
      <c r="VDB1" s="50"/>
      <c r="VDC1" s="50"/>
      <c r="VDD1" s="48"/>
      <c r="VDE1" s="49"/>
      <c r="VDF1" s="50"/>
      <c r="VDG1" s="50"/>
      <c r="VDH1" s="48"/>
      <c r="VDI1" s="49"/>
      <c r="VDJ1" s="50"/>
      <c r="VDK1" s="50"/>
      <c r="VDL1" s="48"/>
      <c r="VDM1" s="49"/>
      <c r="VDN1" s="50"/>
      <c r="VDO1" s="50"/>
      <c r="VDP1" s="48"/>
      <c r="VDQ1" s="49"/>
      <c r="VDR1" s="50"/>
      <c r="VDS1" s="50"/>
      <c r="VDT1" s="48"/>
      <c r="VDU1" s="49"/>
      <c r="VDV1" s="50"/>
      <c r="VDW1" s="50"/>
      <c r="VDX1" s="48"/>
      <c r="VDY1" s="49"/>
      <c r="VDZ1" s="50"/>
      <c r="VEA1" s="50"/>
      <c r="VEB1" s="48"/>
      <c r="VEC1" s="49"/>
      <c r="VED1" s="50"/>
      <c r="VEE1" s="50"/>
      <c r="VEF1" s="48"/>
      <c r="VEG1" s="49"/>
      <c r="VEH1" s="50"/>
      <c r="VEI1" s="50"/>
      <c r="VEJ1" s="48"/>
      <c r="VEK1" s="49"/>
      <c r="VEL1" s="50"/>
      <c r="VEM1" s="50"/>
      <c r="VEN1" s="48"/>
      <c r="VEO1" s="49"/>
      <c r="VEP1" s="50"/>
      <c r="VEQ1" s="50"/>
      <c r="VER1" s="48"/>
      <c r="VES1" s="49"/>
      <c r="VET1" s="50"/>
      <c r="VEU1" s="50"/>
      <c r="VEV1" s="48"/>
      <c r="VEW1" s="49"/>
      <c r="VEX1" s="50"/>
      <c r="VEY1" s="50"/>
      <c r="VEZ1" s="48"/>
      <c r="VFA1" s="49"/>
      <c r="VFB1" s="50"/>
      <c r="VFC1" s="50"/>
      <c r="VFD1" s="48"/>
      <c r="VFE1" s="49"/>
      <c r="VFF1" s="50"/>
      <c r="VFG1" s="50"/>
      <c r="VFH1" s="48"/>
      <c r="VFI1" s="49"/>
      <c r="VFJ1" s="50"/>
      <c r="VFK1" s="50"/>
      <c r="VFL1" s="48"/>
      <c r="VFM1" s="49"/>
      <c r="VFN1" s="50"/>
      <c r="VFO1" s="50"/>
      <c r="VFP1" s="48"/>
      <c r="VFQ1" s="49"/>
      <c r="VFR1" s="50"/>
      <c r="VFS1" s="50"/>
      <c r="VFT1" s="48"/>
      <c r="VFU1" s="49"/>
      <c r="VFV1" s="50"/>
      <c r="VFW1" s="50"/>
      <c r="VFX1" s="48"/>
      <c r="VFY1" s="49"/>
      <c r="VFZ1" s="50"/>
      <c r="VGA1" s="50"/>
      <c r="VGB1" s="48"/>
      <c r="VGC1" s="49"/>
      <c r="VGD1" s="50"/>
      <c r="VGE1" s="50"/>
      <c r="VGF1" s="48"/>
      <c r="VGG1" s="49"/>
      <c r="VGH1" s="50"/>
      <c r="VGI1" s="50"/>
      <c r="VGJ1" s="48"/>
      <c r="VGK1" s="49"/>
      <c r="VGL1" s="50"/>
      <c r="VGM1" s="50"/>
      <c r="VGN1" s="48"/>
      <c r="VGO1" s="49"/>
      <c r="VGP1" s="50"/>
      <c r="VGQ1" s="50"/>
      <c r="VGR1" s="48"/>
      <c r="VGS1" s="49"/>
      <c r="VGT1" s="50"/>
      <c r="VGU1" s="50"/>
      <c r="VGV1" s="48"/>
      <c r="VGW1" s="49"/>
      <c r="VGX1" s="50"/>
      <c r="VGY1" s="50"/>
      <c r="VGZ1" s="48"/>
      <c r="VHA1" s="49"/>
      <c r="VHB1" s="50"/>
      <c r="VHC1" s="50"/>
      <c r="VHD1" s="48"/>
      <c r="VHE1" s="49"/>
      <c r="VHF1" s="50"/>
      <c r="VHG1" s="50"/>
      <c r="VHH1" s="48"/>
      <c r="VHI1" s="49"/>
      <c r="VHJ1" s="50"/>
      <c r="VHK1" s="50"/>
      <c r="VHL1" s="48"/>
      <c r="VHM1" s="49"/>
      <c r="VHN1" s="50"/>
      <c r="VHO1" s="50"/>
      <c r="VHP1" s="48"/>
      <c r="VHQ1" s="49"/>
      <c r="VHR1" s="50"/>
      <c r="VHS1" s="50"/>
      <c r="VHT1" s="48"/>
      <c r="VHU1" s="49"/>
      <c r="VHV1" s="50"/>
      <c r="VHW1" s="50"/>
      <c r="VHX1" s="48"/>
      <c r="VHY1" s="49"/>
      <c r="VHZ1" s="50"/>
      <c r="VIA1" s="50"/>
      <c r="VIB1" s="48"/>
      <c r="VIC1" s="49"/>
      <c r="VID1" s="50"/>
      <c r="VIE1" s="50"/>
      <c r="VIF1" s="48"/>
      <c r="VIG1" s="49"/>
      <c r="VIH1" s="50"/>
      <c r="VII1" s="50"/>
      <c r="VIJ1" s="48"/>
      <c r="VIK1" s="49"/>
      <c r="VIL1" s="50"/>
      <c r="VIM1" s="50"/>
      <c r="VIN1" s="48"/>
      <c r="VIO1" s="49"/>
      <c r="VIP1" s="50"/>
      <c r="VIQ1" s="50"/>
      <c r="VIR1" s="48"/>
      <c r="VIS1" s="49"/>
      <c r="VIT1" s="50"/>
      <c r="VIU1" s="50"/>
      <c r="VIV1" s="48"/>
      <c r="VIW1" s="49"/>
      <c r="VIX1" s="50"/>
      <c r="VIY1" s="50"/>
      <c r="VIZ1" s="48"/>
      <c r="VJA1" s="49"/>
      <c r="VJB1" s="50"/>
      <c r="VJC1" s="50"/>
      <c r="VJD1" s="48"/>
      <c r="VJE1" s="49"/>
      <c r="VJF1" s="50"/>
      <c r="VJG1" s="50"/>
      <c r="VJH1" s="48"/>
      <c r="VJI1" s="49"/>
      <c r="VJJ1" s="50"/>
      <c r="VJK1" s="50"/>
      <c r="VJL1" s="48"/>
      <c r="VJM1" s="49"/>
      <c r="VJN1" s="50"/>
      <c r="VJO1" s="50"/>
      <c r="VJP1" s="48"/>
      <c r="VJQ1" s="49"/>
      <c r="VJR1" s="50"/>
      <c r="VJS1" s="50"/>
      <c r="VJT1" s="48"/>
      <c r="VJU1" s="49"/>
      <c r="VJV1" s="50"/>
      <c r="VJW1" s="50"/>
      <c r="VJX1" s="48"/>
      <c r="VJY1" s="49"/>
      <c r="VJZ1" s="50"/>
      <c r="VKA1" s="50"/>
      <c r="VKB1" s="48"/>
      <c r="VKC1" s="49"/>
      <c r="VKD1" s="50"/>
      <c r="VKE1" s="50"/>
      <c r="VKF1" s="48"/>
      <c r="VKG1" s="49"/>
      <c r="VKH1" s="50"/>
      <c r="VKI1" s="50"/>
      <c r="VKJ1" s="48"/>
      <c r="VKK1" s="49"/>
      <c r="VKL1" s="50"/>
      <c r="VKM1" s="50"/>
      <c r="VKN1" s="48"/>
      <c r="VKO1" s="49"/>
      <c r="VKP1" s="50"/>
      <c r="VKQ1" s="50"/>
      <c r="VKR1" s="48"/>
      <c r="VKS1" s="49"/>
      <c r="VKT1" s="50"/>
      <c r="VKU1" s="50"/>
      <c r="VKV1" s="48"/>
      <c r="VKW1" s="49"/>
      <c r="VKX1" s="50"/>
      <c r="VKY1" s="50"/>
      <c r="VKZ1" s="48"/>
      <c r="VLA1" s="49"/>
      <c r="VLB1" s="50"/>
      <c r="VLC1" s="50"/>
      <c r="VLD1" s="48"/>
      <c r="VLE1" s="49"/>
      <c r="VLF1" s="50"/>
      <c r="VLG1" s="50"/>
      <c r="VLH1" s="48"/>
      <c r="VLI1" s="49"/>
      <c r="VLJ1" s="50"/>
      <c r="VLK1" s="50"/>
      <c r="VLL1" s="48"/>
      <c r="VLM1" s="49"/>
      <c r="VLN1" s="50"/>
      <c r="VLO1" s="50"/>
      <c r="VLP1" s="48"/>
      <c r="VLQ1" s="49"/>
      <c r="VLR1" s="50"/>
      <c r="VLS1" s="50"/>
      <c r="VLT1" s="48"/>
      <c r="VLU1" s="49"/>
      <c r="VLV1" s="50"/>
      <c r="VLW1" s="50"/>
      <c r="VLX1" s="48"/>
      <c r="VLY1" s="49"/>
      <c r="VLZ1" s="50"/>
      <c r="VMA1" s="50"/>
      <c r="VMB1" s="48"/>
      <c r="VMC1" s="49"/>
      <c r="VMD1" s="50"/>
      <c r="VME1" s="50"/>
      <c r="VMF1" s="48"/>
      <c r="VMG1" s="49"/>
      <c r="VMH1" s="50"/>
      <c r="VMI1" s="50"/>
      <c r="VMJ1" s="48"/>
      <c r="VMK1" s="49"/>
      <c r="VML1" s="50"/>
      <c r="VMM1" s="50"/>
      <c r="VMN1" s="48"/>
      <c r="VMO1" s="49"/>
      <c r="VMP1" s="50"/>
      <c r="VMQ1" s="50"/>
      <c r="VMR1" s="48"/>
      <c r="VMS1" s="49"/>
      <c r="VMT1" s="50"/>
      <c r="VMU1" s="50"/>
      <c r="VMV1" s="48"/>
      <c r="VMW1" s="49"/>
      <c r="VMX1" s="50"/>
      <c r="VMY1" s="50"/>
      <c r="VMZ1" s="48"/>
      <c r="VNA1" s="49"/>
      <c r="VNB1" s="50"/>
      <c r="VNC1" s="50"/>
      <c r="VND1" s="48"/>
      <c r="VNE1" s="49"/>
      <c r="VNF1" s="50"/>
      <c r="VNG1" s="50"/>
      <c r="VNH1" s="48"/>
      <c r="VNI1" s="49"/>
      <c r="VNJ1" s="50"/>
      <c r="VNK1" s="50"/>
      <c r="VNL1" s="48"/>
      <c r="VNM1" s="49"/>
      <c r="VNN1" s="50"/>
      <c r="VNO1" s="50"/>
      <c r="VNP1" s="48"/>
      <c r="VNQ1" s="49"/>
      <c r="VNR1" s="50"/>
      <c r="VNS1" s="50"/>
      <c r="VNT1" s="48"/>
      <c r="VNU1" s="49"/>
      <c r="VNV1" s="50"/>
      <c r="VNW1" s="50"/>
      <c r="VNX1" s="48"/>
      <c r="VNY1" s="49"/>
      <c r="VNZ1" s="50"/>
      <c r="VOA1" s="50"/>
      <c r="VOB1" s="48"/>
      <c r="VOC1" s="49"/>
      <c r="VOD1" s="50"/>
      <c r="VOE1" s="50"/>
      <c r="VOF1" s="48"/>
      <c r="VOG1" s="49"/>
      <c r="VOH1" s="50"/>
      <c r="VOI1" s="50"/>
      <c r="VOJ1" s="48"/>
      <c r="VOK1" s="49"/>
      <c r="VOL1" s="50"/>
      <c r="VOM1" s="50"/>
      <c r="VON1" s="48"/>
      <c r="VOO1" s="49"/>
      <c r="VOP1" s="50"/>
      <c r="VOQ1" s="50"/>
      <c r="VOR1" s="48"/>
      <c r="VOS1" s="49"/>
      <c r="VOT1" s="50"/>
      <c r="VOU1" s="50"/>
      <c r="VOV1" s="48"/>
      <c r="VOW1" s="49"/>
      <c r="VOX1" s="50"/>
      <c r="VOY1" s="50"/>
      <c r="VOZ1" s="48"/>
      <c r="VPA1" s="49"/>
      <c r="VPB1" s="50"/>
      <c r="VPC1" s="50"/>
      <c r="VPD1" s="48"/>
      <c r="VPE1" s="49"/>
      <c r="VPF1" s="50"/>
      <c r="VPG1" s="50"/>
      <c r="VPH1" s="48"/>
      <c r="VPI1" s="49"/>
      <c r="VPJ1" s="50"/>
      <c r="VPK1" s="50"/>
      <c r="VPL1" s="48"/>
      <c r="VPM1" s="49"/>
      <c r="VPN1" s="50"/>
      <c r="VPO1" s="50"/>
      <c r="VPP1" s="48"/>
      <c r="VPQ1" s="49"/>
      <c r="VPR1" s="50"/>
      <c r="VPS1" s="50"/>
      <c r="VPT1" s="48"/>
      <c r="VPU1" s="49"/>
      <c r="VPV1" s="50"/>
      <c r="VPW1" s="50"/>
      <c r="VPX1" s="48"/>
      <c r="VPY1" s="49"/>
      <c r="VPZ1" s="50"/>
      <c r="VQA1" s="50"/>
      <c r="VQB1" s="48"/>
      <c r="VQC1" s="49"/>
      <c r="VQD1" s="50"/>
      <c r="VQE1" s="50"/>
      <c r="VQF1" s="48"/>
      <c r="VQG1" s="49"/>
      <c r="VQH1" s="50"/>
      <c r="VQI1" s="50"/>
      <c r="VQJ1" s="48"/>
      <c r="VQK1" s="49"/>
      <c r="VQL1" s="50"/>
      <c r="VQM1" s="50"/>
      <c r="VQN1" s="48"/>
      <c r="VQO1" s="49"/>
      <c r="VQP1" s="50"/>
      <c r="VQQ1" s="50"/>
      <c r="VQR1" s="48"/>
      <c r="VQS1" s="49"/>
      <c r="VQT1" s="50"/>
      <c r="VQU1" s="50"/>
      <c r="VQV1" s="48"/>
      <c r="VQW1" s="49"/>
      <c r="VQX1" s="50"/>
      <c r="VQY1" s="50"/>
      <c r="VQZ1" s="48"/>
      <c r="VRA1" s="49"/>
      <c r="VRB1" s="50"/>
      <c r="VRC1" s="50"/>
      <c r="VRD1" s="48"/>
      <c r="VRE1" s="49"/>
      <c r="VRF1" s="50"/>
      <c r="VRG1" s="50"/>
      <c r="VRH1" s="48"/>
      <c r="VRI1" s="49"/>
      <c r="VRJ1" s="50"/>
      <c r="VRK1" s="50"/>
      <c r="VRL1" s="48"/>
      <c r="VRM1" s="49"/>
      <c r="VRN1" s="50"/>
      <c r="VRO1" s="50"/>
      <c r="VRP1" s="48"/>
      <c r="VRQ1" s="49"/>
      <c r="VRR1" s="50"/>
      <c r="VRS1" s="50"/>
      <c r="VRT1" s="48"/>
      <c r="VRU1" s="49"/>
      <c r="VRV1" s="50"/>
      <c r="VRW1" s="50"/>
      <c r="VRX1" s="48"/>
      <c r="VRY1" s="49"/>
      <c r="VRZ1" s="50"/>
      <c r="VSA1" s="50"/>
      <c r="VSB1" s="48"/>
      <c r="VSC1" s="49"/>
      <c r="VSD1" s="50"/>
      <c r="VSE1" s="50"/>
      <c r="VSF1" s="48"/>
      <c r="VSG1" s="49"/>
      <c r="VSH1" s="50"/>
      <c r="VSI1" s="50"/>
      <c r="VSJ1" s="48"/>
      <c r="VSK1" s="49"/>
      <c r="VSL1" s="50"/>
      <c r="VSM1" s="50"/>
      <c r="VSN1" s="48"/>
      <c r="VSO1" s="49"/>
      <c r="VSP1" s="50"/>
      <c r="VSQ1" s="50"/>
      <c r="VSR1" s="48"/>
      <c r="VSS1" s="49"/>
      <c r="VST1" s="50"/>
      <c r="VSU1" s="50"/>
      <c r="VSV1" s="48"/>
      <c r="VSW1" s="49"/>
      <c r="VSX1" s="50"/>
      <c r="VSY1" s="50"/>
      <c r="VSZ1" s="48"/>
      <c r="VTA1" s="49"/>
      <c r="VTB1" s="50"/>
      <c r="VTC1" s="50"/>
      <c r="VTD1" s="48"/>
      <c r="VTE1" s="49"/>
      <c r="VTF1" s="50"/>
      <c r="VTG1" s="50"/>
      <c r="VTH1" s="48"/>
      <c r="VTI1" s="49"/>
      <c r="VTJ1" s="50"/>
      <c r="VTK1" s="50"/>
      <c r="VTL1" s="48"/>
      <c r="VTM1" s="49"/>
      <c r="VTN1" s="50"/>
      <c r="VTO1" s="50"/>
      <c r="VTP1" s="48"/>
      <c r="VTQ1" s="49"/>
      <c r="VTR1" s="50"/>
      <c r="VTS1" s="50"/>
      <c r="VTT1" s="48"/>
      <c r="VTU1" s="49"/>
      <c r="VTV1" s="50"/>
      <c r="VTW1" s="50"/>
      <c r="VTX1" s="48"/>
      <c r="VTY1" s="49"/>
      <c r="VTZ1" s="50"/>
      <c r="VUA1" s="50"/>
      <c r="VUB1" s="48"/>
      <c r="VUC1" s="49"/>
      <c r="VUD1" s="50"/>
      <c r="VUE1" s="50"/>
      <c r="VUF1" s="48"/>
      <c r="VUG1" s="49"/>
      <c r="VUH1" s="50"/>
      <c r="VUI1" s="50"/>
      <c r="VUJ1" s="48"/>
      <c r="VUK1" s="49"/>
      <c r="VUL1" s="50"/>
      <c r="VUM1" s="50"/>
      <c r="VUN1" s="48"/>
      <c r="VUO1" s="49"/>
      <c r="VUP1" s="50"/>
      <c r="VUQ1" s="50"/>
      <c r="VUR1" s="48"/>
      <c r="VUS1" s="49"/>
      <c r="VUT1" s="50"/>
      <c r="VUU1" s="50"/>
      <c r="VUV1" s="48"/>
      <c r="VUW1" s="49"/>
      <c r="VUX1" s="50"/>
      <c r="VUY1" s="50"/>
      <c r="VUZ1" s="48"/>
      <c r="VVA1" s="49"/>
      <c r="VVB1" s="50"/>
      <c r="VVC1" s="50"/>
      <c r="VVD1" s="48"/>
      <c r="VVE1" s="49"/>
      <c r="VVF1" s="50"/>
      <c r="VVG1" s="50"/>
      <c r="VVH1" s="48"/>
      <c r="VVI1" s="49"/>
      <c r="VVJ1" s="50"/>
      <c r="VVK1" s="50"/>
      <c r="VVL1" s="48"/>
      <c r="VVM1" s="49"/>
      <c r="VVN1" s="50"/>
      <c r="VVO1" s="50"/>
      <c r="VVP1" s="48"/>
      <c r="VVQ1" s="49"/>
      <c r="VVR1" s="50"/>
      <c r="VVS1" s="50"/>
      <c r="VVT1" s="48"/>
      <c r="VVU1" s="49"/>
      <c r="VVV1" s="50"/>
      <c r="VVW1" s="50"/>
      <c r="VVX1" s="48"/>
      <c r="VVY1" s="49"/>
      <c r="VVZ1" s="50"/>
      <c r="VWA1" s="50"/>
      <c r="VWB1" s="48"/>
      <c r="VWC1" s="49"/>
      <c r="VWD1" s="50"/>
      <c r="VWE1" s="50"/>
      <c r="VWF1" s="48"/>
      <c r="VWG1" s="49"/>
      <c r="VWH1" s="50"/>
      <c r="VWI1" s="50"/>
      <c r="VWJ1" s="48"/>
      <c r="VWK1" s="49"/>
      <c r="VWL1" s="50"/>
      <c r="VWM1" s="50"/>
      <c r="VWN1" s="48"/>
      <c r="VWO1" s="49"/>
      <c r="VWP1" s="50"/>
      <c r="VWQ1" s="50"/>
      <c r="VWR1" s="48"/>
      <c r="VWS1" s="49"/>
      <c r="VWT1" s="50"/>
      <c r="VWU1" s="50"/>
      <c r="VWV1" s="48"/>
      <c r="VWW1" s="49"/>
      <c r="VWX1" s="50"/>
      <c r="VWY1" s="50"/>
      <c r="VWZ1" s="48"/>
      <c r="VXA1" s="49"/>
      <c r="VXB1" s="50"/>
      <c r="VXC1" s="50"/>
      <c r="VXD1" s="48"/>
      <c r="VXE1" s="49"/>
      <c r="VXF1" s="50"/>
      <c r="VXG1" s="50"/>
      <c r="VXH1" s="48"/>
      <c r="VXI1" s="49"/>
      <c r="VXJ1" s="50"/>
      <c r="VXK1" s="50"/>
      <c r="VXL1" s="48"/>
      <c r="VXM1" s="49"/>
      <c r="VXN1" s="50"/>
      <c r="VXO1" s="50"/>
      <c r="VXP1" s="48"/>
      <c r="VXQ1" s="49"/>
      <c r="VXR1" s="50"/>
      <c r="VXS1" s="50"/>
      <c r="VXT1" s="48"/>
      <c r="VXU1" s="49"/>
      <c r="VXV1" s="50"/>
      <c r="VXW1" s="50"/>
      <c r="VXX1" s="48"/>
      <c r="VXY1" s="49"/>
      <c r="VXZ1" s="50"/>
      <c r="VYA1" s="50"/>
      <c r="VYB1" s="48"/>
      <c r="VYC1" s="49"/>
      <c r="VYD1" s="50"/>
      <c r="VYE1" s="50"/>
      <c r="VYF1" s="48"/>
      <c r="VYG1" s="49"/>
      <c r="VYH1" s="50"/>
      <c r="VYI1" s="50"/>
      <c r="VYJ1" s="48"/>
      <c r="VYK1" s="49"/>
      <c r="VYL1" s="50"/>
      <c r="VYM1" s="50"/>
      <c r="VYN1" s="48"/>
      <c r="VYO1" s="49"/>
      <c r="VYP1" s="50"/>
      <c r="VYQ1" s="50"/>
      <c r="VYR1" s="48"/>
      <c r="VYS1" s="49"/>
      <c r="VYT1" s="50"/>
      <c r="VYU1" s="50"/>
      <c r="VYV1" s="48"/>
      <c r="VYW1" s="49"/>
      <c r="VYX1" s="50"/>
      <c r="VYY1" s="50"/>
      <c r="VYZ1" s="48"/>
      <c r="VZA1" s="49"/>
      <c r="VZB1" s="50"/>
      <c r="VZC1" s="50"/>
      <c r="VZD1" s="48"/>
      <c r="VZE1" s="49"/>
      <c r="VZF1" s="50"/>
      <c r="VZG1" s="50"/>
      <c r="VZH1" s="48"/>
      <c r="VZI1" s="49"/>
      <c r="VZJ1" s="50"/>
      <c r="VZK1" s="50"/>
      <c r="VZL1" s="48"/>
      <c r="VZM1" s="49"/>
      <c r="VZN1" s="50"/>
      <c r="VZO1" s="50"/>
      <c r="VZP1" s="48"/>
      <c r="VZQ1" s="49"/>
      <c r="VZR1" s="50"/>
      <c r="VZS1" s="50"/>
      <c r="VZT1" s="48"/>
      <c r="VZU1" s="49"/>
      <c r="VZV1" s="50"/>
      <c r="VZW1" s="50"/>
      <c r="VZX1" s="48"/>
      <c r="VZY1" s="49"/>
      <c r="VZZ1" s="50"/>
      <c r="WAA1" s="50"/>
      <c r="WAB1" s="48"/>
      <c r="WAC1" s="49"/>
      <c r="WAD1" s="50"/>
      <c r="WAE1" s="50"/>
      <c r="WAF1" s="48"/>
      <c r="WAG1" s="49"/>
      <c r="WAH1" s="50"/>
      <c r="WAI1" s="50"/>
      <c r="WAJ1" s="48"/>
      <c r="WAK1" s="49"/>
      <c r="WAL1" s="50"/>
      <c r="WAM1" s="50"/>
      <c r="WAN1" s="48"/>
      <c r="WAO1" s="49"/>
      <c r="WAP1" s="50"/>
      <c r="WAQ1" s="50"/>
      <c r="WAR1" s="48"/>
      <c r="WAS1" s="49"/>
      <c r="WAT1" s="50"/>
      <c r="WAU1" s="50"/>
      <c r="WAV1" s="48"/>
      <c r="WAW1" s="49"/>
      <c r="WAX1" s="50"/>
      <c r="WAY1" s="50"/>
      <c r="WAZ1" s="48"/>
      <c r="WBA1" s="49"/>
      <c r="WBB1" s="50"/>
      <c r="WBC1" s="50"/>
      <c r="WBD1" s="48"/>
      <c r="WBE1" s="49"/>
      <c r="WBF1" s="50"/>
      <c r="WBG1" s="50"/>
      <c r="WBH1" s="48"/>
      <c r="WBI1" s="49"/>
      <c r="WBJ1" s="50"/>
      <c r="WBK1" s="50"/>
      <c r="WBL1" s="48"/>
      <c r="WBM1" s="49"/>
      <c r="WBN1" s="50"/>
      <c r="WBO1" s="50"/>
      <c r="WBP1" s="48"/>
      <c r="WBQ1" s="49"/>
      <c r="WBR1" s="50"/>
      <c r="WBS1" s="50"/>
      <c r="WBT1" s="48"/>
      <c r="WBU1" s="49"/>
      <c r="WBV1" s="50"/>
      <c r="WBW1" s="50"/>
      <c r="WBX1" s="48"/>
      <c r="WBY1" s="49"/>
      <c r="WBZ1" s="50"/>
      <c r="WCA1" s="50"/>
      <c r="WCB1" s="48"/>
      <c r="WCC1" s="49"/>
      <c r="WCD1" s="50"/>
      <c r="WCE1" s="50"/>
      <c r="WCF1" s="48"/>
      <c r="WCG1" s="49"/>
      <c r="WCH1" s="50"/>
      <c r="WCI1" s="50"/>
      <c r="WCJ1" s="48"/>
      <c r="WCK1" s="49"/>
      <c r="WCL1" s="50"/>
      <c r="WCM1" s="50"/>
      <c r="WCN1" s="48"/>
      <c r="WCO1" s="49"/>
      <c r="WCP1" s="50"/>
      <c r="WCQ1" s="50"/>
      <c r="WCR1" s="48"/>
      <c r="WCS1" s="49"/>
      <c r="WCT1" s="50"/>
      <c r="WCU1" s="50"/>
      <c r="WCV1" s="48"/>
      <c r="WCW1" s="49"/>
      <c r="WCX1" s="50"/>
      <c r="WCY1" s="50"/>
      <c r="WCZ1" s="48"/>
      <c r="WDA1" s="49"/>
      <c r="WDB1" s="50"/>
      <c r="WDC1" s="50"/>
      <c r="WDD1" s="48"/>
      <c r="WDE1" s="49"/>
      <c r="WDF1" s="50"/>
      <c r="WDG1" s="50"/>
      <c r="WDH1" s="48"/>
      <c r="WDI1" s="49"/>
      <c r="WDJ1" s="50"/>
      <c r="WDK1" s="50"/>
      <c r="WDL1" s="48"/>
      <c r="WDM1" s="49"/>
      <c r="WDN1" s="50"/>
      <c r="WDO1" s="50"/>
      <c r="WDP1" s="48"/>
      <c r="WDQ1" s="49"/>
      <c r="WDR1" s="50"/>
      <c r="WDS1" s="50"/>
      <c r="WDT1" s="48"/>
      <c r="WDU1" s="49"/>
      <c r="WDV1" s="50"/>
      <c r="WDW1" s="50"/>
      <c r="WDX1" s="48"/>
      <c r="WDY1" s="49"/>
      <c r="WDZ1" s="50"/>
      <c r="WEA1" s="50"/>
      <c r="WEB1" s="48"/>
      <c r="WEC1" s="49"/>
      <c r="WED1" s="50"/>
      <c r="WEE1" s="50"/>
      <c r="WEF1" s="48"/>
      <c r="WEG1" s="49"/>
      <c r="WEH1" s="50"/>
      <c r="WEI1" s="50"/>
      <c r="WEJ1" s="48"/>
      <c r="WEK1" s="49"/>
      <c r="WEL1" s="50"/>
      <c r="WEM1" s="50"/>
      <c r="WEN1" s="48"/>
      <c r="WEO1" s="49"/>
      <c r="WEP1" s="50"/>
      <c r="WEQ1" s="50"/>
      <c r="WER1" s="48"/>
      <c r="WES1" s="49"/>
      <c r="WET1" s="50"/>
      <c r="WEU1" s="50"/>
      <c r="WEV1" s="48"/>
      <c r="WEW1" s="49"/>
      <c r="WEX1" s="50"/>
      <c r="WEY1" s="50"/>
      <c r="WEZ1" s="48"/>
      <c r="WFA1" s="49"/>
      <c r="WFB1" s="50"/>
      <c r="WFC1" s="50"/>
      <c r="WFD1" s="48"/>
      <c r="WFE1" s="49"/>
      <c r="WFF1" s="50"/>
      <c r="WFG1" s="50"/>
      <c r="WFH1" s="48"/>
      <c r="WFI1" s="49"/>
      <c r="WFJ1" s="50"/>
      <c r="WFK1" s="50"/>
      <c r="WFL1" s="48"/>
      <c r="WFM1" s="49"/>
      <c r="WFN1" s="50"/>
      <c r="WFO1" s="50"/>
      <c r="WFP1" s="48"/>
      <c r="WFQ1" s="49"/>
      <c r="WFR1" s="50"/>
      <c r="WFS1" s="50"/>
      <c r="WFT1" s="48"/>
      <c r="WFU1" s="49"/>
      <c r="WFV1" s="50"/>
      <c r="WFW1" s="50"/>
      <c r="WFX1" s="48"/>
      <c r="WFY1" s="49"/>
      <c r="WFZ1" s="50"/>
      <c r="WGA1" s="50"/>
      <c r="WGB1" s="48"/>
      <c r="WGC1" s="49"/>
      <c r="WGD1" s="50"/>
      <c r="WGE1" s="50"/>
      <c r="WGF1" s="48"/>
      <c r="WGG1" s="49"/>
      <c r="WGH1" s="50"/>
      <c r="WGI1" s="50"/>
      <c r="WGJ1" s="48"/>
      <c r="WGK1" s="49"/>
      <c r="WGL1" s="50"/>
      <c r="WGM1" s="50"/>
      <c r="WGN1" s="48"/>
      <c r="WGO1" s="49"/>
      <c r="WGP1" s="50"/>
      <c r="WGQ1" s="50"/>
      <c r="WGR1" s="48"/>
      <c r="WGS1" s="49"/>
      <c r="WGT1" s="50"/>
      <c r="WGU1" s="50"/>
      <c r="WGV1" s="48"/>
      <c r="WGW1" s="49"/>
      <c r="WGX1" s="50"/>
      <c r="WGY1" s="50"/>
      <c r="WGZ1" s="48"/>
      <c r="WHA1" s="49"/>
      <c r="WHB1" s="50"/>
      <c r="WHC1" s="50"/>
      <c r="WHD1" s="48"/>
      <c r="WHE1" s="49"/>
      <c r="WHF1" s="50"/>
      <c r="WHG1" s="50"/>
      <c r="WHH1" s="48"/>
      <c r="WHI1" s="49"/>
      <c r="WHJ1" s="50"/>
      <c r="WHK1" s="50"/>
      <c r="WHL1" s="48"/>
      <c r="WHM1" s="49"/>
      <c r="WHN1" s="50"/>
      <c r="WHO1" s="50"/>
      <c r="WHP1" s="48"/>
      <c r="WHQ1" s="49"/>
      <c r="WHR1" s="50"/>
      <c r="WHS1" s="50"/>
      <c r="WHT1" s="48"/>
      <c r="WHU1" s="49"/>
      <c r="WHV1" s="50"/>
      <c r="WHW1" s="50"/>
      <c r="WHX1" s="48"/>
      <c r="WHY1" s="49"/>
      <c r="WHZ1" s="50"/>
      <c r="WIA1" s="50"/>
      <c r="WIB1" s="48"/>
      <c r="WIC1" s="49"/>
      <c r="WID1" s="50"/>
      <c r="WIE1" s="50"/>
      <c r="WIF1" s="48"/>
      <c r="WIG1" s="49"/>
      <c r="WIH1" s="50"/>
      <c r="WII1" s="50"/>
      <c r="WIJ1" s="48"/>
      <c r="WIK1" s="49"/>
      <c r="WIL1" s="50"/>
      <c r="WIM1" s="50"/>
      <c r="WIN1" s="48"/>
      <c r="WIO1" s="49"/>
      <c r="WIP1" s="50"/>
      <c r="WIQ1" s="50"/>
      <c r="WIR1" s="48"/>
      <c r="WIS1" s="49"/>
      <c r="WIT1" s="50"/>
      <c r="WIU1" s="50"/>
      <c r="WIV1" s="48"/>
      <c r="WIW1" s="49"/>
      <c r="WIX1" s="50"/>
      <c r="WIY1" s="50"/>
      <c r="WIZ1" s="48"/>
      <c r="WJA1" s="49"/>
      <c r="WJB1" s="50"/>
      <c r="WJC1" s="50"/>
      <c r="WJD1" s="48"/>
      <c r="WJE1" s="49"/>
      <c r="WJF1" s="50"/>
      <c r="WJG1" s="50"/>
      <c r="WJH1" s="48"/>
      <c r="WJI1" s="49"/>
      <c r="WJJ1" s="50"/>
      <c r="WJK1" s="50"/>
      <c r="WJL1" s="48"/>
      <c r="WJM1" s="49"/>
      <c r="WJN1" s="50"/>
      <c r="WJO1" s="50"/>
      <c r="WJP1" s="48"/>
      <c r="WJQ1" s="49"/>
      <c r="WJR1" s="50"/>
      <c r="WJS1" s="50"/>
      <c r="WJT1" s="48"/>
      <c r="WJU1" s="49"/>
      <c r="WJV1" s="50"/>
      <c r="WJW1" s="50"/>
      <c r="WJX1" s="48"/>
      <c r="WJY1" s="49"/>
      <c r="WJZ1" s="50"/>
      <c r="WKA1" s="50"/>
      <c r="WKB1" s="48"/>
      <c r="WKC1" s="49"/>
      <c r="WKD1" s="50"/>
      <c r="WKE1" s="50"/>
      <c r="WKF1" s="48"/>
      <c r="WKG1" s="49"/>
      <c r="WKH1" s="50"/>
      <c r="WKI1" s="50"/>
      <c r="WKJ1" s="48"/>
      <c r="WKK1" s="49"/>
      <c r="WKL1" s="50"/>
      <c r="WKM1" s="50"/>
      <c r="WKN1" s="48"/>
      <c r="WKO1" s="49"/>
      <c r="WKP1" s="50"/>
      <c r="WKQ1" s="50"/>
      <c r="WKR1" s="48"/>
      <c r="WKS1" s="49"/>
      <c r="WKT1" s="50"/>
      <c r="WKU1" s="50"/>
      <c r="WKV1" s="48"/>
      <c r="WKW1" s="49"/>
      <c r="WKX1" s="50"/>
      <c r="WKY1" s="50"/>
      <c r="WKZ1" s="48"/>
      <c r="WLA1" s="49"/>
      <c r="WLB1" s="50"/>
      <c r="WLC1" s="50"/>
      <c r="WLD1" s="48"/>
      <c r="WLE1" s="49"/>
      <c r="WLF1" s="50"/>
      <c r="WLG1" s="50"/>
      <c r="WLH1" s="48"/>
      <c r="WLI1" s="49"/>
      <c r="WLJ1" s="50"/>
      <c r="WLK1" s="50"/>
      <c r="WLL1" s="48"/>
      <c r="WLM1" s="49"/>
      <c r="WLN1" s="50"/>
      <c r="WLO1" s="50"/>
      <c r="WLP1" s="48"/>
      <c r="WLQ1" s="49"/>
      <c r="WLR1" s="50"/>
      <c r="WLS1" s="50"/>
      <c r="WLT1" s="48"/>
      <c r="WLU1" s="49"/>
      <c r="WLV1" s="50"/>
      <c r="WLW1" s="50"/>
      <c r="WLX1" s="48"/>
      <c r="WLY1" s="49"/>
      <c r="WLZ1" s="50"/>
      <c r="WMA1" s="50"/>
      <c r="WMB1" s="48"/>
      <c r="WMC1" s="49"/>
      <c r="WMD1" s="50"/>
      <c r="WME1" s="50"/>
      <c r="WMF1" s="48"/>
      <c r="WMG1" s="49"/>
      <c r="WMH1" s="50"/>
      <c r="WMI1" s="50"/>
      <c r="WMJ1" s="48"/>
      <c r="WMK1" s="49"/>
      <c r="WML1" s="50"/>
      <c r="WMM1" s="50"/>
      <c r="WMN1" s="48"/>
      <c r="WMO1" s="49"/>
      <c r="WMP1" s="50"/>
      <c r="WMQ1" s="50"/>
      <c r="WMR1" s="48"/>
      <c r="WMS1" s="49"/>
      <c r="WMT1" s="50"/>
      <c r="WMU1" s="50"/>
      <c r="WMV1" s="48"/>
      <c r="WMW1" s="49"/>
      <c r="WMX1" s="50"/>
      <c r="WMY1" s="50"/>
      <c r="WMZ1" s="48"/>
      <c r="WNA1" s="49"/>
      <c r="WNB1" s="50"/>
      <c r="WNC1" s="50"/>
      <c r="WND1" s="48"/>
      <c r="WNE1" s="49"/>
      <c r="WNF1" s="50"/>
      <c r="WNG1" s="50"/>
      <c r="WNH1" s="48"/>
      <c r="WNI1" s="49"/>
      <c r="WNJ1" s="50"/>
      <c r="WNK1" s="50"/>
      <c r="WNL1" s="48"/>
      <c r="WNM1" s="49"/>
      <c r="WNN1" s="50"/>
      <c r="WNO1" s="50"/>
      <c r="WNP1" s="48"/>
      <c r="WNQ1" s="49"/>
      <c r="WNR1" s="50"/>
      <c r="WNS1" s="50"/>
      <c r="WNT1" s="48"/>
      <c r="WNU1" s="49"/>
      <c r="WNV1" s="50"/>
      <c r="WNW1" s="50"/>
      <c r="WNX1" s="48"/>
      <c r="WNY1" s="49"/>
      <c r="WNZ1" s="50"/>
      <c r="WOA1" s="50"/>
      <c r="WOB1" s="48"/>
      <c r="WOC1" s="49"/>
      <c r="WOD1" s="50"/>
      <c r="WOE1" s="50"/>
      <c r="WOF1" s="48"/>
      <c r="WOG1" s="49"/>
      <c r="WOH1" s="50"/>
      <c r="WOI1" s="50"/>
      <c r="WOJ1" s="48"/>
      <c r="WOK1" s="49"/>
      <c r="WOL1" s="50"/>
      <c r="WOM1" s="50"/>
      <c r="WON1" s="48"/>
      <c r="WOO1" s="49"/>
      <c r="WOP1" s="50"/>
      <c r="WOQ1" s="50"/>
      <c r="WOR1" s="48"/>
      <c r="WOS1" s="49"/>
      <c r="WOT1" s="50"/>
      <c r="WOU1" s="50"/>
      <c r="WOV1" s="48"/>
      <c r="WOW1" s="49"/>
      <c r="WOX1" s="50"/>
      <c r="WOY1" s="50"/>
      <c r="WOZ1" s="48"/>
      <c r="WPA1" s="49"/>
      <c r="WPB1" s="50"/>
      <c r="WPC1" s="50"/>
      <c r="WPD1" s="48"/>
      <c r="WPE1" s="49"/>
      <c r="WPF1" s="50"/>
      <c r="WPG1" s="50"/>
      <c r="WPH1" s="48"/>
      <c r="WPI1" s="49"/>
      <c r="WPJ1" s="50"/>
      <c r="WPK1" s="50"/>
      <c r="WPL1" s="48"/>
      <c r="WPM1" s="49"/>
      <c r="WPN1" s="50"/>
      <c r="WPO1" s="50"/>
      <c r="WPP1" s="48"/>
      <c r="WPQ1" s="49"/>
      <c r="WPR1" s="50"/>
      <c r="WPS1" s="50"/>
      <c r="WPT1" s="48"/>
      <c r="WPU1" s="49"/>
      <c r="WPV1" s="50"/>
      <c r="WPW1" s="50"/>
      <c r="WPX1" s="48"/>
      <c r="WPY1" s="49"/>
      <c r="WPZ1" s="50"/>
      <c r="WQA1" s="50"/>
      <c r="WQB1" s="48"/>
      <c r="WQC1" s="49"/>
      <c r="WQD1" s="50"/>
      <c r="WQE1" s="50"/>
      <c r="WQF1" s="48"/>
      <c r="WQG1" s="49"/>
      <c r="WQH1" s="50"/>
      <c r="WQI1" s="50"/>
      <c r="WQJ1" s="48"/>
      <c r="WQK1" s="49"/>
      <c r="WQL1" s="50"/>
      <c r="WQM1" s="50"/>
      <c r="WQN1" s="48"/>
      <c r="WQO1" s="49"/>
      <c r="WQP1" s="50"/>
      <c r="WQQ1" s="50"/>
      <c r="WQR1" s="48"/>
      <c r="WQS1" s="49"/>
      <c r="WQT1" s="50"/>
      <c r="WQU1" s="50"/>
      <c r="WQV1" s="48"/>
      <c r="WQW1" s="49"/>
      <c r="WQX1" s="50"/>
      <c r="WQY1" s="50"/>
      <c r="WQZ1" s="48"/>
      <c r="WRA1" s="49"/>
      <c r="WRB1" s="50"/>
      <c r="WRC1" s="50"/>
      <c r="WRD1" s="48"/>
      <c r="WRE1" s="49"/>
      <c r="WRF1" s="50"/>
      <c r="WRG1" s="50"/>
      <c r="WRH1" s="48"/>
      <c r="WRI1" s="49"/>
      <c r="WRJ1" s="50"/>
      <c r="WRK1" s="50"/>
      <c r="WRL1" s="48"/>
      <c r="WRM1" s="49"/>
      <c r="WRN1" s="50"/>
      <c r="WRO1" s="50"/>
      <c r="WRP1" s="48"/>
      <c r="WRQ1" s="49"/>
      <c r="WRR1" s="50"/>
      <c r="WRS1" s="50"/>
      <c r="WRT1" s="48"/>
      <c r="WRU1" s="49"/>
      <c r="WRV1" s="50"/>
      <c r="WRW1" s="50"/>
      <c r="WRX1" s="48"/>
      <c r="WRY1" s="49"/>
      <c r="WRZ1" s="50"/>
      <c r="WSA1" s="50"/>
      <c r="WSB1" s="48"/>
      <c r="WSC1" s="49"/>
      <c r="WSD1" s="50"/>
      <c r="WSE1" s="50"/>
      <c r="WSF1" s="48"/>
      <c r="WSG1" s="49"/>
      <c r="WSH1" s="50"/>
      <c r="WSI1" s="50"/>
      <c r="WSJ1" s="48"/>
      <c r="WSK1" s="49"/>
      <c r="WSL1" s="50"/>
      <c r="WSM1" s="50"/>
      <c r="WSN1" s="48"/>
      <c r="WSO1" s="49"/>
      <c r="WSP1" s="50"/>
      <c r="WSQ1" s="50"/>
      <c r="WSR1" s="48"/>
      <c r="WSS1" s="49"/>
      <c r="WST1" s="50"/>
      <c r="WSU1" s="50"/>
      <c r="WSV1" s="48"/>
      <c r="WSW1" s="49"/>
      <c r="WSX1" s="50"/>
      <c r="WSY1" s="50"/>
      <c r="WSZ1" s="48"/>
      <c r="WTA1" s="49"/>
      <c r="WTB1" s="50"/>
      <c r="WTC1" s="50"/>
      <c r="WTD1" s="48"/>
      <c r="WTE1" s="49"/>
      <c r="WTF1" s="50"/>
      <c r="WTG1" s="50"/>
      <c r="WTH1" s="48"/>
      <c r="WTI1" s="49"/>
      <c r="WTJ1" s="50"/>
      <c r="WTK1" s="50"/>
      <c r="WTL1" s="48"/>
      <c r="WTM1" s="49"/>
      <c r="WTN1" s="50"/>
      <c r="WTO1" s="50"/>
      <c r="WTP1" s="48"/>
      <c r="WTQ1" s="49"/>
      <c r="WTR1" s="50"/>
      <c r="WTS1" s="50"/>
      <c r="WTT1" s="48"/>
      <c r="WTU1" s="49"/>
      <c r="WTV1" s="50"/>
      <c r="WTW1" s="50"/>
      <c r="WTX1" s="48"/>
      <c r="WTY1" s="49"/>
      <c r="WTZ1" s="50"/>
      <c r="WUA1" s="50"/>
      <c r="WUB1" s="48"/>
      <c r="WUC1" s="49"/>
      <c r="WUD1" s="50"/>
      <c r="WUE1" s="50"/>
      <c r="WUF1" s="48"/>
      <c r="WUG1" s="49"/>
      <c r="WUH1" s="50"/>
      <c r="WUI1" s="50"/>
      <c r="WUJ1" s="48"/>
      <c r="WUK1" s="49"/>
      <c r="WUL1" s="50"/>
      <c r="WUM1" s="50"/>
      <c r="WUN1" s="48"/>
      <c r="WUO1" s="49"/>
      <c r="WUP1" s="50"/>
      <c r="WUQ1" s="50"/>
      <c r="WUR1" s="48"/>
      <c r="WUS1" s="49"/>
      <c r="WUT1" s="50"/>
      <c r="WUU1" s="50"/>
      <c r="WUV1" s="48"/>
      <c r="WUW1" s="49"/>
      <c r="WUX1" s="50"/>
      <c r="WUY1" s="50"/>
      <c r="WUZ1" s="48"/>
      <c r="WVA1" s="49"/>
      <c r="WVB1" s="50"/>
      <c r="WVC1" s="50"/>
      <c r="WVD1" s="48"/>
      <c r="WVE1" s="49"/>
      <c r="WVF1" s="50"/>
      <c r="WVG1" s="50"/>
      <c r="WVH1" s="48"/>
      <c r="WVI1" s="49"/>
      <c r="WVJ1" s="50"/>
      <c r="WVK1" s="50"/>
      <c r="WVL1" s="48"/>
      <c r="WVM1" s="49"/>
      <c r="WVN1" s="50"/>
      <c r="WVO1" s="50"/>
      <c r="WVP1" s="48"/>
      <c r="WVQ1" s="49"/>
      <c r="WVR1" s="50"/>
      <c r="WVS1" s="50"/>
      <c r="WVT1" s="48"/>
      <c r="WVU1" s="49"/>
      <c r="WVV1" s="50"/>
      <c r="WVW1" s="50"/>
      <c r="WVX1" s="48"/>
      <c r="WVY1" s="49"/>
      <c r="WVZ1" s="50"/>
      <c r="WWA1" s="50"/>
      <c r="WWB1" s="48"/>
      <c r="WWC1" s="49"/>
      <c r="WWD1" s="50"/>
      <c r="WWE1" s="50"/>
      <c r="WWF1" s="48"/>
      <c r="WWG1" s="49"/>
      <c r="WWH1" s="50"/>
      <c r="WWI1" s="50"/>
      <c r="WWJ1" s="48"/>
      <c r="WWK1" s="49"/>
      <c r="WWL1" s="50"/>
      <c r="WWM1" s="50"/>
      <c r="WWN1" s="48"/>
      <c r="WWO1" s="49"/>
      <c r="WWP1" s="50"/>
      <c r="WWQ1" s="50"/>
      <c r="WWR1" s="48"/>
      <c r="WWS1" s="49"/>
      <c r="WWT1" s="50"/>
      <c r="WWU1" s="50"/>
      <c r="WWV1" s="48"/>
      <c r="WWW1" s="49"/>
      <c r="WWX1" s="50"/>
      <c r="WWY1" s="50"/>
      <c r="WWZ1" s="48"/>
      <c r="WXA1" s="49"/>
      <c r="WXB1" s="50"/>
      <c r="WXC1" s="50"/>
      <c r="WXD1" s="48"/>
      <c r="WXE1" s="49"/>
      <c r="WXF1" s="50"/>
      <c r="WXG1" s="50"/>
      <c r="WXH1" s="48"/>
      <c r="WXI1" s="49"/>
      <c r="WXJ1" s="50"/>
      <c r="WXK1" s="50"/>
      <c r="WXL1" s="48"/>
      <c r="WXM1" s="49"/>
      <c r="WXN1" s="50"/>
      <c r="WXO1" s="50"/>
      <c r="WXP1" s="48"/>
      <c r="WXQ1" s="49"/>
      <c r="WXR1" s="50"/>
      <c r="WXS1" s="50"/>
      <c r="WXT1" s="48"/>
      <c r="WXU1" s="49"/>
      <c r="WXV1" s="50"/>
      <c r="WXW1" s="50"/>
      <c r="WXX1" s="48"/>
      <c r="WXY1" s="49"/>
      <c r="WXZ1" s="50"/>
      <c r="WYA1" s="50"/>
      <c r="WYB1" s="48"/>
      <c r="WYC1" s="49"/>
      <c r="WYD1" s="50"/>
      <c r="WYE1" s="50"/>
      <c r="WYF1" s="48"/>
      <c r="WYG1" s="49"/>
      <c r="WYH1" s="50"/>
      <c r="WYI1" s="50"/>
      <c r="WYJ1" s="48"/>
      <c r="WYK1" s="49"/>
      <c r="WYL1" s="50"/>
      <c r="WYM1" s="50"/>
      <c r="WYN1" s="48"/>
      <c r="WYO1" s="49"/>
      <c r="WYP1" s="50"/>
      <c r="WYQ1" s="50"/>
      <c r="WYR1" s="48"/>
      <c r="WYS1" s="49"/>
      <c r="WYT1" s="50"/>
      <c r="WYU1" s="50"/>
      <c r="WYV1" s="48"/>
      <c r="WYW1" s="49"/>
      <c r="WYX1" s="50"/>
      <c r="WYY1" s="50"/>
      <c r="WYZ1" s="48"/>
      <c r="WZA1" s="49"/>
      <c r="WZB1" s="50"/>
      <c r="WZC1" s="50"/>
      <c r="WZD1" s="48"/>
      <c r="WZE1" s="49"/>
      <c r="WZF1" s="50"/>
      <c r="WZG1" s="50"/>
      <c r="WZH1" s="48"/>
      <c r="WZI1" s="49"/>
      <c r="WZJ1" s="50"/>
      <c r="WZK1" s="50"/>
      <c r="WZL1" s="48"/>
      <c r="WZM1" s="49"/>
      <c r="WZN1" s="50"/>
      <c r="WZO1" s="50"/>
      <c r="WZP1" s="48"/>
      <c r="WZQ1" s="49"/>
      <c r="WZR1" s="50"/>
      <c r="WZS1" s="50"/>
      <c r="WZT1" s="48"/>
      <c r="WZU1" s="49"/>
      <c r="WZV1" s="50"/>
      <c r="WZW1" s="50"/>
      <c r="WZX1" s="48"/>
      <c r="WZY1" s="49"/>
      <c r="WZZ1" s="50"/>
      <c r="XAA1" s="50"/>
      <c r="XAB1" s="48"/>
      <c r="XAC1" s="49"/>
      <c r="XAD1" s="50"/>
      <c r="XAE1" s="50"/>
      <c r="XAF1" s="48"/>
      <c r="XAG1" s="49"/>
      <c r="XAH1" s="50"/>
      <c r="XAI1" s="50"/>
      <c r="XAJ1" s="48"/>
      <c r="XAK1" s="49"/>
      <c r="XAL1" s="50"/>
      <c r="XAM1" s="50"/>
      <c r="XAN1" s="48"/>
      <c r="XAO1" s="49"/>
      <c r="XAP1" s="50"/>
      <c r="XAQ1" s="50"/>
      <c r="XAR1" s="48"/>
      <c r="XAS1" s="49"/>
      <c r="XAT1" s="50"/>
      <c r="XAU1" s="50"/>
      <c r="XAV1" s="48"/>
      <c r="XAW1" s="49"/>
      <c r="XAX1" s="50"/>
      <c r="XAY1" s="50"/>
      <c r="XAZ1" s="48"/>
      <c r="XBA1" s="49"/>
      <c r="XBB1" s="50"/>
      <c r="XBC1" s="50"/>
      <c r="XBD1" s="48"/>
      <c r="XBE1" s="49"/>
      <c r="XBF1" s="50"/>
      <c r="XBG1" s="50"/>
      <c r="XBH1" s="48"/>
      <c r="XBI1" s="49"/>
      <c r="XBJ1" s="50"/>
      <c r="XBK1" s="50"/>
      <c r="XBL1" s="48"/>
      <c r="XBM1" s="49"/>
      <c r="XBN1" s="50"/>
      <c r="XBO1" s="50"/>
      <c r="XBP1" s="48"/>
      <c r="XBQ1" s="49"/>
      <c r="XBR1" s="50"/>
      <c r="XBS1" s="50"/>
      <c r="XBT1" s="48"/>
      <c r="XBU1" s="49"/>
      <c r="XBV1" s="50"/>
      <c r="XBW1" s="50"/>
      <c r="XBX1" s="48"/>
      <c r="XBY1" s="49"/>
      <c r="XBZ1" s="50"/>
      <c r="XCA1" s="50"/>
      <c r="XCB1" s="48"/>
      <c r="XCC1" s="49"/>
      <c r="XCD1" s="50"/>
      <c r="XCE1" s="50"/>
      <c r="XCF1" s="48"/>
      <c r="XCG1" s="49"/>
      <c r="XCH1" s="50"/>
      <c r="XCI1" s="50"/>
      <c r="XCJ1" s="48"/>
      <c r="XCK1" s="49"/>
      <c r="XCL1" s="50"/>
      <c r="XCM1" s="50"/>
      <c r="XCN1" s="48"/>
      <c r="XCO1" s="49"/>
      <c r="XCP1" s="50"/>
      <c r="XCQ1" s="50"/>
      <c r="XCR1" s="48"/>
      <c r="XCS1" s="49"/>
      <c r="XCT1" s="50"/>
      <c r="XCU1" s="50"/>
      <c r="XCV1" s="48"/>
      <c r="XCW1" s="49"/>
      <c r="XCX1" s="50"/>
      <c r="XCY1" s="50"/>
      <c r="XCZ1" s="48"/>
      <c r="XDA1" s="49"/>
      <c r="XDB1" s="50"/>
      <c r="XDC1" s="50"/>
      <c r="XDD1" s="48"/>
      <c r="XDE1" s="49"/>
      <c r="XDF1" s="50"/>
      <c r="XDG1" s="50"/>
      <c r="XDH1" s="48"/>
      <c r="XDI1" s="49"/>
      <c r="XDJ1" s="50"/>
      <c r="XDK1" s="50"/>
      <c r="XDL1" s="48"/>
      <c r="XDM1" s="49"/>
      <c r="XDN1" s="50"/>
      <c r="XDO1" s="50"/>
      <c r="XDP1" s="48"/>
      <c r="XDQ1" s="49"/>
      <c r="XDR1" s="50"/>
      <c r="XDS1" s="50"/>
      <c r="XDT1" s="48"/>
      <c r="XDU1" s="49"/>
      <c r="XDV1" s="50"/>
      <c r="XDW1" s="50"/>
      <c r="XDX1" s="48"/>
      <c r="XDY1" s="49"/>
      <c r="XDZ1" s="50"/>
      <c r="XEA1" s="50"/>
      <c r="XEB1" s="48"/>
      <c r="XEC1" s="49"/>
      <c r="XED1" s="50"/>
      <c r="XEE1" s="50"/>
      <c r="XEF1" s="48"/>
      <c r="XEG1" s="49"/>
      <c r="XEH1" s="50"/>
      <c r="XEI1" s="50"/>
      <c r="XEJ1" s="48"/>
      <c r="XEK1" s="49"/>
      <c r="XEL1" s="50"/>
      <c r="XEM1" s="50"/>
      <c r="XEN1" s="48"/>
      <c r="XEO1" s="49"/>
      <c r="XEP1" s="50"/>
      <c r="XEQ1" s="50"/>
      <c r="XER1" s="48"/>
      <c r="XES1" s="49"/>
      <c r="XET1" s="50"/>
      <c r="XEU1" s="50"/>
      <c r="XEV1" s="48"/>
      <c r="XEW1" s="49"/>
      <c r="XEX1" s="50"/>
      <c r="XEY1" s="50"/>
      <c r="XEZ1" s="48"/>
      <c r="XFA1" s="49"/>
      <c r="XFB1" s="50"/>
      <c r="XFC1" s="50"/>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912B250-E735-4672-ABC7-7AD0C7D8614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10</vt:i4>
      </vt:variant>
    </vt:vector>
  </HeadingPairs>
  <TitlesOfParts>
    <vt:vector size="17" baseType="lpstr">
      <vt:lpstr>全</vt:lpstr>
      <vt:lpstr>前</vt:lpstr>
      <vt:lpstr>指示書期限切れ</vt:lpstr>
      <vt:lpstr>送付状1</vt:lpstr>
      <vt:lpstr>送付状2</vt:lpstr>
      <vt:lpstr>病院リスト</vt:lpstr>
      <vt:lpstr>Sheet1</vt:lpstr>
      <vt:lpstr>指示書期限切れ!Print_Area</vt:lpstr>
      <vt:lpstr>送付状1!Print_Area</vt:lpstr>
      <vt:lpstr>送付状2!Print_Area</vt:lpstr>
      <vt:lpstr>指示開始日</vt:lpstr>
      <vt:lpstr>生年月日</vt:lpstr>
      <vt:lpstr>担当医</vt:lpstr>
      <vt:lpstr>病院住所</vt:lpstr>
      <vt:lpstr>病院名</vt:lpstr>
      <vt:lpstr>病院郵便番号</vt:lpstr>
      <vt:lpstr>利用者名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野木 健一郎</dc:creator>
  <cp:lastModifiedBy>NTK.OFFICE.032</cp:lastModifiedBy>
  <cp:lastPrinted>2025-12-10T01:38:43Z</cp:lastPrinted>
  <dcterms:created xsi:type="dcterms:W3CDTF">2022-01-13T02:03:02Z</dcterms:created>
  <dcterms:modified xsi:type="dcterms:W3CDTF">2025-12-11T04:37:39Z</dcterms:modified>
</cp:coreProperties>
</file>