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k.nogi\Desktop\アイパット積算をエクセルに移行\"/>
    </mc:Choice>
  </mc:AlternateContent>
  <xr:revisionPtr revIDLastSave="0" documentId="13_ncr:1_{20562CD2-9783-4CB4-9051-7AB1E2DD87DC}" xr6:coauthVersionLast="47" xr6:coauthVersionMax="47" xr10:uidLastSave="{00000000-0000-0000-0000-000000000000}"/>
  <bookViews>
    <workbookView minimized="1" xWindow="31620" yWindow="2655" windowWidth="21600" windowHeight="11295" xr2:uid="{EEDEC536-F866-4C16-9B89-221387DEDABE}"/>
  </bookViews>
  <sheets>
    <sheet name="減坪単価" sheetId="13" r:id="rId1"/>
    <sheet name="B1" sheetId="1" r:id="rId2"/>
    <sheet name="B2" sheetId="2" r:id="rId3"/>
    <sheet name="MV" sheetId="3" r:id="rId4"/>
    <sheet name="ML" sheetId="8" r:id="rId5"/>
    <sheet name="M1" sheetId="4" r:id="rId6"/>
    <sheet name="M2" sheetId="5" r:id="rId7"/>
    <sheet name="MC" sheetId="6" r:id="rId8"/>
    <sheet name="M3" sheetId="7" r:id="rId9"/>
    <sheet name="A1" sheetId="10" r:id="rId10"/>
    <sheet name="A2" sheetId="11" r:id="rId11"/>
    <sheet name="A3" sheetId="12" r:id="rId12"/>
    <sheet name="H3" sheetId="9" r:id="rId13"/>
  </sheets>
  <definedNames>
    <definedName name="アクティブハウス">減坪単価!$E$16:$E$18</definedName>
    <definedName name="ネクストハウス">減坪単価!$E$11:$E$15</definedName>
    <definedName name="はちみつハウス">減坪単価!$E$19:$E$19</definedName>
    <definedName name="ブランドリストx">減坪単価!$C$27:$C$30</definedName>
    <definedName name="ブルージア">減坪単価!$E$8:$E$9</definedName>
    <definedName name="更新対象ファイル">減坪単価!$E$24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9" i="13" l="1"/>
  <c r="R19" i="13"/>
  <c r="S16" i="13"/>
  <c r="R16" i="13"/>
  <c r="S11" i="13"/>
  <c r="R11" i="13"/>
  <c r="S8" i="13"/>
  <c r="R8" i="13"/>
  <c r="P19" i="13"/>
  <c r="O19" i="13"/>
  <c r="N19" i="13"/>
  <c r="P18" i="13"/>
  <c r="O18" i="13"/>
  <c r="N18" i="13"/>
  <c r="P17" i="13"/>
  <c r="O17" i="13"/>
  <c r="N17" i="13"/>
  <c r="P16" i="13"/>
  <c r="O16" i="13"/>
  <c r="N16" i="13"/>
  <c r="P15" i="13"/>
  <c r="O15" i="13"/>
  <c r="N15" i="13"/>
  <c r="P14" i="13"/>
  <c r="O14" i="13"/>
  <c r="N14" i="13"/>
  <c r="P13" i="13"/>
  <c r="O13" i="13"/>
  <c r="N13" i="13"/>
  <c r="P12" i="13"/>
  <c r="O12" i="13"/>
  <c r="N12" i="13"/>
  <c r="P11" i="13"/>
  <c r="O11" i="13"/>
  <c r="N11" i="13"/>
  <c r="P10" i="13"/>
  <c r="O10" i="13"/>
  <c r="N10" i="13"/>
  <c r="P9" i="13"/>
  <c r="O9" i="13"/>
  <c r="N9" i="13"/>
  <c r="P8" i="13"/>
  <c r="O8" i="13"/>
  <c r="N8" i="13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J47" i="8"/>
  <c r="J48" i="8"/>
  <c r="J49" i="8"/>
  <c r="J50" i="8"/>
  <c r="J51" i="8"/>
  <c r="J52" i="8"/>
  <c r="J53" i="8"/>
  <c r="J54" i="8"/>
  <c r="J55" i="8"/>
  <c r="J56" i="8"/>
  <c r="J57" i="8"/>
  <c r="J58" i="8"/>
  <c r="J59" i="8"/>
  <c r="J60" i="8"/>
  <c r="J61" i="8"/>
  <c r="J62" i="8"/>
  <c r="J63" i="8"/>
  <c r="J64" i="8"/>
  <c r="J65" i="8"/>
  <c r="J66" i="8"/>
  <c r="J67" i="8"/>
  <c r="J68" i="8"/>
  <c r="J69" i="8"/>
  <c r="J70" i="8"/>
  <c r="J71" i="8"/>
  <c r="J72" i="8"/>
  <c r="J73" i="8"/>
  <c r="J74" i="8"/>
  <c r="J75" i="8"/>
  <c r="J76" i="8"/>
  <c r="J77" i="8"/>
  <c r="J78" i="8"/>
  <c r="J79" i="8"/>
  <c r="J80" i="8"/>
  <c r="J81" i="8"/>
  <c r="J82" i="8"/>
  <c r="J83" i="8"/>
  <c r="J84" i="8"/>
  <c r="J85" i="8"/>
  <c r="J86" i="8"/>
  <c r="J87" i="8"/>
  <c r="J88" i="8"/>
  <c r="J89" i="8"/>
  <c r="J90" i="8"/>
  <c r="J91" i="8"/>
  <c r="J92" i="8"/>
  <c r="J93" i="8"/>
  <c r="J94" i="8"/>
  <c r="J95" i="8"/>
  <c r="J96" i="8"/>
  <c r="J97" i="8"/>
  <c r="J98" i="8"/>
  <c r="J99" i="8"/>
  <c r="J100" i="8"/>
  <c r="J101" i="8"/>
  <c r="J102" i="8"/>
  <c r="J103" i="8"/>
  <c r="J104" i="8"/>
  <c r="J105" i="8"/>
  <c r="J106" i="8"/>
  <c r="J107" i="8"/>
  <c r="J108" i="8"/>
  <c r="J109" i="8"/>
  <c r="J110" i="8"/>
  <c r="J111" i="8"/>
  <c r="J112" i="8"/>
  <c r="J113" i="8"/>
  <c r="J114" i="8"/>
  <c r="J115" i="8"/>
  <c r="J116" i="8"/>
  <c r="J117" i="8"/>
  <c r="J118" i="8"/>
  <c r="J119" i="8"/>
  <c r="J120" i="8"/>
  <c r="J121" i="8"/>
  <c r="J122" i="8"/>
  <c r="J123" i="8"/>
  <c r="J124" i="8"/>
  <c r="J125" i="8"/>
  <c r="J126" i="8"/>
  <c r="J127" i="8"/>
  <c r="J128" i="8"/>
  <c r="J129" i="8"/>
  <c r="J130" i="8"/>
  <c r="J131" i="8"/>
  <c r="J132" i="8"/>
  <c r="J133" i="8"/>
  <c r="J134" i="8"/>
  <c r="J135" i="8"/>
  <c r="J136" i="8"/>
  <c r="J137" i="8"/>
  <c r="J138" i="8"/>
  <c r="J139" i="8"/>
  <c r="J140" i="8"/>
  <c r="J141" i="8"/>
  <c r="J142" i="8"/>
  <c r="J143" i="8"/>
  <c r="J144" i="8"/>
  <c r="J145" i="8"/>
  <c r="J146" i="8"/>
  <c r="J147" i="8"/>
  <c r="J148" i="8"/>
  <c r="J149" i="8"/>
  <c r="J150" i="8"/>
  <c r="J151" i="8"/>
  <c r="J152" i="8"/>
  <c r="J153" i="8"/>
  <c r="J154" i="8"/>
  <c r="J155" i="8"/>
  <c r="J156" i="8"/>
  <c r="J157" i="8"/>
  <c r="J158" i="8"/>
  <c r="J159" i="8"/>
  <c r="J160" i="8"/>
  <c r="J161" i="8"/>
  <c r="J162" i="8"/>
  <c r="J163" i="8"/>
  <c r="J164" i="8"/>
  <c r="J165" i="8"/>
  <c r="J166" i="8"/>
  <c r="J167" i="8"/>
  <c r="J168" i="8"/>
  <c r="J169" i="8"/>
  <c r="J170" i="8"/>
  <c r="J171" i="8"/>
  <c r="J172" i="8"/>
  <c r="J173" i="8"/>
  <c r="J174" i="8"/>
  <c r="J175" i="8"/>
  <c r="J176" i="8"/>
  <c r="J177" i="8"/>
  <c r="J178" i="8"/>
  <c r="J179" i="8"/>
  <c r="J180" i="8"/>
  <c r="J181" i="8"/>
  <c r="J182" i="8"/>
  <c r="J183" i="8"/>
  <c r="J184" i="8"/>
  <c r="J185" i="8"/>
  <c r="J186" i="8"/>
  <c r="J187" i="8"/>
  <c r="J188" i="8"/>
  <c r="J189" i="8"/>
  <c r="J190" i="8"/>
  <c r="J191" i="8"/>
  <c r="J192" i="8"/>
  <c r="J193" i="8"/>
  <c r="J194" i="8"/>
  <c r="J195" i="8"/>
  <c r="J196" i="8"/>
  <c r="J197" i="8"/>
  <c r="J198" i="8"/>
  <c r="J199" i="8"/>
  <c r="J200" i="8"/>
  <c r="J201" i="8"/>
  <c r="J202" i="8"/>
  <c r="J203" i="8"/>
  <c r="J204" i="8"/>
  <c r="J205" i="8"/>
  <c r="J206" i="8"/>
  <c r="J207" i="8"/>
  <c r="J208" i="8"/>
  <c r="J209" i="8"/>
  <c r="J210" i="8"/>
  <c r="J211" i="8"/>
  <c r="J212" i="8"/>
  <c r="J213" i="8"/>
  <c r="J214" i="8"/>
  <c r="J215" i="8"/>
  <c r="J216" i="8"/>
  <c r="J217" i="8"/>
  <c r="J218" i="8"/>
  <c r="J219" i="8"/>
  <c r="J220" i="8"/>
  <c r="J221" i="8"/>
  <c r="J222" i="8"/>
  <c r="J223" i="8"/>
  <c r="J224" i="8"/>
  <c r="J225" i="8"/>
  <c r="J226" i="8"/>
  <c r="J227" i="8"/>
  <c r="J228" i="8"/>
  <c r="J229" i="8"/>
  <c r="J230" i="8"/>
  <c r="J231" i="8"/>
  <c r="J232" i="8"/>
  <c r="J233" i="8"/>
  <c r="J234" i="8"/>
  <c r="J235" i="8"/>
  <c r="J236" i="8"/>
  <c r="J237" i="8"/>
  <c r="J238" i="8"/>
  <c r="J239" i="8"/>
  <c r="J240" i="8"/>
  <c r="J241" i="8"/>
  <c r="J242" i="8"/>
  <c r="J243" i="8"/>
  <c r="J244" i="8"/>
  <c r="J245" i="8"/>
  <c r="J246" i="8"/>
  <c r="J247" i="8"/>
  <c r="J248" i="8"/>
  <c r="J249" i="8"/>
  <c r="J250" i="8"/>
  <c r="J251" i="8"/>
  <c r="J252" i="8"/>
  <c r="J253" i="8"/>
  <c r="J254" i="8"/>
  <c r="J255" i="8"/>
  <c r="J256" i="8"/>
  <c r="J257" i="8"/>
  <c r="J258" i="8"/>
  <c r="J259" i="8"/>
  <c r="J260" i="8"/>
  <c r="J261" i="8"/>
  <c r="J262" i="8"/>
  <c r="J263" i="8"/>
  <c r="J264" i="8"/>
  <c r="J265" i="8"/>
  <c r="J266" i="8"/>
  <c r="J267" i="8"/>
  <c r="J268" i="8"/>
  <c r="J269" i="8"/>
  <c r="J270" i="8"/>
  <c r="J271" i="8"/>
  <c r="J272" i="8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1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70" i="7"/>
  <c r="J171" i="7"/>
  <c r="J172" i="7"/>
  <c r="J173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J194" i="7"/>
  <c r="J195" i="7"/>
  <c r="J196" i="7"/>
  <c r="J197" i="7"/>
  <c r="J198" i="7"/>
  <c r="J199" i="7"/>
  <c r="J200" i="7"/>
  <c r="J201" i="7"/>
  <c r="J202" i="7"/>
  <c r="J203" i="7"/>
  <c r="J204" i="7"/>
  <c r="J205" i="7"/>
  <c r="J206" i="7"/>
  <c r="J207" i="7"/>
  <c r="J208" i="7"/>
  <c r="J209" i="7"/>
  <c r="J210" i="7"/>
  <c r="J211" i="7"/>
  <c r="J212" i="7"/>
  <c r="J213" i="7"/>
  <c r="J214" i="7"/>
  <c r="J215" i="7"/>
  <c r="J216" i="7"/>
  <c r="J7" i="10"/>
  <c r="J8" i="10"/>
  <c r="J9" i="10"/>
  <c r="J10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J23" i="10"/>
  <c r="J24" i="10"/>
  <c r="J25" i="10"/>
  <c r="J26" i="10"/>
  <c r="J27" i="10"/>
  <c r="J28" i="10"/>
  <c r="J29" i="10"/>
  <c r="J30" i="10"/>
  <c r="J31" i="10"/>
  <c r="J32" i="10"/>
  <c r="J33" i="10"/>
  <c r="J34" i="10"/>
  <c r="J35" i="10"/>
  <c r="J36" i="10"/>
  <c r="J37" i="10"/>
  <c r="J38" i="10"/>
  <c r="J39" i="10"/>
  <c r="J40" i="10"/>
  <c r="J41" i="10"/>
  <c r="J42" i="10"/>
  <c r="J43" i="10"/>
  <c r="J44" i="10"/>
  <c r="J45" i="10"/>
  <c r="J46" i="10"/>
  <c r="J47" i="10"/>
  <c r="J48" i="10"/>
  <c r="J49" i="10"/>
  <c r="J50" i="10"/>
  <c r="J51" i="10"/>
  <c r="J52" i="10"/>
  <c r="J53" i="10"/>
  <c r="J54" i="10"/>
  <c r="J55" i="10"/>
  <c r="J56" i="10"/>
  <c r="J57" i="10"/>
  <c r="J58" i="10"/>
  <c r="J59" i="10"/>
  <c r="J60" i="10"/>
  <c r="J61" i="10"/>
  <c r="J62" i="10"/>
  <c r="J63" i="10"/>
  <c r="J64" i="10"/>
  <c r="J65" i="10"/>
  <c r="J66" i="10"/>
  <c r="J67" i="10"/>
  <c r="J68" i="10"/>
  <c r="J69" i="10"/>
  <c r="J70" i="10"/>
  <c r="J71" i="10"/>
  <c r="J72" i="10"/>
  <c r="J73" i="10"/>
  <c r="J74" i="10"/>
  <c r="J75" i="10"/>
  <c r="J76" i="10"/>
  <c r="J77" i="10"/>
  <c r="J78" i="10"/>
  <c r="J79" i="10"/>
  <c r="J80" i="10"/>
  <c r="J81" i="10"/>
  <c r="J82" i="10"/>
  <c r="J83" i="10"/>
  <c r="J84" i="10"/>
  <c r="J85" i="10"/>
  <c r="J86" i="10"/>
  <c r="J87" i="10"/>
  <c r="J88" i="10"/>
  <c r="J89" i="10"/>
  <c r="J90" i="10"/>
  <c r="J91" i="10"/>
  <c r="J92" i="10"/>
  <c r="J93" i="10"/>
  <c r="J94" i="10"/>
  <c r="J95" i="10"/>
  <c r="J96" i="10"/>
  <c r="J97" i="10"/>
  <c r="J98" i="10"/>
  <c r="J99" i="10"/>
  <c r="J100" i="10"/>
  <c r="J101" i="10"/>
  <c r="J102" i="10"/>
  <c r="J103" i="10"/>
  <c r="J104" i="10"/>
  <c r="J105" i="10"/>
  <c r="J106" i="10"/>
  <c r="J107" i="10"/>
  <c r="J108" i="10"/>
  <c r="J109" i="10"/>
  <c r="J110" i="10"/>
  <c r="J111" i="10"/>
  <c r="J112" i="10"/>
  <c r="J113" i="10"/>
  <c r="J114" i="10"/>
  <c r="J115" i="10"/>
  <c r="J116" i="10"/>
  <c r="J117" i="10"/>
  <c r="J118" i="10"/>
  <c r="J119" i="10"/>
  <c r="J120" i="10"/>
  <c r="J121" i="10"/>
  <c r="J122" i="10"/>
  <c r="J123" i="10"/>
  <c r="J124" i="10"/>
  <c r="J125" i="10"/>
  <c r="J126" i="10"/>
  <c r="J127" i="10"/>
  <c r="J128" i="10"/>
  <c r="J129" i="10"/>
  <c r="J130" i="10"/>
  <c r="J131" i="10"/>
  <c r="J132" i="10"/>
  <c r="J133" i="10"/>
  <c r="J134" i="10"/>
  <c r="J135" i="10"/>
  <c r="J136" i="10"/>
  <c r="J137" i="10"/>
  <c r="J138" i="10"/>
  <c r="J139" i="10"/>
  <c r="J140" i="10"/>
  <c r="J141" i="10"/>
  <c r="J142" i="10"/>
  <c r="J143" i="10"/>
  <c r="J144" i="10"/>
  <c r="J145" i="10"/>
  <c r="J146" i="10"/>
  <c r="J147" i="10"/>
  <c r="J148" i="10"/>
  <c r="J149" i="10"/>
  <c r="J150" i="10"/>
  <c r="J151" i="10"/>
  <c r="J152" i="10"/>
  <c r="J153" i="10"/>
  <c r="J154" i="10"/>
  <c r="J155" i="10"/>
  <c r="J156" i="10"/>
  <c r="J157" i="10"/>
  <c r="J158" i="10"/>
  <c r="J159" i="10"/>
  <c r="J160" i="10"/>
  <c r="J161" i="10"/>
  <c r="J162" i="10"/>
  <c r="J163" i="10"/>
  <c r="J164" i="10"/>
  <c r="J165" i="10"/>
  <c r="J166" i="10"/>
  <c r="J167" i="10"/>
  <c r="J168" i="10"/>
  <c r="J169" i="10"/>
  <c r="J170" i="10"/>
  <c r="J171" i="10"/>
  <c r="J172" i="10"/>
  <c r="J173" i="10"/>
  <c r="J174" i="10"/>
  <c r="J175" i="10"/>
  <c r="J176" i="10"/>
  <c r="J177" i="10"/>
  <c r="J178" i="10"/>
  <c r="J179" i="10"/>
  <c r="J180" i="10"/>
  <c r="J181" i="10"/>
  <c r="J182" i="10"/>
  <c r="J183" i="10"/>
  <c r="J184" i="10"/>
  <c r="J185" i="10"/>
  <c r="J186" i="10"/>
  <c r="J187" i="10"/>
  <c r="J188" i="10"/>
  <c r="J189" i="10"/>
  <c r="J190" i="10"/>
  <c r="J191" i="10"/>
  <c r="J192" i="10"/>
  <c r="J193" i="10"/>
  <c r="J194" i="10"/>
  <c r="J195" i="10"/>
  <c r="J196" i="10"/>
  <c r="J197" i="10"/>
  <c r="J198" i="10"/>
  <c r="J199" i="10"/>
  <c r="J200" i="10"/>
  <c r="J201" i="10"/>
  <c r="J202" i="10"/>
  <c r="J203" i="10"/>
  <c r="J204" i="10"/>
  <c r="J205" i="10"/>
  <c r="J206" i="10"/>
  <c r="J207" i="10"/>
  <c r="J208" i="10"/>
  <c r="J209" i="10"/>
  <c r="J210" i="10"/>
  <c r="J211" i="10"/>
  <c r="J212" i="10"/>
  <c r="J213" i="10"/>
  <c r="J214" i="10"/>
  <c r="J215" i="10"/>
  <c r="J216" i="10"/>
  <c r="J217" i="10"/>
  <c r="J218" i="10"/>
  <c r="J219" i="10"/>
  <c r="J220" i="10"/>
  <c r="J221" i="10"/>
  <c r="J222" i="10"/>
  <c r="J223" i="10"/>
  <c r="J224" i="10"/>
  <c r="J225" i="10"/>
  <c r="J226" i="10"/>
  <c r="J227" i="10"/>
  <c r="J228" i="10"/>
  <c r="J229" i="10"/>
  <c r="J230" i="10"/>
  <c r="J231" i="10"/>
  <c r="J232" i="10"/>
  <c r="J233" i="10"/>
  <c r="J234" i="10"/>
  <c r="J235" i="10"/>
  <c r="J236" i="10"/>
  <c r="J237" i="10"/>
  <c r="J238" i="10"/>
  <c r="J239" i="10"/>
  <c r="J240" i="10"/>
  <c r="J241" i="10"/>
  <c r="J242" i="10"/>
  <c r="J243" i="10"/>
  <c r="J244" i="10"/>
  <c r="J245" i="10"/>
  <c r="J246" i="10"/>
  <c r="J247" i="10"/>
  <c r="J248" i="10"/>
  <c r="J249" i="10"/>
  <c r="J250" i="10"/>
  <c r="J251" i="10"/>
  <c r="J252" i="10"/>
  <c r="J253" i="10"/>
  <c r="J254" i="10"/>
  <c r="J255" i="10"/>
  <c r="J256" i="10"/>
  <c r="J257" i="10"/>
  <c r="J258" i="10"/>
  <c r="J259" i="10"/>
  <c r="J260" i="10"/>
  <c r="J261" i="10"/>
  <c r="J262" i="10"/>
  <c r="J263" i="10"/>
  <c r="J264" i="10"/>
  <c r="J265" i="10"/>
  <c r="J266" i="10"/>
  <c r="J267" i="10"/>
  <c r="J268" i="10"/>
  <c r="J269" i="10"/>
  <c r="J270" i="10"/>
  <c r="J271" i="10"/>
  <c r="J272" i="10"/>
  <c r="J215" i="12"/>
  <c r="J214" i="12"/>
  <c r="J213" i="12"/>
  <c r="J212" i="12"/>
  <c r="J211" i="12"/>
  <c r="J210" i="12"/>
  <c r="J209" i="12"/>
  <c r="J208" i="12"/>
  <c r="J207" i="12"/>
  <c r="J206" i="12"/>
  <c r="J205" i="12"/>
  <c r="J204" i="12"/>
  <c r="J203" i="12"/>
  <c r="J202" i="12"/>
  <c r="J201" i="12"/>
  <c r="J200" i="12"/>
  <c r="J199" i="12"/>
  <c r="J198" i="12"/>
  <c r="J197" i="12"/>
  <c r="J196" i="12"/>
  <c r="J195" i="12"/>
  <c r="J194" i="12"/>
  <c r="J193" i="12"/>
  <c r="J192" i="12"/>
  <c r="J191" i="12"/>
  <c r="J190" i="12"/>
  <c r="J189" i="12"/>
  <c r="J188" i="12"/>
  <c r="J187" i="12"/>
  <c r="J186" i="12"/>
  <c r="J185" i="12"/>
  <c r="J184" i="12"/>
  <c r="J183" i="12"/>
  <c r="J182" i="12"/>
  <c r="J181" i="12"/>
  <c r="J180" i="12"/>
  <c r="J179" i="12"/>
  <c r="J178" i="12"/>
  <c r="J177" i="12"/>
  <c r="J176" i="12"/>
  <c r="J175" i="12"/>
  <c r="J174" i="12"/>
  <c r="J173" i="12"/>
  <c r="J172" i="12"/>
  <c r="J171" i="12"/>
  <c r="J170" i="12"/>
  <c r="J169" i="12"/>
  <c r="J168" i="12"/>
  <c r="J167" i="12"/>
  <c r="J166" i="12"/>
  <c r="J165" i="12"/>
  <c r="J164" i="12"/>
  <c r="J163" i="12"/>
  <c r="J162" i="12"/>
  <c r="J161" i="12"/>
  <c r="J160" i="12"/>
  <c r="J159" i="12"/>
  <c r="J158" i="12"/>
  <c r="J157" i="12"/>
  <c r="J156" i="12"/>
  <c r="J155" i="12"/>
  <c r="J154" i="12"/>
  <c r="J153" i="12"/>
  <c r="J152" i="12"/>
  <c r="J151" i="12"/>
  <c r="J150" i="12"/>
  <c r="J149" i="12"/>
  <c r="J148" i="12"/>
  <c r="J147" i="12"/>
  <c r="J146" i="12"/>
  <c r="J145" i="12"/>
  <c r="J144" i="12"/>
  <c r="J143" i="12"/>
  <c r="J142" i="12"/>
  <c r="J141" i="12"/>
  <c r="J140" i="12"/>
  <c r="J139" i="12"/>
  <c r="J138" i="12"/>
  <c r="J137" i="12"/>
  <c r="J136" i="12"/>
  <c r="J135" i="12"/>
  <c r="J134" i="12"/>
  <c r="J133" i="12"/>
  <c r="J132" i="12"/>
  <c r="J131" i="12"/>
  <c r="J130" i="12"/>
  <c r="J129" i="12"/>
  <c r="J128" i="12"/>
  <c r="J127" i="12"/>
  <c r="J126" i="12"/>
  <c r="J125" i="12"/>
  <c r="J124" i="12"/>
  <c r="J123" i="12"/>
  <c r="J122" i="12"/>
  <c r="J121" i="12"/>
  <c r="J120" i="12"/>
  <c r="J119" i="12"/>
  <c r="J118" i="12"/>
  <c r="J117" i="12"/>
  <c r="J116" i="12"/>
  <c r="J115" i="12"/>
  <c r="J114" i="12"/>
  <c r="J113" i="12"/>
  <c r="J112" i="12"/>
  <c r="J111" i="12"/>
  <c r="J110" i="12"/>
  <c r="J109" i="12"/>
  <c r="J108" i="12"/>
  <c r="J107" i="12"/>
  <c r="J106" i="12"/>
  <c r="J105" i="12"/>
  <c r="J104" i="12"/>
  <c r="J103" i="12"/>
  <c r="J102" i="12"/>
  <c r="J101" i="12"/>
  <c r="J100" i="12"/>
  <c r="J99" i="12"/>
  <c r="J98" i="12"/>
  <c r="J97" i="12"/>
  <c r="J96" i="12"/>
  <c r="J95" i="12"/>
  <c r="J94" i="12"/>
  <c r="J93" i="12"/>
  <c r="J92" i="12"/>
  <c r="J91" i="12"/>
  <c r="J90" i="12"/>
  <c r="J89" i="12"/>
  <c r="J88" i="12"/>
  <c r="J87" i="12"/>
  <c r="J86" i="12"/>
  <c r="J85" i="12"/>
  <c r="J84" i="12"/>
  <c r="J83" i="12"/>
  <c r="J82" i="12"/>
  <c r="J81" i="12"/>
  <c r="J80" i="12"/>
  <c r="J79" i="12"/>
  <c r="J78" i="12"/>
  <c r="J77" i="12"/>
  <c r="J76" i="12"/>
  <c r="J75" i="12"/>
  <c r="J74" i="12"/>
  <c r="J73" i="12"/>
  <c r="J72" i="12"/>
  <c r="J71" i="12"/>
  <c r="J70" i="12"/>
  <c r="J69" i="12"/>
  <c r="J68" i="12"/>
  <c r="J67" i="12"/>
  <c r="J66" i="12"/>
  <c r="J65" i="12"/>
  <c r="J64" i="12"/>
  <c r="J63" i="12"/>
  <c r="J62" i="12"/>
  <c r="J61" i="12"/>
  <c r="J60" i="12"/>
  <c r="J59" i="12"/>
  <c r="J58" i="12"/>
  <c r="J57" i="12"/>
  <c r="J56" i="12"/>
  <c r="J55" i="12"/>
  <c r="J54" i="12"/>
  <c r="J53" i="12"/>
  <c r="J52" i="12"/>
  <c r="J51" i="12"/>
  <c r="J50" i="12"/>
  <c r="J49" i="12"/>
  <c r="J48" i="12"/>
  <c r="J47" i="12"/>
  <c r="J46" i="12"/>
  <c r="J45" i="12"/>
  <c r="J44" i="12"/>
  <c r="J43" i="12"/>
  <c r="J42" i="12"/>
  <c r="J41" i="12"/>
  <c r="J40" i="12"/>
  <c r="J39" i="12"/>
  <c r="J38" i="12"/>
  <c r="J37" i="12"/>
  <c r="J36" i="12"/>
  <c r="J35" i="12"/>
  <c r="J34" i="12"/>
  <c r="J33" i="12"/>
  <c r="J32" i="12"/>
  <c r="J31" i="12"/>
  <c r="J30" i="12"/>
  <c r="J29" i="12"/>
  <c r="J28" i="12"/>
  <c r="J27" i="12"/>
  <c r="J26" i="12"/>
  <c r="J25" i="12"/>
  <c r="J24" i="12"/>
  <c r="J23" i="12"/>
  <c r="J22" i="12"/>
  <c r="J21" i="12"/>
  <c r="J20" i="12"/>
  <c r="J19" i="12"/>
  <c r="J18" i="12"/>
  <c r="J17" i="12"/>
  <c r="J16" i="12"/>
  <c r="J15" i="12"/>
  <c r="J14" i="12"/>
  <c r="J13" i="12"/>
  <c r="J12" i="12"/>
  <c r="J11" i="12"/>
  <c r="J10" i="12"/>
  <c r="J9" i="12"/>
  <c r="J8" i="12"/>
  <c r="J7" i="12"/>
  <c r="J216" i="12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J79" i="9"/>
  <c r="J80" i="9"/>
  <c r="J81" i="9"/>
  <c r="J82" i="9"/>
  <c r="J83" i="9"/>
  <c r="J84" i="9"/>
  <c r="J85" i="9"/>
  <c r="J86" i="9"/>
  <c r="J87" i="9"/>
  <c r="J88" i="9"/>
  <c r="J89" i="9"/>
  <c r="J90" i="9"/>
  <c r="J91" i="9"/>
  <c r="J92" i="9"/>
  <c r="J93" i="9"/>
  <c r="J94" i="9"/>
  <c r="J95" i="9"/>
  <c r="J96" i="9"/>
  <c r="J97" i="9"/>
  <c r="J98" i="9"/>
  <c r="J99" i="9"/>
  <c r="J100" i="9"/>
  <c r="J101" i="9"/>
  <c r="J102" i="9"/>
  <c r="J103" i="9"/>
  <c r="J104" i="9"/>
  <c r="J105" i="9"/>
  <c r="J106" i="9"/>
  <c r="J107" i="9"/>
  <c r="J108" i="9"/>
  <c r="J109" i="9"/>
  <c r="J110" i="9"/>
  <c r="J111" i="9"/>
  <c r="J112" i="9"/>
  <c r="J113" i="9"/>
  <c r="J114" i="9"/>
  <c r="J115" i="9"/>
  <c r="J116" i="9"/>
  <c r="J117" i="9"/>
  <c r="J118" i="9"/>
  <c r="J119" i="9"/>
  <c r="J120" i="9"/>
  <c r="J121" i="9"/>
  <c r="J122" i="9"/>
  <c r="J123" i="9"/>
  <c r="J124" i="9"/>
  <c r="J125" i="9"/>
  <c r="J126" i="9"/>
  <c r="J127" i="9"/>
  <c r="J128" i="9"/>
  <c r="J129" i="9"/>
  <c r="J130" i="9"/>
  <c r="J131" i="9"/>
  <c r="J132" i="9"/>
  <c r="J133" i="9"/>
  <c r="J134" i="9"/>
  <c r="J135" i="9"/>
  <c r="J136" i="9"/>
  <c r="J137" i="9"/>
  <c r="J138" i="9"/>
  <c r="J139" i="9"/>
  <c r="J140" i="9"/>
  <c r="J141" i="9"/>
  <c r="J142" i="9"/>
  <c r="J143" i="9"/>
  <c r="J144" i="9"/>
  <c r="J145" i="9"/>
  <c r="J146" i="9"/>
  <c r="J147" i="9"/>
  <c r="J148" i="9"/>
  <c r="J149" i="9"/>
  <c r="J150" i="9"/>
  <c r="J151" i="9"/>
  <c r="J152" i="9"/>
  <c r="J153" i="9"/>
  <c r="J154" i="9"/>
  <c r="J155" i="9"/>
  <c r="J156" i="9"/>
  <c r="J157" i="9"/>
  <c r="J158" i="9"/>
  <c r="J159" i="9"/>
  <c r="J160" i="9"/>
  <c r="J161" i="9"/>
  <c r="J162" i="9"/>
  <c r="J163" i="9"/>
  <c r="J164" i="9"/>
  <c r="J165" i="9"/>
  <c r="J166" i="9"/>
  <c r="J167" i="9"/>
  <c r="J168" i="9"/>
  <c r="J169" i="9"/>
  <c r="J170" i="9"/>
  <c r="J171" i="9"/>
  <c r="J172" i="9"/>
  <c r="J173" i="9"/>
  <c r="J174" i="9"/>
  <c r="J175" i="9"/>
  <c r="J176" i="9"/>
  <c r="J177" i="9"/>
  <c r="J178" i="9"/>
  <c r="J179" i="9"/>
  <c r="J180" i="9"/>
  <c r="J181" i="9"/>
  <c r="J182" i="9"/>
  <c r="J183" i="9"/>
  <c r="J184" i="9"/>
  <c r="J185" i="9"/>
  <c r="J186" i="9"/>
  <c r="J187" i="9"/>
  <c r="J188" i="9"/>
  <c r="J189" i="9"/>
  <c r="J190" i="9"/>
  <c r="J191" i="9"/>
  <c r="J192" i="9"/>
  <c r="J193" i="9"/>
  <c r="J194" i="9"/>
  <c r="J195" i="9"/>
  <c r="J196" i="9"/>
  <c r="J197" i="9"/>
  <c r="J198" i="9"/>
  <c r="J199" i="9"/>
  <c r="J200" i="9"/>
  <c r="J201" i="9"/>
  <c r="J202" i="9"/>
  <c r="J203" i="9"/>
  <c r="J204" i="9"/>
  <c r="J205" i="9"/>
  <c r="J206" i="9"/>
  <c r="J207" i="9"/>
  <c r="J208" i="9"/>
  <c r="J209" i="9"/>
  <c r="J210" i="9"/>
  <c r="J211" i="9"/>
  <c r="J212" i="9"/>
  <c r="J213" i="9"/>
  <c r="J214" i="9"/>
  <c r="J215" i="9"/>
  <c r="J216" i="9"/>
  <c r="J217" i="9"/>
  <c r="J218" i="9"/>
  <c r="J219" i="9"/>
  <c r="J220" i="9"/>
  <c r="J221" i="9"/>
  <c r="J222" i="9"/>
  <c r="J223" i="9"/>
  <c r="J224" i="9"/>
  <c r="J225" i="9"/>
  <c r="J226" i="9"/>
  <c r="J227" i="9"/>
  <c r="J228" i="9"/>
  <c r="J229" i="9"/>
  <c r="J230" i="9"/>
  <c r="J231" i="9"/>
  <c r="J232" i="9"/>
  <c r="J233" i="9"/>
  <c r="J234" i="9"/>
  <c r="J235" i="9"/>
  <c r="J236" i="9"/>
  <c r="J237" i="9"/>
  <c r="J238" i="9"/>
  <c r="J239" i="9"/>
  <c r="J240" i="9"/>
  <c r="J241" i="9"/>
  <c r="J242" i="9"/>
  <c r="J243" i="9"/>
  <c r="J244" i="9"/>
  <c r="J245" i="9"/>
  <c r="J246" i="9"/>
  <c r="J247" i="9"/>
  <c r="J248" i="9"/>
  <c r="J249" i="9"/>
  <c r="J250" i="9"/>
  <c r="J251" i="9"/>
  <c r="J252" i="9"/>
  <c r="J253" i="9"/>
  <c r="J254" i="9"/>
  <c r="J255" i="9"/>
  <c r="J256" i="9"/>
  <c r="J257" i="9"/>
  <c r="J258" i="9"/>
  <c r="J259" i="9"/>
  <c r="J260" i="9"/>
  <c r="J261" i="9"/>
  <c r="J262" i="9"/>
  <c r="J263" i="9"/>
  <c r="J264" i="9"/>
  <c r="J265" i="9"/>
  <c r="J266" i="9"/>
  <c r="J267" i="9"/>
  <c r="J268" i="9"/>
  <c r="J269" i="9"/>
  <c r="J270" i="9"/>
  <c r="J271" i="9"/>
  <c r="J272" i="9"/>
  <c r="J7" i="11"/>
  <c r="J8" i="11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34" i="11"/>
  <c r="J35" i="11"/>
  <c r="J36" i="11"/>
  <c r="J37" i="11"/>
  <c r="J38" i="11"/>
  <c r="J39" i="11"/>
  <c r="J40" i="11"/>
  <c r="J41" i="11"/>
  <c r="J42" i="11"/>
  <c r="J43" i="11"/>
  <c r="J44" i="11"/>
  <c r="J45" i="11"/>
  <c r="J46" i="11"/>
  <c r="J47" i="11"/>
  <c r="J48" i="11"/>
  <c r="J49" i="11"/>
  <c r="J50" i="11"/>
  <c r="J51" i="11"/>
  <c r="J52" i="11"/>
  <c r="J53" i="11"/>
  <c r="J54" i="11"/>
  <c r="J55" i="11"/>
  <c r="J56" i="11"/>
  <c r="J57" i="11"/>
  <c r="J58" i="11"/>
  <c r="J59" i="11"/>
  <c r="J60" i="11"/>
  <c r="J61" i="11"/>
  <c r="J62" i="11"/>
  <c r="J63" i="11"/>
  <c r="J64" i="11"/>
  <c r="J65" i="11"/>
  <c r="J66" i="11"/>
  <c r="J67" i="11"/>
  <c r="J68" i="11"/>
  <c r="J69" i="11"/>
  <c r="J70" i="11"/>
  <c r="J71" i="11"/>
  <c r="J72" i="11"/>
  <c r="J73" i="11"/>
  <c r="J74" i="11"/>
  <c r="J75" i="11"/>
  <c r="J76" i="11"/>
  <c r="J77" i="11"/>
  <c r="J78" i="11"/>
  <c r="J79" i="11"/>
  <c r="J80" i="11"/>
  <c r="J81" i="11"/>
  <c r="J82" i="11"/>
  <c r="J83" i="11"/>
  <c r="J84" i="11"/>
  <c r="J85" i="11"/>
  <c r="J86" i="11"/>
  <c r="J87" i="11"/>
  <c r="J88" i="11"/>
  <c r="J89" i="11"/>
  <c r="J90" i="11"/>
  <c r="J91" i="11"/>
  <c r="J92" i="11"/>
  <c r="J93" i="11"/>
  <c r="J94" i="11"/>
  <c r="J95" i="11"/>
  <c r="J96" i="11"/>
  <c r="J97" i="11"/>
  <c r="J98" i="11"/>
  <c r="J99" i="11"/>
  <c r="J100" i="11"/>
  <c r="J101" i="11"/>
  <c r="J102" i="11"/>
  <c r="J103" i="11"/>
  <c r="J104" i="11"/>
  <c r="J105" i="11"/>
  <c r="J106" i="11"/>
  <c r="J107" i="11"/>
  <c r="J108" i="11"/>
  <c r="J109" i="11"/>
  <c r="J110" i="11"/>
  <c r="J111" i="11"/>
  <c r="J112" i="11"/>
  <c r="J113" i="11"/>
  <c r="J114" i="11"/>
  <c r="J115" i="11"/>
  <c r="J116" i="11"/>
  <c r="J117" i="11"/>
  <c r="J118" i="11"/>
  <c r="J119" i="11"/>
  <c r="J120" i="11"/>
  <c r="J121" i="11"/>
  <c r="J122" i="11"/>
  <c r="J123" i="11"/>
  <c r="J124" i="11"/>
  <c r="J125" i="11"/>
  <c r="J126" i="11"/>
  <c r="J127" i="11"/>
  <c r="J128" i="11"/>
  <c r="J129" i="11"/>
  <c r="J130" i="11"/>
  <c r="J131" i="11"/>
  <c r="J132" i="11"/>
  <c r="J133" i="11"/>
  <c r="J134" i="11"/>
  <c r="J135" i="11"/>
  <c r="J136" i="11"/>
  <c r="J137" i="11"/>
  <c r="J138" i="11"/>
  <c r="J139" i="11"/>
  <c r="J140" i="11"/>
  <c r="J141" i="11"/>
  <c r="J142" i="11"/>
  <c r="J143" i="11"/>
  <c r="J144" i="11"/>
  <c r="J145" i="11"/>
  <c r="J146" i="11"/>
  <c r="J147" i="11"/>
  <c r="J148" i="11"/>
  <c r="J149" i="11"/>
  <c r="J150" i="11"/>
  <c r="J151" i="11"/>
  <c r="J152" i="11"/>
  <c r="J153" i="11"/>
  <c r="J154" i="11"/>
  <c r="J155" i="11"/>
  <c r="J156" i="11"/>
  <c r="J157" i="11"/>
  <c r="J158" i="11"/>
  <c r="J159" i="11"/>
  <c r="J160" i="11"/>
  <c r="J161" i="11"/>
  <c r="J162" i="11"/>
  <c r="J163" i="11"/>
  <c r="J164" i="11"/>
  <c r="J165" i="11"/>
  <c r="J166" i="11"/>
  <c r="J167" i="11"/>
  <c r="J168" i="11"/>
  <c r="J169" i="11"/>
  <c r="J170" i="11"/>
  <c r="J171" i="11"/>
  <c r="J172" i="11"/>
  <c r="J173" i="11"/>
  <c r="J174" i="11"/>
  <c r="J175" i="11"/>
  <c r="J176" i="11"/>
  <c r="J177" i="11"/>
  <c r="J178" i="11"/>
  <c r="J179" i="11"/>
  <c r="J180" i="11"/>
  <c r="J181" i="11"/>
  <c r="J182" i="11"/>
  <c r="J183" i="11"/>
  <c r="J184" i="11"/>
  <c r="J185" i="11"/>
  <c r="J186" i="11"/>
  <c r="J187" i="11"/>
  <c r="J188" i="11"/>
  <c r="J189" i="11"/>
  <c r="J190" i="11"/>
  <c r="J191" i="11"/>
  <c r="J192" i="11"/>
  <c r="J193" i="11"/>
  <c r="J194" i="11"/>
  <c r="J195" i="11"/>
  <c r="J196" i="11"/>
  <c r="J197" i="11"/>
  <c r="J198" i="11"/>
  <c r="J199" i="11"/>
  <c r="J200" i="11"/>
  <c r="J201" i="11"/>
  <c r="J202" i="11"/>
  <c r="J203" i="11"/>
  <c r="J204" i="11"/>
  <c r="J205" i="11"/>
  <c r="J206" i="11"/>
  <c r="J207" i="11"/>
  <c r="J208" i="11"/>
  <c r="J209" i="11"/>
  <c r="J210" i="11"/>
  <c r="J211" i="11"/>
  <c r="J212" i="11"/>
  <c r="J213" i="11"/>
  <c r="J214" i="11"/>
  <c r="J215" i="11"/>
  <c r="J216" i="11"/>
  <c r="J217" i="11"/>
  <c r="J218" i="11"/>
  <c r="J219" i="11"/>
  <c r="J220" i="11"/>
  <c r="J221" i="11"/>
  <c r="J222" i="11"/>
  <c r="J223" i="11"/>
  <c r="J224" i="11"/>
  <c r="J225" i="11"/>
  <c r="J226" i="11"/>
  <c r="J227" i="11"/>
  <c r="J228" i="11"/>
  <c r="J229" i="11"/>
  <c r="J230" i="11"/>
  <c r="J231" i="11"/>
  <c r="J232" i="11"/>
  <c r="J233" i="11"/>
  <c r="J234" i="11"/>
  <c r="J235" i="11"/>
  <c r="J236" i="11"/>
  <c r="J237" i="11"/>
  <c r="J238" i="11"/>
  <c r="J239" i="11"/>
  <c r="J240" i="11"/>
  <c r="J241" i="11"/>
  <c r="J242" i="11"/>
  <c r="J243" i="11"/>
  <c r="J244" i="11"/>
  <c r="J245" i="11"/>
  <c r="J246" i="11"/>
  <c r="J247" i="11"/>
  <c r="J248" i="11"/>
  <c r="J249" i="11"/>
  <c r="J250" i="11"/>
  <c r="J251" i="11"/>
  <c r="J252" i="11"/>
  <c r="J253" i="11"/>
  <c r="J254" i="11"/>
  <c r="J255" i="11"/>
  <c r="J256" i="11"/>
  <c r="J257" i="11"/>
  <c r="J258" i="11"/>
  <c r="J259" i="11"/>
  <c r="J260" i="11"/>
  <c r="J261" i="11"/>
  <c r="J262" i="11"/>
  <c r="J263" i="11"/>
  <c r="J264" i="11"/>
  <c r="J265" i="11"/>
  <c r="J266" i="11"/>
  <c r="J267" i="11"/>
  <c r="J268" i="11"/>
  <c r="J269" i="11"/>
  <c r="J270" i="11"/>
  <c r="J271" i="11"/>
  <c r="J272" i="11"/>
  <c r="J273" i="11"/>
  <c r="J274" i="11"/>
  <c r="J275" i="11"/>
  <c r="J276" i="11"/>
  <c r="J277" i="11"/>
  <c r="J278" i="11"/>
  <c r="J279" i="11"/>
  <c r="J280" i="11"/>
  <c r="J281" i="11"/>
  <c r="J282" i="11"/>
  <c r="J283" i="11"/>
  <c r="J284" i="11"/>
  <c r="J285" i="11"/>
  <c r="J286" i="11"/>
  <c r="J287" i="11"/>
  <c r="J288" i="11"/>
  <c r="J289" i="11"/>
  <c r="J290" i="11"/>
  <c r="J291" i="11"/>
  <c r="J292" i="11"/>
  <c r="J293" i="11"/>
  <c r="J294" i="11"/>
  <c r="J295" i="11"/>
  <c r="J296" i="11"/>
  <c r="J297" i="11"/>
  <c r="J298" i="11"/>
  <c r="J299" i="11"/>
  <c r="J300" i="11"/>
  <c r="J301" i="11"/>
  <c r="J302" i="11"/>
  <c r="J303" i="11"/>
  <c r="J304" i="11"/>
  <c r="J305" i="11"/>
  <c r="J306" i="11"/>
  <c r="J307" i="11"/>
  <c r="J308" i="11"/>
  <c r="J309" i="11"/>
  <c r="J310" i="11"/>
  <c r="J311" i="11"/>
  <c r="J312" i="11"/>
  <c r="J313" i="11"/>
  <c r="J314" i="11"/>
  <c r="J315" i="11"/>
  <c r="J316" i="11"/>
  <c r="J317" i="11"/>
  <c r="J318" i="11"/>
  <c r="J319" i="11"/>
  <c r="J320" i="11"/>
  <c r="J321" i="11"/>
  <c r="J322" i="11"/>
  <c r="J323" i="11"/>
  <c r="J324" i="11"/>
  <c r="J325" i="11"/>
  <c r="J326" i="11"/>
  <c r="J327" i="11"/>
  <c r="J328" i="11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J140" i="6"/>
  <c r="J141" i="6"/>
  <c r="J142" i="6"/>
  <c r="J143" i="6"/>
  <c r="J144" i="6"/>
  <c r="J145" i="6"/>
  <c r="J146" i="6"/>
  <c r="J147" i="6"/>
  <c r="J148" i="6"/>
  <c r="J149" i="6"/>
  <c r="J150" i="6"/>
  <c r="J151" i="6"/>
  <c r="J152" i="6"/>
  <c r="J153" i="6"/>
  <c r="J154" i="6"/>
  <c r="J155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J174" i="6"/>
  <c r="J175" i="6"/>
  <c r="J176" i="6"/>
  <c r="J177" i="6"/>
  <c r="J178" i="6"/>
  <c r="J179" i="6"/>
  <c r="J180" i="6"/>
  <c r="J181" i="6"/>
  <c r="J182" i="6"/>
  <c r="J183" i="6"/>
  <c r="J184" i="6"/>
  <c r="J185" i="6"/>
  <c r="J186" i="6"/>
  <c r="J187" i="6"/>
  <c r="J188" i="6"/>
  <c r="J189" i="6"/>
  <c r="J190" i="6"/>
  <c r="J191" i="6"/>
  <c r="J192" i="6"/>
  <c r="J193" i="6"/>
  <c r="J194" i="6"/>
  <c r="J195" i="6"/>
  <c r="J196" i="6"/>
  <c r="J197" i="6"/>
  <c r="J198" i="6"/>
  <c r="J199" i="6"/>
  <c r="J200" i="6"/>
  <c r="J201" i="6"/>
  <c r="J202" i="6"/>
  <c r="J203" i="6"/>
  <c r="J204" i="6"/>
  <c r="J205" i="6"/>
  <c r="J206" i="6"/>
  <c r="J207" i="6"/>
  <c r="J208" i="6"/>
  <c r="J209" i="6"/>
  <c r="J210" i="6"/>
  <c r="J211" i="6"/>
  <c r="J212" i="6"/>
  <c r="J213" i="6"/>
  <c r="J214" i="6"/>
  <c r="J215" i="6"/>
  <c r="J216" i="6"/>
  <c r="J217" i="6"/>
  <c r="J218" i="6"/>
  <c r="J219" i="6"/>
  <c r="J220" i="6"/>
  <c r="J221" i="6"/>
  <c r="J222" i="6"/>
  <c r="J223" i="6"/>
  <c r="J224" i="6"/>
  <c r="J225" i="6"/>
  <c r="J226" i="6"/>
  <c r="J227" i="6"/>
  <c r="J228" i="6"/>
  <c r="J229" i="6"/>
  <c r="J230" i="6"/>
  <c r="J231" i="6"/>
  <c r="J232" i="6"/>
  <c r="J233" i="6"/>
  <c r="J234" i="6"/>
  <c r="J235" i="6"/>
  <c r="J236" i="6"/>
  <c r="J237" i="6"/>
  <c r="J238" i="6"/>
  <c r="J239" i="6"/>
  <c r="J240" i="6"/>
  <c r="J241" i="6"/>
  <c r="J242" i="6"/>
  <c r="J243" i="6"/>
  <c r="J244" i="6"/>
  <c r="J245" i="6"/>
  <c r="J246" i="6"/>
  <c r="J247" i="6"/>
  <c r="J248" i="6"/>
  <c r="J249" i="6"/>
  <c r="J250" i="6"/>
  <c r="J251" i="6"/>
  <c r="J252" i="6"/>
  <c r="J253" i="6"/>
  <c r="J254" i="6"/>
  <c r="J255" i="6"/>
  <c r="J256" i="6"/>
  <c r="J257" i="6"/>
  <c r="J258" i="6"/>
  <c r="J259" i="6"/>
  <c r="J260" i="6"/>
  <c r="J261" i="6"/>
  <c r="J262" i="6"/>
  <c r="J263" i="6"/>
  <c r="J264" i="6"/>
  <c r="J265" i="6"/>
  <c r="J266" i="6"/>
  <c r="J267" i="6"/>
  <c r="J268" i="6"/>
  <c r="J269" i="6"/>
  <c r="J270" i="6"/>
  <c r="J271" i="6"/>
  <c r="J272" i="6"/>
  <c r="J273" i="6"/>
  <c r="J274" i="6"/>
  <c r="J275" i="6"/>
  <c r="J276" i="6"/>
  <c r="J277" i="6"/>
  <c r="J278" i="6"/>
  <c r="J279" i="6"/>
  <c r="J280" i="6"/>
  <c r="J281" i="6"/>
  <c r="J282" i="6"/>
  <c r="J283" i="6"/>
  <c r="J284" i="6"/>
  <c r="J285" i="6"/>
  <c r="J286" i="6"/>
  <c r="J287" i="6"/>
  <c r="J288" i="6"/>
  <c r="J289" i="6"/>
  <c r="J290" i="6"/>
  <c r="J291" i="6"/>
  <c r="J292" i="6"/>
  <c r="J293" i="6"/>
  <c r="J294" i="6"/>
  <c r="J295" i="6"/>
  <c r="J296" i="6"/>
  <c r="J297" i="6"/>
  <c r="J298" i="6"/>
  <c r="J299" i="6"/>
  <c r="J300" i="6"/>
  <c r="J301" i="6"/>
  <c r="J302" i="6"/>
  <c r="J303" i="6"/>
  <c r="J304" i="6"/>
  <c r="J305" i="6"/>
  <c r="J306" i="6"/>
  <c r="J307" i="6"/>
  <c r="J308" i="6"/>
  <c r="J309" i="6"/>
  <c r="J310" i="6"/>
  <c r="J311" i="6"/>
  <c r="J312" i="6"/>
  <c r="J313" i="6"/>
  <c r="J314" i="6"/>
  <c r="J315" i="6"/>
  <c r="J316" i="6"/>
  <c r="J317" i="6"/>
  <c r="J318" i="6"/>
  <c r="J319" i="6"/>
  <c r="J320" i="6"/>
  <c r="J321" i="6"/>
  <c r="J322" i="6"/>
  <c r="J323" i="6"/>
  <c r="J324" i="6"/>
  <c r="J325" i="6"/>
  <c r="J326" i="6"/>
  <c r="J327" i="6"/>
  <c r="J328" i="6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199" i="5"/>
  <c r="J200" i="5"/>
  <c r="J201" i="5"/>
  <c r="J202" i="5"/>
  <c r="J203" i="5"/>
  <c r="J204" i="5"/>
  <c r="J205" i="5"/>
  <c r="J206" i="5"/>
  <c r="J207" i="5"/>
  <c r="J208" i="5"/>
  <c r="J209" i="5"/>
  <c r="J210" i="5"/>
  <c r="J211" i="5"/>
  <c r="J212" i="5"/>
  <c r="J213" i="5"/>
  <c r="J214" i="5"/>
  <c r="J215" i="5"/>
  <c r="J216" i="5"/>
  <c r="J217" i="5"/>
  <c r="J218" i="5"/>
  <c r="J219" i="5"/>
  <c r="J220" i="5"/>
  <c r="J221" i="5"/>
  <c r="J222" i="5"/>
  <c r="J223" i="5"/>
  <c r="J224" i="5"/>
  <c r="J225" i="5"/>
  <c r="J226" i="5"/>
  <c r="J227" i="5"/>
  <c r="J228" i="5"/>
  <c r="J229" i="5"/>
  <c r="J230" i="5"/>
  <c r="J231" i="5"/>
  <c r="J232" i="5"/>
  <c r="J233" i="5"/>
  <c r="J234" i="5"/>
  <c r="J235" i="5"/>
  <c r="J236" i="5"/>
  <c r="J237" i="5"/>
  <c r="J238" i="5"/>
  <c r="J239" i="5"/>
  <c r="J240" i="5"/>
  <c r="J241" i="5"/>
  <c r="J242" i="5"/>
  <c r="J243" i="5"/>
  <c r="J244" i="5"/>
  <c r="J245" i="5"/>
  <c r="J246" i="5"/>
  <c r="J247" i="5"/>
  <c r="J248" i="5"/>
  <c r="J249" i="5"/>
  <c r="J250" i="5"/>
  <c r="J251" i="5"/>
  <c r="J252" i="5"/>
  <c r="J253" i="5"/>
  <c r="J254" i="5"/>
  <c r="J255" i="5"/>
  <c r="J256" i="5"/>
  <c r="J257" i="5"/>
  <c r="J258" i="5"/>
  <c r="J259" i="5"/>
  <c r="J260" i="5"/>
  <c r="J261" i="5"/>
  <c r="J262" i="5"/>
  <c r="J263" i="5"/>
  <c r="J264" i="5"/>
  <c r="J265" i="5"/>
  <c r="J266" i="5"/>
  <c r="J267" i="5"/>
  <c r="J268" i="5"/>
  <c r="J269" i="5"/>
  <c r="J270" i="5"/>
  <c r="J271" i="5"/>
  <c r="J272" i="5"/>
  <c r="J273" i="5"/>
  <c r="J274" i="5"/>
  <c r="J275" i="5"/>
  <c r="J276" i="5"/>
  <c r="J277" i="5"/>
  <c r="J278" i="5"/>
  <c r="J279" i="5"/>
  <c r="J280" i="5"/>
  <c r="J281" i="5"/>
  <c r="J282" i="5"/>
  <c r="J283" i="5"/>
  <c r="J284" i="5"/>
  <c r="J285" i="5"/>
  <c r="J286" i="5"/>
  <c r="J287" i="5"/>
  <c r="J288" i="5"/>
  <c r="J289" i="5"/>
  <c r="J290" i="5"/>
  <c r="J291" i="5"/>
  <c r="J292" i="5"/>
  <c r="J293" i="5"/>
  <c r="J294" i="5"/>
  <c r="J295" i="5"/>
  <c r="J296" i="5"/>
  <c r="J297" i="5"/>
  <c r="J298" i="5"/>
  <c r="J299" i="5"/>
  <c r="J300" i="5"/>
  <c r="J301" i="5"/>
  <c r="J302" i="5"/>
  <c r="J303" i="5"/>
  <c r="J304" i="5"/>
  <c r="J305" i="5"/>
  <c r="J306" i="5"/>
  <c r="J307" i="5"/>
  <c r="J308" i="5"/>
  <c r="J309" i="5"/>
  <c r="J310" i="5"/>
  <c r="J311" i="5"/>
  <c r="J312" i="5"/>
  <c r="J313" i="5"/>
  <c r="J314" i="5"/>
  <c r="J315" i="5"/>
  <c r="J316" i="5"/>
  <c r="J317" i="5"/>
  <c r="J318" i="5"/>
  <c r="J319" i="5"/>
  <c r="J320" i="5"/>
  <c r="J321" i="5"/>
  <c r="J322" i="5"/>
  <c r="J323" i="5"/>
  <c r="J324" i="5"/>
  <c r="J325" i="5"/>
  <c r="J326" i="5"/>
  <c r="J327" i="5"/>
  <c r="J328" i="5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86" i="4"/>
  <c r="J287" i="4"/>
  <c r="J288" i="4"/>
  <c r="J289" i="4"/>
  <c r="J290" i="4"/>
  <c r="J291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J304" i="4"/>
  <c r="J305" i="4"/>
  <c r="J306" i="4"/>
  <c r="J307" i="4"/>
  <c r="J308" i="4"/>
  <c r="J309" i="4"/>
  <c r="J310" i="4"/>
  <c r="J311" i="4"/>
  <c r="J312" i="4"/>
  <c r="J313" i="4"/>
  <c r="J314" i="4"/>
  <c r="J315" i="4"/>
  <c r="J316" i="4"/>
  <c r="J317" i="4"/>
  <c r="J318" i="4"/>
  <c r="J319" i="4"/>
  <c r="J320" i="4"/>
  <c r="J321" i="4"/>
  <c r="J322" i="4"/>
  <c r="J323" i="4"/>
  <c r="J324" i="4"/>
  <c r="J325" i="4"/>
  <c r="J326" i="4"/>
  <c r="J327" i="4"/>
  <c r="J328" i="4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O7" i="9" a="1"/>
  <c r="O7" i="9" s="1"/>
  <c r="N7" i="9" a="1"/>
  <c r="N7" i="9" s="1"/>
  <c r="O7" i="12" a="1"/>
  <c r="O7" i="12" s="1"/>
  <c r="N7" i="12" a="1"/>
  <c r="N7" i="12" s="1"/>
  <c r="O7" i="11" a="1"/>
  <c r="O7" i="11" s="1"/>
  <c r="N7" i="11" a="1"/>
  <c r="N7" i="11" s="1"/>
  <c r="O7" i="10" a="1"/>
  <c r="O7" i="10" s="1"/>
  <c r="N7" i="10" a="1"/>
  <c r="N7" i="10" s="1"/>
  <c r="O7" i="7" a="1"/>
  <c r="O7" i="7" s="1"/>
  <c r="N7" i="7" a="1"/>
  <c r="N7" i="7" s="1"/>
  <c r="O7" i="6" a="1"/>
  <c r="O7" i="6" s="1"/>
  <c r="N7" i="6" a="1"/>
  <c r="N7" i="6" s="1"/>
  <c r="O7" i="5" a="1"/>
  <c r="O7" i="5" s="1"/>
  <c r="N7" i="5" a="1"/>
  <c r="N7" i="5" s="1"/>
  <c r="O7" i="4" a="1"/>
  <c r="O7" i="4" s="1"/>
  <c r="N7" i="4" a="1"/>
  <c r="N7" i="4" s="1"/>
  <c r="O7" i="8" a="1"/>
  <c r="O7" i="8" s="1"/>
  <c r="N7" i="8" a="1"/>
  <c r="N7" i="8" s="1"/>
  <c r="O7" i="3" a="1"/>
  <c r="O7" i="3" s="1"/>
  <c r="O7" i="2" a="1"/>
  <c r="O7" i="2" s="1"/>
  <c r="N7" i="2" a="1"/>
  <c r="N7" i="2" s="1"/>
  <c r="C6" i="12"/>
  <c r="C5" i="12"/>
  <c r="E216" i="12"/>
  <c r="E215" i="12"/>
  <c r="E214" i="12"/>
  <c r="E213" i="12"/>
  <c r="E212" i="12"/>
  <c r="E211" i="12"/>
  <c r="E210" i="12"/>
  <c r="E209" i="12"/>
  <c r="E208" i="12"/>
  <c r="E207" i="12"/>
  <c r="E206" i="12"/>
  <c r="E205" i="12"/>
  <c r="E204" i="12"/>
  <c r="E203" i="12"/>
  <c r="E202" i="12"/>
  <c r="E201" i="12"/>
  <c r="E200" i="12"/>
  <c r="E199" i="12"/>
  <c r="E198" i="12"/>
  <c r="E197" i="12"/>
  <c r="E196" i="12"/>
  <c r="E195" i="12"/>
  <c r="E194" i="12"/>
  <c r="E193" i="12"/>
  <c r="E192" i="12"/>
  <c r="E191" i="12"/>
  <c r="E190" i="12"/>
  <c r="E189" i="12"/>
  <c r="E188" i="12"/>
  <c r="E187" i="12"/>
  <c r="E186" i="12"/>
  <c r="E185" i="12"/>
  <c r="E184" i="12"/>
  <c r="E183" i="12"/>
  <c r="E182" i="12"/>
  <c r="E181" i="12"/>
  <c r="E180" i="12"/>
  <c r="E179" i="12"/>
  <c r="E178" i="12"/>
  <c r="E177" i="12"/>
  <c r="E176" i="12"/>
  <c r="E175" i="12"/>
  <c r="E174" i="12"/>
  <c r="E173" i="12"/>
  <c r="E172" i="12"/>
  <c r="E171" i="12"/>
  <c r="E170" i="12"/>
  <c r="E169" i="12"/>
  <c r="E168" i="12"/>
  <c r="E167" i="12"/>
  <c r="E166" i="12"/>
  <c r="E165" i="12"/>
  <c r="E164" i="12"/>
  <c r="E163" i="12"/>
  <c r="E162" i="12"/>
  <c r="E161" i="12"/>
  <c r="E160" i="12"/>
  <c r="E159" i="12"/>
  <c r="E158" i="12"/>
  <c r="E157" i="12"/>
  <c r="E156" i="12"/>
  <c r="E155" i="12"/>
  <c r="E154" i="12"/>
  <c r="E153" i="12"/>
  <c r="E152" i="12"/>
  <c r="E151" i="12"/>
  <c r="E150" i="12"/>
  <c r="E149" i="12"/>
  <c r="E148" i="12"/>
  <c r="E147" i="12"/>
  <c r="E146" i="12"/>
  <c r="E145" i="12"/>
  <c r="E144" i="12"/>
  <c r="E143" i="12"/>
  <c r="E142" i="12"/>
  <c r="E141" i="12"/>
  <c r="E140" i="12"/>
  <c r="E139" i="12"/>
  <c r="E138" i="12"/>
  <c r="E137" i="12"/>
  <c r="E136" i="12"/>
  <c r="E135" i="12"/>
  <c r="E134" i="12"/>
  <c r="E133" i="12"/>
  <c r="E132" i="12"/>
  <c r="E131" i="12"/>
  <c r="E130" i="12"/>
  <c r="E129" i="12"/>
  <c r="E128" i="12"/>
  <c r="E127" i="12"/>
  <c r="E126" i="12"/>
  <c r="E125" i="12"/>
  <c r="E124" i="12"/>
  <c r="E123" i="12"/>
  <c r="E122" i="12"/>
  <c r="E121" i="12"/>
  <c r="E120" i="12"/>
  <c r="E119" i="12"/>
  <c r="E118" i="12"/>
  <c r="E117" i="12"/>
  <c r="E116" i="12"/>
  <c r="E115" i="12"/>
  <c r="E114" i="12"/>
  <c r="E113" i="12"/>
  <c r="E112" i="12"/>
  <c r="E111" i="12"/>
  <c r="E110" i="12"/>
  <c r="E109" i="12"/>
  <c r="E108" i="12"/>
  <c r="E107" i="12"/>
  <c r="E106" i="12"/>
  <c r="E105" i="12"/>
  <c r="E104" i="12"/>
  <c r="E103" i="12"/>
  <c r="E102" i="12"/>
  <c r="E101" i="12"/>
  <c r="E100" i="12"/>
  <c r="E99" i="12"/>
  <c r="E98" i="12"/>
  <c r="E97" i="12"/>
  <c r="E96" i="12"/>
  <c r="E95" i="12"/>
  <c r="E94" i="12"/>
  <c r="E93" i="12"/>
  <c r="E92" i="12"/>
  <c r="E91" i="12"/>
  <c r="E90" i="12"/>
  <c r="E89" i="12"/>
  <c r="E88" i="12"/>
  <c r="E87" i="12"/>
  <c r="E86" i="12"/>
  <c r="E85" i="12"/>
  <c r="E84" i="12"/>
  <c r="E83" i="12"/>
  <c r="E82" i="12"/>
  <c r="E81" i="12"/>
  <c r="E80" i="12"/>
  <c r="E79" i="12"/>
  <c r="E78" i="12"/>
  <c r="E77" i="12"/>
  <c r="E76" i="12"/>
  <c r="E75" i="12"/>
  <c r="E74" i="12"/>
  <c r="E73" i="12"/>
  <c r="E72" i="12"/>
  <c r="E71" i="12"/>
  <c r="E70" i="12"/>
  <c r="E69" i="12"/>
  <c r="E68" i="12"/>
  <c r="E67" i="12"/>
  <c r="E66" i="12"/>
  <c r="E65" i="12"/>
  <c r="E64" i="12"/>
  <c r="E63" i="12"/>
  <c r="E62" i="12"/>
  <c r="E61" i="12"/>
  <c r="E60" i="12"/>
  <c r="E59" i="12"/>
  <c r="E58" i="12"/>
  <c r="E57" i="12"/>
  <c r="E56" i="12"/>
  <c r="E55" i="12"/>
  <c r="E54" i="12"/>
  <c r="E53" i="12"/>
  <c r="E52" i="12"/>
  <c r="E51" i="12"/>
  <c r="E50" i="12"/>
  <c r="E49" i="12"/>
  <c r="E48" i="12"/>
  <c r="E47" i="12"/>
  <c r="E46" i="12"/>
  <c r="E45" i="12"/>
  <c r="E44" i="12"/>
  <c r="E43" i="12"/>
  <c r="E42" i="12"/>
  <c r="E41" i="12"/>
  <c r="E40" i="12"/>
  <c r="E39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H7" i="12"/>
  <c r="G7" i="12"/>
  <c r="F7" i="12" s="1"/>
  <c r="E7" i="12"/>
  <c r="J4" i="12"/>
  <c r="I4" i="12"/>
  <c r="E320" i="11"/>
  <c r="G321" i="11" s="1"/>
  <c r="E321" i="11"/>
  <c r="G322" i="11" s="1"/>
  <c r="E322" i="11"/>
  <c r="E323" i="11"/>
  <c r="E324" i="11"/>
  <c r="G325" i="11" s="1"/>
  <c r="G324" i="11"/>
  <c r="E325" i="11"/>
  <c r="G326" i="11" s="1"/>
  <c r="E326" i="11"/>
  <c r="E327" i="11"/>
  <c r="E328" i="11"/>
  <c r="G328" i="11"/>
  <c r="E273" i="11"/>
  <c r="G274" i="11" s="1"/>
  <c r="E274" i="11"/>
  <c r="G275" i="11" s="1"/>
  <c r="E275" i="11"/>
  <c r="E276" i="11"/>
  <c r="G277" i="11" s="1"/>
  <c r="G276" i="11"/>
  <c r="E277" i="11"/>
  <c r="G278" i="11" s="1"/>
  <c r="E278" i="11"/>
  <c r="G279" i="11" s="1"/>
  <c r="E279" i="11"/>
  <c r="E280" i="11"/>
  <c r="G281" i="11" s="1"/>
  <c r="G280" i="11"/>
  <c r="E281" i="11"/>
  <c r="G282" i="11" s="1"/>
  <c r="E282" i="11"/>
  <c r="G283" i="11" s="1"/>
  <c r="E283" i="11"/>
  <c r="E284" i="11"/>
  <c r="G285" i="11" s="1"/>
  <c r="E285" i="11"/>
  <c r="E286" i="11"/>
  <c r="E287" i="11"/>
  <c r="E288" i="11"/>
  <c r="G289" i="11" s="1"/>
  <c r="E289" i="11"/>
  <c r="E290" i="11"/>
  <c r="E291" i="11"/>
  <c r="E292" i="11"/>
  <c r="G293" i="11" s="1"/>
  <c r="E293" i="11"/>
  <c r="E294" i="11"/>
  <c r="E295" i="11"/>
  <c r="E296" i="11"/>
  <c r="G297" i="11" s="1"/>
  <c r="E297" i="11"/>
  <c r="E298" i="11"/>
  <c r="E299" i="11"/>
  <c r="E300" i="11"/>
  <c r="G301" i="11" s="1"/>
  <c r="E301" i="11"/>
  <c r="E302" i="11"/>
  <c r="E303" i="11"/>
  <c r="E304" i="11"/>
  <c r="G305" i="11" s="1"/>
  <c r="E305" i="11"/>
  <c r="E306" i="11"/>
  <c r="E307" i="11"/>
  <c r="E308" i="11"/>
  <c r="G309" i="11" s="1"/>
  <c r="E309" i="11"/>
  <c r="E310" i="11"/>
  <c r="E311" i="11"/>
  <c r="E312" i="11"/>
  <c r="G313" i="11" s="1"/>
  <c r="E313" i="11"/>
  <c r="E314" i="11"/>
  <c r="E315" i="11"/>
  <c r="E316" i="11"/>
  <c r="G317" i="11" s="1"/>
  <c r="E317" i="11"/>
  <c r="E318" i="11"/>
  <c r="E319" i="11"/>
  <c r="C6" i="11"/>
  <c r="E272" i="11"/>
  <c r="G273" i="11" s="1"/>
  <c r="E271" i="11"/>
  <c r="E270" i="11"/>
  <c r="E269" i="11"/>
  <c r="E268" i="11"/>
  <c r="E267" i="11"/>
  <c r="E266" i="11"/>
  <c r="E265" i="11"/>
  <c r="E264" i="11"/>
  <c r="E263" i="11"/>
  <c r="E262" i="11"/>
  <c r="E261" i="11"/>
  <c r="E260" i="11"/>
  <c r="E259" i="11"/>
  <c r="E258" i="11"/>
  <c r="E257" i="11"/>
  <c r="E256" i="11"/>
  <c r="E255" i="11"/>
  <c r="E254" i="11"/>
  <c r="E253" i="11"/>
  <c r="E252" i="11"/>
  <c r="E251" i="11"/>
  <c r="E250" i="11"/>
  <c r="E249" i="11"/>
  <c r="E248" i="11"/>
  <c r="E247" i="11"/>
  <c r="E246" i="11"/>
  <c r="E245" i="11"/>
  <c r="E244" i="11"/>
  <c r="E243" i="11"/>
  <c r="E242" i="11"/>
  <c r="E241" i="11"/>
  <c r="E240" i="11"/>
  <c r="E239" i="11"/>
  <c r="E238" i="11"/>
  <c r="E237" i="11"/>
  <c r="E236" i="11"/>
  <c r="E235" i="11"/>
  <c r="E234" i="11"/>
  <c r="E233" i="11"/>
  <c r="E232" i="11"/>
  <c r="E231" i="11"/>
  <c r="E230" i="11"/>
  <c r="E229" i="11"/>
  <c r="E228" i="11"/>
  <c r="E227" i="11"/>
  <c r="E226" i="11"/>
  <c r="E225" i="11"/>
  <c r="E224" i="11"/>
  <c r="E223" i="11"/>
  <c r="E222" i="11"/>
  <c r="E221" i="11"/>
  <c r="E220" i="11"/>
  <c r="E219" i="11"/>
  <c r="E218" i="11"/>
  <c r="E217" i="11"/>
  <c r="E216" i="11"/>
  <c r="E215" i="11"/>
  <c r="E214" i="11"/>
  <c r="E213" i="11"/>
  <c r="E212" i="11"/>
  <c r="E211" i="11"/>
  <c r="E210" i="11"/>
  <c r="E209" i="11"/>
  <c r="E208" i="11"/>
  <c r="E207" i="11"/>
  <c r="E206" i="11"/>
  <c r="E205" i="11"/>
  <c r="E204" i="11"/>
  <c r="E203" i="11"/>
  <c r="E202" i="11"/>
  <c r="E201" i="11"/>
  <c r="E200" i="11"/>
  <c r="E199" i="11"/>
  <c r="E198" i="11"/>
  <c r="E197" i="11"/>
  <c r="E196" i="11"/>
  <c r="E195" i="11"/>
  <c r="E194" i="11"/>
  <c r="E193" i="11"/>
  <c r="E192" i="11"/>
  <c r="E191" i="11"/>
  <c r="E190" i="11"/>
  <c r="E189" i="11"/>
  <c r="E188" i="11"/>
  <c r="E187" i="11"/>
  <c r="E186" i="11"/>
  <c r="E185" i="11"/>
  <c r="E184" i="11"/>
  <c r="E183" i="11"/>
  <c r="E182" i="11"/>
  <c r="E181" i="11"/>
  <c r="E180" i="11"/>
  <c r="E179" i="11"/>
  <c r="E178" i="11"/>
  <c r="E177" i="11"/>
  <c r="E176" i="11"/>
  <c r="E175" i="11"/>
  <c r="E174" i="11"/>
  <c r="E173" i="11"/>
  <c r="E172" i="11"/>
  <c r="E171" i="11"/>
  <c r="E170" i="11"/>
  <c r="E169" i="11"/>
  <c r="E168" i="11"/>
  <c r="E167" i="11"/>
  <c r="E166" i="11"/>
  <c r="E165" i="11"/>
  <c r="E164" i="11"/>
  <c r="E163" i="11"/>
  <c r="E162" i="11"/>
  <c r="E161" i="11"/>
  <c r="E160" i="11"/>
  <c r="E159" i="11"/>
  <c r="E158" i="11"/>
  <c r="E157" i="11"/>
  <c r="E156" i="11"/>
  <c r="E155" i="11"/>
  <c r="E154" i="11"/>
  <c r="E153" i="11"/>
  <c r="E152" i="11"/>
  <c r="E151" i="11"/>
  <c r="E150" i="11"/>
  <c r="E149" i="11"/>
  <c r="E148" i="11"/>
  <c r="E147" i="11"/>
  <c r="E146" i="11"/>
  <c r="E145" i="11"/>
  <c r="E144" i="11"/>
  <c r="E143" i="11"/>
  <c r="E142" i="11"/>
  <c r="E141" i="11"/>
  <c r="E140" i="11"/>
  <c r="E139" i="11"/>
  <c r="E138" i="11"/>
  <c r="E137" i="11"/>
  <c r="E136" i="11"/>
  <c r="E135" i="11"/>
  <c r="E134" i="11"/>
  <c r="E133" i="11"/>
  <c r="E132" i="11"/>
  <c r="E131" i="11"/>
  <c r="E130" i="11"/>
  <c r="E129" i="11"/>
  <c r="E128" i="11"/>
  <c r="E127" i="11"/>
  <c r="E126" i="11"/>
  <c r="E125" i="11"/>
  <c r="E124" i="11"/>
  <c r="E123" i="11"/>
  <c r="E122" i="11"/>
  <c r="E121" i="11"/>
  <c r="E120" i="11"/>
  <c r="E119" i="11"/>
  <c r="E118" i="11"/>
  <c r="E117" i="11"/>
  <c r="E116" i="11"/>
  <c r="E115" i="11"/>
  <c r="E114" i="11"/>
  <c r="E113" i="11"/>
  <c r="E112" i="11"/>
  <c r="E111" i="11"/>
  <c r="E110" i="11"/>
  <c r="E109" i="11"/>
  <c r="E108" i="11"/>
  <c r="E107" i="11"/>
  <c r="E106" i="11"/>
  <c r="E105" i="11"/>
  <c r="E104" i="11"/>
  <c r="E103" i="11"/>
  <c r="E102" i="11"/>
  <c r="E101" i="11"/>
  <c r="E100" i="11"/>
  <c r="E99" i="11"/>
  <c r="E98" i="11"/>
  <c r="E97" i="11"/>
  <c r="E96" i="11"/>
  <c r="E95" i="11"/>
  <c r="E94" i="11"/>
  <c r="E93" i="11"/>
  <c r="E92" i="11"/>
  <c r="E91" i="11"/>
  <c r="E90" i="11"/>
  <c r="E89" i="11"/>
  <c r="E88" i="11"/>
  <c r="E87" i="11"/>
  <c r="E86" i="11"/>
  <c r="E85" i="11"/>
  <c r="E84" i="11"/>
  <c r="E83" i="11"/>
  <c r="E82" i="11"/>
  <c r="E81" i="11"/>
  <c r="E80" i="11"/>
  <c r="E79" i="11"/>
  <c r="E78" i="11"/>
  <c r="E77" i="11"/>
  <c r="E76" i="11"/>
  <c r="E75" i="11"/>
  <c r="E74" i="11"/>
  <c r="E73" i="11"/>
  <c r="E72" i="11"/>
  <c r="E71" i="11"/>
  <c r="E70" i="11"/>
  <c r="E69" i="11"/>
  <c r="E68" i="11"/>
  <c r="E67" i="11"/>
  <c r="E66" i="11"/>
  <c r="E65" i="11"/>
  <c r="E64" i="11"/>
  <c r="E63" i="11"/>
  <c r="E62" i="11"/>
  <c r="E61" i="11"/>
  <c r="E60" i="11"/>
  <c r="E59" i="11"/>
  <c r="E58" i="11"/>
  <c r="E57" i="11"/>
  <c r="E56" i="11"/>
  <c r="E55" i="11"/>
  <c r="E54" i="11"/>
  <c r="E53" i="11"/>
  <c r="E52" i="11"/>
  <c r="E51" i="11"/>
  <c r="E50" i="11"/>
  <c r="E49" i="11"/>
  <c r="E48" i="11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H7" i="11"/>
  <c r="G7" i="11"/>
  <c r="F7" i="11" s="1"/>
  <c r="E7" i="11"/>
  <c r="C5" i="11"/>
  <c r="J4" i="11"/>
  <c r="I4" i="11"/>
  <c r="G33" i="11" s="1"/>
  <c r="C5" i="10"/>
  <c r="C6" i="10"/>
  <c r="E272" i="10"/>
  <c r="E271" i="10"/>
  <c r="E270" i="10"/>
  <c r="E269" i="10"/>
  <c r="E268" i="10"/>
  <c r="E267" i="10"/>
  <c r="E266" i="10"/>
  <c r="E265" i="10"/>
  <c r="E264" i="10"/>
  <c r="E263" i="10"/>
  <c r="E262" i="10"/>
  <c r="E261" i="10"/>
  <c r="E260" i="10"/>
  <c r="E259" i="10"/>
  <c r="E258" i="10"/>
  <c r="E257" i="10"/>
  <c r="E256" i="10"/>
  <c r="E255" i="10"/>
  <c r="E254" i="10"/>
  <c r="E253" i="10"/>
  <c r="E252" i="10"/>
  <c r="E251" i="10"/>
  <c r="E250" i="10"/>
  <c r="E249" i="10"/>
  <c r="E248" i="10"/>
  <c r="E247" i="10"/>
  <c r="E246" i="10"/>
  <c r="E245" i="10"/>
  <c r="E244" i="10"/>
  <c r="E243" i="10"/>
  <c r="E242" i="10"/>
  <c r="E241" i="10"/>
  <c r="E240" i="10"/>
  <c r="E239" i="10"/>
  <c r="E238" i="10"/>
  <c r="E237" i="10"/>
  <c r="E236" i="10"/>
  <c r="E235" i="10"/>
  <c r="E234" i="10"/>
  <c r="E233" i="10"/>
  <c r="E232" i="10"/>
  <c r="E231" i="10"/>
  <c r="E230" i="10"/>
  <c r="E229" i="10"/>
  <c r="E228" i="10"/>
  <c r="E227" i="10"/>
  <c r="E226" i="10"/>
  <c r="E225" i="10"/>
  <c r="E224" i="10"/>
  <c r="E223" i="10"/>
  <c r="E222" i="10"/>
  <c r="E221" i="10"/>
  <c r="E220" i="10"/>
  <c r="E219" i="10"/>
  <c r="E218" i="10"/>
  <c r="E217" i="10"/>
  <c r="E216" i="10"/>
  <c r="E215" i="10"/>
  <c r="E214" i="10"/>
  <c r="E213" i="10"/>
  <c r="E212" i="10"/>
  <c r="E211" i="10"/>
  <c r="E210" i="10"/>
  <c r="E209" i="10"/>
  <c r="E208" i="10"/>
  <c r="E207" i="10"/>
  <c r="E206" i="10"/>
  <c r="E205" i="10"/>
  <c r="E204" i="10"/>
  <c r="E203" i="10"/>
  <c r="E202" i="10"/>
  <c r="E201" i="10"/>
  <c r="E200" i="10"/>
  <c r="E199" i="10"/>
  <c r="E198" i="10"/>
  <c r="E197" i="10"/>
  <c r="E196" i="10"/>
  <c r="E195" i="10"/>
  <c r="E194" i="10"/>
  <c r="E193" i="10"/>
  <c r="E192" i="10"/>
  <c r="E191" i="10"/>
  <c r="E190" i="10"/>
  <c r="E189" i="10"/>
  <c r="E188" i="10"/>
  <c r="E187" i="10"/>
  <c r="E186" i="10"/>
  <c r="E185" i="10"/>
  <c r="E184" i="10"/>
  <c r="E183" i="10"/>
  <c r="E182" i="10"/>
  <c r="E181" i="10"/>
  <c r="E180" i="10"/>
  <c r="E179" i="10"/>
  <c r="E178" i="10"/>
  <c r="E177" i="10"/>
  <c r="E176" i="10"/>
  <c r="E175" i="10"/>
  <c r="E174" i="10"/>
  <c r="E173" i="10"/>
  <c r="E172" i="10"/>
  <c r="E171" i="10"/>
  <c r="E170" i="10"/>
  <c r="E169" i="10"/>
  <c r="E168" i="10"/>
  <c r="E167" i="10"/>
  <c r="E166" i="10"/>
  <c r="E165" i="10"/>
  <c r="E164" i="10"/>
  <c r="E163" i="10"/>
  <c r="E162" i="10"/>
  <c r="E161" i="10"/>
  <c r="E160" i="10"/>
  <c r="E159" i="10"/>
  <c r="E158" i="10"/>
  <c r="E157" i="10"/>
  <c r="E156" i="10"/>
  <c r="E155" i="10"/>
  <c r="E154" i="10"/>
  <c r="E153" i="10"/>
  <c r="E152" i="10"/>
  <c r="E151" i="10"/>
  <c r="E150" i="10"/>
  <c r="E149" i="10"/>
  <c r="E148" i="10"/>
  <c r="E147" i="10"/>
  <c r="E146" i="10"/>
  <c r="E145" i="10"/>
  <c r="E144" i="10"/>
  <c r="E143" i="10"/>
  <c r="E142" i="10"/>
  <c r="E141" i="10"/>
  <c r="E140" i="10"/>
  <c r="E139" i="10"/>
  <c r="E138" i="10"/>
  <c r="E137" i="10"/>
  <c r="E136" i="10"/>
  <c r="E135" i="10"/>
  <c r="E134" i="10"/>
  <c r="E133" i="10"/>
  <c r="E132" i="10"/>
  <c r="E131" i="10"/>
  <c r="E130" i="10"/>
  <c r="E129" i="10"/>
  <c r="E128" i="10"/>
  <c r="E127" i="10"/>
  <c r="E126" i="10"/>
  <c r="E125" i="10"/>
  <c r="E124" i="10"/>
  <c r="E123" i="10"/>
  <c r="E122" i="10"/>
  <c r="E121" i="10"/>
  <c r="E120" i="10"/>
  <c r="E119" i="10"/>
  <c r="E118" i="10"/>
  <c r="E117" i="10"/>
  <c r="E116" i="10"/>
  <c r="E115" i="10"/>
  <c r="E114" i="10"/>
  <c r="E113" i="10"/>
  <c r="E112" i="10"/>
  <c r="E111" i="10"/>
  <c r="E110" i="10"/>
  <c r="E109" i="10"/>
  <c r="E108" i="10"/>
  <c r="E107" i="10"/>
  <c r="E106" i="10"/>
  <c r="E105" i="10"/>
  <c r="E104" i="10"/>
  <c r="E103" i="10"/>
  <c r="E102" i="10"/>
  <c r="E101" i="10"/>
  <c r="E100" i="10"/>
  <c r="E99" i="10"/>
  <c r="E98" i="10"/>
  <c r="E97" i="10"/>
  <c r="E96" i="10"/>
  <c r="E95" i="10"/>
  <c r="E94" i="10"/>
  <c r="E93" i="10"/>
  <c r="E92" i="10"/>
  <c r="E91" i="10"/>
  <c r="E90" i="10"/>
  <c r="E89" i="10"/>
  <c r="E88" i="10"/>
  <c r="E87" i="10"/>
  <c r="E86" i="10"/>
  <c r="E85" i="10"/>
  <c r="E84" i="10"/>
  <c r="E83" i="10"/>
  <c r="E82" i="10"/>
  <c r="E81" i="10"/>
  <c r="E80" i="10"/>
  <c r="E79" i="10"/>
  <c r="E78" i="10"/>
  <c r="E77" i="10"/>
  <c r="E76" i="10"/>
  <c r="E75" i="10"/>
  <c r="E74" i="10"/>
  <c r="E73" i="10"/>
  <c r="E72" i="10"/>
  <c r="E71" i="10"/>
  <c r="E70" i="10"/>
  <c r="E69" i="10"/>
  <c r="E68" i="10"/>
  <c r="E67" i="10"/>
  <c r="E66" i="10"/>
  <c r="E65" i="10"/>
  <c r="G66" i="10" s="1"/>
  <c r="E64" i="10"/>
  <c r="H64" i="10" s="1"/>
  <c r="E63" i="10"/>
  <c r="E62" i="10"/>
  <c r="E61" i="10"/>
  <c r="E60" i="10"/>
  <c r="E59" i="10"/>
  <c r="E58" i="10"/>
  <c r="E57" i="10"/>
  <c r="G58" i="10" s="1"/>
  <c r="E56" i="10"/>
  <c r="E55" i="10"/>
  <c r="E54" i="10"/>
  <c r="E53" i="10"/>
  <c r="E52" i="10"/>
  <c r="E51" i="10"/>
  <c r="E50" i="10"/>
  <c r="E49" i="10"/>
  <c r="G50" i="10" s="1"/>
  <c r="E48" i="10"/>
  <c r="E47" i="10"/>
  <c r="E46" i="10"/>
  <c r="E45" i="10"/>
  <c r="E44" i="10"/>
  <c r="E43" i="10"/>
  <c r="E42" i="10"/>
  <c r="E41" i="10"/>
  <c r="G42" i="10" s="1"/>
  <c r="E40" i="10"/>
  <c r="E39" i="10"/>
  <c r="E38" i="10"/>
  <c r="E37" i="10"/>
  <c r="G38" i="10" s="1"/>
  <c r="E36" i="10"/>
  <c r="E35" i="10"/>
  <c r="E34" i="10"/>
  <c r="E33" i="10"/>
  <c r="G34" i="10" s="1"/>
  <c r="E32" i="10"/>
  <c r="E31" i="10"/>
  <c r="E30" i="10"/>
  <c r="E29" i="10"/>
  <c r="G30" i="10" s="1"/>
  <c r="E28" i="10"/>
  <c r="E27" i="10"/>
  <c r="E26" i="10"/>
  <c r="H26" i="10" s="1"/>
  <c r="E25" i="10"/>
  <c r="G26" i="10" s="1"/>
  <c r="E24" i="10"/>
  <c r="E23" i="10"/>
  <c r="E22" i="10"/>
  <c r="E21" i="10"/>
  <c r="G22" i="10" s="1"/>
  <c r="E20" i="10"/>
  <c r="E19" i="10"/>
  <c r="E18" i="10"/>
  <c r="E17" i="10"/>
  <c r="G18" i="10" s="1"/>
  <c r="E16" i="10"/>
  <c r="E15" i="10"/>
  <c r="E14" i="10"/>
  <c r="E13" i="10"/>
  <c r="G14" i="10" s="1"/>
  <c r="E12" i="10"/>
  <c r="E11" i="10"/>
  <c r="E10" i="10"/>
  <c r="E9" i="10"/>
  <c r="G10" i="10" s="1"/>
  <c r="E8" i="10"/>
  <c r="H8" i="10" s="1"/>
  <c r="H9" i="10" s="1"/>
  <c r="H7" i="10"/>
  <c r="G7" i="10"/>
  <c r="F7" i="10" s="1"/>
  <c r="E7" i="10"/>
  <c r="G8" i="10" s="1"/>
  <c r="J4" i="10"/>
  <c r="I4" i="10"/>
  <c r="G135" i="10" s="1"/>
  <c r="E258" i="9"/>
  <c r="G259" i="9" s="1"/>
  <c r="E259" i="9"/>
  <c r="G260" i="9" s="1"/>
  <c r="E260" i="9"/>
  <c r="G261" i="9" s="1"/>
  <c r="E261" i="9"/>
  <c r="G262" i="9" s="1"/>
  <c r="E262" i="9"/>
  <c r="G263" i="9" s="1"/>
  <c r="E263" i="9"/>
  <c r="G264" i="9" s="1"/>
  <c r="E264" i="9"/>
  <c r="G265" i="9" s="1"/>
  <c r="E265" i="9"/>
  <c r="G266" i="9" s="1"/>
  <c r="E266" i="9"/>
  <c r="G267" i="9" s="1"/>
  <c r="E267" i="9"/>
  <c r="G268" i="9" s="1"/>
  <c r="E268" i="9"/>
  <c r="G269" i="9" s="1"/>
  <c r="E269" i="9"/>
  <c r="G270" i="9" s="1"/>
  <c r="E270" i="9"/>
  <c r="G271" i="9" s="1"/>
  <c r="E271" i="9"/>
  <c r="G272" i="9" s="1"/>
  <c r="E272" i="9"/>
  <c r="E242" i="9"/>
  <c r="E243" i="9"/>
  <c r="E244" i="9"/>
  <c r="E245" i="9"/>
  <c r="G245" i="9"/>
  <c r="E246" i="9"/>
  <c r="E247" i="9"/>
  <c r="G248" i="9" s="1"/>
  <c r="E248" i="9"/>
  <c r="E249" i="9"/>
  <c r="G249" i="9"/>
  <c r="E250" i="9"/>
  <c r="E251" i="9"/>
  <c r="G252" i="9" s="1"/>
  <c r="E252" i="9"/>
  <c r="E253" i="9"/>
  <c r="G253" i="9"/>
  <c r="E254" i="9"/>
  <c r="E255" i="9"/>
  <c r="G256" i="9" s="1"/>
  <c r="E256" i="9"/>
  <c r="G257" i="9" s="1"/>
  <c r="E257" i="9"/>
  <c r="G258" i="9" s="1"/>
  <c r="E217" i="9"/>
  <c r="G218" i="9" s="1"/>
  <c r="E218" i="9"/>
  <c r="G219" i="9" s="1"/>
  <c r="E219" i="9"/>
  <c r="G220" i="9" s="1"/>
  <c r="E220" i="9"/>
  <c r="G221" i="9" s="1"/>
  <c r="E221" i="9"/>
  <c r="G222" i="9" s="1"/>
  <c r="E222" i="9"/>
  <c r="G223" i="9" s="1"/>
  <c r="E223" i="9"/>
  <c r="G224" i="9" s="1"/>
  <c r="E224" i="9"/>
  <c r="G225" i="9" s="1"/>
  <c r="E225" i="9"/>
  <c r="G226" i="9" s="1"/>
  <c r="E226" i="9"/>
  <c r="G227" i="9" s="1"/>
  <c r="E227" i="9"/>
  <c r="G228" i="9" s="1"/>
  <c r="E228" i="9"/>
  <c r="G229" i="9" s="1"/>
  <c r="E229" i="9"/>
  <c r="G230" i="9" s="1"/>
  <c r="E230" i="9"/>
  <c r="G231" i="9" s="1"/>
  <c r="E231" i="9"/>
  <c r="G232" i="9" s="1"/>
  <c r="E232" i="9"/>
  <c r="G233" i="9" s="1"/>
  <c r="E233" i="9"/>
  <c r="G234" i="9" s="1"/>
  <c r="E234" i="9"/>
  <c r="G235" i="9" s="1"/>
  <c r="I235" i="9" s="1"/>
  <c r="E235" i="9"/>
  <c r="H235" i="9"/>
  <c r="E236" i="9"/>
  <c r="E237" i="9"/>
  <c r="E238" i="9"/>
  <c r="E239" i="9"/>
  <c r="G239" i="9"/>
  <c r="E240" i="9"/>
  <c r="E241" i="9"/>
  <c r="G242" i="9" s="1"/>
  <c r="C6" i="9"/>
  <c r="C5" i="9"/>
  <c r="E216" i="9"/>
  <c r="G217" i="9" s="1"/>
  <c r="E215" i="9"/>
  <c r="E214" i="9"/>
  <c r="E213" i="9"/>
  <c r="E212" i="9"/>
  <c r="E211" i="9"/>
  <c r="E210" i="9"/>
  <c r="E209" i="9"/>
  <c r="E208" i="9"/>
  <c r="E207" i="9"/>
  <c r="E206" i="9"/>
  <c r="E205" i="9"/>
  <c r="E204" i="9"/>
  <c r="E203" i="9"/>
  <c r="E202" i="9"/>
  <c r="E201" i="9"/>
  <c r="E200" i="9"/>
  <c r="E199" i="9"/>
  <c r="E198" i="9"/>
  <c r="E197" i="9"/>
  <c r="E196" i="9"/>
  <c r="E195" i="9"/>
  <c r="E194" i="9"/>
  <c r="E193" i="9"/>
  <c r="E192" i="9"/>
  <c r="E191" i="9"/>
  <c r="E190" i="9"/>
  <c r="E189" i="9"/>
  <c r="E188" i="9"/>
  <c r="E187" i="9"/>
  <c r="E186" i="9"/>
  <c r="E185" i="9"/>
  <c r="E184" i="9"/>
  <c r="E183" i="9"/>
  <c r="E182" i="9"/>
  <c r="E181" i="9"/>
  <c r="E180" i="9"/>
  <c r="E179" i="9"/>
  <c r="E178" i="9"/>
  <c r="E177" i="9"/>
  <c r="E176" i="9"/>
  <c r="E175" i="9"/>
  <c r="E174" i="9"/>
  <c r="E173" i="9"/>
  <c r="E172" i="9"/>
  <c r="E171" i="9"/>
  <c r="E170" i="9"/>
  <c r="E169" i="9"/>
  <c r="E168" i="9"/>
  <c r="E167" i="9"/>
  <c r="E166" i="9"/>
  <c r="E165" i="9"/>
  <c r="E164" i="9"/>
  <c r="E163" i="9"/>
  <c r="E162" i="9"/>
  <c r="E161" i="9"/>
  <c r="E160" i="9"/>
  <c r="E159" i="9"/>
  <c r="E158" i="9"/>
  <c r="E157" i="9"/>
  <c r="E156" i="9"/>
  <c r="E155" i="9"/>
  <c r="E154" i="9"/>
  <c r="E153" i="9"/>
  <c r="E152" i="9"/>
  <c r="E151" i="9"/>
  <c r="E150" i="9"/>
  <c r="E149" i="9"/>
  <c r="E148" i="9"/>
  <c r="E147" i="9"/>
  <c r="E146" i="9"/>
  <c r="E145" i="9"/>
  <c r="E144" i="9"/>
  <c r="E143" i="9"/>
  <c r="E142" i="9"/>
  <c r="E141" i="9"/>
  <c r="E140" i="9"/>
  <c r="E139" i="9"/>
  <c r="E138" i="9"/>
  <c r="E137" i="9"/>
  <c r="E136" i="9"/>
  <c r="E135" i="9"/>
  <c r="E134" i="9"/>
  <c r="E133" i="9"/>
  <c r="E132" i="9"/>
  <c r="E131" i="9"/>
  <c r="E130" i="9"/>
  <c r="E129" i="9"/>
  <c r="E128" i="9"/>
  <c r="E127" i="9"/>
  <c r="E126" i="9"/>
  <c r="E125" i="9"/>
  <c r="E124" i="9"/>
  <c r="E123" i="9"/>
  <c r="E122" i="9"/>
  <c r="E121" i="9"/>
  <c r="E120" i="9"/>
  <c r="E119" i="9"/>
  <c r="E118" i="9"/>
  <c r="E117" i="9"/>
  <c r="E116" i="9"/>
  <c r="E115" i="9"/>
  <c r="E114" i="9"/>
  <c r="E113" i="9"/>
  <c r="E112" i="9"/>
  <c r="E111" i="9"/>
  <c r="E110" i="9"/>
  <c r="E109" i="9"/>
  <c r="E108" i="9"/>
  <c r="E107" i="9"/>
  <c r="E106" i="9"/>
  <c r="E105" i="9"/>
  <c r="E104" i="9"/>
  <c r="E103" i="9"/>
  <c r="E102" i="9"/>
  <c r="E101" i="9"/>
  <c r="E100" i="9"/>
  <c r="E99" i="9"/>
  <c r="E98" i="9"/>
  <c r="E97" i="9"/>
  <c r="E96" i="9"/>
  <c r="E95" i="9"/>
  <c r="E94" i="9"/>
  <c r="E93" i="9"/>
  <c r="E92" i="9"/>
  <c r="E91" i="9"/>
  <c r="E90" i="9"/>
  <c r="E89" i="9"/>
  <c r="E88" i="9"/>
  <c r="E87" i="9"/>
  <c r="E86" i="9"/>
  <c r="E85" i="9"/>
  <c r="E84" i="9"/>
  <c r="E83" i="9"/>
  <c r="E82" i="9"/>
  <c r="E81" i="9"/>
  <c r="E80" i="9"/>
  <c r="E79" i="9"/>
  <c r="E78" i="9"/>
  <c r="E77" i="9"/>
  <c r="E76" i="9"/>
  <c r="E75" i="9"/>
  <c r="E74" i="9"/>
  <c r="E73" i="9"/>
  <c r="E72" i="9"/>
  <c r="E71" i="9"/>
  <c r="E70" i="9"/>
  <c r="E69" i="9"/>
  <c r="E68" i="9"/>
  <c r="E67" i="9"/>
  <c r="E66" i="9"/>
  <c r="E65" i="9"/>
  <c r="E64" i="9"/>
  <c r="E63" i="9"/>
  <c r="E62" i="9"/>
  <c r="E61" i="9"/>
  <c r="E60" i="9"/>
  <c r="E59" i="9"/>
  <c r="E58" i="9"/>
  <c r="E57" i="9"/>
  <c r="E56" i="9"/>
  <c r="E55" i="9"/>
  <c r="E54" i="9"/>
  <c r="E53" i="9"/>
  <c r="E52" i="9"/>
  <c r="E51" i="9"/>
  <c r="E50" i="9"/>
  <c r="E49" i="9"/>
  <c r="E48" i="9"/>
  <c r="E47" i="9"/>
  <c r="E46" i="9"/>
  <c r="E45" i="9"/>
  <c r="E44" i="9"/>
  <c r="E43" i="9"/>
  <c r="E42" i="9"/>
  <c r="E41" i="9"/>
  <c r="E40" i="9"/>
  <c r="E39" i="9"/>
  <c r="E38" i="9"/>
  <c r="E37" i="9"/>
  <c r="E36" i="9"/>
  <c r="E35" i="9"/>
  <c r="E34" i="9"/>
  <c r="E33" i="9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H7" i="9"/>
  <c r="G7" i="9"/>
  <c r="F7" i="9" s="1"/>
  <c r="E7" i="9"/>
  <c r="J4" i="9"/>
  <c r="I4" i="9"/>
  <c r="G57" i="9" s="1"/>
  <c r="C6" i="8"/>
  <c r="C5" i="8"/>
  <c r="E328" i="8"/>
  <c r="E327" i="8"/>
  <c r="E326" i="8"/>
  <c r="E325" i="8"/>
  <c r="E324" i="8"/>
  <c r="E323" i="8"/>
  <c r="E322" i="8"/>
  <c r="E321" i="8"/>
  <c r="E320" i="8"/>
  <c r="E319" i="8"/>
  <c r="E318" i="8"/>
  <c r="E317" i="8"/>
  <c r="E316" i="8"/>
  <c r="E315" i="8"/>
  <c r="E314" i="8"/>
  <c r="E313" i="8"/>
  <c r="E312" i="8"/>
  <c r="E311" i="8"/>
  <c r="E310" i="8"/>
  <c r="E309" i="8"/>
  <c r="E308" i="8"/>
  <c r="E307" i="8"/>
  <c r="E306" i="8"/>
  <c r="E305" i="8"/>
  <c r="E304" i="8"/>
  <c r="E303" i="8"/>
  <c r="E302" i="8"/>
  <c r="E301" i="8"/>
  <c r="E300" i="8"/>
  <c r="E299" i="8"/>
  <c r="E298" i="8"/>
  <c r="E297" i="8"/>
  <c r="E296" i="8"/>
  <c r="E295" i="8"/>
  <c r="E294" i="8"/>
  <c r="E293" i="8"/>
  <c r="E292" i="8"/>
  <c r="E291" i="8"/>
  <c r="E290" i="8"/>
  <c r="E289" i="8"/>
  <c r="E288" i="8"/>
  <c r="E287" i="8"/>
  <c r="E286" i="8"/>
  <c r="E285" i="8"/>
  <c r="E284" i="8"/>
  <c r="E283" i="8"/>
  <c r="E282" i="8"/>
  <c r="E281" i="8"/>
  <c r="E280" i="8"/>
  <c r="E279" i="8"/>
  <c r="E278" i="8"/>
  <c r="E277" i="8"/>
  <c r="E276" i="8"/>
  <c r="E275" i="8"/>
  <c r="E274" i="8"/>
  <c r="E273" i="8"/>
  <c r="E272" i="8"/>
  <c r="E271" i="8"/>
  <c r="E270" i="8"/>
  <c r="E269" i="8"/>
  <c r="E268" i="8"/>
  <c r="E267" i="8"/>
  <c r="E266" i="8"/>
  <c r="E265" i="8"/>
  <c r="E264" i="8"/>
  <c r="E263" i="8"/>
  <c r="E262" i="8"/>
  <c r="E261" i="8"/>
  <c r="E260" i="8"/>
  <c r="E259" i="8"/>
  <c r="E258" i="8"/>
  <c r="E257" i="8"/>
  <c r="E256" i="8"/>
  <c r="E255" i="8"/>
  <c r="E254" i="8"/>
  <c r="E253" i="8"/>
  <c r="E252" i="8"/>
  <c r="E251" i="8"/>
  <c r="E250" i="8"/>
  <c r="E249" i="8"/>
  <c r="E248" i="8"/>
  <c r="E247" i="8"/>
  <c r="E246" i="8"/>
  <c r="E245" i="8"/>
  <c r="E244" i="8"/>
  <c r="E243" i="8"/>
  <c r="E242" i="8"/>
  <c r="E241" i="8"/>
  <c r="E240" i="8"/>
  <c r="E239" i="8"/>
  <c r="E238" i="8"/>
  <c r="E237" i="8"/>
  <c r="E236" i="8"/>
  <c r="E235" i="8"/>
  <c r="E234" i="8"/>
  <c r="E233" i="8"/>
  <c r="E232" i="8"/>
  <c r="E231" i="8"/>
  <c r="E230" i="8"/>
  <c r="E229" i="8"/>
  <c r="E228" i="8"/>
  <c r="E227" i="8"/>
  <c r="E226" i="8"/>
  <c r="E225" i="8"/>
  <c r="E224" i="8"/>
  <c r="E223" i="8"/>
  <c r="E222" i="8"/>
  <c r="E221" i="8"/>
  <c r="E220" i="8"/>
  <c r="E219" i="8"/>
  <c r="E218" i="8"/>
  <c r="E217" i="8"/>
  <c r="E216" i="8"/>
  <c r="E215" i="8"/>
  <c r="E214" i="8"/>
  <c r="E213" i="8"/>
  <c r="E212" i="8"/>
  <c r="E211" i="8"/>
  <c r="E210" i="8"/>
  <c r="E209" i="8"/>
  <c r="E208" i="8"/>
  <c r="E207" i="8"/>
  <c r="E206" i="8"/>
  <c r="E205" i="8"/>
  <c r="E204" i="8"/>
  <c r="E203" i="8"/>
  <c r="E202" i="8"/>
  <c r="E201" i="8"/>
  <c r="E200" i="8"/>
  <c r="E199" i="8"/>
  <c r="E198" i="8"/>
  <c r="E197" i="8"/>
  <c r="E196" i="8"/>
  <c r="E195" i="8"/>
  <c r="E194" i="8"/>
  <c r="E193" i="8"/>
  <c r="E192" i="8"/>
  <c r="E191" i="8"/>
  <c r="E190" i="8"/>
  <c r="E189" i="8"/>
  <c r="E188" i="8"/>
  <c r="E187" i="8"/>
  <c r="E186" i="8"/>
  <c r="E185" i="8"/>
  <c r="E184" i="8"/>
  <c r="E183" i="8"/>
  <c r="E182" i="8"/>
  <c r="E181" i="8"/>
  <c r="E180" i="8"/>
  <c r="E179" i="8"/>
  <c r="E178" i="8"/>
  <c r="E177" i="8"/>
  <c r="E176" i="8"/>
  <c r="E175" i="8"/>
  <c r="E174" i="8"/>
  <c r="E173" i="8"/>
  <c r="E172" i="8"/>
  <c r="E171" i="8"/>
  <c r="E170" i="8"/>
  <c r="E169" i="8"/>
  <c r="E168" i="8"/>
  <c r="E167" i="8"/>
  <c r="E166" i="8"/>
  <c r="E165" i="8"/>
  <c r="E164" i="8"/>
  <c r="E163" i="8"/>
  <c r="E162" i="8"/>
  <c r="E161" i="8"/>
  <c r="E160" i="8"/>
  <c r="E159" i="8"/>
  <c r="E158" i="8"/>
  <c r="E157" i="8"/>
  <c r="E156" i="8"/>
  <c r="E155" i="8"/>
  <c r="E154" i="8"/>
  <c r="E153" i="8"/>
  <c r="E152" i="8"/>
  <c r="E151" i="8"/>
  <c r="E150" i="8"/>
  <c r="E149" i="8"/>
  <c r="E148" i="8"/>
  <c r="E147" i="8"/>
  <c r="E146" i="8"/>
  <c r="E145" i="8"/>
  <c r="E144" i="8"/>
  <c r="E143" i="8"/>
  <c r="E142" i="8"/>
  <c r="E141" i="8"/>
  <c r="E140" i="8"/>
  <c r="E139" i="8"/>
  <c r="E138" i="8"/>
  <c r="E137" i="8"/>
  <c r="E136" i="8"/>
  <c r="E135" i="8"/>
  <c r="E134" i="8"/>
  <c r="E133" i="8"/>
  <c r="E132" i="8"/>
  <c r="E131" i="8"/>
  <c r="E130" i="8"/>
  <c r="E129" i="8"/>
  <c r="E128" i="8"/>
  <c r="E127" i="8"/>
  <c r="E126" i="8"/>
  <c r="E125" i="8"/>
  <c r="E124" i="8"/>
  <c r="E123" i="8"/>
  <c r="E122" i="8"/>
  <c r="E121" i="8"/>
  <c r="E120" i="8"/>
  <c r="E119" i="8"/>
  <c r="E118" i="8"/>
  <c r="E117" i="8"/>
  <c r="E116" i="8"/>
  <c r="E115" i="8"/>
  <c r="E114" i="8"/>
  <c r="E113" i="8"/>
  <c r="E112" i="8"/>
  <c r="E111" i="8"/>
  <c r="E110" i="8"/>
  <c r="E109" i="8"/>
  <c r="E108" i="8"/>
  <c r="E107" i="8"/>
  <c r="E106" i="8"/>
  <c r="E105" i="8"/>
  <c r="E104" i="8"/>
  <c r="E103" i="8"/>
  <c r="E102" i="8"/>
  <c r="E101" i="8"/>
  <c r="E100" i="8"/>
  <c r="E99" i="8"/>
  <c r="E98" i="8"/>
  <c r="E97" i="8"/>
  <c r="E96" i="8"/>
  <c r="E95" i="8"/>
  <c r="E94" i="8"/>
  <c r="E93" i="8"/>
  <c r="E92" i="8"/>
  <c r="E91" i="8"/>
  <c r="E90" i="8"/>
  <c r="E89" i="8"/>
  <c r="E88" i="8"/>
  <c r="E87" i="8"/>
  <c r="E86" i="8"/>
  <c r="E85" i="8"/>
  <c r="E84" i="8"/>
  <c r="E83" i="8"/>
  <c r="E82" i="8"/>
  <c r="E81" i="8"/>
  <c r="E80" i="8"/>
  <c r="E79" i="8"/>
  <c r="E78" i="8"/>
  <c r="E77" i="8"/>
  <c r="E76" i="8"/>
  <c r="E75" i="8"/>
  <c r="E74" i="8"/>
  <c r="E73" i="8"/>
  <c r="E72" i="8"/>
  <c r="E71" i="8"/>
  <c r="E70" i="8"/>
  <c r="E69" i="8"/>
  <c r="E68" i="8"/>
  <c r="E67" i="8"/>
  <c r="E66" i="8"/>
  <c r="E65" i="8"/>
  <c r="E64" i="8"/>
  <c r="E63" i="8"/>
  <c r="E62" i="8"/>
  <c r="E61" i="8"/>
  <c r="E60" i="8"/>
  <c r="E59" i="8"/>
  <c r="E58" i="8"/>
  <c r="E57" i="8"/>
  <c r="E56" i="8"/>
  <c r="E55" i="8"/>
  <c r="E54" i="8"/>
  <c r="E53" i="8"/>
  <c r="E52" i="8"/>
  <c r="E51" i="8"/>
  <c r="E50" i="8"/>
  <c r="E49" i="8"/>
  <c r="E48" i="8"/>
  <c r="E47" i="8"/>
  <c r="E46" i="8"/>
  <c r="E45" i="8"/>
  <c r="E44" i="8"/>
  <c r="E43" i="8"/>
  <c r="E42" i="8"/>
  <c r="E41" i="8"/>
  <c r="E40" i="8"/>
  <c r="E39" i="8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H7" i="8"/>
  <c r="G7" i="8"/>
  <c r="E7" i="8"/>
  <c r="J4" i="8"/>
  <c r="I4" i="8"/>
  <c r="G40" i="8" s="1"/>
  <c r="C6" i="7"/>
  <c r="C5" i="7"/>
  <c r="E216" i="7"/>
  <c r="E215" i="7"/>
  <c r="E214" i="7"/>
  <c r="E213" i="7"/>
  <c r="E212" i="7"/>
  <c r="E211" i="7"/>
  <c r="E210" i="7"/>
  <c r="E209" i="7"/>
  <c r="E208" i="7"/>
  <c r="E207" i="7"/>
  <c r="E206" i="7"/>
  <c r="E205" i="7"/>
  <c r="E204" i="7"/>
  <c r="E203" i="7"/>
  <c r="E202" i="7"/>
  <c r="E201" i="7"/>
  <c r="E200" i="7"/>
  <c r="E199" i="7"/>
  <c r="E198" i="7"/>
  <c r="E197" i="7"/>
  <c r="E196" i="7"/>
  <c r="E195" i="7"/>
  <c r="E194" i="7"/>
  <c r="E193" i="7"/>
  <c r="E192" i="7"/>
  <c r="E191" i="7"/>
  <c r="E190" i="7"/>
  <c r="E189" i="7"/>
  <c r="E188" i="7"/>
  <c r="E187" i="7"/>
  <c r="E186" i="7"/>
  <c r="E185" i="7"/>
  <c r="E184" i="7"/>
  <c r="E183" i="7"/>
  <c r="E182" i="7"/>
  <c r="E181" i="7"/>
  <c r="E180" i="7"/>
  <c r="E179" i="7"/>
  <c r="E178" i="7"/>
  <c r="E177" i="7"/>
  <c r="E176" i="7"/>
  <c r="E175" i="7"/>
  <c r="E174" i="7"/>
  <c r="E173" i="7"/>
  <c r="E172" i="7"/>
  <c r="E171" i="7"/>
  <c r="E170" i="7"/>
  <c r="E169" i="7"/>
  <c r="E168" i="7"/>
  <c r="E167" i="7"/>
  <c r="E166" i="7"/>
  <c r="E165" i="7"/>
  <c r="E164" i="7"/>
  <c r="E163" i="7"/>
  <c r="E162" i="7"/>
  <c r="E161" i="7"/>
  <c r="E160" i="7"/>
  <c r="E159" i="7"/>
  <c r="E158" i="7"/>
  <c r="E157" i="7"/>
  <c r="E156" i="7"/>
  <c r="E155" i="7"/>
  <c r="E154" i="7"/>
  <c r="E153" i="7"/>
  <c r="E152" i="7"/>
  <c r="E151" i="7"/>
  <c r="E150" i="7"/>
  <c r="E149" i="7"/>
  <c r="E148" i="7"/>
  <c r="E147" i="7"/>
  <c r="E146" i="7"/>
  <c r="E145" i="7"/>
  <c r="E144" i="7"/>
  <c r="E143" i="7"/>
  <c r="E142" i="7"/>
  <c r="E141" i="7"/>
  <c r="E140" i="7"/>
  <c r="E139" i="7"/>
  <c r="E138" i="7"/>
  <c r="E137" i="7"/>
  <c r="E136" i="7"/>
  <c r="E135" i="7"/>
  <c r="E134" i="7"/>
  <c r="E133" i="7"/>
  <c r="E132" i="7"/>
  <c r="E131" i="7"/>
  <c r="E130" i="7"/>
  <c r="E129" i="7"/>
  <c r="E128" i="7"/>
  <c r="E127" i="7"/>
  <c r="E126" i="7"/>
  <c r="E125" i="7"/>
  <c r="E124" i="7"/>
  <c r="E123" i="7"/>
  <c r="E122" i="7"/>
  <c r="E121" i="7"/>
  <c r="E120" i="7"/>
  <c r="E119" i="7"/>
  <c r="E118" i="7"/>
  <c r="E117" i="7"/>
  <c r="E116" i="7"/>
  <c r="E115" i="7"/>
  <c r="E114" i="7"/>
  <c r="E113" i="7"/>
  <c r="E112" i="7"/>
  <c r="E111" i="7"/>
  <c r="E110" i="7"/>
  <c r="E109" i="7"/>
  <c r="E108" i="7"/>
  <c r="E107" i="7"/>
  <c r="E106" i="7"/>
  <c r="E105" i="7"/>
  <c r="E104" i="7"/>
  <c r="E103" i="7"/>
  <c r="E102" i="7"/>
  <c r="E101" i="7"/>
  <c r="E100" i="7"/>
  <c r="E99" i="7"/>
  <c r="E98" i="7"/>
  <c r="E97" i="7"/>
  <c r="E96" i="7"/>
  <c r="E95" i="7"/>
  <c r="E94" i="7"/>
  <c r="E93" i="7"/>
  <c r="E92" i="7"/>
  <c r="E91" i="7"/>
  <c r="E90" i="7"/>
  <c r="E89" i="7"/>
  <c r="E88" i="7"/>
  <c r="E87" i="7"/>
  <c r="E86" i="7"/>
  <c r="E85" i="7"/>
  <c r="E84" i="7"/>
  <c r="E83" i="7"/>
  <c r="E82" i="7"/>
  <c r="E81" i="7"/>
  <c r="E80" i="7"/>
  <c r="E79" i="7"/>
  <c r="E78" i="7"/>
  <c r="E77" i="7"/>
  <c r="E76" i="7"/>
  <c r="E75" i="7"/>
  <c r="E74" i="7"/>
  <c r="E73" i="7"/>
  <c r="E72" i="7"/>
  <c r="E71" i="7"/>
  <c r="E70" i="7"/>
  <c r="E69" i="7"/>
  <c r="E68" i="7"/>
  <c r="E67" i="7"/>
  <c r="E66" i="7"/>
  <c r="E65" i="7"/>
  <c r="E64" i="7"/>
  <c r="E63" i="7"/>
  <c r="E62" i="7"/>
  <c r="E61" i="7"/>
  <c r="E60" i="7"/>
  <c r="E59" i="7"/>
  <c r="E58" i="7"/>
  <c r="E57" i="7"/>
  <c r="E56" i="7"/>
  <c r="E55" i="7"/>
  <c r="E54" i="7"/>
  <c r="E53" i="7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H7" i="7"/>
  <c r="F7" i="7" s="1"/>
  <c r="G7" i="7"/>
  <c r="I7" i="7" s="1"/>
  <c r="E7" i="7"/>
  <c r="J4" i="7"/>
  <c r="I4" i="7"/>
  <c r="G76" i="7" s="1"/>
  <c r="C6" i="6"/>
  <c r="C5" i="6"/>
  <c r="E328" i="6"/>
  <c r="E327" i="6"/>
  <c r="E326" i="6"/>
  <c r="E325" i="6"/>
  <c r="E324" i="6"/>
  <c r="E323" i="6"/>
  <c r="E322" i="6"/>
  <c r="E321" i="6"/>
  <c r="E320" i="6"/>
  <c r="E319" i="6"/>
  <c r="E318" i="6"/>
  <c r="E317" i="6"/>
  <c r="E316" i="6"/>
  <c r="E315" i="6"/>
  <c r="E314" i="6"/>
  <c r="E313" i="6"/>
  <c r="E312" i="6"/>
  <c r="E311" i="6"/>
  <c r="E310" i="6"/>
  <c r="E309" i="6"/>
  <c r="E308" i="6"/>
  <c r="E307" i="6"/>
  <c r="E306" i="6"/>
  <c r="E305" i="6"/>
  <c r="E304" i="6"/>
  <c r="E303" i="6"/>
  <c r="E302" i="6"/>
  <c r="E301" i="6"/>
  <c r="E300" i="6"/>
  <c r="E299" i="6"/>
  <c r="E298" i="6"/>
  <c r="E297" i="6"/>
  <c r="E296" i="6"/>
  <c r="E295" i="6"/>
  <c r="E294" i="6"/>
  <c r="E293" i="6"/>
  <c r="E292" i="6"/>
  <c r="E291" i="6"/>
  <c r="E290" i="6"/>
  <c r="E289" i="6"/>
  <c r="E288" i="6"/>
  <c r="E287" i="6"/>
  <c r="E286" i="6"/>
  <c r="E285" i="6"/>
  <c r="E284" i="6"/>
  <c r="E283" i="6"/>
  <c r="E282" i="6"/>
  <c r="E281" i="6"/>
  <c r="E280" i="6"/>
  <c r="E279" i="6"/>
  <c r="E278" i="6"/>
  <c r="E277" i="6"/>
  <c r="E276" i="6"/>
  <c r="E275" i="6"/>
  <c r="E274" i="6"/>
  <c r="E273" i="6"/>
  <c r="E272" i="6"/>
  <c r="E271" i="6"/>
  <c r="E270" i="6"/>
  <c r="E269" i="6"/>
  <c r="E268" i="6"/>
  <c r="E267" i="6"/>
  <c r="E266" i="6"/>
  <c r="E265" i="6"/>
  <c r="E264" i="6"/>
  <c r="E263" i="6"/>
  <c r="E262" i="6"/>
  <c r="E261" i="6"/>
  <c r="E260" i="6"/>
  <c r="E259" i="6"/>
  <c r="E258" i="6"/>
  <c r="E257" i="6"/>
  <c r="E256" i="6"/>
  <c r="E255" i="6"/>
  <c r="E254" i="6"/>
  <c r="E253" i="6"/>
  <c r="E252" i="6"/>
  <c r="E251" i="6"/>
  <c r="E250" i="6"/>
  <c r="E249" i="6"/>
  <c r="E248" i="6"/>
  <c r="E247" i="6"/>
  <c r="E246" i="6"/>
  <c r="E245" i="6"/>
  <c r="E244" i="6"/>
  <c r="E243" i="6"/>
  <c r="E242" i="6"/>
  <c r="E241" i="6"/>
  <c r="E240" i="6"/>
  <c r="E239" i="6"/>
  <c r="E238" i="6"/>
  <c r="E237" i="6"/>
  <c r="E236" i="6"/>
  <c r="E235" i="6"/>
  <c r="E234" i="6"/>
  <c r="E233" i="6"/>
  <c r="E232" i="6"/>
  <c r="E231" i="6"/>
  <c r="E230" i="6"/>
  <c r="E229" i="6"/>
  <c r="E228" i="6"/>
  <c r="E227" i="6"/>
  <c r="E226" i="6"/>
  <c r="E225" i="6"/>
  <c r="E224" i="6"/>
  <c r="E223" i="6"/>
  <c r="E222" i="6"/>
  <c r="E221" i="6"/>
  <c r="E220" i="6"/>
  <c r="E219" i="6"/>
  <c r="E218" i="6"/>
  <c r="E217" i="6"/>
  <c r="E216" i="6"/>
  <c r="E215" i="6"/>
  <c r="E214" i="6"/>
  <c r="E213" i="6"/>
  <c r="E212" i="6"/>
  <c r="E211" i="6"/>
  <c r="E210" i="6"/>
  <c r="E209" i="6"/>
  <c r="E208" i="6"/>
  <c r="E207" i="6"/>
  <c r="E206" i="6"/>
  <c r="E205" i="6"/>
  <c r="E204" i="6"/>
  <c r="E203" i="6"/>
  <c r="E202" i="6"/>
  <c r="E201" i="6"/>
  <c r="E200" i="6"/>
  <c r="E199" i="6"/>
  <c r="E198" i="6"/>
  <c r="E197" i="6"/>
  <c r="E196" i="6"/>
  <c r="E195" i="6"/>
  <c r="E194" i="6"/>
  <c r="E193" i="6"/>
  <c r="E192" i="6"/>
  <c r="E191" i="6"/>
  <c r="E190" i="6"/>
  <c r="E189" i="6"/>
  <c r="E188" i="6"/>
  <c r="E187" i="6"/>
  <c r="E186" i="6"/>
  <c r="E185" i="6"/>
  <c r="E184" i="6"/>
  <c r="E183" i="6"/>
  <c r="E182" i="6"/>
  <c r="E181" i="6"/>
  <c r="E180" i="6"/>
  <c r="E179" i="6"/>
  <c r="E178" i="6"/>
  <c r="E177" i="6"/>
  <c r="E176" i="6"/>
  <c r="E175" i="6"/>
  <c r="E174" i="6"/>
  <c r="E173" i="6"/>
  <c r="E172" i="6"/>
  <c r="E171" i="6"/>
  <c r="E170" i="6"/>
  <c r="E169" i="6"/>
  <c r="E168" i="6"/>
  <c r="E167" i="6"/>
  <c r="E166" i="6"/>
  <c r="E165" i="6"/>
  <c r="E164" i="6"/>
  <c r="E163" i="6"/>
  <c r="E162" i="6"/>
  <c r="E161" i="6"/>
  <c r="E160" i="6"/>
  <c r="E159" i="6"/>
  <c r="E158" i="6"/>
  <c r="E157" i="6"/>
  <c r="E156" i="6"/>
  <c r="E155" i="6"/>
  <c r="E154" i="6"/>
  <c r="E153" i="6"/>
  <c r="E152" i="6"/>
  <c r="E151" i="6"/>
  <c r="E150" i="6"/>
  <c r="E149" i="6"/>
  <c r="E148" i="6"/>
  <c r="E147" i="6"/>
  <c r="E146" i="6"/>
  <c r="E145" i="6"/>
  <c r="E144" i="6"/>
  <c r="E143" i="6"/>
  <c r="E142" i="6"/>
  <c r="E141" i="6"/>
  <c r="E140" i="6"/>
  <c r="E139" i="6"/>
  <c r="E138" i="6"/>
  <c r="E137" i="6"/>
  <c r="E136" i="6"/>
  <c r="E135" i="6"/>
  <c r="E134" i="6"/>
  <c r="E133" i="6"/>
  <c r="E132" i="6"/>
  <c r="E131" i="6"/>
  <c r="E130" i="6"/>
  <c r="E129" i="6"/>
  <c r="E128" i="6"/>
  <c r="E127" i="6"/>
  <c r="E126" i="6"/>
  <c r="E125" i="6"/>
  <c r="E124" i="6"/>
  <c r="E123" i="6"/>
  <c r="E122" i="6"/>
  <c r="E121" i="6"/>
  <c r="E120" i="6"/>
  <c r="E119" i="6"/>
  <c r="E118" i="6"/>
  <c r="E117" i="6"/>
  <c r="E116" i="6"/>
  <c r="E115" i="6"/>
  <c r="E114" i="6"/>
  <c r="E113" i="6"/>
  <c r="E112" i="6"/>
  <c r="E111" i="6"/>
  <c r="E110" i="6"/>
  <c r="E109" i="6"/>
  <c r="E108" i="6"/>
  <c r="E107" i="6"/>
  <c r="E106" i="6"/>
  <c r="E105" i="6"/>
  <c r="E104" i="6"/>
  <c r="E103" i="6"/>
  <c r="E102" i="6"/>
  <c r="E101" i="6"/>
  <c r="E100" i="6"/>
  <c r="E99" i="6"/>
  <c r="E98" i="6"/>
  <c r="E97" i="6"/>
  <c r="E96" i="6"/>
  <c r="E95" i="6"/>
  <c r="E94" i="6"/>
  <c r="E93" i="6"/>
  <c r="E92" i="6"/>
  <c r="E91" i="6"/>
  <c r="E90" i="6"/>
  <c r="E89" i="6"/>
  <c r="E88" i="6"/>
  <c r="E87" i="6"/>
  <c r="E86" i="6"/>
  <c r="E85" i="6"/>
  <c r="E84" i="6"/>
  <c r="E83" i="6"/>
  <c r="E82" i="6"/>
  <c r="E81" i="6"/>
  <c r="E80" i="6"/>
  <c r="E79" i="6"/>
  <c r="E78" i="6"/>
  <c r="E77" i="6"/>
  <c r="E76" i="6"/>
  <c r="E75" i="6"/>
  <c r="E74" i="6"/>
  <c r="E73" i="6"/>
  <c r="E72" i="6"/>
  <c r="E71" i="6"/>
  <c r="E70" i="6"/>
  <c r="E69" i="6"/>
  <c r="E68" i="6"/>
  <c r="E67" i="6"/>
  <c r="E66" i="6"/>
  <c r="E65" i="6"/>
  <c r="E64" i="6"/>
  <c r="E63" i="6"/>
  <c r="E62" i="6"/>
  <c r="E61" i="6"/>
  <c r="E60" i="6"/>
  <c r="E59" i="6"/>
  <c r="E58" i="6"/>
  <c r="E57" i="6"/>
  <c r="E56" i="6"/>
  <c r="E55" i="6"/>
  <c r="E54" i="6"/>
  <c r="E53" i="6"/>
  <c r="E52" i="6"/>
  <c r="E51" i="6"/>
  <c r="E50" i="6"/>
  <c r="E49" i="6"/>
  <c r="G50" i="6" s="1"/>
  <c r="E48" i="6"/>
  <c r="E47" i="6"/>
  <c r="E46" i="6"/>
  <c r="E45" i="6"/>
  <c r="E44" i="6"/>
  <c r="E43" i="6"/>
  <c r="E42" i="6"/>
  <c r="E41" i="6"/>
  <c r="G42" i="6" s="1"/>
  <c r="E40" i="6"/>
  <c r="E39" i="6"/>
  <c r="E38" i="6"/>
  <c r="E37" i="6"/>
  <c r="E36" i="6"/>
  <c r="E35" i="6"/>
  <c r="E34" i="6"/>
  <c r="E33" i="6"/>
  <c r="G34" i="6" s="1"/>
  <c r="E32" i="6"/>
  <c r="E31" i="6"/>
  <c r="E30" i="6"/>
  <c r="E29" i="6"/>
  <c r="E28" i="6"/>
  <c r="E27" i="6"/>
  <c r="E26" i="6"/>
  <c r="G27" i="6" s="1"/>
  <c r="E25" i="6"/>
  <c r="E24" i="6"/>
  <c r="E23" i="6"/>
  <c r="E22" i="6"/>
  <c r="E21" i="6"/>
  <c r="E20" i="6"/>
  <c r="E19" i="6"/>
  <c r="E18" i="6"/>
  <c r="G19" i="6" s="1"/>
  <c r="E17" i="6"/>
  <c r="E16" i="6"/>
  <c r="E15" i="6"/>
  <c r="E14" i="6"/>
  <c r="E13" i="6"/>
  <c r="E12" i="6"/>
  <c r="E11" i="6"/>
  <c r="E10" i="6"/>
  <c r="G11" i="6" s="1"/>
  <c r="E9" i="6"/>
  <c r="E8" i="6"/>
  <c r="H7" i="6"/>
  <c r="G7" i="6"/>
  <c r="E7" i="6"/>
  <c r="G8" i="6" s="1"/>
  <c r="J4" i="6"/>
  <c r="I4" i="6"/>
  <c r="H30" i="6" s="1"/>
  <c r="C5" i="5"/>
  <c r="C6" i="5"/>
  <c r="E328" i="5"/>
  <c r="E327" i="5"/>
  <c r="E326" i="5"/>
  <c r="E325" i="5"/>
  <c r="E324" i="5"/>
  <c r="E323" i="5"/>
  <c r="E322" i="5"/>
  <c r="E321" i="5"/>
  <c r="E320" i="5"/>
  <c r="E319" i="5"/>
  <c r="E318" i="5"/>
  <c r="E317" i="5"/>
  <c r="E316" i="5"/>
  <c r="E315" i="5"/>
  <c r="E314" i="5"/>
  <c r="E313" i="5"/>
  <c r="E312" i="5"/>
  <c r="E311" i="5"/>
  <c r="E310" i="5"/>
  <c r="E309" i="5"/>
  <c r="E308" i="5"/>
  <c r="E307" i="5"/>
  <c r="E306" i="5"/>
  <c r="E305" i="5"/>
  <c r="E304" i="5"/>
  <c r="E303" i="5"/>
  <c r="E302" i="5"/>
  <c r="E301" i="5"/>
  <c r="E300" i="5"/>
  <c r="E299" i="5"/>
  <c r="E298" i="5"/>
  <c r="E297" i="5"/>
  <c r="E296" i="5"/>
  <c r="E295" i="5"/>
  <c r="E294" i="5"/>
  <c r="E293" i="5"/>
  <c r="E292" i="5"/>
  <c r="E291" i="5"/>
  <c r="E290" i="5"/>
  <c r="E289" i="5"/>
  <c r="E288" i="5"/>
  <c r="E287" i="5"/>
  <c r="E286" i="5"/>
  <c r="E285" i="5"/>
  <c r="E284" i="5"/>
  <c r="E283" i="5"/>
  <c r="E282" i="5"/>
  <c r="E281" i="5"/>
  <c r="E280" i="5"/>
  <c r="E279" i="5"/>
  <c r="E278" i="5"/>
  <c r="E277" i="5"/>
  <c r="E276" i="5"/>
  <c r="E275" i="5"/>
  <c r="E274" i="5"/>
  <c r="E273" i="5"/>
  <c r="E272" i="5"/>
  <c r="E271" i="5"/>
  <c r="E270" i="5"/>
  <c r="E269" i="5"/>
  <c r="E268" i="5"/>
  <c r="E267" i="5"/>
  <c r="E266" i="5"/>
  <c r="E265" i="5"/>
  <c r="E264" i="5"/>
  <c r="E263" i="5"/>
  <c r="E262" i="5"/>
  <c r="E261" i="5"/>
  <c r="E260" i="5"/>
  <c r="E259" i="5"/>
  <c r="E258" i="5"/>
  <c r="E257" i="5"/>
  <c r="E256" i="5"/>
  <c r="E255" i="5"/>
  <c r="E254" i="5"/>
  <c r="E253" i="5"/>
  <c r="E252" i="5"/>
  <c r="E251" i="5"/>
  <c r="E250" i="5"/>
  <c r="E249" i="5"/>
  <c r="E248" i="5"/>
  <c r="E247" i="5"/>
  <c r="E246" i="5"/>
  <c r="E245" i="5"/>
  <c r="E244" i="5"/>
  <c r="E243" i="5"/>
  <c r="E242" i="5"/>
  <c r="E241" i="5"/>
  <c r="E240" i="5"/>
  <c r="E239" i="5"/>
  <c r="E238" i="5"/>
  <c r="E237" i="5"/>
  <c r="E236" i="5"/>
  <c r="E235" i="5"/>
  <c r="E234" i="5"/>
  <c r="E233" i="5"/>
  <c r="E232" i="5"/>
  <c r="E231" i="5"/>
  <c r="E230" i="5"/>
  <c r="E229" i="5"/>
  <c r="E228" i="5"/>
  <c r="E227" i="5"/>
  <c r="E226" i="5"/>
  <c r="E225" i="5"/>
  <c r="E224" i="5"/>
  <c r="E223" i="5"/>
  <c r="E222" i="5"/>
  <c r="E221" i="5"/>
  <c r="E220" i="5"/>
  <c r="E219" i="5"/>
  <c r="E218" i="5"/>
  <c r="E217" i="5"/>
  <c r="E216" i="5"/>
  <c r="E215" i="5"/>
  <c r="E214" i="5"/>
  <c r="E213" i="5"/>
  <c r="E212" i="5"/>
  <c r="E211" i="5"/>
  <c r="E210" i="5"/>
  <c r="E209" i="5"/>
  <c r="E208" i="5"/>
  <c r="E207" i="5"/>
  <c r="E206" i="5"/>
  <c r="E205" i="5"/>
  <c r="E204" i="5"/>
  <c r="E203" i="5"/>
  <c r="E202" i="5"/>
  <c r="E201" i="5"/>
  <c r="E200" i="5"/>
  <c r="E199" i="5"/>
  <c r="E198" i="5"/>
  <c r="E197" i="5"/>
  <c r="E196" i="5"/>
  <c r="E195" i="5"/>
  <c r="E194" i="5"/>
  <c r="E193" i="5"/>
  <c r="E192" i="5"/>
  <c r="E191" i="5"/>
  <c r="E190" i="5"/>
  <c r="E189" i="5"/>
  <c r="E188" i="5"/>
  <c r="E187" i="5"/>
  <c r="E186" i="5"/>
  <c r="E185" i="5"/>
  <c r="E184" i="5"/>
  <c r="E183" i="5"/>
  <c r="E182" i="5"/>
  <c r="E181" i="5"/>
  <c r="E180" i="5"/>
  <c r="E179" i="5"/>
  <c r="E178" i="5"/>
  <c r="E177" i="5"/>
  <c r="E176" i="5"/>
  <c r="E175" i="5"/>
  <c r="E174" i="5"/>
  <c r="E173" i="5"/>
  <c r="E172" i="5"/>
  <c r="E171" i="5"/>
  <c r="E170" i="5"/>
  <c r="E169" i="5"/>
  <c r="E168" i="5"/>
  <c r="E167" i="5"/>
  <c r="E166" i="5"/>
  <c r="E165" i="5"/>
  <c r="E164" i="5"/>
  <c r="E163" i="5"/>
  <c r="E162" i="5"/>
  <c r="E161" i="5"/>
  <c r="E160" i="5"/>
  <c r="E159" i="5"/>
  <c r="E158" i="5"/>
  <c r="E157" i="5"/>
  <c r="E156" i="5"/>
  <c r="E155" i="5"/>
  <c r="E154" i="5"/>
  <c r="E153" i="5"/>
  <c r="E152" i="5"/>
  <c r="E151" i="5"/>
  <c r="E150" i="5"/>
  <c r="E149" i="5"/>
  <c r="E148" i="5"/>
  <c r="E147" i="5"/>
  <c r="E146" i="5"/>
  <c r="E145" i="5"/>
  <c r="E144" i="5"/>
  <c r="E143" i="5"/>
  <c r="E142" i="5"/>
  <c r="E141" i="5"/>
  <c r="E140" i="5"/>
  <c r="E139" i="5"/>
  <c r="E138" i="5"/>
  <c r="E137" i="5"/>
  <c r="E136" i="5"/>
  <c r="E135" i="5"/>
  <c r="E134" i="5"/>
  <c r="E133" i="5"/>
  <c r="E132" i="5"/>
  <c r="E131" i="5"/>
  <c r="E130" i="5"/>
  <c r="E129" i="5"/>
  <c r="E128" i="5"/>
  <c r="E127" i="5"/>
  <c r="E126" i="5"/>
  <c r="E125" i="5"/>
  <c r="E124" i="5"/>
  <c r="E123" i="5"/>
  <c r="E122" i="5"/>
  <c r="E121" i="5"/>
  <c r="E120" i="5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G79" i="5" s="1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G52" i="5" s="1"/>
  <c r="E50" i="5"/>
  <c r="E49" i="5"/>
  <c r="E48" i="5"/>
  <c r="E47" i="5"/>
  <c r="E46" i="5"/>
  <c r="E45" i="5"/>
  <c r="E44" i="5"/>
  <c r="E43" i="5"/>
  <c r="E42" i="5"/>
  <c r="G43" i="5" s="1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G28" i="5" s="1"/>
  <c r="E26" i="5"/>
  <c r="E25" i="5"/>
  <c r="E24" i="5"/>
  <c r="E23" i="5"/>
  <c r="E22" i="5"/>
  <c r="E21" i="5"/>
  <c r="E20" i="5"/>
  <c r="G19" i="5"/>
  <c r="E19" i="5"/>
  <c r="E18" i="5"/>
  <c r="E17" i="5"/>
  <c r="E16" i="5"/>
  <c r="E15" i="5"/>
  <c r="E14" i="5"/>
  <c r="E13" i="5"/>
  <c r="E12" i="5"/>
  <c r="E11" i="5"/>
  <c r="E10" i="5"/>
  <c r="G11" i="5" s="1"/>
  <c r="E9" i="5"/>
  <c r="E8" i="5"/>
  <c r="H7" i="5"/>
  <c r="G7" i="5"/>
  <c r="E7" i="5"/>
  <c r="G8" i="5" s="1"/>
  <c r="J4" i="5"/>
  <c r="I4" i="5"/>
  <c r="G27" i="5" s="1"/>
  <c r="C5" i="4"/>
  <c r="C6" i="4"/>
  <c r="E328" i="4"/>
  <c r="E327" i="4"/>
  <c r="E326" i="4"/>
  <c r="E325" i="4"/>
  <c r="E324" i="4"/>
  <c r="E323" i="4"/>
  <c r="E322" i="4"/>
  <c r="E321" i="4"/>
  <c r="E320" i="4"/>
  <c r="E319" i="4"/>
  <c r="E318" i="4"/>
  <c r="E317" i="4"/>
  <c r="E316" i="4"/>
  <c r="E315" i="4"/>
  <c r="E314" i="4"/>
  <c r="E313" i="4"/>
  <c r="E312" i="4"/>
  <c r="E311" i="4"/>
  <c r="E310" i="4"/>
  <c r="E309" i="4"/>
  <c r="E308" i="4"/>
  <c r="E307" i="4"/>
  <c r="E306" i="4"/>
  <c r="E305" i="4"/>
  <c r="E304" i="4"/>
  <c r="E303" i="4"/>
  <c r="E302" i="4"/>
  <c r="E301" i="4"/>
  <c r="E300" i="4"/>
  <c r="E299" i="4"/>
  <c r="E298" i="4"/>
  <c r="E297" i="4"/>
  <c r="E296" i="4"/>
  <c r="E295" i="4"/>
  <c r="E294" i="4"/>
  <c r="E293" i="4"/>
  <c r="E292" i="4"/>
  <c r="E291" i="4"/>
  <c r="E290" i="4"/>
  <c r="E289" i="4"/>
  <c r="E288" i="4"/>
  <c r="E287" i="4"/>
  <c r="E286" i="4"/>
  <c r="E285" i="4"/>
  <c r="E284" i="4"/>
  <c r="E283" i="4"/>
  <c r="E282" i="4"/>
  <c r="E281" i="4"/>
  <c r="E280" i="4"/>
  <c r="E279" i="4"/>
  <c r="E278" i="4"/>
  <c r="E277" i="4"/>
  <c r="E276" i="4"/>
  <c r="E275" i="4"/>
  <c r="E274" i="4"/>
  <c r="E273" i="4"/>
  <c r="E272" i="4"/>
  <c r="E271" i="4"/>
  <c r="E270" i="4"/>
  <c r="E269" i="4"/>
  <c r="E268" i="4"/>
  <c r="E267" i="4"/>
  <c r="E266" i="4"/>
  <c r="E265" i="4"/>
  <c r="E264" i="4"/>
  <c r="E263" i="4"/>
  <c r="E262" i="4"/>
  <c r="E261" i="4"/>
  <c r="E260" i="4"/>
  <c r="E259" i="4"/>
  <c r="E258" i="4"/>
  <c r="E257" i="4"/>
  <c r="E256" i="4"/>
  <c r="E255" i="4"/>
  <c r="E254" i="4"/>
  <c r="E253" i="4"/>
  <c r="E252" i="4"/>
  <c r="E251" i="4"/>
  <c r="E250" i="4"/>
  <c r="E249" i="4"/>
  <c r="E248" i="4"/>
  <c r="E247" i="4"/>
  <c r="E246" i="4"/>
  <c r="E245" i="4"/>
  <c r="E244" i="4"/>
  <c r="E243" i="4"/>
  <c r="E242" i="4"/>
  <c r="E241" i="4"/>
  <c r="E240" i="4"/>
  <c r="E239" i="4"/>
  <c r="E238" i="4"/>
  <c r="E237" i="4"/>
  <c r="E236" i="4"/>
  <c r="E235" i="4"/>
  <c r="E234" i="4"/>
  <c r="E233" i="4"/>
  <c r="E232" i="4"/>
  <c r="E231" i="4"/>
  <c r="E230" i="4"/>
  <c r="E229" i="4"/>
  <c r="E228" i="4"/>
  <c r="E227" i="4"/>
  <c r="E226" i="4"/>
  <c r="E225" i="4"/>
  <c r="E224" i="4"/>
  <c r="E223" i="4"/>
  <c r="E222" i="4"/>
  <c r="E221" i="4"/>
  <c r="E220" i="4"/>
  <c r="E219" i="4"/>
  <c r="E218" i="4"/>
  <c r="E217" i="4"/>
  <c r="E216" i="4"/>
  <c r="E215" i="4"/>
  <c r="E214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5" i="4"/>
  <c r="E194" i="4"/>
  <c r="E193" i="4"/>
  <c r="E192" i="4"/>
  <c r="E191" i="4"/>
  <c r="E190" i="4"/>
  <c r="E189" i="4"/>
  <c r="E188" i="4"/>
  <c r="E187" i="4"/>
  <c r="E18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G70" i="4" s="1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H53" i="4" s="1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G13" i="4" s="1"/>
  <c r="E11" i="4"/>
  <c r="E10" i="4"/>
  <c r="E9" i="4"/>
  <c r="E8" i="4"/>
  <c r="H7" i="4"/>
  <c r="G7" i="4"/>
  <c r="F7" i="4" s="1"/>
  <c r="E7" i="4"/>
  <c r="J4" i="4"/>
  <c r="I4" i="4"/>
  <c r="C6" i="3"/>
  <c r="C5" i="3"/>
  <c r="E328" i="3"/>
  <c r="E327" i="3"/>
  <c r="E326" i="3"/>
  <c r="E325" i="3"/>
  <c r="E324" i="3"/>
  <c r="E323" i="3"/>
  <c r="E322" i="3"/>
  <c r="E321" i="3"/>
  <c r="E320" i="3"/>
  <c r="E319" i="3"/>
  <c r="E318" i="3"/>
  <c r="E317" i="3"/>
  <c r="E316" i="3"/>
  <c r="E315" i="3"/>
  <c r="E314" i="3"/>
  <c r="E313" i="3"/>
  <c r="E312" i="3"/>
  <c r="E311" i="3"/>
  <c r="E310" i="3"/>
  <c r="E309" i="3"/>
  <c r="E308" i="3"/>
  <c r="E307" i="3"/>
  <c r="E306" i="3"/>
  <c r="E305" i="3"/>
  <c r="E304" i="3"/>
  <c r="E303" i="3"/>
  <c r="E302" i="3"/>
  <c r="E301" i="3"/>
  <c r="E300" i="3"/>
  <c r="E299" i="3"/>
  <c r="E298" i="3"/>
  <c r="E297" i="3"/>
  <c r="E296" i="3"/>
  <c r="E295" i="3"/>
  <c r="E294" i="3"/>
  <c r="E293" i="3"/>
  <c r="E292" i="3"/>
  <c r="E291" i="3"/>
  <c r="E290" i="3"/>
  <c r="E289" i="3"/>
  <c r="E288" i="3"/>
  <c r="E287" i="3"/>
  <c r="E286" i="3"/>
  <c r="E285" i="3"/>
  <c r="E284" i="3"/>
  <c r="E283" i="3"/>
  <c r="E282" i="3"/>
  <c r="E281" i="3"/>
  <c r="E280" i="3"/>
  <c r="E279" i="3"/>
  <c r="E278" i="3"/>
  <c r="E277" i="3"/>
  <c r="E276" i="3"/>
  <c r="E275" i="3"/>
  <c r="E274" i="3"/>
  <c r="E273" i="3"/>
  <c r="E272" i="3"/>
  <c r="E271" i="3"/>
  <c r="E270" i="3"/>
  <c r="E269" i="3"/>
  <c r="E268" i="3"/>
  <c r="E267" i="3"/>
  <c r="E266" i="3"/>
  <c r="E265" i="3"/>
  <c r="E264" i="3"/>
  <c r="E263" i="3"/>
  <c r="E262" i="3"/>
  <c r="E261" i="3"/>
  <c r="E260" i="3"/>
  <c r="E259" i="3"/>
  <c r="E258" i="3"/>
  <c r="E257" i="3"/>
  <c r="E256" i="3"/>
  <c r="E255" i="3"/>
  <c r="E254" i="3"/>
  <c r="E253" i="3"/>
  <c r="E252" i="3"/>
  <c r="E251" i="3"/>
  <c r="E250" i="3"/>
  <c r="E249" i="3"/>
  <c r="E248" i="3"/>
  <c r="E247" i="3"/>
  <c r="E246" i="3"/>
  <c r="E245" i="3"/>
  <c r="E244" i="3"/>
  <c r="E243" i="3"/>
  <c r="E242" i="3"/>
  <c r="E241" i="3"/>
  <c r="E240" i="3"/>
  <c r="E239" i="3"/>
  <c r="E238" i="3"/>
  <c r="E237" i="3"/>
  <c r="E236" i="3"/>
  <c r="E235" i="3"/>
  <c r="E234" i="3"/>
  <c r="E233" i="3"/>
  <c r="E232" i="3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18" i="3"/>
  <c r="E217" i="3"/>
  <c r="E216" i="3"/>
  <c r="E215" i="3"/>
  <c r="E214" i="3"/>
  <c r="E213" i="3"/>
  <c r="E212" i="3"/>
  <c r="E211" i="3"/>
  <c r="E210" i="3"/>
  <c r="E209" i="3"/>
  <c r="E208" i="3"/>
  <c r="E207" i="3"/>
  <c r="E206" i="3"/>
  <c r="E205" i="3"/>
  <c r="E204" i="3"/>
  <c r="E203" i="3"/>
  <c r="E202" i="3"/>
  <c r="E201" i="3"/>
  <c r="E200" i="3"/>
  <c r="E199" i="3"/>
  <c r="E198" i="3"/>
  <c r="E197" i="3"/>
  <c r="E196" i="3"/>
  <c r="E195" i="3"/>
  <c r="E194" i="3"/>
  <c r="E193" i="3"/>
  <c r="E192" i="3"/>
  <c r="E191" i="3"/>
  <c r="E190" i="3"/>
  <c r="E189" i="3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172" i="3"/>
  <c r="E171" i="3"/>
  <c r="E170" i="3"/>
  <c r="E169" i="3"/>
  <c r="E168" i="3"/>
  <c r="E167" i="3"/>
  <c r="E166" i="3"/>
  <c r="E165" i="3"/>
  <c r="E164" i="3"/>
  <c r="E163" i="3"/>
  <c r="E162" i="3"/>
  <c r="E161" i="3"/>
  <c r="E160" i="3"/>
  <c r="E159" i="3"/>
  <c r="E158" i="3"/>
  <c r="E157" i="3"/>
  <c r="E156" i="3"/>
  <c r="E155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G36" i="3" s="1"/>
  <c r="E34" i="3"/>
  <c r="E33" i="3"/>
  <c r="G34" i="3" s="1"/>
  <c r="E32" i="3"/>
  <c r="E31" i="3"/>
  <c r="E30" i="3"/>
  <c r="E29" i="3"/>
  <c r="E28" i="3"/>
  <c r="E27" i="3"/>
  <c r="G26" i="3"/>
  <c r="E26" i="3"/>
  <c r="E25" i="3"/>
  <c r="E24" i="3"/>
  <c r="G25" i="3" s="1"/>
  <c r="E23" i="3"/>
  <c r="G24" i="3" s="1"/>
  <c r="G22" i="3"/>
  <c r="E22" i="3"/>
  <c r="G23" i="3" s="1"/>
  <c r="E21" i="3"/>
  <c r="E20" i="3"/>
  <c r="G21" i="3" s="1"/>
  <c r="E19" i="3"/>
  <c r="G20" i="3" s="1"/>
  <c r="G18" i="3"/>
  <c r="E18" i="3"/>
  <c r="G19" i="3" s="1"/>
  <c r="E17" i="3"/>
  <c r="E16" i="3"/>
  <c r="G17" i="3" s="1"/>
  <c r="E15" i="3"/>
  <c r="G16" i="3" s="1"/>
  <c r="G14" i="3"/>
  <c r="E14" i="3"/>
  <c r="G15" i="3" s="1"/>
  <c r="E13" i="3"/>
  <c r="E12" i="3"/>
  <c r="G13" i="3" s="1"/>
  <c r="E11" i="3"/>
  <c r="G12" i="3" s="1"/>
  <c r="G10" i="3"/>
  <c r="E10" i="3"/>
  <c r="G11" i="3" s="1"/>
  <c r="E9" i="3"/>
  <c r="E8" i="3"/>
  <c r="G9" i="3" s="1"/>
  <c r="I9" i="3" s="1"/>
  <c r="H7" i="3"/>
  <c r="H8" i="3" s="1"/>
  <c r="H9" i="3" s="1"/>
  <c r="G7" i="3"/>
  <c r="I7" i="3" s="1"/>
  <c r="E7" i="3"/>
  <c r="G8" i="3" s="1"/>
  <c r="I8" i="3" s="1"/>
  <c r="J4" i="3"/>
  <c r="I4" i="3"/>
  <c r="E327" i="2"/>
  <c r="E328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C6" i="2"/>
  <c r="F9" i="13" a="1"/>
  <c r="F19" i="13" a="1"/>
  <c r="G17" i="13" a="1"/>
  <c r="F18" i="13" a="1"/>
  <c r="F16" i="13" a="1"/>
  <c r="G11" i="13" a="1"/>
  <c r="G13" i="13" a="1"/>
  <c r="G12" i="13" a="1"/>
  <c r="F12" i="13" a="1"/>
  <c r="F14" i="13" a="1"/>
  <c r="G10" i="13" a="1"/>
  <c r="G14" i="13" a="1"/>
  <c r="F13" i="13" a="1"/>
  <c r="G18" i="13" a="1"/>
  <c r="F10" i="13" a="1"/>
  <c r="G19" i="13" a="1"/>
  <c r="G15" i="13" a="1"/>
  <c r="G16" i="13" a="1"/>
  <c r="F11" i="13" a="1"/>
  <c r="F8" i="13" a="1"/>
  <c r="G9" i="13" a="1"/>
  <c r="F17" i="13" a="1"/>
  <c r="F15" i="13" a="1"/>
  <c r="F235" i="9" l="1"/>
  <c r="G238" i="9"/>
  <c r="G244" i="9"/>
  <c r="I7" i="9"/>
  <c r="G255" i="9"/>
  <c r="G241" i="9"/>
  <c r="G237" i="9"/>
  <c r="H255" i="9"/>
  <c r="G251" i="9"/>
  <c r="G247" i="9"/>
  <c r="G243" i="9"/>
  <c r="H254" i="9"/>
  <c r="G240" i="9"/>
  <c r="G236" i="9"/>
  <c r="G254" i="9"/>
  <c r="F254" i="9" s="1"/>
  <c r="G250" i="9"/>
  <c r="G246" i="9"/>
  <c r="G9" i="12"/>
  <c r="G17" i="12"/>
  <c r="G25" i="12"/>
  <c r="G33" i="12"/>
  <c r="G41" i="12"/>
  <c r="G49" i="12"/>
  <c r="G13" i="12"/>
  <c r="G21" i="12"/>
  <c r="G29" i="12"/>
  <c r="G37" i="12"/>
  <c r="I7" i="12"/>
  <c r="G8" i="12"/>
  <c r="G86" i="12"/>
  <c r="G94" i="12"/>
  <c r="G319" i="11"/>
  <c r="G307" i="11"/>
  <c r="G299" i="11"/>
  <c r="G291" i="11"/>
  <c r="G287" i="11"/>
  <c r="H283" i="11"/>
  <c r="H284" i="11" s="1"/>
  <c r="G320" i="11"/>
  <c r="G327" i="11"/>
  <c r="G323" i="11"/>
  <c r="G21" i="11"/>
  <c r="G318" i="11"/>
  <c r="G314" i="11"/>
  <c r="G310" i="11"/>
  <c r="G306" i="11"/>
  <c r="G302" i="11"/>
  <c r="G298" i="11"/>
  <c r="G294" i="11"/>
  <c r="G290" i="11"/>
  <c r="G286" i="11"/>
  <c r="I7" i="11"/>
  <c r="G315" i="11"/>
  <c r="H306" i="11"/>
  <c r="G311" i="11"/>
  <c r="G303" i="11"/>
  <c r="G295" i="11"/>
  <c r="G316" i="11"/>
  <c r="G312" i="11"/>
  <c r="G308" i="11"/>
  <c r="I308" i="11" s="1"/>
  <c r="G304" i="11"/>
  <c r="G300" i="11"/>
  <c r="G296" i="11"/>
  <c r="G292" i="11"/>
  <c r="G288" i="11"/>
  <c r="G284" i="11"/>
  <c r="I284" i="11" s="1"/>
  <c r="H10" i="10"/>
  <c r="G91" i="10"/>
  <c r="G85" i="10"/>
  <c r="G46" i="10"/>
  <c r="G54" i="10"/>
  <c r="G62" i="10"/>
  <c r="G72" i="10"/>
  <c r="G35" i="6"/>
  <c r="G43" i="6"/>
  <c r="G14" i="6"/>
  <c r="G22" i="6"/>
  <c r="G30" i="6"/>
  <c r="G53" i="6"/>
  <c r="I7" i="6"/>
  <c r="G15" i="6"/>
  <c r="G23" i="6"/>
  <c r="G31" i="6"/>
  <c r="G38" i="6"/>
  <c r="G39" i="6"/>
  <c r="G63" i="6"/>
  <c r="H8" i="6"/>
  <c r="H9" i="6" s="1"/>
  <c r="H10" i="6" s="1"/>
  <c r="H11" i="6" s="1"/>
  <c r="H31" i="6"/>
  <c r="G10" i="6"/>
  <c r="G18" i="6"/>
  <c r="G26" i="6"/>
  <c r="H32" i="6"/>
  <c r="H33" i="6" s="1"/>
  <c r="H34" i="6" s="1"/>
  <c r="H35" i="6" s="1"/>
  <c r="G49" i="6"/>
  <c r="I7" i="5"/>
  <c r="G36" i="5"/>
  <c r="G44" i="5"/>
  <c r="H8" i="5"/>
  <c r="F8" i="5" s="1"/>
  <c r="G16" i="5"/>
  <c r="G77" i="5"/>
  <c r="G24" i="5"/>
  <c r="H30" i="5"/>
  <c r="H31" i="5" s="1"/>
  <c r="H53" i="5"/>
  <c r="G93" i="5"/>
  <c r="G117" i="5"/>
  <c r="G141" i="5"/>
  <c r="G32" i="5"/>
  <c r="G40" i="5"/>
  <c r="G126" i="5"/>
  <c r="G12" i="5"/>
  <c r="H32" i="5"/>
  <c r="I32" i="5" s="1"/>
  <c r="G48" i="5"/>
  <c r="G56" i="5"/>
  <c r="G20" i="5"/>
  <c r="H30" i="4"/>
  <c r="G63" i="4"/>
  <c r="G9" i="4"/>
  <c r="G17" i="4"/>
  <c r="G25" i="4"/>
  <c r="G33" i="4"/>
  <c r="G41" i="4"/>
  <c r="G49" i="4"/>
  <c r="G66" i="4"/>
  <c r="G74" i="4"/>
  <c r="G59" i="4"/>
  <c r="I7" i="4"/>
  <c r="G8" i="4"/>
  <c r="G68" i="4"/>
  <c r="G21" i="4"/>
  <c r="G29" i="4"/>
  <c r="G37" i="4"/>
  <c r="G45" i="4"/>
  <c r="G69" i="4"/>
  <c r="G18" i="8"/>
  <c r="I7" i="8"/>
  <c r="H10" i="3"/>
  <c r="H11" i="3" s="1"/>
  <c r="H12" i="3" s="1"/>
  <c r="I12" i="3" s="1"/>
  <c r="G101" i="7"/>
  <c r="G9" i="13"/>
  <c r="H9" i="13" s="1"/>
  <c r="Q9" i="13" s="1"/>
  <c r="F18" i="13"/>
  <c r="F14" i="13"/>
  <c r="G10" i="13"/>
  <c r="H10" i="13" s="1"/>
  <c r="Q10" i="13" s="1"/>
  <c r="G12" i="13"/>
  <c r="H12" i="13" s="1"/>
  <c r="Q12" i="13" s="1"/>
  <c r="G14" i="13"/>
  <c r="H14" i="13" s="1"/>
  <c r="Q14" i="13" s="1"/>
  <c r="G16" i="13"/>
  <c r="H16" i="13" s="1"/>
  <c r="Q16" i="13" s="1"/>
  <c r="G18" i="13"/>
  <c r="H18" i="13" s="1"/>
  <c r="Q18" i="13" s="1"/>
  <c r="F16" i="13"/>
  <c r="F10" i="13"/>
  <c r="F9" i="13"/>
  <c r="F11" i="13"/>
  <c r="F13" i="13"/>
  <c r="F15" i="13"/>
  <c r="F17" i="13"/>
  <c r="F19" i="13"/>
  <c r="F12" i="13"/>
  <c r="G11" i="13"/>
  <c r="H11" i="13" s="1"/>
  <c r="Q11" i="13" s="1"/>
  <c r="G13" i="13"/>
  <c r="H13" i="13" s="1"/>
  <c r="Q13" i="13" s="1"/>
  <c r="G15" i="13"/>
  <c r="H15" i="13" s="1"/>
  <c r="Q15" i="13" s="1"/>
  <c r="G17" i="13"/>
  <c r="H17" i="13" s="1"/>
  <c r="Q17" i="13" s="1"/>
  <c r="G19" i="13"/>
  <c r="H19" i="13" s="1"/>
  <c r="Q19" i="13" s="1"/>
  <c r="F8" i="13"/>
  <c r="G57" i="12"/>
  <c r="G45" i="12"/>
  <c r="G104" i="12"/>
  <c r="G65" i="12"/>
  <c r="G73" i="12"/>
  <c r="G82" i="12"/>
  <c r="G90" i="12"/>
  <c r="G83" i="12"/>
  <c r="G107" i="12"/>
  <c r="G84" i="12"/>
  <c r="G132" i="12"/>
  <c r="G148" i="12"/>
  <c r="G53" i="12"/>
  <c r="G61" i="12"/>
  <c r="G69" i="12"/>
  <c r="G77" i="12"/>
  <c r="G183" i="12"/>
  <c r="G176" i="12"/>
  <c r="G167" i="12"/>
  <c r="G160" i="12"/>
  <c r="G181" i="12"/>
  <c r="G174" i="12"/>
  <c r="G165" i="12"/>
  <c r="G188" i="12"/>
  <c r="G186" i="12"/>
  <c r="G177" i="12"/>
  <c r="G170" i="12"/>
  <c r="G161" i="12"/>
  <c r="G213" i="12"/>
  <c r="G209" i="12"/>
  <c r="G205" i="12"/>
  <c r="G201" i="12"/>
  <c r="G197" i="12"/>
  <c r="G193" i="12"/>
  <c r="G190" i="12"/>
  <c r="G184" i="12"/>
  <c r="G175" i="12"/>
  <c r="G168" i="12"/>
  <c r="G182" i="12"/>
  <c r="G173" i="12"/>
  <c r="G166" i="12"/>
  <c r="G12" i="12"/>
  <c r="G16" i="12"/>
  <c r="G20" i="12"/>
  <c r="G24" i="12"/>
  <c r="G28" i="12"/>
  <c r="G32" i="12"/>
  <c r="G36" i="12"/>
  <c r="G40" i="12"/>
  <c r="G44" i="12"/>
  <c r="G48" i="12"/>
  <c r="G52" i="12"/>
  <c r="G56" i="12"/>
  <c r="G60" i="12"/>
  <c r="G64" i="12"/>
  <c r="G68" i="12"/>
  <c r="G72" i="12"/>
  <c r="G76" i="12"/>
  <c r="G79" i="12"/>
  <c r="G98" i="12"/>
  <c r="G124" i="12"/>
  <c r="G140" i="12"/>
  <c r="G156" i="12"/>
  <c r="H8" i="12"/>
  <c r="H9" i="12" s="1"/>
  <c r="G81" i="12"/>
  <c r="G92" i="12"/>
  <c r="G100" i="12"/>
  <c r="G112" i="12"/>
  <c r="G123" i="12"/>
  <c r="G139" i="12"/>
  <c r="G155" i="12"/>
  <c r="G171" i="12"/>
  <c r="G187" i="12"/>
  <c r="G11" i="12"/>
  <c r="G15" i="12"/>
  <c r="G19" i="12"/>
  <c r="G23" i="12"/>
  <c r="G27" i="12"/>
  <c r="G31" i="12"/>
  <c r="G35" i="12"/>
  <c r="G39" i="12"/>
  <c r="G43" i="12"/>
  <c r="G47" i="12"/>
  <c r="G51" i="12"/>
  <c r="G55" i="12"/>
  <c r="G59" i="12"/>
  <c r="G63" i="12"/>
  <c r="G67" i="12"/>
  <c r="G71" i="12"/>
  <c r="G75" i="12"/>
  <c r="G88" i="12"/>
  <c r="G91" i="12"/>
  <c r="G99" i="12"/>
  <c r="G111" i="12"/>
  <c r="G116" i="12"/>
  <c r="G120" i="12"/>
  <c r="G136" i="12"/>
  <c r="G152" i="12"/>
  <c r="G172" i="12"/>
  <c r="G85" i="12"/>
  <c r="G87" i="12"/>
  <c r="G89" i="12"/>
  <c r="G102" i="12"/>
  <c r="G115" i="12"/>
  <c r="G119" i="12"/>
  <c r="G135" i="12"/>
  <c r="G151" i="12"/>
  <c r="G10" i="12"/>
  <c r="G14" i="12"/>
  <c r="G18" i="12"/>
  <c r="G22" i="12"/>
  <c r="G26" i="12"/>
  <c r="G30" i="12"/>
  <c r="G34" i="12"/>
  <c r="G38" i="12"/>
  <c r="G42" i="12"/>
  <c r="G46" i="12"/>
  <c r="G50" i="12"/>
  <c r="G54" i="12"/>
  <c r="G58" i="12"/>
  <c r="G62" i="12"/>
  <c r="G66" i="12"/>
  <c r="G70" i="12"/>
  <c r="G74" i="12"/>
  <c r="G78" i="12"/>
  <c r="G80" i="12"/>
  <c r="G103" i="12"/>
  <c r="G131" i="12"/>
  <c r="G147" i="12"/>
  <c r="G159" i="12"/>
  <c r="G96" i="12"/>
  <c r="G106" i="12"/>
  <c r="G128" i="12"/>
  <c r="G144" i="12"/>
  <c r="G95" i="12"/>
  <c r="G108" i="12"/>
  <c r="G127" i="12"/>
  <c r="G143" i="12"/>
  <c r="G169" i="12"/>
  <c r="G185" i="12"/>
  <c r="G110" i="12"/>
  <c r="G114" i="12"/>
  <c r="G118" i="12"/>
  <c r="G122" i="12"/>
  <c r="G126" i="12"/>
  <c r="G130" i="12"/>
  <c r="G134" i="12"/>
  <c r="G138" i="12"/>
  <c r="G142" i="12"/>
  <c r="G146" i="12"/>
  <c r="G150" i="12"/>
  <c r="G154" i="12"/>
  <c r="G158" i="12"/>
  <c r="G195" i="12"/>
  <c r="G199" i="12"/>
  <c r="G203" i="12"/>
  <c r="G207" i="12"/>
  <c r="G211" i="12"/>
  <c r="G215" i="12"/>
  <c r="G163" i="12"/>
  <c r="G179" i="12"/>
  <c r="G192" i="12"/>
  <c r="G194" i="12"/>
  <c r="G198" i="12"/>
  <c r="G202" i="12"/>
  <c r="G206" i="12"/>
  <c r="G210" i="12"/>
  <c r="G214" i="12"/>
  <c r="G93" i="12"/>
  <c r="G97" i="12"/>
  <c r="G101" i="12"/>
  <c r="G105" i="12"/>
  <c r="G109" i="12"/>
  <c r="G113" i="12"/>
  <c r="G117" i="12"/>
  <c r="G121" i="12"/>
  <c r="G125" i="12"/>
  <c r="G129" i="12"/>
  <c r="G133" i="12"/>
  <c r="G137" i="12"/>
  <c r="G141" i="12"/>
  <c r="G145" i="12"/>
  <c r="G149" i="12"/>
  <c r="G153" i="12"/>
  <c r="G157" i="12"/>
  <c r="G191" i="12"/>
  <c r="G162" i="12"/>
  <c r="G178" i="12"/>
  <c r="G189" i="12"/>
  <c r="G164" i="12"/>
  <c r="G180" i="12"/>
  <c r="G196" i="12"/>
  <c r="G200" i="12"/>
  <c r="G204" i="12"/>
  <c r="G208" i="12"/>
  <c r="G212" i="12"/>
  <c r="G216" i="12"/>
  <c r="H307" i="11"/>
  <c r="H308" i="11" s="1"/>
  <c r="F306" i="11"/>
  <c r="H286" i="11"/>
  <c r="F285" i="11"/>
  <c r="H285" i="11"/>
  <c r="I285" i="11" s="1"/>
  <c r="F284" i="11"/>
  <c r="F307" i="11"/>
  <c r="F283" i="11"/>
  <c r="G15" i="11"/>
  <c r="G23" i="11"/>
  <c r="H8" i="11"/>
  <c r="G17" i="11"/>
  <c r="G25" i="11"/>
  <c r="G19" i="11"/>
  <c r="G27" i="11"/>
  <c r="G34" i="11"/>
  <c r="G39" i="11"/>
  <c r="G50" i="11"/>
  <c r="G58" i="11"/>
  <c r="G66" i="11"/>
  <c r="G74" i="11"/>
  <c r="G82" i="11"/>
  <c r="G90" i="11"/>
  <c r="G98" i="11"/>
  <c r="G122" i="11"/>
  <c r="G130" i="11"/>
  <c r="G51" i="11"/>
  <c r="G59" i="11"/>
  <c r="G67" i="11"/>
  <c r="G75" i="11"/>
  <c r="G83" i="11"/>
  <c r="G91" i="11"/>
  <c r="G99" i="11"/>
  <c r="G202" i="11"/>
  <c r="G200" i="11"/>
  <c r="G193" i="11"/>
  <c r="G186" i="11"/>
  <c r="G184" i="11"/>
  <c r="G177" i="11"/>
  <c r="G170" i="11"/>
  <c r="G223" i="11"/>
  <c r="G211" i="11"/>
  <c r="G209" i="11"/>
  <c r="G207" i="11"/>
  <c r="G191" i="11"/>
  <c r="G175" i="11"/>
  <c r="G253" i="11"/>
  <c r="G247" i="11"/>
  <c r="G218" i="11"/>
  <c r="G213" i="11"/>
  <c r="G205" i="11"/>
  <c r="G198" i="11"/>
  <c r="G196" i="11"/>
  <c r="G189" i="11"/>
  <c r="G182" i="11"/>
  <c r="G180" i="11"/>
  <c r="G173" i="11"/>
  <c r="G168" i="11"/>
  <c r="G165" i="11"/>
  <c r="G162" i="11"/>
  <c r="G241" i="11"/>
  <c r="G235" i="11"/>
  <c r="G230" i="11"/>
  <c r="G225" i="11"/>
  <c r="G215" i="11"/>
  <c r="G203" i="11"/>
  <c r="G187" i="11"/>
  <c r="G171" i="11"/>
  <c r="G263" i="11"/>
  <c r="G259" i="11"/>
  <c r="G255" i="11"/>
  <c r="G227" i="11"/>
  <c r="G249" i="11"/>
  <c r="G243" i="11"/>
  <c r="G222" i="11"/>
  <c r="G217" i="11"/>
  <c r="G194" i="11"/>
  <c r="G108" i="11"/>
  <c r="G176" i="11"/>
  <c r="G106" i="11"/>
  <c r="G163" i="11"/>
  <c r="G116" i="11"/>
  <c r="G111" i="11"/>
  <c r="G192" i="11"/>
  <c r="G136" i="11"/>
  <c r="G185" i="11"/>
  <c r="G131" i="11"/>
  <c r="G127" i="11"/>
  <c r="G123" i="11"/>
  <c r="G140" i="11"/>
  <c r="G112" i="11"/>
  <c r="G107" i="11"/>
  <c r="G201" i="11"/>
  <c r="G178" i="11"/>
  <c r="G156" i="11"/>
  <c r="G135" i="11"/>
  <c r="G110" i="11"/>
  <c r="G10" i="11"/>
  <c r="G30" i="11"/>
  <c r="G35" i="11"/>
  <c r="G46" i="11"/>
  <c r="G14" i="11"/>
  <c r="I14" i="11" s="1"/>
  <c r="G26" i="11"/>
  <c r="G45" i="11"/>
  <c r="G9" i="11"/>
  <c r="I9" i="11" s="1"/>
  <c r="G18" i="11"/>
  <c r="G22" i="11"/>
  <c r="G29" i="11"/>
  <c r="G42" i="11"/>
  <c r="G47" i="11"/>
  <c r="G54" i="11"/>
  <c r="G62" i="11"/>
  <c r="G70" i="11"/>
  <c r="G78" i="11"/>
  <c r="G86" i="11"/>
  <c r="G94" i="11"/>
  <c r="G102" i="11"/>
  <c r="G118" i="11"/>
  <c r="G126" i="11"/>
  <c r="H9" i="11"/>
  <c r="H10" i="11" s="1"/>
  <c r="H11" i="11" s="1"/>
  <c r="H12" i="11" s="1"/>
  <c r="H13" i="11" s="1"/>
  <c r="H14" i="11" s="1"/>
  <c r="H15" i="11" s="1"/>
  <c r="G11" i="11"/>
  <c r="I11" i="11" s="1"/>
  <c r="G13" i="11"/>
  <c r="G41" i="11"/>
  <c r="G55" i="11"/>
  <c r="G63" i="11"/>
  <c r="G71" i="11"/>
  <c r="G79" i="11"/>
  <c r="G87" i="11"/>
  <c r="G95" i="11"/>
  <c r="G103" i="11"/>
  <c r="G119" i="11"/>
  <c r="G8" i="11"/>
  <c r="I8" i="11" s="1"/>
  <c r="G38" i="11"/>
  <c r="G43" i="11"/>
  <c r="G31" i="11"/>
  <c r="G37" i="11"/>
  <c r="G49" i="11"/>
  <c r="G134" i="11"/>
  <c r="G150" i="11"/>
  <c r="G174" i="11"/>
  <c r="G197" i="11"/>
  <c r="G210" i="11"/>
  <c r="G226" i="11"/>
  <c r="G53" i="11"/>
  <c r="G57" i="11"/>
  <c r="G61" i="11"/>
  <c r="G65" i="11"/>
  <c r="G69" i="11"/>
  <c r="G73" i="11"/>
  <c r="G77" i="11"/>
  <c r="G81" i="11"/>
  <c r="G85" i="11"/>
  <c r="G89" i="11"/>
  <c r="G93" i="11"/>
  <c r="G97" i="11"/>
  <c r="G101" i="11"/>
  <c r="G105" i="11"/>
  <c r="G137" i="11"/>
  <c r="G154" i="11"/>
  <c r="G117" i="11"/>
  <c r="G158" i="11"/>
  <c r="G169" i="11"/>
  <c r="G181" i="11"/>
  <c r="G12" i="11"/>
  <c r="I12" i="11" s="1"/>
  <c r="G16" i="11"/>
  <c r="G20" i="11"/>
  <c r="G24" i="11"/>
  <c r="G28" i="11"/>
  <c r="G32" i="11"/>
  <c r="G36" i="11"/>
  <c r="G40" i="11"/>
  <c r="G44" i="11"/>
  <c r="G48" i="11"/>
  <c r="G52" i="11"/>
  <c r="G56" i="11"/>
  <c r="G60" i="11"/>
  <c r="G64" i="11"/>
  <c r="G68" i="11"/>
  <c r="G72" i="11"/>
  <c r="G76" i="11"/>
  <c r="G80" i="11"/>
  <c r="G84" i="11"/>
  <c r="G88" i="11"/>
  <c r="G92" i="11"/>
  <c r="G96" i="11"/>
  <c r="G100" i="11"/>
  <c r="G104" i="11"/>
  <c r="G114" i="11"/>
  <c r="G133" i="11"/>
  <c r="G142" i="11"/>
  <c r="G145" i="11"/>
  <c r="G164" i="11"/>
  <c r="G109" i="11"/>
  <c r="G121" i="11"/>
  <c r="G125" i="11"/>
  <c r="G129" i="11"/>
  <c r="G188" i="11"/>
  <c r="G206" i="11"/>
  <c r="G214" i="11"/>
  <c r="G132" i="11"/>
  <c r="G144" i="11"/>
  <c r="G149" i="11"/>
  <c r="G195" i="11"/>
  <c r="G120" i="11"/>
  <c r="G124" i="11"/>
  <c r="G128" i="11"/>
  <c r="G138" i="11"/>
  <c r="G139" i="11"/>
  <c r="G148" i="11"/>
  <c r="G153" i="11"/>
  <c r="G161" i="11"/>
  <c r="G166" i="11"/>
  <c r="G172" i="11"/>
  <c r="G190" i="11"/>
  <c r="G113" i="11"/>
  <c r="G115" i="11"/>
  <c r="G141" i="11"/>
  <c r="G146" i="11"/>
  <c r="G152" i="11"/>
  <c r="G157" i="11"/>
  <c r="G160" i="11"/>
  <c r="G167" i="11"/>
  <c r="G179" i="11"/>
  <c r="G183" i="11"/>
  <c r="G199" i="11"/>
  <c r="G242" i="11"/>
  <c r="G254" i="11"/>
  <c r="G270" i="11"/>
  <c r="G143" i="11"/>
  <c r="G147" i="11"/>
  <c r="G151" i="11"/>
  <c r="G155" i="11"/>
  <c r="G159" i="11"/>
  <c r="G234" i="11"/>
  <c r="G269" i="11"/>
  <c r="G233" i="11"/>
  <c r="G246" i="11"/>
  <c r="G258" i="11"/>
  <c r="G262" i="11"/>
  <c r="G266" i="11"/>
  <c r="G271" i="11"/>
  <c r="G221" i="11"/>
  <c r="G239" i="11"/>
  <c r="G245" i="11"/>
  <c r="G257" i="11"/>
  <c r="G261" i="11"/>
  <c r="G265" i="11"/>
  <c r="G231" i="11"/>
  <c r="G238" i="11"/>
  <c r="G251" i="11"/>
  <c r="G267" i="11"/>
  <c r="G204" i="11"/>
  <c r="G219" i="11"/>
  <c r="G229" i="11"/>
  <c r="G237" i="11"/>
  <c r="G250" i="11"/>
  <c r="G208" i="11"/>
  <c r="G212" i="11"/>
  <c r="G216" i="11"/>
  <c r="G220" i="11"/>
  <c r="G224" i="11"/>
  <c r="G228" i="11"/>
  <c r="G232" i="11"/>
  <c r="G236" i="11"/>
  <c r="G240" i="11"/>
  <c r="G244" i="11"/>
  <c r="G248" i="11"/>
  <c r="G252" i="11"/>
  <c r="G256" i="11"/>
  <c r="G260" i="11"/>
  <c r="G264" i="11"/>
  <c r="G268" i="11"/>
  <c r="G272" i="11"/>
  <c r="F10" i="10"/>
  <c r="I10" i="10"/>
  <c r="F26" i="10"/>
  <c r="I26" i="10"/>
  <c r="H11" i="10"/>
  <c r="H12" i="10" s="1"/>
  <c r="H13" i="10" s="1"/>
  <c r="H14" i="10" s="1"/>
  <c r="H27" i="10"/>
  <c r="H28" i="10" s="1"/>
  <c r="H29" i="10" s="1"/>
  <c r="H30" i="10" s="1"/>
  <c r="I8" i="10"/>
  <c r="F8" i="10"/>
  <c r="G9" i="10"/>
  <c r="G13" i="10"/>
  <c r="G17" i="10"/>
  <c r="G21" i="10"/>
  <c r="G25" i="10"/>
  <c r="G29" i="10"/>
  <c r="G33" i="10"/>
  <c r="G37" i="10"/>
  <c r="G41" i="10"/>
  <c r="G45" i="10"/>
  <c r="G49" i="10"/>
  <c r="G53" i="10"/>
  <c r="G57" i="10"/>
  <c r="G61" i="10"/>
  <c r="G65" i="10"/>
  <c r="G83" i="10"/>
  <c r="G86" i="10"/>
  <c r="G100" i="10"/>
  <c r="G101" i="10"/>
  <c r="G106" i="10"/>
  <c r="G116" i="10"/>
  <c r="G136" i="10"/>
  <c r="H140" i="10"/>
  <c r="H141" i="10" s="1"/>
  <c r="H142" i="10" s="1"/>
  <c r="H143" i="10" s="1"/>
  <c r="H144" i="10" s="1"/>
  <c r="H145" i="10" s="1"/>
  <c r="H146" i="10" s="1"/>
  <c r="H147" i="10" s="1"/>
  <c r="H148" i="10" s="1"/>
  <c r="H149" i="10" s="1"/>
  <c r="H150" i="10" s="1"/>
  <c r="H151" i="10" s="1"/>
  <c r="H152" i="10" s="1"/>
  <c r="H153" i="10" s="1"/>
  <c r="H154" i="10" s="1"/>
  <c r="H155" i="10" s="1"/>
  <c r="H156" i="10" s="1"/>
  <c r="H157" i="10" s="1"/>
  <c r="H158" i="10" s="1"/>
  <c r="G162" i="10"/>
  <c r="G178" i="10"/>
  <c r="H45" i="10"/>
  <c r="H46" i="10" s="1"/>
  <c r="H65" i="10"/>
  <c r="H66" i="10" s="1"/>
  <c r="G71" i="10"/>
  <c r="G74" i="10"/>
  <c r="G77" i="10"/>
  <c r="G80" i="10"/>
  <c r="H83" i="10"/>
  <c r="G94" i="10"/>
  <c r="G99" i="10"/>
  <c r="H102" i="10"/>
  <c r="G109" i="10"/>
  <c r="G115" i="10"/>
  <c r="G120" i="10"/>
  <c r="G147" i="10"/>
  <c r="G171" i="10"/>
  <c r="H178" i="10"/>
  <c r="H179" i="10" s="1"/>
  <c r="H180" i="10" s="1"/>
  <c r="H181" i="10" s="1"/>
  <c r="H182" i="10" s="1"/>
  <c r="H183" i="10" s="1"/>
  <c r="H184" i="10" s="1"/>
  <c r="H185" i="10" s="1"/>
  <c r="H186" i="10" s="1"/>
  <c r="H187" i="10" s="1"/>
  <c r="H188" i="10" s="1"/>
  <c r="H189" i="10" s="1"/>
  <c r="H190" i="10" s="1"/>
  <c r="H191" i="10" s="1"/>
  <c r="H192" i="10" s="1"/>
  <c r="H193" i="10" s="1"/>
  <c r="H194" i="10" s="1"/>
  <c r="H195" i="10" s="1"/>
  <c r="H196" i="10" s="1"/>
  <c r="G187" i="10"/>
  <c r="H254" i="10"/>
  <c r="G183" i="10"/>
  <c r="G167" i="10"/>
  <c r="G238" i="10"/>
  <c r="G222" i="10"/>
  <c r="G196" i="10"/>
  <c r="G194" i="10"/>
  <c r="G190" i="10"/>
  <c r="G188" i="10"/>
  <c r="G181" i="10"/>
  <c r="G174" i="10"/>
  <c r="G172" i="10"/>
  <c r="G165" i="10"/>
  <c r="G179" i="10"/>
  <c r="G163" i="10"/>
  <c r="G198" i="10"/>
  <c r="G210" i="10"/>
  <c r="G193" i="10"/>
  <c r="G191" i="10"/>
  <c r="G175" i="10"/>
  <c r="H159" i="10"/>
  <c r="G262" i="10"/>
  <c r="G246" i="10"/>
  <c r="G230" i="10"/>
  <c r="G214" i="10"/>
  <c r="G206" i="10"/>
  <c r="G197" i="10"/>
  <c r="G195" i="10"/>
  <c r="G189" i="10"/>
  <c r="G182" i="10"/>
  <c r="G180" i="10"/>
  <c r="G173" i="10"/>
  <c r="G166" i="10"/>
  <c r="G164" i="10"/>
  <c r="I7" i="10"/>
  <c r="G12" i="10"/>
  <c r="G16" i="10"/>
  <c r="G20" i="10"/>
  <c r="G24" i="10"/>
  <c r="G28" i="10"/>
  <c r="G32" i="10"/>
  <c r="G36" i="10"/>
  <c r="G40" i="10"/>
  <c r="G44" i="10"/>
  <c r="G48" i="10"/>
  <c r="G52" i="10"/>
  <c r="G56" i="10"/>
  <c r="G60" i="10"/>
  <c r="G64" i="10"/>
  <c r="G68" i="10"/>
  <c r="G108" i="10"/>
  <c r="G119" i="10"/>
  <c r="G124" i="10"/>
  <c r="G132" i="10"/>
  <c r="G148" i="10"/>
  <c r="G156" i="10"/>
  <c r="G79" i="10"/>
  <c r="G82" i="10"/>
  <c r="G90" i="10"/>
  <c r="G96" i="10"/>
  <c r="G97" i="10"/>
  <c r="G102" i="10"/>
  <c r="G107" i="10"/>
  <c r="G117" i="10"/>
  <c r="G123" i="10"/>
  <c r="G128" i="10"/>
  <c r="G131" i="10"/>
  <c r="G11" i="10"/>
  <c r="G15" i="10"/>
  <c r="G19" i="10"/>
  <c r="G23" i="10"/>
  <c r="G27" i="10"/>
  <c r="G31" i="10"/>
  <c r="G35" i="10"/>
  <c r="G39" i="10"/>
  <c r="G43" i="10"/>
  <c r="G47" i="10"/>
  <c r="G51" i="10"/>
  <c r="G55" i="10"/>
  <c r="G59" i="10"/>
  <c r="G63" i="10"/>
  <c r="G67" i="10"/>
  <c r="G70" i="10"/>
  <c r="G73" i="10"/>
  <c r="G76" i="10"/>
  <c r="H84" i="10"/>
  <c r="H85" i="10" s="1"/>
  <c r="G88" i="10"/>
  <c r="G95" i="10"/>
  <c r="G113" i="10"/>
  <c r="G127" i="10"/>
  <c r="G144" i="10"/>
  <c r="G87" i="10"/>
  <c r="G104" i="10"/>
  <c r="G105" i="10"/>
  <c r="G112" i="10"/>
  <c r="G143" i="10"/>
  <c r="G75" i="10"/>
  <c r="G78" i="10"/>
  <c r="G81" i="10"/>
  <c r="G84" i="10"/>
  <c r="G92" i="10"/>
  <c r="G93" i="10"/>
  <c r="G98" i="10"/>
  <c r="G103" i="10"/>
  <c r="G111" i="10"/>
  <c r="G140" i="10"/>
  <c r="G152" i="10"/>
  <c r="G160" i="10"/>
  <c r="G168" i="10"/>
  <c r="G184" i="10"/>
  <c r="G69" i="10"/>
  <c r="G89" i="10"/>
  <c r="H103" i="10"/>
  <c r="H104" i="10" s="1"/>
  <c r="H105" i="10" s="1"/>
  <c r="H106" i="10" s="1"/>
  <c r="H107" i="10" s="1"/>
  <c r="H108" i="10" s="1"/>
  <c r="H109" i="10" s="1"/>
  <c r="H110" i="10" s="1"/>
  <c r="H111" i="10" s="1"/>
  <c r="H112" i="10" s="1"/>
  <c r="H113" i="10" s="1"/>
  <c r="H114" i="10" s="1"/>
  <c r="H115" i="10" s="1"/>
  <c r="H116" i="10" s="1"/>
  <c r="H117" i="10" s="1"/>
  <c r="H118" i="10" s="1"/>
  <c r="H119" i="10" s="1"/>
  <c r="H120" i="10" s="1"/>
  <c r="H121" i="10"/>
  <c r="H122" i="10" s="1"/>
  <c r="H123" i="10" s="1"/>
  <c r="H124" i="10" s="1"/>
  <c r="H125" i="10" s="1"/>
  <c r="H126" i="10" s="1"/>
  <c r="H127" i="10" s="1"/>
  <c r="H128" i="10" s="1"/>
  <c r="H129" i="10" s="1"/>
  <c r="H130" i="10" s="1"/>
  <c r="H131" i="10" s="1"/>
  <c r="H132" i="10" s="1"/>
  <c r="H133" i="10" s="1"/>
  <c r="H134" i="10" s="1"/>
  <c r="H135" i="10" s="1"/>
  <c r="G139" i="10"/>
  <c r="G161" i="10"/>
  <c r="G177" i="10"/>
  <c r="G151" i="10"/>
  <c r="G155" i="10"/>
  <c r="G159" i="10"/>
  <c r="G211" i="10"/>
  <c r="G199" i="10"/>
  <c r="G227" i="10"/>
  <c r="G243" i="10"/>
  <c r="G259" i="10"/>
  <c r="G110" i="10"/>
  <c r="G114" i="10"/>
  <c r="G118" i="10"/>
  <c r="G122" i="10"/>
  <c r="G126" i="10"/>
  <c r="G130" i="10"/>
  <c r="G134" i="10"/>
  <c r="G138" i="10"/>
  <c r="G142" i="10"/>
  <c r="G146" i="10"/>
  <c r="G150" i="10"/>
  <c r="G154" i="10"/>
  <c r="G158" i="10"/>
  <c r="G170" i="10"/>
  <c r="G186" i="10"/>
  <c r="G226" i="10"/>
  <c r="G242" i="10"/>
  <c r="G258" i="10"/>
  <c r="H161" i="10"/>
  <c r="H162" i="10" s="1"/>
  <c r="H163" i="10" s="1"/>
  <c r="H164" i="10" s="1"/>
  <c r="H165" i="10" s="1"/>
  <c r="H166" i="10" s="1"/>
  <c r="H167" i="10" s="1"/>
  <c r="H168" i="10" s="1"/>
  <c r="H169" i="10" s="1"/>
  <c r="H170" i="10" s="1"/>
  <c r="H171" i="10" s="1"/>
  <c r="H172" i="10" s="1"/>
  <c r="H173" i="10" s="1"/>
  <c r="H174" i="10" s="1"/>
  <c r="H175" i="10" s="1"/>
  <c r="H176" i="10" s="1"/>
  <c r="H177" i="10" s="1"/>
  <c r="G201" i="10"/>
  <c r="H216" i="10"/>
  <c r="G223" i="10"/>
  <c r="G239" i="10"/>
  <c r="G255" i="10"/>
  <c r="G271" i="10"/>
  <c r="G121" i="10"/>
  <c r="G125" i="10"/>
  <c r="G129" i="10"/>
  <c r="G133" i="10"/>
  <c r="G137" i="10"/>
  <c r="G141" i="10"/>
  <c r="G145" i="10"/>
  <c r="G149" i="10"/>
  <c r="G153" i="10"/>
  <c r="G157" i="10"/>
  <c r="H160" i="10"/>
  <c r="G203" i="10"/>
  <c r="H217" i="10"/>
  <c r="H218" i="10" s="1"/>
  <c r="H219" i="10" s="1"/>
  <c r="H220" i="10" s="1"/>
  <c r="H221" i="10" s="1"/>
  <c r="H222" i="10" s="1"/>
  <c r="H223" i="10" s="1"/>
  <c r="H224" i="10" s="1"/>
  <c r="H225" i="10" s="1"/>
  <c r="H226" i="10" s="1"/>
  <c r="H227" i="10" s="1"/>
  <c r="H228" i="10" s="1"/>
  <c r="H229" i="10" s="1"/>
  <c r="H230" i="10" s="1"/>
  <c r="H231" i="10" s="1"/>
  <c r="H232" i="10" s="1"/>
  <c r="H233" i="10" s="1"/>
  <c r="H234" i="10" s="1"/>
  <c r="G254" i="10"/>
  <c r="G270" i="10"/>
  <c r="G192" i="10"/>
  <c r="G202" i="10"/>
  <c r="G219" i="10"/>
  <c r="G235" i="10"/>
  <c r="G251" i="10"/>
  <c r="H255" i="10"/>
  <c r="H256" i="10" s="1"/>
  <c r="H257" i="10" s="1"/>
  <c r="H258" i="10" s="1"/>
  <c r="H259" i="10" s="1"/>
  <c r="H260" i="10" s="1"/>
  <c r="H261" i="10" s="1"/>
  <c r="H262" i="10" s="1"/>
  <c r="H263" i="10" s="1"/>
  <c r="H264" i="10" s="1"/>
  <c r="H265" i="10" s="1"/>
  <c r="H266" i="10" s="1"/>
  <c r="H267" i="10" s="1"/>
  <c r="H268" i="10" s="1"/>
  <c r="H269" i="10" s="1"/>
  <c r="H270" i="10" s="1"/>
  <c r="H271" i="10" s="1"/>
  <c r="H272" i="10" s="1"/>
  <c r="G267" i="10"/>
  <c r="G169" i="10"/>
  <c r="G176" i="10"/>
  <c r="G185" i="10"/>
  <c r="H197" i="10"/>
  <c r="H198" i="10" s="1"/>
  <c r="H199" i="10" s="1"/>
  <c r="H200" i="10" s="1"/>
  <c r="H201" i="10" s="1"/>
  <c r="H202" i="10" s="1"/>
  <c r="H203" i="10" s="1"/>
  <c r="H204" i="10" s="1"/>
  <c r="H205" i="10" s="1"/>
  <c r="H206" i="10" s="1"/>
  <c r="H207" i="10" s="1"/>
  <c r="H208" i="10" s="1"/>
  <c r="H209" i="10" s="1"/>
  <c r="H210" i="10" s="1"/>
  <c r="H211" i="10" s="1"/>
  <c r="H212" i="10" s="1"/>
  <c r="H213" i="10" s="1"/>
  <c r="H214" i="10" s="1"/>
  <c r="H215" i="10" s="1"/>
  <c r="G205" i="10"/>
  <c r="G218" i="10"/>
  <c r="G234" i="10"/>
  <c r="G250" i="10"/>
  <c r="G266" i="10"/>
  <c r="G207" i="10"/>
  <c r="G209" i="10"/>
  <c r="G215" i="10"/>
  <c r="G231" i="10"/>
  <c r="H235" i="10"/>
  <c r="H236" i="10" s="1"/>
  <c r="H237" i="10" s="1"/>
  <c r="H238" i="10" s="1"/>
  <c r="H239" i="10" s="1"/>
  <c r="H240" i="10" s="1"/>
  <c r="H241" i="10" s="1"/>
  <c r="H242" i="10" s="1"/>
  <c r="H243" i="10" s="1"/>
  <c r="H244" i="10" s="1"/>
  <c r="H245" i="10" s="1"/>
  <c r="H246" i="10" s="1"/>
  <c r="H247" i="10" s="1"/>
  <c r="H248" i="10" s="1"/>
  <c r="H249" i="10" s="1"/>
  <c r="H250" i="10" s="1"/>
  <c r="H251" i="10" s="1"/>
  <c r="H252" i="10" s="1"/>
  <c r="H253" i="10" s="1"/>
  <c r="G247" i="10"/>
  <c r="G263" i="10"/>
  <c r="G213" i="10"/>
  <c r="G217" i="10"/>
  <c r="G221" i="10"/>
  <c r="G225" i="10"/>
  <c r="G229" i="10"/>
  <c r="G233" i="10"/>
  <c r="G237" i="10"/>
  <c r="G241" i="10"/>
  <c r="G245" i="10"/>
  <c r="G249" i="10"/>
  <c r="G253" i="10"/>
  <c r="G257" i="10"/>
  <c r="G261" i="10"/>
  <c r="G265" i="10"/>
  <c r="G269" i="10"/>
  <c r="G200" i="10"/>
  <c r="G204" i="10"/>
  <c r="G208" i="10"/>
  <c r="G212" i="10"/>
  <c r="G216" i="10"/>
  <c r="G220" i="10"/>
  <c r="G224" i="10"/>
  <c r="G228" i="10"/>
  <c r="G232" i="10"/>
  <c r="G236" i="10"/>
  <c r="G240" i="10"/>
  <c r="G244" i="10"/>
  <c r="G248" i="10"/>
  <c r="G252" i="10"/>
  <c r="G256" i="10"/>
  <c r="G260" i="10"/>
  <c r="G264" i="10"/>
  <c r="G268" i="10"/>
  <c r="G272" i="10"/>
  <c r="I255" i="9"/>
  <c r="F255" i="9"/>
  <c r="H256" i="9"/>
  <c r="H257" i="9" s="1"/>
  <c r="H258" i="9" s="1"/>
  <c r="I254" i="9"/>
  <c r="F236" i="9"/>
  <c r="H236" i="9"/>
  <c r="I236" i="9" s="1"/>
  <c r="G10" i="9"/>
  <c r="I10" i="9" s="1"/>
  <c r="G8" i="9"/>
  <c r="G14" i="9"/>
  <c r="G22" i="9"/>
  <c r="G18" i="9"/>
  <c r="G26" i="9"/>
  <c r="H8" i="9"/>
  <c r="H9" i="9" s="1"/>
  <c r="H10" i="9" s="1"/>
  <c r="G9" i="9"/>
  <c r="G13" i="9"/>
  <c r="G17" i="9"/>
  <c r="G21" i="9"/>
  <c r="G25" i="9"/>
  <c r="G29" i="9"/>
  <c r="G36" i="9"/>
  <c r="G37" i="9"/>
  <c r="G42" i="9"/>
  <c r="G47" i="9"/>
  <c r="G61" i="9"/>
  <c r="G67" i="9"/>
  <c r="G83" i="9"/>
  <c r="G32" i="9"/>
  <c r="G35" i="9"/>
  <c r="G56" i="9"/>
  <c r="G80" i="9"/>
  <c r="G103" i="9"/>
  <c r="G210" i="9"/>
  <c r="G178" i="9"/>
  <c r="G146" i="9"/>
  <c r="G114" i="9"/>
  <c r="G206" i="9"/>
  <c r="G174" i="9"/>
  <c r="G142" i="9"/>
  <c r="G110" i="9"/>
  <c r="G107" i="9"/>
  <c r="G202" i="9"/>
  <c r="G170" i="9"/>
  <c r="G138" i="9"/>
  <c r="G102" i="9"/>
  <c r="G12" i="9"/>
  <c r="G16" i="9"/>
  <c r="G20" i="9"/>
  <c r="G24" i="9"/>
  <c r="G28" i="9"/>
  <c r="G31" i="9"/>
  <c r="G44" i="9"/>
  <c r="G45" i="9"/>
  <c r="G50" i="9"/>
  <c r="G55" i="9"/>
  <c r="G79" i="9"/>
  <c r="G92" i="9"/>
  <c r="G100" i="9"/>
  <c r="G33" i="9"/>
  <c r="G38" i="9"/>
  <c r="G43" i="9"/>
  <c r="G76" i="9"/>
  <c r="G11" i="9"/>
  <c r="G15" i="9"/>
  <c r="G19" i="9"/>
  <c r="G23" i="9"/>
  <c r="G27" i="9"/>
  <c r="G52" i="9"/>
  <c r="G53" i="9"/>
  <c r="G75" i="9"/>
  <c r="G30" i="9"/>
  <c r="G40" i="9"/>
  <c r="G41" i="9"/>
  <c r="G46" i="9"/>
  <c r="G51" i="9"/>
  <c r="G60" i="9"/>
  <c r="G72" i="9"/>
  <c r="G88" i="9"/>
  <c r="G34" i="9"/>
  <c r="G39" i="9"/>
  <c r="G59" i="9"/>
  <c r="G64" i="9"/>
  <c r="G71" i="9"/>
  <c r="G87" i="9"/>
  <c r="G96" i="9"/>
  <c r="G48" i="9"/>
  <c r="G49" i="9"/>
  <c r="G54" i="9"/>
  <c r="G63" i="9"/>
  <c r="G68" i="9"/>
  <c r="G84" i="9"/>
  <c r="G91" i="9"/>
  <c r="G95" i="9"/>
  <c r="G99" i="9"/>
  <c r="G105" i="9"/>
  <c r="G111" i="9"/>
  <c r="G125" i="9"/>
  <c r="G143" i="9"/>
  <c r="G157" i="9"/>
  <c r="G175" i="9"/>
  <c r="G189" i="9"/>
  <c r="G207" i="9"/>
  <c r="G115" i="9"/>
  <c r="G129" i="9"/>
  <c r="G147" i="9"/>
  <c r="G161" i="9"/>
  <c r="G179" i="9"/>
  <c r="G193" i="9"/>
  <c r="G211" i="9"/>
  <c r="G58" i="9"/>
  <c r="G62" i="9"/>
  <c r="G66" i="9"/>
  <c r="G70" i="9"/>
  <c r="G74" i="9"/>
  <c r="G78" i="9"/>
  <c r="G82" i="9"/>
  <c r="G86" i="9"/>
  <c r="G90" i="9"/>
  <c r="G94" i="9"/>
  <c r="G98" i="9"/>
  <c r="G119" i="9"/>
  <c r="G133" i="9"/>
  <c r="G151" i="9"/>
  <c r="G165" i="9"/>
  <c r="G183" i="9"/>
  <c r="G197" i="9"/>
  <c r="G215" i="9"/>
  <c r="G104" i="9"/>
  <c r="G109" i="9"/>
  <c r="G116" i="9"/>
  <c r="G118" i="9"/>
  <c r="G123" i="9"/>
  <c r="G137" i="9"/>
  <c r="G150" i="9"/>
  <c r="G155" i="9"/>
  <c r="G169" i="9"/>
  <c r="G182" i="9"/>
  <c r="G187" i="9"/>
  <c r="G201" i="9"/>
  <c r="G214" i="9"/>
  <c r="G65" i="9"/>
  <c r="G69" i="9"/>
  <c r="G73" i="9"/>
  <c r="G77" i="9"/>
  <c r="G81" i="9"/>
  <c r="G85" i="9"/>
  <c r="G89" i="9"/>
  <c r="G93" i="9"/>
  <c r="G97" i="9"/>
  <c r="G101" i="9"/>
  <c r="G122" i="9"/>
  <c r="G127" i="9"/>
  <c r="G141" i="9"/>
  <c r="G154" i="9"/>
  <c r="G159" i="9"/>
  <c r="G173" i="9"/>
  <c r="G186" i="9"/>
  <c r="G191" i="9"/>
  <c r="G205" i="9"/>
  <c r="G113" i="9"/>
  <c r="G126" i="9"/>
  <c r="G131" i="9"/>
  <c r="G145" i="9"/>
  <c r="G158" i="9"/>
  <c r="G163" i="9"/>
  <c r="G177" i="9"/>
  <c r="G190" i="9"/>
  <c r="G195" i="9"/>
  <c r="G209" i="9"/>
  <c r="G106" i="9"/>
  <c r="G117" i="9"/>
  <c r="G130" i="9"/>
  <c r="G135" i="9"/>
  <c r="G149" i="9"/>
  <c r="G162" i="9"/>
  <c r="G167" i="9"/>
  <c r="G181" i="9"/>
  <c r="G194" i="9"/>
  <c r="G199" i="9"/>
  <c r="G213" i="9"/>
  <c r="G121" i="9"/>
  <c r="G134" i="9"/>
  <c r="G139" i="9"/>
  <c r="G153" i="9"/>
  <c r="G166" i="9"/>
  <c r="G171" i="9"/>
  <c r="G185" i="9"/>
  <c r="G198" i="9"/>
  <c r="G203" i="9"/>
  <c r="G108" i="9"/>
  <c r="G112" i="9"/>
  <c r="G120" i="9"/>
  <c r="G124" i="9"/>
  <c r="G128" i="9"/>
  <c r="G132" i="9"/>
  <c r="G136" i="9"/>
  <c r="G140" i="9"/>
  <c r="G144" i="9"/>
  <c r="G148" i="9"/>
  <c r="G152" i="9"/>
  <c r="G156" i="9"/>
  <c r="G160" i="9"/>
  <c r="G164" i="9"/>
  <c r="G168" i="9"/>
  <c r="G172" i="9"/>
  <c r="G176" i="9"/>
  <c r="G180" i="9"/>
  <c r="G184" i="9"/>
  <c r="G188" i="9"/>
  <c r="G192" i="9"/>
  <c r="G196" i="9"/>
  <c r="G200" i="9"/>
  <c r="G204" i="9"/>
  <c r="G208" i="9"/>
  <c r="G212" i="9"/>
  <c r="G216" i="9"/>
  <c r="G10" i="8"/>
  <c r="G11" i="8"/>
  <c r="G19" i="8"/>
  <c r="G8" i="8"/>
  <c r="G14" i="8"/>
  <c r="G22" i="8"/>
  <c r="G15" i="8"/>
  <c r="H8" i="8"/>
  <c r="H9" i="8" s="1"/>
  <c r="H10" i="8" s="1"/>
  <c r="H11" i="8" s="1"/>
  <c r="G41" i="8"/>
  <c r="F7" i="8"/>
  <c r="G27" i="8"/>
  <c r="G32" i="8"/>
  <c r="G42" i="8"/>
  <c r="G130" i="8"/>
  <c r="G146" i="8"/>
  <c r="G9" i="8"/>
  <c r="G13" i="8"/>
  <c r="G17" i="8"/>
  <c r="G21" i="8"/>
  <c r="G44" i="8"/>
  <c r="G29" i="8"/>
  <c r="G30" i="8"/>
  <c r="G35" i="8"/>
  <c r="G53" i="8"/>
  <c r="G243" i="8"/>
  <c r="G236" i="8"/>
  <c r="G227" i="8"/>
  <c r="G220" i="8"/>
  <c r="G241" i="8"/>
  <c r="G234" i="8"/>
  <c r="G225" i="8"/>
  <c r="G218" i="8"/>
  <c r="I218" i="8" s="1"/>
  <c r="G239" i="8"/>
  <c r="G232" i="8"/>
  <c r="G223" i="8"/>
  <c r="G262" i="8"/>
  <c r="G253" i="8"/>
  <c r="G248" i="8"/>
  <c r="G246" i="8"/>
  <c r="G237" i="8"/>
  <c r="I237" i="8" s="1"/>
  <c r="G230" i="8"/>
  <c r="G221" i="8"/>
  <c r="G250" i="8"/>
  <c r="G244" i="8"/>
  <c r="G235" i="8"/>
  <c r="G228" i="8"/>
  <c r="G219" i="8"/>
  <c r="G270" i="8"/>
  <c r="G261" i="8"/>
  <c r="G242" i="8"/>
  <c r="G233" i="8"/>
  <c r="G226" i="8"/>
  <c r="G217" i="8"/>
  <c r="G131" i="8"/>
  <c r="G128" i="8"/>
  <c r="G125" i="8"/>
  <c r="G149" i="8"/>
  <c r="G142" i="8"/>
  <c r="G137" i="8"/>
  <c r="G134" i="8"/>
  <c r="G140" i="8"/>
  <c r="G174" i="8"/>
  <c r="G158" i="8"/>
  <c r="G153" i="8"/>
  <c r="G135" i="8"/>
  <c r="G132" i="8"/>
  <c r="G129" i="8"/>
  <c r="G126" i="8"/>
  <c r="G190" i="8"/>
  <c r="G170" i="8"/>
  <c r="G148" i="8"/>
  <c r="G138" i="8"/>
  <c r="G166" i="8"/>
  <c r="G150" i="8"/>
  <c r="G12" i="8"/>
  <c r="G16" i="8"/>
  <c r="G20" i="8"/>
  <c r="G23" i="8"/>
  <c r="G28" i="8"/>
  <c r="G49" i="8"/>
  <c r="G61" i="8"/>
  <c r="G69" i="8"/>
  <c r="G77" i="8"/>
  <c r="G85" i="8"/>
  <c r="G93" i="8"/>
  <c r="G101" i="8"/>
  <c r="G109" i="8"/>
  <c r="G117" i="8"/>
  <c r="G133" i="8"/>
  <c r="G141" i="8"/>
  <c r="G37" i="8"/>
  <c r="G38" i="8"/>
  <c r="G45" i="8"/>
  <c r="G25" i="8"/>
  <c r="G26" i="8"/>
  <c r="G31" i="8"/>
  <c r="G36" i="8"/>
  <c r="G24" i="8"/>
  <c r="G33" i="8"/>
  <c r="G34" i="8"/>
  <c r="G39" i="8"/>
  <c r="G57" i="8"/>
  <c r="G65" i="8"/>
  <c r="G73" i="8"/>
  <c r="G81" i="8"/>
  <c r="G89" i="8"/>
  <c r="G97" i="8"/>
  <c r="G105" i="8"/>
  <c r="G113" i="8"/>
  <c r="G121" i="8"/>
  <c r="G48" i="8"/>
  <c r="G52" i="8"/>
  <c r="G56" i="8"/>
  <c r="G60" i="8"/>
  <c r="G64" i="8"/>
  <c r="G68" i="8"/>
  <c r="G72" i="8"/>
  <c r="G76" i="8"/>
  <c r="G80" i="8"/>
  <c r="G84" i="8"/>
  <c r="G88" i="8"/>
  <c r="G92" i="8"/>
  <c r="G96" i="8"/>
  <c r="G100" i="8"/>
  <c r="G104" i="8"/>
  <c r="G108" i="8"/>
  <c r="G112" i="8"/>
  <c r="G116" i="8"/>
  <c r="G120" i="8"/>
  <c r="G124" i="8"/>
  <c r="G127" i="8"/>
  <c r="G139" i="8"/>
  <c r="G171" i="8"/>
  <c r="G191" i="8"/>
  <c r="G159" i="8"/>
  <c r="G175" i="8"/>
  <c r="G203" i="8"/>
  <c r="G211" i="8"/>
  <c r="G43" i="8"/>
  <c r="G47" i="8"/>
  <c r="G51" i="8"/>
  <c r="G55" i="8"/>
  <c r="G59" i="8"/>
  <c r="G63" i="8"/>
  <c r="G67" i="8"/>
  <c r="G71" i="8"/>
  <c r="G75" i="8"/>
  <c r="G79" i="8"/>
  <c r="G83" i="8"/>
  <c r="G87" i="8"/>
  <c r="G91" i="8"/>
  <c r="G95" i="8"/>
  <c r="G99" i="8"/>
  <c r="G103" i="8"/>
  <c r="G107" i="8"/>
  <c r="G111" i="8"/>
  <c r="G115" i="8"/>
  <c r="G119" i="8"/>
  <c r="G123" i="8"/>
  <c r="G145" i="8"/>
  <c r="G179" i="8"/>
  <c r="G187" i="8"/>
  <c r="G143" i="8"/>
  <c r="G161" i="8"/>
  <c r="G178" i="8"/>
  <c r="G183" i="8"/>
  <c r="G186" i="8"/>
  <c r="G229" i="8"/>
  <c r="I229" i="8" s="1"/>
  <c r="G245" i="8"/>
  <c r="G46" i="8"/>
  <c r="G50" i="8"/>
  <c r="G54" i="8"/>
  <c r="G58" i="8"/>
  <c r="G62" i="8"/>
  <c r="G66" i="8"/>
  <c r="G70" i="8"/>
  <c r="G74" i="8"/>
  <c r="G78" i="8"/>
  <c r="G82" i="8"/>
  <c r="G86" i="8"/>
  <c r="G90" i="8"/>
  <c r="G94" i="8"/>
  <c r="G98" i="8"/>
  <c r="G102" i="8"/>
  <c r="G106" i="8"/>
  <c r="G110" i="8"/>
  <c r="G114" i="8"/>
  <c r="G118" i="8"/>
  <c r="G122" i="8"/>
  <c r="G155" i="8"/>
  <c r="G156" i="8"/>
  <c r="G163" i="8"/>
  <c r="G182" i="8"/>
  <c r="G199" i="8"/>
  <c r="G154" i="8"/>
  <c r="G160" i="8"/>
  <c r="G162" i="8"/>
  <c r="G198" i="8"/>
  <c r="G207" i="8"/>
  <c r="G215" i="8"/>
  <c r="G231" i="8"/>
  <c r="G247" i="8"/>
  <c r="G144" i="8"/>
  <c r="G147" i="8"/>
  <c r="G165" i="8"/>
  <c r="G195" i="8"/>
  <c r="G136" i="8"/>
  <c r="G151" i="8"/>
  <c r="G152" i="8"/>
  <c r="G157" i="8"/>
  <c r="G167" i="8"/>
  <c r="G194" i="8"/>
  <c r="H216" i="8"/>
  <c r="G202" i="8"/>
  <c r="G206" i="8"/>
  <c r="G210" i="8"/>
  <c r="G214" i="8"/>
  <c r="G251" i="8"/>
  <c r="G263" i="8"/>
  <c r="G267" i="8"/>
  <c r="G169" i="8"/>
  <c r="G173" i="8"/>
  <c r="G177" i="8"/>
  <c r="G181" i="8"/>
  <c r="G185" i="8"/>
  <c r="G189" i="8"/>
  <c r="G193" i="8"/>
  <c r="G197" i="8"/>
  <c r="G201" i="8"/>
  <c r="G205" i="8"/>
  <c r="G209" i="8"/>
  <c r="G213" i="8"/>
  <c r="G266" i="8"/>
  <c r="G216" i="8"/>
  <c r="I216" i="8" s="1"/>
  <c r="G255" i="8"/>
  <c r="G164" i="8"/>
  <c r="G168" i="8"/>
  <c r="G172" i="8"/>
  <c r="G176" i="8"/>
  <c r="G180" i="8"/>
  <c r="G184" i="8"/>
  <c r="G188" i="8"/>
  <c r="G192" i="8"/>
  <c r="G196" i="8"/>
  <c r="G200" i="8"/>
  <c r="G204" i="8"/>
  <c r="G208" i="8"/>
  <c r="G212" i="8"/>
  <c r="G254" i="8"/>
  <c r="G257" i="8"/>
  <c r="H217" i="8"/>
  <c r="H218" i="8" s="1"/>
  <c r="H219" i="8" s="1"/>
  <c r="H220" i="8" s="1"/>
  <c r="H221" i="8" s="1"/>
  <c r="H222" i="8" s="1"/>
  <c r="H223" i="8" s="1"/>
  <c r="H224" i="8" s="1"/>
  <c r="H225" i="8" s="1"/>
  <c r="H226" i="8" s="1"/>
  <c r="H227" i="8" s="1"/>
  <c r="H228" i="8" s="1"/>
  <c r="H229" i="8" s="1"/>
  <c r="H230" i="8" s="1"/>
  <c r="H231" i="8" s="1"/>
  <c r="H232" i="8" s="1"/>
  <c r="H233" i="8" s="1"/>
  <c r="H234" i="8" s="1"/>
  <c r="H235" i="8" s="1"/>
  <c r="H236" i="8" s="1"/>
  <c r="H237" i="8" s="1"/>
  <c r="H238" i="8" s="1"/>
  <c r="H239" i="8" s="1"/>
  <c r="H240" i="8" s="1"/>
  <c r="H241" i="8" s="1"/>
  <c r="H242" i="8" s="1"/>
  <c r="H243" i="8" s="1"/>
  <c r="H244" i="8" s="1"/>
  <c r="H245" i="8" s="1"/>
  <c r="H246" i="8" s="1"/>
  <c r="H247" i="8" s="1"/>
  <c r="H248" i="8" s="1"/>
  <c r="H249" i="8" s="1"/>
  <c r="H250" i="8" s="1"/>
  <c r="H251" i="8" s="1"/>
  <c r="H252" i="8" s="1"/>
  <c r="H253" i="8" s="1"/>
  <c r="H254" i="8" s="1"/>
  <c r="H255" i="8" s="1"/>
  <c r="H256" i="8" s="1"/>
  <c r="H257" i="8" s="1"/>
  <c r="H258" i="8" s="1"/>
  <c r="H259" i="8" s="1"/>
  <c r="H260" i="8" s="1"/>
  <c r="H261" i="8" s="1"/>
  <c r="H262" i="8" s="1"/>
  <c r="H263" i="8" s="1"/>
  <c r="H264" i="8" s="1"/>
  <c r="H265" i="8" s="1"/>
  <c r="H266" i="8" s="1"/>
  <c r="H267" i="8" s="1"/>
  <c r="H268" i="8" s="1"/>
  <c r="H269" i="8" s="1"/>
  <c r="H270" i="8" s="1"/>
  <c r="H271" i="8" s="1"/>
  <c r="H272" i="8" s="1"/>
  <c r="G222" i="8"/>
  <c r="G238" i="8"/>
  <c r="G249" i="8"/>
  <c r="G259" i="8"/>
  <c r="G224" i="8"/>
  <c r="I224" i="8" s="1"/>
  <c r="G240" i="8"/>
  <c r="G258" i="8"/>
  <c r="G271" i="8"/>
  <c r="G265" i="8"/>
  <c r="G269" i="8"/>
  <c r="G252" i="8"/>
  <c r="G256" i="8"/>
  <c r="G260" i="8"/>
  <c r="I260" i="8" s="1"/>
  <c r="G264" i="8"/>
  <c r="G268" i="8"/>
  <c r="G272" i="8"/>
  <c r="G8" i="7"/>
  <c r="G14" i="7"/>
  <c r="G54" i="7"/>
  <c r="G62" i="7"/>
  <c r="G16" i="7"/>
  <c r="G24" i="7"/>
  <c r="G32" i="7"/>
  <c r="G40" i="7"/>
  <c r="G48" i="7"/>
  <c r="H8" i="7"/>
  <c r="H9" i="7" s="1"/>
  <c r="H10" i="7" s="1"/>
  <c r="H11" i="7" s="1"/>
  <c r="H12" i="7" s="1"/>
  <c r="G73" i="7"/>
  <c r="G10" i="7"/>
  <c r="G75" i="7"/>
  <c r="G12" i="7"/>
  <c r="G20" i="7"/>
  <c r="G28" i="7"/>
  <c r="G36" i="7"/>
  <c r="G44" i="7"/>
  <c r="G68" i="7"/>
  <c r="G11" i="7"/>
  <c r="G15" i="7"/>
  <c r="G19" i="7"/>
  <c r="G23" i="7"/>
  <c r="G27" i="7"/>
  <c r="G31" i="7"/>
  <c r="G35" i="7"/>
  <c r="G39" i="7"/>
  <c r="G43" i="7"/>
  <c r="G47" i="7"/>
  <c r="G66" i="7"/>
  <c r="G78" i="7"/>
  <c r="G82" i="7"/>
  <c r="G86" i="7"/>
  <c r="G90" i="7"/>
  <c r="G94" i="7"/>
  <c r="G98" i="7"/>
  <c r="G113" i="7"/>
  <c r="G118" i="7"/>
  <c r="G121" i="7"/>
  <c r="G137" i="7"/>
  <c r="G53" i="7"/>
  <c r="G56" i="7"/>
  <c r="G59" i="7"/>
  <c r="G61" i="7"/>
  <c r="G77" i="7"/>
  <c r="G81" i="7"/>
  <c r="G85" i="7"/>
  <c r="G89" i="7"/>
  <c r="G93" i="7"/>
  <c r="G97" i="7"/>
  <c r="G104" i="7"/>
  <c r="G117" i="7"/>
  <c r="G134" i="7"/>
  <c r="G155" i="7"/>
  <c r="G18" i="7"/>
  <c r="G22" i="7"/>
  <c r="G26" i="7"/>
  <c r="G30" i="7"/>
  <c r="G34" i="7"/>
  <c r="G38" i="7"/>
  <c r="G42" i="7"/>
  <c r="G46" i="7"/>
  <c r="G50" i="7"/>
  <c r="G70" i="7"/>
  <c r="G79" i="7"/>
  <c r="G83" i="7"/>
  <c r="G87" i="7"/>
  <c r="G91" i="7"/>
  <c r="G95" i="7"/>
  <c r="G106" i="7"/>
  <c r="G133" i="7"/>
  <c r="G63" i="7"/>
  <c r="G65" i="7"/>
  <c r="G72" i="7"/>
  <c r="G105" i="7"/>
  <c r="G130" i="7"/>
  <c r="G9" i="7"/>
  <c r="I9" i="7" s="1"/>
  <c r="G13" i="7"/>
  <c r="G17" i="7"/>
  <c r="G21" i="7"/>
  <c r="G25" i="7"/>
  <c r="G29" i="7"/>
  <c r="G33" i="7"/>
  <c r="G37" i="7"/>
  <c r="G41" i="7"/>
  <c r="G45" i="7"/>
  <c r="G49" i="7"/>
  <c r="G52" i="7"/>
  <c r="G55" i="7"/>
  <c r="G58" i="7"/>
  <c r="G74" i="7"/>
  <c r="G100" i="7"/>
  <c r="G108" i="7"/>
  <c r="G112" i="7"/>
  <c r="G129" i="7"/>
  <c r="G152" i="7"/>
  <c r="G159" i="7"/>
  <c r="G60" i="7"/>
  <c r="G67" i="7"/>
  <c r="G69" i="7"/>
  <c r="G80" i="7"/>
  <c r="G84" i="7"/>
  <c r="G88" i="7"/>
  <c r="G92" i="7"/>
  <c r="G96" i="7"/>
  <c r="G99" i="7"/>
  <c r="G110" i="7"/>
  <c r="G126" i="7"/>
  <c r="G149" i="7"/>
  <c r="G147" i="7"/>
  <c r="G145" i="7"/>
  <c r="G143" i="7"/>
  <c r="G141" i="7"/>
  <c r="G139" i="7"/>
  <c r="G151" i="7"/>
  <c r="G183" i="7"/>
  <c r="G167" i="7"/>
  <c r="G153" i="7"/>
  <c r="G57" i="7"/>
  <c r="G102" i="7"/>
  <c r="G109" i="7"/>
  <c r="G125" i="7"/>
  <c r="G168" i="7"/>
  <c r="G184" i="7"/>
  <c r="G51" i="7"/>
  <c r="G64" i="7"/>
  <c r="G71" i="7"/>
  <c r="G114" i="7"/>
  <c r="G122" i="7"/>
  <c r="G138" i="7"/>
  <c r="G140" i="7"/>
  <c r="G144" i="7"/>
  <c r="G148" i="7"/>
  <c r="G160" i="7"/>
  <c r="G116" i="7"/>
  <c r="G120" i="7"/>
  <c r="G124" i="7"/>
  <c r="G128" i="7"/>
  <c r="G132" i="7"/>
  <c r="G136" i="7"/>
  <c r="G150" i="7"/>
  <c r="G157" i="7"/>
  <c r="G164" i="7"/>
  <c r="G180" i="7"/>
  <c r="G196" i="7"/>
  <c r="G204" i="7"/>
  <c r="G212" i="7"/>
  <c r="G163" i="7"/>
  <c r="G179" i="7"/>
  <c r="G103" i="7"/>
  <c r="G107" i="7"/>
  <c r="G111" i="7"/>
  <c r="G115" i="7"/>
  <c r="G119" i="7"/>
  <c r="G123" i="7"/>
  <c r="G127" i="7"/>
  <c r="G131" i="7"/>
  <c r="G135" i="7"/>
  <c r="G161" i="7"/>
  <c r="G176" i="7"/>
  <c r="G192" i="7"/>
  <c r="G175" i="7"/>
  <c r="G191" i="7"/>
  <c r="G156" i="7"/>
  <c r="G172" i="7"/>
  <c r="G188" i="7"/>
  <c r="G200" i="7"/>
  <c r="G208" i="7"/>
  <c r="G216" i="7"/>
  <c r="G142" i="7"/>
  <c r="G146" i="7"/>
  <c r="G171" i="7"/>
  <c r="G187" i="7"/>
  <c r="G195" i="7"/>
  <c r="G199" i="7"/>
  <c r="G203" i="7"/>
  <c r="G207" i="7"/>
  <c r="G211" i="7"/>
  <c r="G215" i="7"/>
  <c r="G154" i="7"/>
  <c r="G158" i="7"/>
  <c r="G162" i="7"/>
  <c r="G166" i="7"/>
  <c r="G170" i="7"/>
  <c r="G174" i="7"/>
  <c r="G178" i="7"/>
  <c r="G182" i="7"/>
  <c r="G186" i="7"/>
  <c r="G190" i="7"/>
  <c r="G194" i="7"/>
  <c r="G198" i="7"/>
  <c r="G202" i="7"/>
  <c r="G206" i="7"/>
  <c r="G210" i="7"/>
  <c r="G214" i="7"/>
  <c r="G165" i="7"/>
  <c r="G169" i="7"/>
  <c r="G173" i="7"/>
  <c r="G177" i="7"/>
  <c r="G181" i="7"/>
  <c r="G185" i="7"/>
  <c r="G189" i="7"/>
  <c r="G193" i="7"/>
  <c r="G197" i="7"/>
  <c r="G201" i="7"/>
  <c r="G205" i="7"/>
  <c r="G209" i="7"/>
  <c r="G213" i="7"/>
  <c r="F34" i="6"/>
  <c r="I34" i="6"/>
  <c r="F30" i="6"/>
  <c r="I30" i="6"/>
  <c r="I31" i="6"/>
  <c r="F31" i="6"/>
  <c r="I10" i="6"/>
  <c r="F7" i="6"/>
  <c r="G58" i="6"/>
  <c r="G61" i="6"/>
  <c r="G95" i="6"/>
  <c r="G101" i="6"/>
  <c r="G106" i="6"/>
  <c r="G130" i="6"/>
  <c r="G146" i="6"/>
  <c r="G9" i="6"/>
  <c r="G13" i="6"/>
  <c r="G17" i="6"/>
  <c r="G21" i="6"/>
  <c r="G25" i="6"/>
  <c r="G29" i="6"/>
  <c r="G33" i="6"/>
  <c r="G37" i="6"/>
  <c r="G41" i="6"/>
  <c r="G45" i="6"/>
  <c r="G54" i="6"/>
  <c r="G59" i="6"/>
  <c r="G69" i="6"/>
  <c r="G77" i="6"/>
  <c r="G99" i="6"/>
  <c r="G107" i="6"/>
  <c r="H122" i="6"/>
  <c r="G56" i="6"/>
  <c r="G57" i="6"/>
  <c r="G82" i="6"/>
  <c r="G103" i="6"/>
  <c r="G124" i="6"/>
  <c r="H306" i="6"/>
  <c r="G238" i="6"/>
  <c r="G218" i="6"/>
  <c r="G250" i="6"/>
  <c r="G245" i="6"/>
  <c r="G240" i="6"/>
  <c r="G230" i="6"/>
  <c r="G225" i="6"/>
  <c r="G223" i="6"/>
  <c r="G221" i="6"/>
  <c r="G313" i="6"/>
  <c r="G297" i="6"/>
  <c r="G281" i="6"/>
  <c r="G265" i="6"/>
  <c r="G242" i="6"/>
  <c r="G237" i="6"/>
  <c r="G232" i="6"/>
  <c r="G219" i="6"/>
  <c r="H214" i="6"/>
  <c r="G249" i="6"/>
  <c r="G244" i="6"/>
  <c r="G119" i="6"/>
  <c r="G116" i="6"/>
  <c r="G113" i="6"/>
  <c r="G110" i="6"/>
  <c r="G138" i="6"/>
  <c r="G133" i="6"/>
  <c r="G128" i="6"/>
  <c r="G125" i="6"/>
  <c r="G122" i="6"/>
  <c r="G162" i="6"/>
  <c r="G145" i="6"/>
  <c r="G136" i="6"/>
  <c r="G164" i="6"/>
  <c r="G123" i="6"/>
  <c r="G120" i="6"/>
  <c r="G117" i="6"/>
  <c r="G114" i="6"/>
  <c r="G173" i="6"/>
  <c r="G154" i="6"/>
  <c r="G149" i="6"/>
  <c r="G134" i="6"/>
  <c r="G129" i="6"/>
  <c r="G126" i="6"/>
  <c r="G169" i="6"/>
  <c r="G166" i="6"/>
  <c r="G161" i="6"/>
  <c r="G156" i="6"/>
  <c r="G132" i="6"/>
  <c r="G144" i="6"/>
  <c r="G12" i="6"/>
  <c r="G16" i="6"/>
  <c r="G20" i="6"/>
  <c r="G24" i="6"/>
  <c r="G28" i="6"/>
  <c r="G32" i="6"/>
  <c r="G36" i="6"/>
  <c r="G40" i="6"/>
  <c r="G44" i="6"/>
  <c r="G47" i="6"/>
  <c r="G51" i="6"/>
  <c r="G55" i="6"/>
  <c r="G66" i="6"/>
  <c r="G71" i="6"/>
  <c r="G74" i="6"/>
  <c r="G79" i="6"/>
  <c r="G81" i="6"/>
  <c r="G86" i="6"/>
  <c r="G141" i="6"/>
  <c r="H53" i="6"/>
  <c r="G85" i="6"/>
  <c r="G90" i="6"/>
  <c r="H99" i="6"/>
  <c r="H100" i="6" s="1"/>
  <c r="H101" i="6" s="1"/>
  <c r="H102" i="6" s="1"/>
  <c r="H103" i="6" s="1"/>
  <c r="H104" i="6" s="1"/>
  <c r="H105" i="6" s="1"/>
  <c r="H106" i="6" s="1"/>
  <c r="H107" i="6" s="1"/>
  <c r="H108" i="6" s="1"/>
  <c r="H109" i="6" s="1"/>
  <c r="H110" i="6" s="1"/>
  <c r="H111" i="6" s="1"/>
  <c r="H112" i="6" s="1"/>
  <c r="H113" i="6" s="1"/>
  <c r="H114" i="6" s="1"/>
  <c r="H115" i="6" s="1"/>
  <c r="H116" i="6" s="1"/>
  <c r="H117" i="6" s="1"/>
  <c r="H118" i="6" s="1"/>
  <c r="H119" i="6" s="1"/>
  <c r="H120" i="6" s="1"/>
  <c r="H121" i="6" s="1"/>
  <c r="G65" i="6"/>
  <c r="G73" i="6"/>
  <c r="H76" i="6"/>
  <c r="H77" i="6" s="1"/>
  <c r="H78" i="6" s="1"/>
  <c r="H79" i="6" s="1"/>
  <c r="H80" i="6" s="1"/>
  <c r="H81" i="6" s="1"/>
  <c r="H82" i="6" s="1"/>
  <c r="H83" i="6" s="1"/>
  <c r="H84" i="6" s="1"/>
  <c r="H85" i="6" s="1"/>
  <c r="H86" i="6" s="1"/>
  <c r="H87" i="6" s="1"/>
  <c r="H88" i="6" s="1"/>
  <c r="H89" i="6" s="1"/>
  <c r="H90" i="6" s="1"/>
  <c r="H91" i="6" s="1"/>
  <c r="H92" i="6" s="1"/>
  <c r="H93" i="6" s="1"/>
  <c r="H94" i="6" s="1"/>
  <c r="H95" i="6" s="1"/>
  <c r="H96" i="6" s="1"/>
  <c r="H97" i="6" s="1"/>
  <c r="H98" i="6" s="1"/>
  <c r="G83" i="6"/>
  <c r="G89" i="6"/>
  <c r="G94" i="6"/>
  <c r="G62" i="6"/>
  <c r="G87" i="6"/>
  <c r="G93" i="6"/>
  <c r="G98" i="6"/>
  <c r="G105" i="6"/>
  <c r="G112" i="6"/>
  <c r="G46" i="6"/>
  <c r="G48" i="6"/>
  <c r="G52" i="6"/>
  <c r="G67" i="6"/>
  <c r="G70" i="6"/>
  <c r="G75" i="6"/>
  <c r="G78" i="6"/>
  <c r="G91" i="6"/>
  <c r="G97" i="6"/>
  <c r="G102" i="6"/>
  <c r="G118" i="6"/>
  <c r="G121" i="6"/>
  <c r="G127" i="6"/>
  <c r="G137" i="6"/>
  <c r="G142" i="6"/>
  <c r="G167" i="6"/>
  <c r="G195" i="6"/>
  <c r="G109" i="6"/>
  <c r="G115" i="6"/>
  <c r="H123" i="6"/>
  <c r="H124" i="6" s="1"/>
  <c r="H125" i="6" s="1"/>
  <c r="H126" i="6" s="1"/>
  <c r="H127" i="6" s="1"/>
  <c r="H128" i="6" s="1"/>
  <c r="H129" i="6" s="1"/>
  <c r="H130" i="6" s="1"/>
  <c r="H131" i="6" s="1"/>
  <c r="H132" i="6" s="1"/>
  <c r="H133" i="6" s="1"/>
  <c r="H134" i="6" s="1"/>
  <c r="H135" i="6" s="1"/>
  <c r="H136" i="6" s="1"/>
  <c r="H137" i="6" s="1"/>
  <c r="H138" i="6" s="1"/>
  <c r="H139" i="6" s="1"/>
  <c r="H140" i="6" s="1"/>
  <c r="H141" i="6" s="1"/>
  <c r="H142" i="6" s="1"/>
  <c r="H143" i="6" s="1"/>
  <c r="H144" i="6" s="1"/>
  <c r="G135" i="6"/>
  <c r="G155" i="6"/>
  <c r="G191" i="6"/>
  <c r="G203" i="6"/>
  <c r="G211" i="6"/>
  <c r="H145" i="6"/>
  <c r="H146" i="6" s="1"/>
  <c r="H147" i="6" s="1"/>
  <c r="H148" i="6" s="1"/>
  <c r="H149" i="6" s="1"/>
  <c r="H150" i="6" s="1"/>
  <c r="H151" i="6" s="1"/>
  <c r="H152" i="6" s="1"/>
  <c r="H153" i="6" s="1"/>
  <c r="H154" i="6" s="1"/>
  <c r="H155" i="6" s="1"/>
  <c r="H156" i="6" s="1"/>
  <c r="H157" i="6" s="1"/>
  <c r="H158" i="6" s="1"/>
  <c r="H159" i="6" s="1"/>
  <c r="H160" i="6" s="1"/>
  <c r="H161" i="6" s="1"/>
  <c r="H162" i="6" s="1"/>
  <c r="H163" i="6" s="1"/>
  <c r="H164" i="6" s="1"/>
  <c r="H165" i="6" s="1"/>
  <c r="H166" i="6" s="1"/>
  <c r="H167" i="6" s="1"/>
  <c r="G171" i="6"/>
  <c r="G187" i="6"/>
  <c r="G60" i="6"/>
  <c r="G64" i="6"/>
  <c r="G68" i="6"/>
  <c r="G72" i="6"/>
  <c r="G76" i="6"/>
  <c r="G80" i="6"/>
  <c r="G84" i="6"/>
  <c r="G88" i="6"/>
  <c r="G92" i="6"/>
  <c r="G96" i="6"/>
  <c r="G100" i="6"/>
  <c r="G104" i="6"/>
  <c r="G108" i="6"/>
  <c r="G163" i="6"/>
  <c r="G175" i="6"/>
  <c r="G177" i="6"/>
  <c r="G183" i="6"/>
  <c r="H191" i="6"/>
  <c r="H192" i="6" s="1"/>
  <c r="H193" i="6" s="1"/>
  <c r="H194" i="6" s="1"/>
  <c r="H195" i="6" s="1"/>
  <c r="H196" i="6" s="1"/>
  <c r="H197" i="6" s="1"/>
  <c r="H198" i="6" s="1"/>
  <c r="H199" i="6" s="1"/>
  <c r="H200" i="6" s="1"/>
  <c r="H201" i="6" s="1"/>
  <c r="H202" i="6" s="1"/>
  <c r="H203" i="6" s="1"/>
  <c r="H204" i="6" s="1"/>
  <c r="H205" i="6" s="1"/>
  <c r="H206" i="6" s="1"/>
  <c r="H207" i="6" s="1"/>
  <c r="H208" i="6" s="1"/>
  <c r="H209" i="6" s="1"/>
  <c r="H210" i="6" s="1"/>
  <c r="H211" i="6" s="1"/>
  <c r="H212" i="6" s="1"/>
  <c r="H213" i="6" s="1"/>
  <c r="G111" i="6"/>
  <c r="G139" i="6"/>
  <c r="G151" i="6"/>
  <c r="G152" i="6"/>
  <c r="G157" i="6"/>
  <c r="G168" i="6"/>
  <c r="G179" i="6"/>
  <c r="G222" i="6"/>
  <c r="G150" i="6"/>
  <c r="G199" i="6"/>
  <c r="G207" i="6"/>
  <c r="G215" i="6"/>
  <c r="G131" i="6"/>
  <c r="G159" i="6"/>
  <c r="G160" i="6"/>
  <c r="G165" i="6"/>
  <c r="H168" i="6"/>
  <c r="H215" i="6"/>
  <c r="G140" i="6"/>
  <c r="G143" i="6"/>
  <c r="G147" i="6"/>
  <c r="G148" i="6"/>
  <c r="G153" i="6"/>
  <c r="G158" i="6"/>
  <c r="H169" i="6"/>
  <c r="H170" i="6" s="1"/>
  <c r="H171" i="6" s="1"/>
  <c r="H172" i="6" s="1"/>
  <c r="H173" i="6" s="1"/>
  <c r="H174" i="6" s="1"/>
  <c r="H175" i="6" s="1"/>
  <c r="H176" i="6" s="1"/>
  <c r="H177" i="6" s="1"/>
  <c r="H178" i="6" s="1"/>
  <c r="H179" i="6" s="1"/>
  <c r="H180" i="6" s="1"/>
  <c r="H181" i="6" s="1"/>
  <c r="H182" i="6" s="1"/>
  <c r="H183" i="6" s="1"/>
  <c r="H184" i="6" s="1"/>
  <c r="H185" i="6" s="1"/>
  <c r="H186" i="6" s="1"/>
  <c r="H187" i="6" s="1"/>
  <c r="H188" i="6" s="1"/>
  <c r="H189" i="6" s="1"/>
  <c r="H190" i="6" s="1"/>
  <c r="G217" i="6"/>
  <c r="G170" i="6"/>
  <c r="G174" i="6"/>
  <c r="G178" i="6"/>
  <c r="G182" i="6"/>
  <c r="G186" i="6"/>
  <c r="G190" i="6"/>
  <c r="G194" i="6"/>
  <c r="G198" i="6"/>
  <c r="G202" i="6"/>
  <c r="G206" i="6"/>
  <c r="G210" i="6"/>
  <c r="G214" i="6"/>
  <c r="G243" i="6"/>
  <c r="G271" i="6"/>
  <c r="G287" i="6"/>
  <c r="G303" i="6"/>
  <c r="H307" i="6"/>
  <c r="H308" i="6" s="1"/>
  <c r="H309" i="6" s="1"/>
  <c r="H310" i="6" s="1"/>
  <c r="H311" i="6" s="1"/>
  <c r="H312" i="6" s="1"/>
  <c r="H313" i="6" s="1"/>
  <c r="H314" i="6" s="1"/>
  <c r="H315" i="6" s="1"/>
  <c r="H316" i="6" s="1"/>
  <c r="H317" i="6" s="1"/>
  <c r="H318" i="6" s="1"/>
  <c r="H319" i="6" s="1"/>
  <c r="H320" i="6" s="1"/>
  <c r="H321" i="6" s="1"/>
  <c r="H322" i="6" s="1"/>
  <c r="H323" i="6" s="1"/>
  <c r="H324" i="6" s="1"/>
  <c r="H325" i="6" s="1"/>
  <c r="H326" i="6" s="1"/>
  <c r="H327" i="6" s="1"/>
  <c r="H328" i="6" s="1"/>
  <c r="G319" i="6"/>
  <c r="G231" i="6"/>
  <c r="H260" i="6"/>
  <c r="H261" i="6" s="1"/>
  <c r="H262" i="6" s="1"/>
  <c r="H263" i="6" s="1"/>
  <c r="H264" i="6" s="1"/>
  <c r="H265" i="6" s="1"/>
  <c r="H266" i="6" s="1"/>
  <c r="H267" i="6" s="1"/>
  <c r="H268" i="6" s="1"/>
  <c r="H269" i="6" s="1"/>
  <c r="H270" i="6" s="1"/>
  <c r="H271" i="6" s="1"/>
  <c r="H272" i="6" s="1"/>
  <c r="H273" i="6" s="1"/>
  <c r="H274" i="6" s="1"/>
  <c r="H275" i="6" s="1"/>
  <c r="H276" i="6" s="1"/>
  <c r="H277" i="6" s="1"/>
  <c r="H278" i="6" s="1"/>
  <c r="H279" i="6" s="1"/>
  <c r="H280" i="6" s="1"/>
  <c r="H281" i="6" s="1"/>
  <c r="H282" i="6" s="1"/>
  <c r="G181" i="6"/>
  <c r="G185" i="6"/>
  <c r="G189" i="6"/>
  <c r="G193" i="6"/>
  <c r="G197" i="6"/>
  <c r="G201" i="6"/>
  <c r="G205" i="6"/>
  <c r="G209" i="6"/>
  <c r="G213" i="6"/>
  <c r="H216" i="6"/>
  <c r="H217" i="6" s="1"/>
  <c r="H218" i="6" s="1"/>
  <c r="H219" i="6" s="1"/>
  <c r="H220" i="6" s="1"/>
  <c r="H221" i="6" s="1"/>
  <c r="H222" i="6" s="1"/>
  <c r="H223" i="6" s="1"/>
  <c r="H224" i="6" s="1"/>
  <c r="H225" i="6" s="1"/>
  <c r="H226" i="6" s="1"/>
  <c r="H227" i="6" s="1"/>
  <c r="H228" i="6" s="1"/>
  <c r="H229" i="6" s="1"/>
  <c r="H230" i="6" s="1"/>
  <c r="H231" i="6" s="1"/>
  <c r="H232" i="6" s="1"/>
  <c r="H233" i="6" s="1"/>
  <c r="H234" i="6" s="1"/>
  <c r="H235" i="6" s="1"/>
  <c r="H236" i="6" s="1"/>
  <c r="G251" i="6"/>
  <c r="G267" i="6"/>
  <c r="G283" i="6"/>
  <c r="G299" i="6"/>
  <c r="G315" i="6"/>
  <c r="G239" i="6"/>
  <c r="G261" i="6"/>
  <c r="G277" i="6"/>
  <c r="G293" i="6"/>
  <c r="G309" i="6"/>
  <c r="G325" i="6"/>
  <c r="G172" i="6"/>
  <c r="G176" i="6"/>
  <c r="G180" i="6"/>
  <c r="G184" i="6"/>
  <c r="G188" i="6"/>
  <c r="G192" i="6"/>
  <c r="G196" i="6"/>
  <c r="G200" i="6"/>
  <c r="G204" i="6"/>
  <c r="G208" i="6"/>
  <c r="G212" i="6"/>
  <c r="G216" i="6"/>
  <c r="G227" i="6"/>
  <c r="G228" i="6"/>
  <c r="G233" i="6"/>
  <c r="G253" i="6"/>
  <c r="G263" i="6"/>
  <c r="G279" i="6"/>
  <c r="H283" i="6"/>
  <c r="H284" i="6" s="1"/>
  <c r="H285" i="6" s="1"/>
  <c r="H286" i="6" s="1"/>
  <c r="H287" i="6" s="1"/>
  <c r="H288" i="6" s="1"/>
  <c r="H289" i="6" s="1"/>
  <c r="H290" i="6" s="1"/>
  <c r="H291" i="6" s="1"/>
  <c r="H292" i="6" s="1"/>
  <c r="H293" i="6" s="1"/>
  <c r="H294" i="6" s="1"/>
  <c r="H295" i="6" s="1"/>
  <c r="H296" i="6" s="1"/>
  <c r="H297" i="6" s="1"/>
  <c r="H298" i="6" s="1"/>
  <c r="H299" i="6" s="1"/>
  <c r="H300" i="6" s="1"/>
  <c r="H301" i="6" s="1"/>
  <c r="H302" i="6" s="1"/>
  <c r="H303" i="6" s="1"/>
  <c r="H304" i="6" s="1"/>
  <c r="H305" i="6" s="1"/>
  <c r="G295" i="6"/>
  <c r="G311" i="6"/>
  <c r="G327" i="6"/>
  <c r="G226" i="6"/>
  <c r="G247" i="6"/>
  <c r="G248" i="6"/>
  <c r="G255" i="6"/>
  <c r="G257" i="6"/>
  <c r="G273" i="6"/>
  <c r="G289" i="6"/>
  <c r="G305" i="6"/>
  <c r="G321" i="6"/>
  <c r="G220" i="6"/>
  <c r="G224" i="6"/>
  <c r="G235" i="6"/>
  <c r="G236" i="6"/>
  <c r="G241" i="6"/>
  <c r="G246" i="6"/>
  <c r="G252" i="6"/>
  <c r="G254" i="6"/>
  <c r="G259" i="6"/>
  <c r="G275" i="6"/>
  <c r="G291" i="6"/>
  <c r="G307" i="6"/>
  <c r="G323" i="6"/>
  <c r="G229" i="6"/>
  <c r="G234" i="6"/>
  <c r="H237" i="6"/>
  <c r="H238" i="6" s="1"/>
  <c r="H239" i="6" s="1"/>
  <c r="H240" i="6" s="1"/>
  <c r="H241" i="6" s="1"/>
  <c r="H242" i="6" s="1"/>
  <c r="H243" i="6" s="1"/>
  <c r="H244" i="6" s="1"/>
  <c r="H245" i="6" s="1"/>
  <c r="H246" i="6" s="1"/>
  <c r="H247" i="6" s="1"/>
  <c r="H248" i="6" s="1"/>
  <c r="H249" i="6" s="1"/>
  <c r="H250" i="6" s="1"/>
  <c r="H251" i="6" s="1"/>
  <c r="H252" i="6" s="1"/>
  <c r="H253" i="6" s="1"/>
  <c r="H254" i="6" s="1"/>
  <c r="H255" i="6" s="1"/>
  <c r="H256" i="6" s="1"/>
  <c r="H257" i="6" s="1"/>
  <c r="H258" i="6" s="1"/>
  <c r="H259" i="6" s="1"/>
  <c r="G269" i="6"/>
  <c r="G285" i="6"/>
  <c r="G301" i="6"/>
  <c r="G317" i="6"/>
  <c r="G258" i="6"/>
  <c r="G262" i="6"/>
  <c r="G266" i="6"/>
  <c r="G270" i="6"/>
  <c r="G274" i="6"/>
  <c r="G278" i="6"/>
  <c r="G282" i="6"/>
  <c r="G286" i="6"/>
  <c r="G290" i="6"/>
  <c r="G294" i="6"/>
  <c r="G298" i="6"/>
  <c r="G302" i="6"/>
  <c r="G306" i="6"/>
  <c r="G310" i="6"/>
  <c r="G314" i="6"/>
  <c r="G318" i="6"/>
  <c r="G322" i="6"/>
  <c r="G326" i="6"/>
  <c r="G256" i="6"/>
  <c r="G260" i="6"/>
  <c r="G264" i="6"/>
  <c r="G268" i="6"/>
  <c r="G272" i="6"/>
  <c r="G276" i="6"/>
  <c r="G280" i="6"/>
  <c r="G284" i="6"/>
  <c r="G288" i="6"/>
  <c r="G292" i="6"/>
  <c r="G296" i="6"/>
  <c r="G300" i="6"/>
  <c r="G304" i="6"/>
  <c r="G308" i="6"/>
  <c r="G312" i="6"/>
  <c r="G316" i="6"/>
  <c r="G320" i="6"/>
  <c r="G324" i="6"/>
  <c r="G328" i="6"/>
  <c r="H54" i="5"/>
  <c r="H55" i="5" s="1"/>
  <c r="H56" i="5" s="1"/>
  <c r="H57" i="5" s="1"/>
  <c r="H58" i="5" s="1"/>
  <c r="H59" i="5" s="1"/>
  <c r="H60" i="5" s="1"/>
  <c r="H61" i="5" s="1"/>
  <c r="H62" i="5" s="1"/>
  <c r="H63" i="5" s="1"/>
  <c r="H64" i="5" s="1"/>
  <c r="H65" i="5" s="1"/>
  <c r="H66" i="5" s="1"/>
  <c r="H67" i="5" s="1"/>
  <c r="H68" i="5" s="1"/>
  <c r="H69" i="5" s="1"/>
  <c r="H70" i="5" s="1"/>
  <c r="H71" i="5" s="1"/>
  <c r="H72" i="5" s="1"/>
  <c r="H73" i="5" s="1"/>
  <c r="H74" i="5" s="1"/>
  <c r="H75" i="5" s="1"/>
  <c r="G84" i="5"/>
  <c r="G70" i="5"/>
  <c r="H33" i="5"/>
  <c r="H34" i="5" s="1"/>
  <c r="H35" i="5" s="1"/>
  <c r="H36" i="5" s="1"/>
  <c r="G72" i="5"/>
  <c r="G23" i="5"/>
  <c r="G39" i="5"/>
  <c r="G55" i="5"/>
  <c r="G62" i="5"/>
  <c r="G35" i="5"/>
  <c r="G51" i="5"/>
  <c r="H9" i="5"/>
  <c r="H10" i="5" s="1"/>
  <c r="H11" i="5" s="1"/>
  <c r="F32" i="5"/>
  <c r="G15" i="5"/>
  <c r="G31" i="5"/>
  <c r="G47" i="5"/>
  <c r="G58" i="5"/>
  <c r="G64" i="5"/>
  <c r="G74" i="5"/>
  <c r="G82" i="5"/>
  <c r="G88" i="5"/>
  <c r="G97" i="5"/>
  <c r="H99" i="5"/>
  <c r="G113" i="5"/>
  <c r="G122" i="5"/>
  <c r="G136" i="5"/>
  <c r="G158" i="5"/>
  <c r="G186" i="5"/>
  <c r="G224" i="5"/>
  <c r="G10" i="5"/>
  <c r="G14" i="5"/>
  <c r="G18" i="5"/>
  <c r="G22" i="5"/>
  <c r="G26" i="5"/>
  <c r="G30" i="5"/>
  <c r="G34" i="5"/>
  <c r="G38" i="5"/>
  <c r="G42" i="5"/>
  <c r="G46" i="5"/>
  <c r="G50" i="5"/>
  <c r="G54" i="5"/>
  <c r="G61" i="5"/>
  <c r="G69" i="5"/>
  <c r="G71" i="5"/>
  <c r="G76" i="5"/>
  <c r="G90" i="5"/>
  <c r="G92" i="5"/>
  <c r="G101" i="5"/>
  <c r="G109" i="5"/>
  <c r="G118" i="5"/>
  <c r="G153" i="5"/>
  <c r="F7" i="5"/>
  <c r="G66" i="5"/>
  <c r="H76" i="5"/>
  <c r="H77" i="5" s="1"/>
  <c r="G81" i="5"/>
  <c r="G85" i="5"/>
  <c r="G94" i="5"/>
  <c r="G96" i="5"/>
  <c r="G105" i="5"/>
  <c r="G114" i="5"/>
  <c r="H122" i="5"/>
  <c r="H123" i="5" s="1"/>
  <c r="H124" i="5" s="1"/>
  <c r="H125" i="5" s="1"/>
  <c r="H126" i="5" s="1"/>
  <c r="G148" i="5"/>
  <c r="G174" i="5"/>
  <c r="G182" i="5"/>
  <c r="G202" i="5"/>
  <c r="G9" i="5"/>
  <c r="G13" i="5"/>
  <c r="G17" i="5"/>
  <c r="G21" i="5"/>
  <c r="G25" i="5"/>
  <c r="G29" i="5"/>
  <c r="G33" i="5"/>
  <c r="G37" i="5"/>
  <c r="G41" i="5"/>
  <c r="G45" i="5"/>
  <c r="G49" i="5"/>
  <c r="G53" i="5"/>
  <c r="G57" i="5"/>
  <c r="G60" i="5"/>
  <c r="G63" i="5"/>
  <c r="G68" i="5"/>
  <c r="G78" i="5"/>
  <c r="G98" i="5"/>
  <c r="G100" i="5"/>
  <c r="G110" i="5"/>
  <c r="G133" i="5"/>
  <c r="G144" i="5"/>
  <c r="G162" i="5"/>
  <c r="H168" i="5"/>
  <c r="G169" i="5"/>
  <c r="G232" i="5"/>
  <c r="G286" i="5"/>
  <c r="G73" i="5"/>
  <c r="G75" i="5"/>
  <c r="G80" i="5"/>
  <c r="G83" i="5"/>
  <c r="G102" i="5"/>
  <c r="G106" i="5"/>
  <c r="G129" i="5"/>
  <c r="G139" i="5"/>
  <c r="G198" i="5"/>
  <c r="H306" i="5"/>
  <c r="G227" i="5"/>
  <c r="G233" i="5"/>
  <c r="G230" i="5"/>
  <c r="G245" i="5"/>
  <c r="G243" i="5"/>
  <c r="G219" i="5"/>
  <c r="G247" i="5"/>
  <c r="G249" i="5"/>
  <c r="G236" i="5"/>
  <c r="G240" i="5"/>
  <c r="G238" i="5"/>
  <c r="G234" i="5"/>
  <c r="G223" i="5"/>
  <c r="G220" i="5"/>
  <c r="G217" i="5"/>
  <c r="H214" i="5"/>
  <c r="G244" i="5"/>
  <c r="G270" i="5"/>
  <c r="G226" i="5"/>
  <c r="G318" i="5"/>
  <c r="G242" i="5"/>
  <c r="G142" i="5"/>
  <c r="G137" i="5"/>
  <c r="G134" i="5"/>
  <c r="G229" i="5"/>
  <c r="G178" i="5"/>
  <c r="G154" i="5"/>
  <c r="G149" i="5"/>
  <c r="G140" i="5"/>
  <c r="G302" i="5"/>
  <c r="G166" i="5"/>
  <c r="G161" i="5"/>
  <c r="G156" i="5"/>
  <c r="G145" i="5"/>
  <c r="G135" i="5"/>
  <c r="H100" i="5"/>
  <c r="H101" i="5" s="1"/>
  <c r="H102" i="5" s="1"/>
  <c r="H103" i="5" s="1"/>
  <c r="H104" i="5" s="1"/>
  <c r="H105" i="5" s="1"/>
  <c r="H106" i="5" s="1"/>
  <c r="H107" i="5" s="1"/>
  <c r="H108" i="5" s="1"/>
  <c r="H109" i="5" s="1"/>
  <c r="H110" i="5" s="1"/>
  <c r="H111" i="5" s="1"/>
  <c r="H112" i="5" s="1"/>
  <c r="H113" i="5" s="1"/>
  <c r="H114" i="5" s="1"/>
  <c r="H115" i="5" s="1"/>
  <c r="H116" i="5" s="1"/>
  <c r="H117" i="5" s="1"/>
  <c r="G177" i="5"/>
  <c r="G138" i="5"/>
  <c r="G59" i="5"/>
  <c r="G125" i="5"/>
  <c r="G146" i="5"/>
  <c r="H145" i="5"/>
  <c r="H146" i="5" s="1"/>
  <c r="G164" i="5"/>
  <c r="G266" i="5"/>
  <c r="G65" i="5"/>
  <c r="G67" i="5"/>
  <c r="G86" i="5"/>
  <c r="G89" i="5"/>
  <c r="G121" i="5"/>
  <c r="G130" i="5"/>
  <c r="G214" i="5"/>
  <c r="G104" i="5"/>
  <c r="G108" i="5"/>
  <c r="G112" i="5"/>
  <c r="G116" i="5"/>
  <c r="G120" i="5"/>
  <c r="G124" i="5"/>
  <c r="G128" i="5"/>
  <c r="G132" i="5"/>
  <c r="G167" i="5"/>
  <c r="H169" i="5"/>
  <c r="H170" i="5" s="1"/>
  <c r="H171" i="5" s="1"/>
  <c r="H172" i="5" s="1"/>
  <c r="H173" i="5" s="1"/>
  <c r="H174" i="5" s="1"/>
  <c r="H175" i="5" s="1"/>
  <c r="H176" i="5" s="1"/>
  <c r="H177" i="5" s="1"/>
  <c r="H178" i="5" s="1"/>
  <c r="H179" i="5" s="1"/>
  <c r="H180" i="5" s="1"/>
  <c r="H181" i="5" s="1"/>
  <c r="H182" i="5" s="1"/>
  <c r="H183" i="5" s="1"/>
  <c r="H184" i="5" s="1"/>
  <c r="H185" i="5" s="1"/>
  <c r="H186" i="5" s="1"/>
  <c r="H187" i="5" s="1"/>
  <c r="H188" i="5" s="1"/>
  <c r="H189" i="5" s="1"/>
  <c r="H190" i="5" s="1"/>
  <c r="G183" i="5"/>
  <c r="G199" i="5"/>
  <c r="G215" i="5"/>
  <c r="G241" i="5"/>
  <c r="G155" i="5"/>
  <c r="G179" i="5"/>
  <c r="G235" i="5"/>
  <c r="G282" i="5"/>
  <c r="G87" i="5"/>
  <c r="G91" i="5"/>
  <c r="G95" i="5"/>
  <c r="G99" i="5"/>
  <c r="G103" i="5"/>
  <c r="G107" i="5"/>
  <c r="G111" i="5"/>
  <c r="G115" i="5"/>
  <c r="G119" i="5"/>
  <c r="G123" i="5"/>
  <c r="G127" i="5"/>
  <c r="G131" i="5"/>
  <c r="G143" i="5"/>
  <c r="H147" i="5"/>
  <c r="H148" i="5" s="1"/>
  <c r="H149" i="5" s="1"/>
  <c r="H150" i="5" s="1"/>
  <c r="H151" i="5" s="1"/>
  <c r="H152" i="5" s="1"/>
  <c r="H153" i="5" s="1"/>
  <c r="H154" i="5" s="1"/>
  <c r="H155" i="5" s="1"/>
  <c r="H156" i="5" s="1"/>
  <c r="H157" i="5" s="1"/>
  <c r="H158" i="5" s="1"/>
  <c r="H159" i="5" s="1"/>
  <c r="H160" i="5" s="1"/>
  <c r="H161" i="5" s="1"/>
  <c r="H162" i="5" s="1"/>
  <c r="H163" i="5" s="1"/>
  <c r="H164" i="5" s="1"/>
  <c r="H165" i="5" s="1"/>
  <c r="H166" i="5" s="1"/>
  <c r="H167" i="5" s="1"/>
  <c r="G195" i="5"/>
  <c r="G211" i="5"/>
  <c r="H215" i="5"/>
  <c r="H216" i="5" s="1"/>
  <c r="H217" i="5" s="1"/>
  <c r="H218" i="5" s="1"/>
  <c r="H219" i="5" s="1"/>
  <c r="H220" i="5" s="1"/>
  <c r="H221" i="5" s="1"/>
  <c r="H222" i="5" s="1"/>
  <c r="H223" i="5" s="1"/>
  <c r="H224" i="5" s="1"/>
  <c r="H225" i="5" s="1"/>
  <c r="H226" i="5" s="1"/>
  <c r="H227" i="5" s="1"/>
  <c r="H228" i="5" s="1"/>
  <c r="H229" i="5" s="1"/>
  <c r="H230" i="5" s="1"/>
  <c r="H231" i="5" s="1"/>
  <c r="H232" i="5" s="1"/>
  <c r="H233" i="5" s="1"/>
  <c r="H234" i="5" s="1"/>
  <c r="H235" i="5" s="1"/>
  <c r="H236" i="5" s="1"/>
  <c r="G221" i="5"/>
  <c r="G163" i="5"/>
  <c r="G171" i="5"/>
  <c r="G194" i="5"/>
  <c r="G210" i="5"/>
  <c r="G298" i="5"/>
  <c r="G151" i="5"/>
  <c r="G152" i="5"/>
  <c r="G157" i="5"/>
  <c r="G170" i="5"/>
  <c r="G191" i="5"/>
  <c r="G207" i="5"/>
  <c r="G250" i="5"/>
  <c r="G147" i="5"/>
  <c r="G150" i="5"/>
  <c r="G173" i="5"/>
  <c r="G190" i="5"/>
  <c r="G206" i="5"/>
  <c r="G218" i="5"/>
  <c r="G314" i="5"/>
  <c r="G159" i="5"/>
  <c r="G160" i="5"/>
  <c r="G165" i="5"/>
  <c r="G175" i="5"/>
  <c r="G187" i="5"/>
  <c r="H191" i="5"/>
  <c r="H192" i="5" s="1"/>
  <c r="H193" i="5" s="1"/>
  <c r="H194" i="5" s="1"/>
  <c r="H195" i="5" s="1"/>
  <c r="H196" i="5" s="1"/>
  <c r="H197" i="5" s="1"/>
  <c r="H198" i="5" s="1"/>
  <c r="H199" i="5" s="1"/>
  <c r="H200" i="5" s="1"/>
  <c r="H201" i="5" s="1"/>
  <c r="H202" i="5" s="1"/>
  <c r="H203" i="5" s="1"/>
  <c r="H204" i="5" s="1"/>
  <c r="H205" i="5" s="1"/>
  <c r="H206" i="5" s="1"/>
  <c r="H207" i="5" s="1"/>
  <c r="H208" i="5" s="1"/>
  <c r="H209" i="5" s="1"/>
  <c r="H210" i="5" s="1"/>
  <c r="H211" i="5" s="1"/>
  <c r="H212" i="5" s="1"/>
  <c r="H213" i="5" s="1"/>
  <c r="G203" i="5"/>
  <c r="G228" i="5"/>
  <c r="G239" i="5"/>
  <c r="H260" i="5"/>
  <c r="H261" i="5" s="1"/>
  <c r="H262" i="5" s="1"/>
  <c r="H263" i="5" s="1"/>
  <c r="H264" i="5" s="1"/>
  <c r="H265" i="5" s="1"/>
  <c r="H266" i="5" s="1"/>
  <c r="H267" i="5" s="1"/>
  <c r="H268" i="5" s="1"/>
  <c r="H269" i="5" s="1"/>
  <c r="H270" i="5" s="1"/>
  <c r="H271" i="5" s="1"/>
  <c r="H272" i="5" s="1"/>
  <c r="H273" i="5" s="1"/>
  <c r="H274" i="5" s="1"/>
  <c r="H275" i="5" s="1"/>
  <c r="H276" i="5" s="1"/>
  <c r="H277" i="5" s="1"/>
  <c r="H278" i="5" s="1"/>
  <c r="H279" i="5" s="1"/>
  <c r="H280" i="5" s="1"/>
  <c r="H281" i="5" s="1"/>
  <c r="H282" i="5" s="1"/>
  <c r="G267" i="5"/>
  <c r="G283" i="5"/>
  <c r="G299" i="5"/>
  <c r="G315" i="5"/>
  <c r="G181" i="5"/>
  <c r="G185" i="5"/>
  <c r="G189" i="5"/>
  <c r="G193" i="5"/>
  <c r="G197" i="5"/>
  <c r="G201" i="5"/>
  <c r="G205" i="5"/>
  <c r="G209" i="5"/>
  <c r="G213" i="5"/>
  <c r="G222" i="5"/>
  <c r="G225" i="5"/>
  <c r="G231" i="5"/>
  <c r="G251" i="5"/>
  <c r="G263" i="5"/>
  <c r="G279" i="5"/>
  <c r="H283" i="5"/>
  <c r="H284" i="5" s="1"/>
  <c r="H285" i="5" s="1"/>
  <c r="H286" i="5" s="1"/>
  <c r="H287" i="5" s="1"/>
  <c r="H288" i="5" s="1"/>
  <c r="H289" i="5" s="1"/>
  <c r="H290" i="5" s="1"/>
  <c r="H291" i="5" s="1"/>
  <c r="H292" i="5" s="1"/>
  <c r="H293" i="5" s="1"/>
  <c r="H294" i="5" s="1"/>
  <c r="H295" i="5" s="1"/>
  <c r="H296" i="5" s="1"/>
  <c r="H297" i="5" s="1"/>
  <c r="H298" i="5" s="1"/>
  <c r="H299" i="5" s="1"/>
  <c r="H300" i="5" s="1"/>
  <c r="H301" i="5" s="1"/>
  <c r="H302" i="5" s="1"/>
  <c r="H303" i="5" s="1"/>
  <c r="H304" i="5" s="1"/>
  <c r="H305" i="5" s="1"/>
  <c r="G295" i="5"/>
  <c r="G311" i="5"/>
  <c r="G327" i="5"/>
  <c r="G168" i="5"/>
  <c r="G172" i="5"/>
  <c r="G176" i="5"/>
  <c r="G180" i="5"/>
  <c r="G184" i="5"/>
  <c r="G188" i="5"/>
  <c r="G192" i="5"/>
  <c r="G196" i="5"/>
  <c r="G200" i="5"/>
  <c r="G204" i="5"/>
  <c r="G208" i="5"/>
  <c r="G212" i="5"/>
  <c r="G216" i="5"/>
  <c r="H237" i="5"/>
  <c r="H238" i="5" s="1"/>
  <c r="H239" i="5" s="1"/>
  <c r="H240" i="5" s="1"/>
  <c r="H241" i="5" s="1"/>
  <c r="H242" i="5" s="1"/>
  <c r="H243" i="5" s="1"/>
  <c r="H244" i="5" s="1"/>
  <c r="H245" i="5" s="1"/>
  <c r="H246" i="5" s="1"/>
  <c r="H247" i="5" s="1"/>
  <c r="H248" i="5" s="1"/>
  <c r="H249" i="5" s="1"/>
  <c r="H250" i="5" s="1"/>
  <c r="H251" i="5" s="1"/>
  <c r="H252" i="5" s="1"/>
  <c r="H253" i="5" s="1"/>
  <c r="H254" i="5" s="1"/>
  <c r="H255" i="5" s="1"/>
  <c r="H256" i="5" s="1"/>
  <c r="H257" i="5" s="1"/>
  <c r="H258" i="5" s="1"/>
  <c r="H259" i="5" s="1"/>
  <c r="G262" i="5"/>
  <c r="G278" i="5"/>
  <c r="G294" i="5"/>
  <c r="G310" i="5"/>
  <c r="G326" i="5"/>
  <c r="G253" i="5"/>
  <c r="G259" i="5"/>
  <c r="G275" i="5"/>
  <c r="G291" i="5"/>
  <c r="G307" i="5"/>
  <c r="G323" i="5"/>
  <c r="G237" i="5"/>
  <c r="G255" i="5"/>
  <c r="G258" i="5"/>
  <c r="G274" i="5"/>
  <c r="G290" i="5"/>
  <c r="G306" i="5"/>
  <c r="G322" i="5"/>
  <c r="G246" i="5"/>
  <c r="G254" i="5"/>
  <c r="G271" i="5"/>
  <c r="G287" i="5"/>
  <c r="G303" i="5"/>
  <c r="H307" i="5"/>
  <c r="H308" i="5" s="1"/>
  <c r="H309" i="5" s="1"/>
  <c r="H310" i="5" s="1"/>
  <c r="H311" i="5" s="1"/>
  <c r="H312" i="5" s="1"/>
  <c r="H313" i="5" s="1"/>
  <c r="H314" i="5" s="1"/>
  <c r="H315" i="5" s="1"/>
  <c r="H316" i="5" s="1"/>
  <c r="H317" i="5" s="1"/>
  <c r="H318" i="5" s="1"/>
  <c r="H319" i="5" s="1"/>
  <c r="H320" i="5" s="1"/>
  <c r="H321" i="5" s="1"/>
  <c r="H322" i="5" s="1"/>
  <c r="H323" i="5" s="1"/>
  <c r="H324" i="5" s="1"/>
  <c r="H325" i="5" s="1"/>
  <c r="H326" i="5" s="1"/>
  <c r="H327" i="5" s="1"/>
  <c r="H328" i="5" s="1"/>
  <c r="G319" i="5"/>
  <c r="G257" i="5"/>
  <c r="G261" i="5"/>
  <c r="G265" i="5"/>
  <c r="G269" i="5"/>
  <c r="G273" i="5"/>
  <c r="G277" i="5"/>
  <c r="G281" i="5"/>
  <c r="G285" i="5"/>
  <c r="G289" i="5"/>
  <c r="G293" i="5"/>
  <c r="G297" i="5"/>
  <c r="G301" i="5"/>
  <c r="G305" i="5"/>
  <c r="G309" i="5"/>
  <c r="G313" i="5"/>
  <c r="G317" i="5"/>
  <c r="G321" i="5"/>
  <c r="G325" i="5"/>
  <c r="G248" i="5"/>
  <c r="G252" i="5"/>
  <c r="G256" i="5"/>
  <c r="G260" i="5"/>
  <c r="G264" i="5"/>
  <c r="G268" i="5"/>
  <c r="G272" i="5"/>
  <c r="G276" i="5"/>
  <c r="G280" i="5"/>
  <c r="G284" i="5"/>
  <c r="G288" i="5"/>
  <c r="G292" i="5"/>
  <c r="G296" i="5"/>
  <c r="G300" i="5"/>
  <c r="G304" i="5"/>
  <c r="G308" i="5"/>
  <c r="G312" i="5"/>
  <c r="G316" i="5"/>
  <c r="G320" i="5"/>
  <c r="G324" i="5"/>
  <c r="G328" i="5"/>
  <c r="H31" i="4"/>
  <c r="H306" i="4"/>
  <c r="G227" i="4"/>
  <c r="G224" i="4"/>
  <c r="G221" i="4"/>
  <c r="G218" i="4"/>
  <c r="G230" i="4"/>
  <c r="G254" i="4"/>
  <c r="G234" i="4"/>
  <c r="G274" i="4"/>
  <c r="G265" i="4"/>
  <c r="G242" i="4"/>
  <c r="G228" i="4"/>
  <c r="G225" i="4"/>
  <c r="G222" i="4"/>
  <c r="G262" i="4"/>
  <c r="G253" i="4"/>
  <c r="G318" i="4"/>
  <c r="G302" i="4"/>
  <c r="G286" i="4"/>
  <c r="G282" i="4"/>
  <c r="G273" i="4"/>
  <c r="G250" i="4"/>
  <c r="G241" i="4"/>
  <c r="G233" i="4"/>
  <c r="G220" i="4"/>
  <c r="G156" i="4"/>
  <c r="G149" i="4"/>
  <c r="H214" i="4"/>
  <c r="G223" i="4"/>
  <c r="G189" i="4"/>
  <c r="G169" i="4"/>
  <c r="G152" i="4"/>
  <c r="G185" i="4"/>
  <c r="G161" i="4"/>
  <c r="G157" i="4"/>
  <c r="G155" i="4"/>
  <c r="H145" i="4"/>
  <c r="G217" i="4"/>
  <c r="G181" i="4"/>
  <c r="G12" i="4"/>
  <c r="G16" i="4"/>
  <c r="G20" i="4"/>
  <c r="G24" i="4"/>
  <c r="G28" i="4"/>
  <c r="G32" i="4"/>
  <c r="G36" i="4"/>
  <c r="G40" i="4"/>
  <c r="G44" i="4"/>
  <c r="G48" i="4"/>
  <c r="G57" i="4"/>
  <c r="G60" i="4"/>
  <c r="G77" i="4"/>
  <c r="G99" i="4"/>
  <c r="G114" i="4"/>
  <c r="G122" i="4"/>
  <c r="I122" i="4" s="1"/>
  <c r="G130" i="4"/>
  <c r="G138" i="4"/>
  <c r="H8" i="4"/>
  <c r="H9" i="4" s="1"/>
  <c r="H32" i="4"/>
  <c r="H33" i="4" s="1"/>
  <c r="G51" i="4"/>
  <c r="G54" i="4"/>
  <c r="G65" i="4"/>
  <c r="G86" i="4"/>
  <c r="I86" i="4" s="1"/>
  <c r="G87" i="4"/>
  <c r="G95" i="4"/>
  <c r="H122" i="4"/>
  <c r="H123" i="4" s="1"/>
  <c r="H124" i="4" s="1"/>
  <c r="H125" i="4" s="1"/>
  <c r="H126" i="4" s="1"/>
  <c r="H127" i="4" s="1"/>
  <c r="H128" i="4" s="1"/>
  <c r="H129" i="4" s="1"/>
  <c r="H130" i="4" s="1"/>
  <c r="H131" i="4" s="1"/>
  <c r="H132" i="4" s="1"/>
  <c r="H133" i="4" s="1"/>
  <c r="H134" i="4" s="1"/>
  <c r="H135" i="4" s="1"/>
  <c r="H136" i="4" s="1"/>
  <c r="H137" i="4" s="1"/>
  <c r="H138" i="4" s="1"/>
  <c r="H139" i="4" s="1"/>
  <c r="H140" i="4" s="1"/>
  <c r="H141" i="4" s="1"/>
  <c r="H142" i="4" s="1"/>
  <c r="H143" i="4" s="1"/>
  <c r="H144" i="4" s="1"/>
  <c r="H146" i="4"/>
  <c r="G11" i="4"/>
  <c r="G15" i="4"/>
  <c r="G19" i="4"/>
  <c r="G23" i="4"/>
  <c r="G27" i="4"/>
  <c r="G31" i="4"/>
  <c r="I31" i="4" s="1"/>
  <c r="G35" i="4"/>
  <c r="G39" i="4"/>
  <c r="G43" i="4"/>
  <c r="G47" i="4"/>
  <c r="G67" i="4"/>
  <c r="G73" i="4"/>
  <c r="G75" i="4"/>
  <c r="G80" i="4"/>
  <c r="G85" i="4"/>
  <c r="G94" i="4"/>
  <c r="G53" i="4"/>
  <c r="I53" i="4" s="1"/>
  <c r="G56" i="4"/>
  <c r="G62" i="4"/>
  <c r="G71" i="4"/>
  <c r="H76" i="4"/>
  <c r="H77" i="4" s="1"/>
  <c r="H78" i="4" s="1"/>
  <c r="H79" i="4" s="1"/>
  <c r="H80" i="4" s="1"/>
  <c r="H81" i="4" s="1"/>
  <c r="H82" i="4" s="1"/>
  <c r="H83" i="4" s="1"/>
  <c r="H84" i="4" s="1"/>
  <c r="H85" i="4" s="1"/>
  <c r="H86" i="4" s="1"/>
  <c r="H87" i="4" s="1"/>
  <c r="H88" i="4" s="1"/>
  <c r="H89" i="4" s="1"/>
  <c r="H90" i="4" s="1"/>
  <c r="H91" i="4" s="1"/>
  <c r="H92" i="4" s="1"/>
  <c r="H93" i="4" s="1"/>
  <c r="H94" i="4" s="1"/>
  <c r="H95" i="4" s="1"/>
  <c r="H96" i="4" s="1"/>
  <c r="H97" i="4" s="1"/>
  <c r="H98" i="4" s="1"/>
  <c r="G93" i="4"/>
  <c r="H99" i="4"/>
  <c r="H100" i="4" s="1"/>
  <c r="H101" i="4" s="1"/>
  <c r="H102" i="4" s="1"/>
  <c r="H103" i="4" s="1"/>
  <c r="H104" i="4" s="1"/>
  <c r="H105" i="4" s="1"/>
  <c r="H106" i="4" s="1"/>
  <c r="H107" i="4" s="1"/>
  <c r="H108" i="4" s="1"/>
  <c r="H109" i="4" s="1"/>
  <c r="H110" i="4" s="1"/>
  <c r="H111" i="4" s="1"/>
  <c r="H112" i="4" s="1"/>
  <c r="H113" i="4" s="1"/>
  <c r="H114" i="4" s="1"/>
  <c r="H115" i="4" s="1"/>
  <c r="H116" i="4" s="1"/>
  <c r="H117" i="4" s="1"/>
  <c r="H118" i="4" s="1"/>
  <c r="H119" i="4" s="1"/>
  <c r="H120" i="4" s="1"/>
  <c r="H121" i="4" s="1"/>
  <c r="G10" i="4"/>
  <c r="G14" i="4"/>
  <c r="G18" i="4"/>
  <c r="G22" i="4"/>
  <c r="G26" i="4"/>
  <c r="G30" i="4"/>
  <c r="I30" i="4" s="1"/>
  <c r="G34" i="4"/>
  <c r="G38" i="4"/>
  <c r="G42" i="4"/>
  <c r="G46" i="4"/>
  <c r="G50" i="4"/>
  <c r="G82" i="4"/>
  <c r="I82" i="4" s="1"/>
  <c r="G83" i="4"/>
  <c r="G88" i="4"/>
  <c r="I88" i="4" s="1"/>
  <c r="G110" i="4"/>
  <c r="G118" i="4"/>
  <c r="I118" i="4" s="1"/>
  <c r="G126" i="4"/>
  <c r="G134" i="4"/>
  <c r="G142" i="4"/>
  <c r="G61" i="4"/>
  <c r="G64" i="4"/>
  <c r="G76" i="4"/>
  <c r="I76" i="4" s="1"/>
  <c r="G81" i="4"/>
  <c r="I81" i="4" s="1"/>
  <c r="G98" i="4"/>
  <c r="I98" i="4" s="1"/>
  <c r="G151" i="4"/>
  <c r="G52" i="4"/>
  <c r="G55" i="4"/>
  <c r="G58" i="4"/>
  <c r="I58" i="4" s="1"/>
  <c r="G90" i="4"/>
  <c r="G91" i="4"/>
  <c r="I91" i="4" s="1"/>
  <c r="G97" i="4"/>
  <c r="G102" i="4"/>
  <c r="I102" i="4" s="1"/>
  <c r="G106" i="4"/>
  <c r="H54" i="4"/>
  <c r="H55" i="4" s="1"/>
  <c r="H56" i="4" s="1"/>
  <c r="H57" i="4" s="1"/>
  <c r="H58" i="4" s="1"/>
  <c r="H59" i="4" s="1"/>
  <c r="G72" i="4"/>
  <c r="G78" i="4"/>
  <c r="I78" i="4" s="1"/>
  <c r="G79" i="4"/>
  <c r="G84" i="4"/>
  <c r="I84" i="4" s="1"/>
  <c r="G89" i="4"/>
  <c r="G101" i="4"/>
  <c r="I101" i="4" s="1"/>
  <c r="G153" i="4"/>
  <c r="G105" i="4"/>
  <c r="I105" i="4" s="1"/>
  <c r="G109" i="4"/>
  <c r="G113" i="4"/>
  <c r="I113" i="4" s="1"/>
  <c r="G117" i="4"/>
  <c r="G121" i="4"/>
  <c r="I121" i="4" s="1"/>
  <c r="G125" i="4"/>
  <c r="G129" i="4"/>
  <c r="G133" i="4"/>
  <c r="G137" i="4"/>
  <c r="G141" i="4"/>
  <c r="G145" i="4"/>
  <c r="I145" i="4" s="1"/>
  <c r="G164" i="4"/>
  <c r="G167" i="4"/>
  <c r="G170" i="4"/>
  <c r="G179" i="4"/>
  <c r="G190" i="4"/>
  <c r="G214" i="4"/>
  <c r="I214" i="4" s="1"/>
  <c r="G229" i="4"/>
  <c r="H147" i="4"/>
  <c r="H148" i="4" s="1"/>
  <c r="H149" i="4" s="1"/>
  <c r="H150" i="4" s="1"/>
  <c r="H151" i="4" s="1"/>
  <c r="H152" i="4" s="1"/>
  <c r="H153" i="4" s="1"/>
  <c r="H154" i="4" s="1"/>
  <c r="H155" i="4" s="1"/>
  <c r="H156" i="4" s="1"/>
  <c r="H157" i="4" s="1"/>
  <c r="H158" i="4" s="1"/>
  <c r="H159" i="4" s="1"/>
  <c r="H160" i="4" s="1"/>
  <c r="H161" i="4" s="1"/>
  <c r="H162" i="4" s="1"/>
  <c r="H163" i="4" s="1"/>
  <c r="H164" i="4" s="1"/>
  <c r="H165" i="4" s="1"/>
  <c r="H166" i="4" s="1"/>
  <c r="H167" i="4" s="1"/>
  <c r="G183" i="4"/>
  <c r="G194" i="4"/>
  <c r="I194" i="4" s="1"/>
  <c r="G210" i="4"/>
  <c r="G92" i="4"/>
  <c r="I92" i="4" s="1"/>
  <c r="G96" i="4"/>
  <c r="G100" i="4"/>
  <c r="I100" i="4" s="1"/>
  <c r="G104" i="4"/>
  <c r="G108" i="4"/>
  <c r="I108" i="4" s="1"/>
  <c r="G112" i="4"/>
  <c r="G116" i="4"/>
  <c r="I116" i="4" s="1"/>
  <c r="G120" i="4"/>
  <c r="G124" i="4"/>
  <c r="G128" i="4"/>
  <c r="G132" i="4"/>
  <c r="G136" i="4"/>
  <c r="G140" i="4"/>
  <c r="G144" i="4"/>
  <c r="G150" i="4"/>
  <c r="G187" i="4"/>
  <c r="G198" i="4"/>
  <c r="I198" i="4" s="1"/>
  <c r="G201" i="4"/>
  <c r="G206" i="4"/>
  <c r="G215" i="4"/>
  <c r="G147" i="4"/>
  <c r="I147" i="4" s="1"/>
  <c r="G191" i="4"/>
  <c r="G193" i="4"/>
  <c r="I193" i="4" s="1"/>
  <c r="G202" i="4"/>
  <c r="G211" i="4"/>
  <c r="G103" i="4"/>
  <c r="I103" i="4" s="1"/>
  <c r="G107" i="4"/>
  <c r="I107" i="4" s="1"/>
  <c r="G111" i="4"/>
  <c r="G115" i="4"/>
  <c r="I115" i="4" s="1"/>
  <c r="G119" i="4"/>
  <c r="G123" i="4"/>
  <c r="G127" i="4"/>
  <c r="G131" i="4"/>
  <c r="G135" i="4"/>
  <c r="G139" i="4"/>
  <c r="G143" i="4"/>
  <c r="G163" i="4"/>
  <c r="G166" i="4"/>
  <c r="G171" i="4"/>
  <c r="G174" i="4"/>
  <c r="G195" i="4"/>
  <c r="I195" i="4" s="1"/>
  <c r="G197" i="4"/>
  <c r="G207" i="4"/>
  <c r="H215" i="4"/>
  <c r="G226" i="4"/>
  <c r="I226" i="4" s="1"/>
  <c r="G232" i="4"/>
  <c r="G154" i="4"/>
  <c r="G159" i="4"/>
  <c r="G178" i="4"/>
  <c r="G199" i="4"/>
  <c r="G203" i="4"/>
  <c r="G146" i="4"/>
  <c r="I146" i="4" s="1"/>
  <c r="G160" i="4"/>
  <c r="I160" i="4" s="1"/>
  <c r="G165" i="4"/>
  <c r="H168" i="4"/>
  <c r="H169" i="4" s="1"/>
  <c r="H170" i="4" s="1"/>
  <c r="H171" i="4" s="1"/>
  <c r="H172" i="4" s="1"/>
  <c r="H173" i="4" s="1"/>
  <c r="H174" i="4" s="1"/>
  <c r="H175" i="4" s="1"/>
  <c r="H176" i="4" s="1"/>
  <c r="H177" i="4" s="1"/>
  <c r="H178" i="4" s="1"/>
  <c r="H179" i="4" s="1"/>
  <c r="H180" i="4" s="1"/>
  <c r="H181" i="4" s="1"/>
  <c r="H182" i="4" s="1"/>
  <c r="H183" i="4" s="1"/>
  <c r="H184" i="4" s="1"/>
  <c r="H185" i="4" s="1"/>
  <c r="H186" i="4" s="1"/>
  <c r="H187" i="4" s="1"/>
  <c r="H188" i="4" s="1"/>
  <c r="H189" i="4" s="1"/>
  <c r="H190" i="4" s="1"/>
  <c r="G173" i="4"/>
  <c r="G182" i="4"/>
  <c r="H191" i="4"/>
  <c r="H192" i="4" s="1"/>
  <c r="H193" i="4" s="1"/>
  <c r="H194" i="4" s="1"/>
  <c r="H195" i="4" s="1"/>
  <c r="H196" i="4" s="1"/>
  <c r="H197" i="4" s="1"/>
  <c r="H198" i="4" s="1"/>
  <c r="H199" i="4" s="1"/>
  <c r="H200" i="4" s="1"/>
  <c r="H201" i="4" s="1"/>
  <c r="H202" i="4" s="1"/>
  <c r="H203" i="4" s="1"/>
  <c r="H204" i="4" s="1"/>
  <c r="H205" i="4" s="1"/>
  <c r="H206" i="4" s="1"/>
  <c r="H207" i="4" s="1"/>
  <c r="H208" i="4" s="1"/>
  <c r="H209" i="4" s="1"/>
  <c r="H210" i="4" s="1"/>
  <c r="H211" i="4" s="1"/>
  <c r="H212" i="4" s="1"/>
  <c r="H213" i="4" s="1"/>
  <c r="H216" i="4"/>
  <c r="H217" i="4" s="1"/>
  <c r="H218" i="4" s="1"/>
  <c r="H219" i="4" s="1"/>
  <c r="H220" i="4" s="1"/>
  <c r="H221" i="4" s="1"/>
  <c r="H222" i="4" s="1"/>
  <c r="H223" i="4" s="1"/>
  <c r="H224" i="4" s="1"/>
  <c r="H225" i="4" s="1"/>
  <c r="H226" i="4" s="1"/>
  <c r="H227" i="4" s="1"/>
  <c r="H228" i="4" s="1"/>
  <c r="H229" i="4" s="1"/>
  <c r="H230" i="4" s="1"/>
  <c r="H231" i="4" s="1"/>
  <c r="H232" i="4" s="1"/>
  <c r="H233" i="4" s="1"/>
  <c r="H234" i="4" s="1"/>
  <c r="H235" i="4" s="1"/>
  <c r="H236" i="4" s="1"/>
  <c r="G148" i="4"/>
  <c r="G158" i="4"/>
  <c r="I158" i="4" s="1"/>
  <c r="G162" i="4"/>
  <c r="G175" i="4"/>
  <c r="G177" i="4"/>
  <c r="G186" i="4"/>
  <c r="G263" i="4"/>
  <c r="G205" i="4"/>
  <c r="I205" i="4" s="1"/>
  <c r="G209" i="4"/>
  <c r="G213" i="4"/>
  <c r="I213" i="4" s="1"/>
  <c r="G243" i="4"/>
  <c r="G275" i="4"/>
  <c r="G299" i="4"/>
  <c r="G315" i="4"/>
  <c r="G235" i="4"/>
  <c r="I235" i="4" s="1"/>
  <c r="G255" i="4"/>
  <c r="G298" i="4"/>
  <c r="G314" i="4"/>
  <c r="G168" i="4"/>
  <c r="G172" i="4"/>
  <c r="I172" i="4" s="1"/>
  <c r="G176" i="4"/>
  <c r="G180" i="4"/>
  <c r="G184" i="4"/>
  <c r="G188" i="4"/>
  <c r="G192" i="4"/>
  <c r="G196" i="4"/>
  <c r="I196" i="4" s="1"/>
  <c r="G200" i="4"/>
  <c r="G204" i="4"/>
  <c r="I204" i="4" s="1"/>
  <c r="G208" i="4"/>
  <c r="G212" i="4"/>
  <c r="I212" i="4" s="1"/>
  <c r="G216" i="4"/>
  <c r="I216" i="4" s="1"/>
  <c r="G219" i="4"/>
  <c r="I219" i="4" s="1"/>
  <c r="G231" i="4"/>
  <c r="H237" i="4"/>
  <c r="H238" i="4" s="1"/>
  <c r="H239" i="4" s="1"/>
  <c r="H240" i="4" s="1"/>
  <c r="H241" i="4" s="1"/>
  <c r="H242" i="4" s="1"/>
  <c r="H243" i="4" s="1"/>
  <c r="H244" i="4" s="1"/>
  <c r="H245" i="4" s="1"/>
  <c r="H246" i="4" s="1"/>
  <c r="H247" i="4" s="1"/>
  <c r="H248" i="4" s="1"/>
  <c r="H249" i="4" s="1"/>
  <c r="H250" i="4" s="1"/>
  <c r="H251" i="4" s="1"/>
  <c r="H252" i="4" s="1"/>
  <c r="H253" i="4" s="1"/>
  <c r="H254" i="4" s="1"/>
  <c r="H255" i="4" s="1"/>
  <c r="H256" i="4" s="1"/>
  <c r="H257" i="4" s="1"/>
  <c r="H258" i="4" s="1"/>
  <c r="H259" i="4" s="1"/>
  <c r="G245" i="4"/>
  <c r="G267" i="4"/>
  <c r="G277" i="4"/>
  <c r="H283" i="4"/>
  <c r="H284" i="4" s="1"/>
  <c r="H285" i="4" s="1"/>
  <c r="H286" i="4" s="1"/>
  <c r="H287" i="4" s="1"/>
  <c r="H288" i="4" s="1"/>
  <c r="H289" i="4" s="1"/>
  <c r="H290" i="4" s="1"/>
  <c r="H291" i="4" s="1"/>
  <c r="H292" i="4" s="1"/>
  <c r="H293" i="4" s="1"/>
  <c r="H294" i="4" s="1"/>
  <c r="H295" i="4" s="1"/>
  <c r="H296" i="4" s="1"/>
  <c r="H297" i="4" s="1"/>
  <c r="H298" i="4" s="1"/>
  <c r="H299" i="4" s="1"/>
  <c r="H300" i="4" s="1"/>
  <c r="H301" i="4" s="1"/>
  <c r="H302" i="4" s="1"/>
  <c r="H303" i="4" s="1"/>
  <c r="H304" i="4" s="1"/>
  <c r="H305" i="4" s="1"/>
  <c r="G295" i="4"/>
  <c r="G311" i="4"/>
  <c r="G327" i="4"/>
  <c r="G247" i="4"/>
  <c r="G257" i="4"/>
  <c r="H260" i="4"/>
  <c r="H261" i="4" s="1"/>
  <c r="H262" i="4" s="1"/>
  <c r="H263" i="4" s="1"/>
  <c r="H264" i="4" s="1"/>
  <c r="H265" i="4" s="1"/>
  <c r="H266" i="4" s="1"/>
  <c r="H267" i="4" s="1"/>
  <c r="H268" i="4" s="1"/>
  <c r="H269" i="4" s="1"/>
  <c r="H270" i="4" s="1"/>
  <c r="H271" i="4" s="1"/>
  <c r="H272" i="4" s="1"/>
  <c r="H273" i="4" s="1"/>
  <c r="H274" i="4" s="1"/>
  <c r="H275" i="4" s="1"/>
  <c r="H276" i="4" s="1"/>
  <c r="H277" i="4" s="1"/>
  <c r="H278" i="4" s="1"/>
  <c r="H279" i="4" s="1"/>
  <c r="H280" i="4" s="1"/>
  <c r="H281" i="4" s="1"/>
  <c r="H282" i="4" s="1"/>
  <c r="G266" i="4"/>
  <c r="G279" i="4"/>
  <c r="G294" i="4"/>
  <c r="G310" i="4"/>
  <c r="G326" i="4"/>
  <c r="G237" i="4"/>
  <c r="I237" i="4" s="1"/>
  <c r="G246" i="4"/>
  <c r="G259" i="4"/>
  <c r="G269" i="4"/>
  <c r="G278" i="4"/>
  <c r="G285" i="4"/>
  <c r="I285" i="4" s="1"/>
  <c r="G291" i="4"/>
  <c r="G307" i="4"/>
  <c r="G323" i="4"/>
  <c r="G239" i="4"/>
  <c r="G249" i="4"/>
  <c r="G258" i="4"/>
  <c r="G271" i="4"/>
  <c r="G281" i="4"/>
  <c r="G290" i="4"/>
  <c r="I290" i="4" s="1"/>
  <c r="G306" i="4"/>
  <c r="I306" i="4" s="1"/>
  <c r="G322" i="4"/>
  <c r="G238" i="4"/>
  <c r="G251" i="4"/>
  <c r="G261" i="4"/>
  <c r="G270" i="4"/>
  <c r="G283" i="4"/>
  <c r="I283" i="4" s="1"/>
  <c r="G287" i="4"/>
  <c r="I287" i="4" s="1"/>
  <c r="G303" i="4"/>
  <c r="H307" i="4"/>
  <c r="H308" i="4" s="1"/>
  <c r="H309" i="4" s="1"/>
  <c r="H310" i="4" s="1"/>
  <c r="H311" i="4" s="1"/>
  <c r="H312" i="4" s="1"/>
  <c r="H313" i="4" s="1"/>
  <c r="H314" i="4" s="1"/>
  <c r="H315" i="4" s="1"/>
  <c r="H316" i="4" s="1"/>
  <c r="H317" i="4" s="1"/>
  <c r="H318" i="4" s="1"/>
  <c r="H319" i="4" s="1"/>
  <c r="H320" i="4" s="1"/>
  <c r="H321" i="4" s="1"/>
  <c r="H322" i="4" s="1"/>
  <c r="H323" i="4" s="1"/>
  <c r="H324" i="4" s="1"/>
  <c r="H325" i="4" s="1"/>
  <c r="H326" i="4" s="1"/>
  <c r="H327" i="4" s="1"/>
  <c r="H328" i="4" s="1"/>
  <c r="G319" i="4"/>
  <c r="G289" i="4"/>
  <c r="I289" i="4" s="1"/>
  <c r="G293" i="4"/>
  <c r="G297" i="4"/>
  <c r="G301" i="4"/>
  <c r="G305" i="4"/>
  <c r="G309" i="4"/>
  <c r="G313" i="4"/>
  <c r="G317" i="4"/>
  <c r="G321" i="4"/>
  <c r="G325" i="4"/>
  <c r="G236" i="4"/>
  <c r="I236" i="4" s="1"/>
  <c r="G240" i="4"/>
  <c r="G244" i="4"/>
  <c r="G248" i="4"/>
  <c r="G252" i="4"/>
  <c r="G256" i="4"/>
  <c r="G260" i="4"/>
  <c r="I260" i="4" s="1"/>
  <c r="G264" i="4"/>
  <c r="G268" i="4"/>
  <c r="G272" i="4"/>
  <c r="I272" i="4" s="1"/>
  <c r="G276" i="4"/>
  <c r="G280" i="4"/>
  <c r="G284" i="4"/>
  <c r="I284" i="4" s="1"/>
  <c r="G288" i="4"/>
  <c r="G292" i="4"/>
  <c r="I292" i="4" s="1"/>
  <c r="G296" i="4"/>
  <c r="G300" i="4"/>
  <c r="G304" i="4"/>
  <c r="G308" i="4"/>
  <c r="G312" i="4"/>
  <c r="G316" i="4"/>
  <c r="G320" i="4"/>
  <c r="G324" i="4"/>
  <c r="G328" i="4"/>
  <c r="F7" i="3"/>
  <c r="F8" i="3"/>
  <c r="F9" i="3"/>
  <c r="F10" i="3"/>
  <c r="F11" i="3"/>
  <c r="F12" i="3"/>
  <c r="G27" i="3"/>
  <c r="H30" i="3"/>
  <c r="G31" i="3"/>
  <c r="G39" i="3"/>
  <c r="G44" i="3"/>
  <c r="G48" i="3"/>
  <c r="H99" i="3"/>
  <c r="H100" i="3" s="1"/>
  <c r="H101" i="3" s="1"/>
  <c r="H102" i="3" s="1"/>
  <c r="H103" i="3" s="1"/>
  <c r="H104" i="3" s="1"/>
  <c r="H105" i="3" s="1"/>
  <c r="H106" i="3" s="1"/>
  <c r="H107" i="3" s="1"/>
  <c r="H108" i="3" s="1"/>
  <c r="H109" i="3" s="1"/>
  <c r="H110" i="3" s="1"/>
  <c r="H111" i="3" s="1"/>
  <c r="H112" i="3" s="1"/>
  <c r="H113" i="3" s="1"/>
  <c r="H114" i="3" s="1"/>
  <c r="H115" i="3" s="1"/>
  <c r="H116" i="3" s="1"/>
  <c r="H117" i="3" s="1"/>
  <c r="H118" i="3" s="1"/>
  <c r="H119" i="3" s="1"/>
  <c r="H120" i="3" s="1"/>
  <c r="H121" i="3" s="1"/>
  <c r="H13" i="3"/>
  <c r="I13" i="3" s="1"/>
  <c r="G30" i="3"/>
  <c r="I30" i="3" s="1"/>
  <c r="G41" i="3"/>
  <c r="H122" i="3"/>
  <c r="G33" i="3"/>
  <c r="G45" i="3"/>
  <c r="G49" i="3"/>
  <c r="H76" i="3"/>
  <c r="H77" i="3" s="1"/>
  <c r="H78" i="3" s="1"/>
  <c r="H79" i="3" s="1"/>
  <c r="H80" i="3" s="1"/>
  <c r="H81" i="3" s="1"/>
  <c r="H82" i="3" s="1"/>
  <c r="H83" i="3" s="1"/>
  <c r="H84" i="3" s="1"/>
  <c r="H85" i="3" s="1"/>
  <c r="H86" i="3" s="1"/>
  <c r="H87" i="3" s="1"/>
  <c r="H88" i="3" s="1"/>
  <c r="H89" i="3" s="1"/>
  <c r="H90" i="3" s="1"/>
  <c r="H91" i="3" s="1"/>
  <c r="H92" i="3" s="1"/>
  <c r="H93" i="3" s="1"/>
  <c r="H94" i="3" s="1"/>
  <c r="H95" i="3" s="1"/>
  <c r="H96" i="3" s="1"/>
  <c r="H97" i="3" s="1"/>
  <c r="H98" i="3" s="1"/>
  <c r="G247" i="3"/>
  <c r="G246" i="3"/>
  <c r="H145" i="3"/>
  <c r="H146" i="3" s="1"/>
  <c r="H147" i="3" s="1"/>
  <c r="H148" i="3" s="1"/>
  <c r="H149" i="3" s="1"/>
  <c r="H150" i="3" s="1"/>
  <c r="H151" i="3" s="1"/>
  <c r="H152" i="3" s="1"/>
  <c r="H153" i="3" s="1"/>
  <c r="H154" i="3" s="1"/>
  <c r="H155" i="3" s="1"/>
  <c r="H156" i="3" s="1"/>
  <c r="H157" i="3" s="1"/>
  <c r="H158" i="3" s="1"/>
  <c r="H159" i="3" s="1"/>
  <c r="H160" i="3" s="1"/>
  <c r="H161" i="3" s="1"/>
  <c r="H162" i="3" s="1"/>
  <c r="H163" i="3" s="1"/>
  <c r="H164" i="3" s="1"/>
  <c r="H165" i="3" s="1"/>
  <c r="H166" i="3" s="1"/>
  <c r="H167" i="3" s="1"/>
  <c r="G163" i="3"/>
  <c r="G162" i="3"/>
  <c r="G161" i="3"/>
  <c r="G160" i="3"/>
  <c r="I160" i="3" s="1"/>
  <c r="G159" i="3"/>
  <c r="G158" i="3"/>
  <c r="G157" i="3"/>
  <c r="G156" i="3"/>
  <c r="I156" i="3" s="1"/>
  <c r="G155" i="3"/>
  <c r="G154" i="3"/>
  <c r="G153" i="3"/>
  <c r="G152" i="3"/>
  <c r="I152" i="3" s="1"/>
  <c r="G151" i="3"/>
  <c r="G150" i="3"/>
  <c r="G149" i="3"/>
  <c r="G148" i="3"/>
  <c r="I148" i="3" s="1"/>
  <c r="G147" i="3"/>
  <c r="I147" i="3" s="1"/>
  <c r="G146" i="3"/>
  <c r="I146" i="3" s="1"/>
  <c r="G145" i="3"/>
  <c r="I145" i="3" s="1"/>
  <c r="G144" i="3"/>
  <c r="I144" i="3" s="1"/>
  <c r="G143" i="3"/>
  <c r="G142" i="3"/>
  <c r="G141" i="3"/>
  <c r="G249" i="3"/>
  <c r="G164" i="3"/>
  <c r="G134" i="3"/>
  <c r="G132" i="3"/>
  <c r="G130" i="3"/>
  <c r="I130" i="3" s="1"/>
  <c r="G128" i="3"/>
  <c r="G126" i="3"/>
  <c r="G124" i="3"/>
  <c r="G122" i="3"/>
  <c r="I122" i="3" s="1"/>
  <c r="G120" i="3"/>
  <c r="G115" i="3"/>
  <c r="G139" i="3"/>
  <c r="G118" i="3"/>
  <c r="G136" i="3"/>
  <c r="H123" i="3"/>
  <c r="H124" i="3" s="1"/>
  <c r="H125" i="3" s="1"/>
  <c r="H126" i="3" s="1"/>
  <c r="H127" i="3" s="1"/>
  <c r="H128" i="3" s="1"/>
  <c r="H129" i="3" s="1"/>
  <c r="H130" i="3" s="1"/>
  <c r="H131" i="3" s="1"/>
  <c r="H132" i="3" s="1"/>
  <c r="H133" i="3" s="1"/>
  <c r="H134" i="3" s="1"/>
  <c r="H135" i="3" s="1"/>
  <c r="H136" i="3" s="1"/>
  <c r="H137" i="3" s="1"/>
  <c r="H138" i="3" s="1"/>
  <c r="H139" i="3" s="1"/>
  <c r="H140" i="3" s="1"/>
  <c r="H141" i="3" s="1"/>
  <c r="H142" i="3" s="1"/>
  <c r="H143" i="3" s="1"/>
  <c r="H144" i="3" s="1"/>
  <c r="G116" i="3"/>
  <c r="G138" i="3"/>
  <c r="I138" i="3" s="1"/>
  <c r="G133" i="3"/>
  <c r="G131" i="3"/>
  <c r="G129" i="3"/>
  <c r="G127" i="3"/>
  <c r="I127" i="3" s="1"/>
  <c r="G125" i="3"/>
  <c r="I125" i="3" s="1"/>
  <c r="G123" i="3"/>
  <c r="I123" i="3" s="1"/>
  <c r="G121" i="3"/>
  <c r="G119" i="3"/>
  <c r="G113" i="3"/>
  <c r="G135" i="3"/>
  <c r="G109" i="3"/>
  <c r="G140" i="3"/>
  <c r="I140" i="3" s="1"/>
  <c r="G117" i="3"/>
  <c r="G114" i="3"/>
  <c r="G29" i="3"/>
  <c r="G38" i="3"/>
  <c r="G110" i="3"/>
  <c r="G35" i="3"/>
  <c r="G43" i="3"/>
  <c r="G46" i="3"/>
  <c r="G50" i="3"/>
  <c r="H53" i="3"/>
  <c r="H54" i="3" s="1"/>
  <c r="H55" i="3" s="1"/>
  <c r="H56" i="3" s="1"/>
  <c r="H57" i="3" s="1"/>
  <c r="H58" i="3" s="1"/>
  <c r="H59" i="3" s="1"/>
  <c r="H60" i="3" s="1"/>
  <c r="H61" i="3" s="1"/>
  <c r="H62" i="3" s="1"/>
  <c r="H63" i="3" s="1"/>
  <c r="H64" i="3" s="1"/>
  <c r="H65" i="3" s="1"/>
  <c r="H66" i="3" s="1"/>
  <c r="H67" i="3" s="1"/>
  <c r="H68" i="3" s="1"/>
  <c r="H69" i="3" s="1"/>
  <c r="H70" i="3" s="1"/>
  <c r="H71" i="3" s="1"/>
  <c r="H72" i="3" s="1"/>
  <c r="H73" i="3" s="1"/>
  <c r="H74" i="3" s="1"/>
  <c r="H75" i="3" s="1"/>
  <c r="G111" i="3"/>
  <c r="G28" i="3"/>
  <c r="H31" i="3"/>
  <c r="H32" i="3" s="1"/>
  <c r="H33" i="3" s="1"/>
  <c r="H34" i="3" s="1"/>
  <c r="I34" i="3" s="1"/>
  <c r="G32" i="3"/>
  <c r="G40" i="3"/>
  <c r="G42" i="3"/>
  <c r="G37" i="3"/>
  <c r="G47" i="3"/>
  <c r="G51" i="3"/>
  <c r="G112" i="3"/>
  <c r="G137" i="3"/>
  <c r="G108" i="3"/>
  <c r="G107" i="3"/>
  <c r="G165" i="3"/>
  <c r="I165" i="3" s="1"/>
  <c r="G52" i="3"/>
  <c r="G53" i="3"/>
  <c r="I53" i="3" s="1"/>
  <c r="G54" i="3"/>
  <c r="G55" i="3"/>
  <c r="I55" i="3" s="1"/>
  <c r="G56" i="3"/>
  <c r="G57" i="3"/>
  <c r="G58" i="3"/>
  <c r="G59" i="3"/>
  <c r="I59" i="3" s="1"/>
  <c r="G60" i="3"/>
  <c r="G61" i="3"/>
  <c r="I61" i="3" s="1"/>
  <c r="G62" i="3"/>
  <c r="G63" i="3"/>
  <c r="I63" i="3" s="1"/>
  <c r="G64" i="3"/>
  <c r="G65" i="3"/>
  <c r="G66" i="3"/>
  <c r="G67" i="3"/>
  <c r="I67" i="3" s="1"/>
  <c r="G68" i="3"/>
  <c r="G69" i="3"/>
  <c r="I69" i="3" s="1"/>
  <c r="G70" i="3"/>
  <c r="G71" i="3"/>
  <c r="G72" i="3"/>
  <c r="G73" i="3"/>
  <c r="G74" i="3"/>
  <c r="G75" i="3"/>
  <c r="I75" i="3" s="1"/>
  <c r="G76" i="3"/>
  <c r="G77" i="3"/>
  <c r="G78" i="3"/>
  <c r="G79" i="3"/>
  <c r="G80" i="3"/>
  <c r="G81" i="3"/>
  <c r="G82" i="3"/>
  <c r="G83" i="3"/>
  <c r="I83" i="3" s="1"/>
  <c r="G84" i="3"/>
  <c r="G85" i="3"/>
  <c r="G86" i="3"/>
  <c r="G87" i="3"/>
  <c r="G88" i="3"/>
  <c r="G89" i="3"/>
  <c r="G90" i="3"/>
  <c r="G91" i="3"/>
  <c r="I91" i="3" s="1"/>
  <c r="G92" i="3"/>
  <c r="G93" i="3"/>
  <c r="G94" i="3"/>
  <c r="G95" i="3"/>
  <c r="G96" i="3"/>
  <c r="G97" i="3"/>
  <c r="G98" i="3"/>
  <c r="G99" i="3"/>
  <c r="I99" i="3" s="1"/>
  <c r="G100" i="3"/>
  <c r="G101" i="3"/>
  <c r="G102" i="3"/>
  <c r="G103" i="3"/>
  <c r="G104" i="3"/>
  <c r="G105" i="3"/>
  <c r="G106" i="3"/>
  <c r="G185" i="3"/>
  <c r="G187" i="3"/>
  <c r="H191" i="3"/>
  <c r="H192" i="3" s="1"/>
  <c r="H193" i="3" s="1"/>
  <c r="H194" i="3" s="1"/>
  <c r="H195" i="3" s="1"/>
  <c r="H196" i="3" s="1"/>
  <c r="H197" i="3" s="1"/>
  <c r="H198" i="3" s="1"/>
  <c r="H199" i="3" s="1"/>
  <c r="H200" i="3" s="1"/>
  <c r="H201" i="3" s="1"/>
  <c r="H202" i="3" s="1"/>
  <c r="H203" i="3" s="1"/>
  <c r="H204" i="3" s="1"/>
  <c r="H205" i="3" s="1"/>
  <c r="H206" i="3" s="1"/>
  <c r="H207" i="3" s="1"/>
  <c r="H208" i="3" s="1"/>
  <c r="H209" i="3" s="1"/>
  <c r="H210" i="3" s="1"/>
  <c r="H211" i="3" s="1"/>
  <c r="H212" i="3" s="1"/>
  <c r="H213" i="3" s="1"/>
  <c r="G258" i="3"/>
  <c r="G266" i="3"/>
  <c r="G274" i="3"/>
  <c r="G282" i="3"/>
  <c r="G290" i="3"/>
  <c r="G298" i="3"/>
  <c r="I298" i="3" s="1"/>
  <c r="G306" i="3"/>
  <c r="G314" i="3"/>
  <c r="I314" i="3" s="1"/>
  <c r="G322" i="3"/>
  <c r="G168" i="3"/>
  <c r="G172" i="3"/>
  <c r="G176" i="3"/>
  <c r="G182" i="3"/>
  <c r="G179" i="3"/>
  <c r="G190" i="3"/>
  <c r="H237" i="3"/>
  <c r="H238" i="3" s="1"/>
  <c r="H239" i="3" s="1"/>
  <c r="H240" i="3" s="1"/>
  <c r="H241" i="3" s="1"/>
  <c r="H242" i="3" s="1"/>
  <c r="H243" i="3" s="1"/>
  <c r="H244" i="3" s="1"/>
  <c r="H245" i="3" s="1"/>
  <c r="H246" i="3" s="1"/>
  <c r="H247" i="3" s="1"/>
  <c r="H248" i="3" s="1"/>
  <c r="H249" i="3" s="1"/>
  <c r="H250" i="3" s="1"/>
  <c r="H251" i="3" s="1"/>
  <c r="H252" i="3" s="1"/>
  <c r="H253" i="3" s="1"/>
  <c r="H254" i="3" s="1"/>
  <c r="H255" i="3" s="1"/>
  <c r="H256" i="3" s="1"/>
  <c r="H257" i="3" s="1"/>
  <c r="H258" i="3" s="1"/>
  <c r="H259" i="3" s="1"/>
  <c r="G167" i="3"/>
  <c r="I167" i="3" s="1"/>
  <c r="G171" i="3"/>
  <c r="G175" i="3"/>
  <c r="G184" i="3"/>
  <c r="G181" i="3"/>
  <c r="G186" i="3"/>
  <c r="G188" i="3"/>
  <c r="H214" i="3"/>
  <c r="H215" i="3" s="1"/>
  <c r="H216" i="3" s="1"/>
  <c r="H217" i="3" s="1"/>
  <c r="H218" i="3" s="1"/>
  <c r="H219" i="3" s="1"/>
  <c r="H220" i="3" s="1"/>
  <c r="H221" i="3" s="1"/>
  <c r="H222" i="3" s="1"/>
  <c r="H223" i="3" s="1"/>
  <c r="H224" i="3" s="1"/>
  <c r="H225" i="3" s="1"/>
  <c r="H226" i="3" s="1"/>
  <c r="H227" i="3" s="1"/>
  <c r="H228" i="3" s="1"/>
  <c r="H229" i="3" s="1"/>
  <c r="H230" i="3" s="1"/>
  <c r="H231" i="3" s="1"/>
  <c r="H232" i="3" s="1"/>
  <c r="H233" i="3" s="1"/>
  <c r="H234" i="3" s="1"/>
  <c r="H235" i="3" s="1"/>
  <c r="H236" i="3" s="1"/>
  <c r="G166" i="3"/>
  <c r="I166" i="3" s="1"/>
  <c r="G170" i="3"/>
  <c r="G174" i="3"/>
  <c r="G178" i="3"/>
  <c r="G191" i="3"/>
  <c r="G183" i="3"/>
  <c r="H168" i="3"/>
  <c r="H169" i="3" s="1"/>
  <c r="H170" i="3" s="1"/>
  <c r="H171" i="3" s="1"/>
  <c r="H172" i="3" s="1"/>
  <c r="H173" i="3" s="1"/>
  <c r="H174" i="3" s="1"/>
  <c r="H175" i="3" s="1"/>
  <c r="H176" i="3" s="1"/>
  <c r="H177" i="3" s="1"/>
  <c r="H178" i="3" s="1"/>
  <c r="H179" i="3" s="1"/>
  <c r="H180" i="3" s="1"/>
  <c r="H181" i="3" s="1"/>
  <c r="H182" i="3" s="1"/>
  <c r="H183" i="3" s="1"/>
  <c r="H184" i="3" s="1"/>
  <c r="H185" i="3" s="1"/>
  <c r="H186" i="3" s="1"/>
  <c r="H187" i="3" s="1"/>
  <c r="H188" i="3" s="1"/>
  <c r="H189" i="3" s="1"/>
  <c r="H190" i="3" s="1"/>
  <c r="G169" i="3"/>
  <c r="G173" i="3"/>
  <c r="G177" i="3"/>
  <c r="G180" i="3"/>
  <c r="G189" i="3"/>
  <c r="G251" i="3"/>
  <c r="I251" i="3" s="1"/>
  <c r="G259" i="3"/>
  <c r="G267" i="3"/>
  <c r="G275" i="3"/>
  <c r="G283" i="3"/>
  <c r="G291" i="3"/>
  <c r="G299" i="3"/>
  <c r="H306" i="3"/>
  <c r="H307" i="3" s="1"/>
  <c r="H308" i="3" s="1"/>
  <c r="H309" i="3" s="1"/>
  <c r="H310" i="3" s="1"/>
  <c r="H311" i="3" s="1"/>
  <c r="H312" i="3" s="1"/>
  <c r="H313" i="3" s="1"/>
  <c r="H314" i="3" s="1"/>
  <c r="H315" i="3" s="1"/>
  <c r="H316" i="3" s="1"/>
  <c r="H317" i="3" s="1"/>
  <c r="H318" i="3" s="1"/>
  <c r="H319" i="3" s="1"/>
  <c r="H320" i="3" s="1"/>
  <c r="H321" i="3" s="1"/>
  <c r="H322" i="3" s="1"/>
  <c r="H323" i="3" s="1"/>
  <c r="H324" i="3" s="1"/>
  <c r="H325" i="3" s="1"/>
  <c r="H326" i="3" s="1"/>
  <c r="H327" i="3" s="1"/>
  <c r="H328" i="3" s="1"/>
  <c r="G307" i="3"/>
  <c r="I307" i="3" s="1"/>
  <c r="G315" i="3"/>
  <c r="G323" i="3"/>
  <c r="I323" i="3" s="1"/>
  <c r="G252" i="3"/>
  <c r="G260" i="3"/>
  <c r="G268" i="3"/>
  <c r="G276" i="3"/>
  <c r="H283" i="3"/>
  <c r="H284" i="3" s="1"/>
  <c r="H285" i="3" s="1"/>
  <c r="H286" i="3" s="1"/>
  <c r="H287" i="3" s="1"/>
  <c r="H288" i="3" s="1"/>
  <c r="H289" i="3" s="1"/>
  <c r="H290" i="3" s="1"/>
  <c r="H291" i="3" s="1"/>
  <c r="H292" i="3" s="1"/>
  <c r="H293" i="3" s="1"/>
  <c r="H294" i="3" s="1"/>
  <c r="H295" i="3" s="1"/>
  <c r="H296" i="3" s="1"/>
  <c r="H297" i="3" s="1"/>
  <c r="H298" i="3" s="1"/>
  <c r="H299" i="3" s="1"/>
  <c r="H300" i="3" s="1"/>
  <c r="H301" i="3" s="1"/>
  <c r="H302" i="3" s="1"/>
  <c r="H303" i="3" s="1"/>
  <c r="H304" i="3" s="1"/>
  <c r="H305" i="3" s="1"/>
  <c r="G284" i="3"/>
  <c r="I284" i="3" s="1"/>
  <c r="G292" i="3"/>
  <c r="G300" i="3"/>
  <c r="I300" i="3" s="1"/>
  <c r="G308" i="3"/>
  <c r="G316" i="3"/>
  <c r="I316" i="3" s="1"/>
  <c r="G324" i="3"/>
  <c r="G245" i="3"/>
  <c r="G253" i="3"/>
  <c r="H260" i="3"/>
  <c r="H261" i="3" s="1"/>
  <c r="H262" i="3" s="1"/>
  <c r="H263" i="3" s="1"/>
  <c r="H264" i="3" s="1"/>
  <c r="H265" i="3" s="1"/>
  <c r="H266" i="3" s="1"/>
  <c r="H267" i="3" s="1"/>
  <c r="H268" i="3" s="1"/>
  <c r="H269" i="3" s="1"/>
  <c r="H270" i="3" s="1"/>
  <c r="H271" i="3" s="1"/>
  <c r="H272" i="3" s="1"/>
  <c r="H273" i="3" s="1"/>
  <c r="H274" i="3" s="1"/>
  <c r="H275" i="3" s="1"/>
  <c r="H276" i="3" s="1"/>
  <c r="H277" i="3" s="1"/>
  <c r="H278" i="3" s="1"/>
  <c r="H279" i="3" s="1"/>
  <c r="H280" i="3" s="1"/>
  <c r="H281" i="3" s="1"/>
  <c r="H282" i="3" s="1"/>
  <c r="G261" i="3"/>
  <c r="G269" i="3"/>
  <c r="G277" i="3"/>
  <c r="G285" i="3"/>
  <c r="I285" i="3" s="1"/>
  <c r="G293" i="3"/>
  <c r="G301" i="3"/>
  <c r="G309" i="3"/>
  <c r="I309" i="3" s="1"/>
  <c r="G317" i="3"/>
  <c r="I317" i="3" s="1"/>
  <c r="G325" i="3"/>
  <c r="G254" i="3"/>
  <c r="I254" i="3" s="1"/>
  <c r="G262" i="3"/>
  <c r="G270" i="3"/>
  <c r="G278" i="3"/>
  <c r="G286" i="3"/>
  <c r="G294" i="3"/>
  <c r="G302" i="3"/>
  <c r="I302" i="3" s="1"/>
  <c r="G310" i="3"/>
  <c r="I310" i="3" s="1"/>
  <c r="G318" i="3"/>
  <c r="I318" i="3" s="1"/>
  <c r="G326" i="3"/>
  <c r="G192" i="3"/>
  <c r="I192" i="3" s="1"/>
  <c r="G193" i="3"/>
  <c r="G194" i="3"/>
  <c r="G195" i="3"/>
  <c r="G196" i="3"/>
  <c r="I196" i="3" s="1"/>
  <c r="G197" i="3"/>
  <c r="G198" i="3"/>
  <c r="I198" i="3" s="1"/>
  <c r="G199" i="3"/>
  <c r="G200" i="3"/>
  <c r="G201" i="3"/>
  <c r="G202" i="3"/>
  <c r="G203" i="3"/>
  <c r="G204" i="3"/>
  <c r="I204" i="3" s="1"/>
  <c r="G205" i="3"/>
  <c r="G206" i="3"/>
  <c r="I206" i="3" s="1"/>
  <c r="G207" i="3"/>
  <c r="G208" i="3"/>
  <c r="G209" i="3"/>
  <c r="G210" i="3"/>
  <c r="G211" i="3"/>
  <c r="G212" i="3"/>
  <c r="I212" i="3" s="1"/>
  <c r="G213" i="3"/>
  <c r="G214" i="3"/>
  <c r="I214" i="3" s="1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I238" i="3" s="1"/>
  <c r="G239" i="3"/>
  <c r="G240" i="3"/>
  <c r="I240" i="3" s="1"/>
  <c r="G241" i="3"/>
  <c r="G242" i="3"/>
  <c r="G243" i="3"/>
  <c r="G244" i="3"/>
  <c r="I244" i="3" s="1"/>
  <c r="G255" i="3"/>
  <c r="G263" i="3"/>
  <c r="I263" i="3" s="1"/>
  <c r="G271" i="3"/>
  <c r="G279" i="3"/>
  <c r="G287" i="3"/>
  <c r="G295" i="3"/>
  <c r="G303" i="3"/>
  <c r="G311" i="3"/>
  <c r="I311" i="3" s="1"/>
  <c r="G319" i="3"/>
  <c r="I319" i="3" s="1"/>
  <c r="G327" i="3"/>
  <c r="I327" i="3" s="1"/>
  <c r="G248" i="3"/>
  <c r="G256" i="3"/>
  <c r="G264" i="3"/>
  <c r="G272" i="3"/>
  <c r="G280" i="3"/>
  <c r="G288" i="3"/>
  <c r="I288" i="3" s="1"/>
  <c r="G296" i="3"/>
  <c r="G304" i="3"/>
  <c r="I304" i="3" s="1"/>
  <c r="G312" i="3"/>
  <c r="I312" i="3" s="1"/>
  <c r="G320" i="3"/>
  <c r="I320" i="3" s="1"/>
  <c r="G328" i="3"/>
  <c r="G250" i="3"/>
  <c r="G257" i="3"/>
  <c r="G265" i="3"/>
  <c r="I265" i="3" s="1"/>
  <c r="G273" i="3"/>
  <c r="G281" i="3"/>
  <c r="G289" i="3"/>
  <c r="G297" i="3"/>
  <c r="I297" i="3" s="1"/>
  <c r="G305" i="3"/>
  <c r="G313" i="3"/>
  <c r="I313" i="3" s="1"/>
  <c r="G321" i="3"/>
  <c r="I321" i="3" s="1"/>
  <c r="I258" i="9" l="1"/>
  <c r="F258" i="9"/>
  <c r="H259" i="9"/>
  <c r="H237" i="9"/>
  <c r="I8" i="9"/>
  <c r="I9" i="9"/>
  <c r="I8" i="12"/>
  <c r="I10" i="12"/>
  <c r="I12" i="12"/>
  <c r="I9" i="12"/>
  <c r="I286" i="11"/>
  <c r="I307" i="11"/>
  <c r="I13" i="11"/>
  <c r="I10" i="11"/>
  <c r="I15" i="11"/>
  <c r="I283" i="11"/>
  <c r="I306" i="11"/>
  <c r="H12" i="6"/>
  <c r="H13" i="6" s="1"/>
  <c r="H14" i="6" s="1"/>
  <c r="I11" i="6"/>
  <c r="F11" i="6"/>
  <c r="I35" i="6"/>
  <c r="H36" i="6"/>
  <c r="H37" i="6" s="1"/>
  <c r="H38" i="6" s="1"/>
  <c r="F35" i="6"/>
  <c r="I53" i="6"/>
  <c r="F10" i="6"/>
  <c r="F8" i="6"/>
  <c r="I8" i="6"/>
  <c r="I8" i="5"/>
  <c r="I314" i="4"/>
  <c r="I241" i="4"/>
  <c r="I312" i="4"/>
  <c r="I280" i="4"/>
  <c r="I248" i="4"/>
  <c r="I309" i="4"/>
  <c r="I303" i="4"/>
  <c r="I307" i="4"/>
  <c r="I326" i="4"/>
  <c r="I327" i="4"/>
  <c r="I231" i="4"/>
  <c r="I192" i="4"/>
  <c r="I298" i="4"/>
  <c r="I209" i="4"/>
  <c r="I148" i="4"/>
  <c r="I143" i="4"/>
  <c r="I111" i="4"/>
  <c r="I215" i="4"/>
  <c r="I136" i="4"/>
  <c r="I104" i="4"/>
  <c r="I229" i="4"/>
  <c r="I141" i="4"/>
  <c r="I109" i="4"/>
  <c r="I55" i="4"/>
  <c r="I142" i="4"/>
  <c r="I56" i="4"/>
  <c r="I114" i="4"/>
  <c r="I217" i="4"/>
  <c r="I189" i="4"/>
  <c r="I250" i="4"/>
  <c r="I222" i="4"/>
  <c r="I230" i="4"/>
  <c r="I33" i="4"/>
  <c r="I313" i="4"/>
  <c r="I308" i="4"/>
  <c r="I276" i="4"/>
  <c r="I244" i="4"/>
  <c r="I305" i="4"/>
  <c r="I291" i="4"/>
  <c r="I310" i="4"/>
  <c r="I311" i="4"/>
  <c r="I188" i="4"/>
  <c r="I255" i="4"/>
  <c r="I203" i="4"/>
  <c r="I207" i="4"/>
  <c r="I139" i="4"/>
  <c r="I206" i="4"/>
  <c r="I132" i="4"/>
  <c r="I137" i="4"/>
  <c r="I134" i="4"/>
  <c r="I54" i="4"/>
  <c r="I99" i="4"/>
  <c r="I32" i="4"/>
  <c r="I223" i="4"/>
  <c r="I273" i="4"/>
  <c r="I225" i="4"/>
  <c r="I218" i="4"/>
  <c r="I8" i="4"/>
  <c r="I322" i="4"/>
  <c r="I304" i="4"/>
  <c r="I240" i="4"/>
  <c r="I301" i="4"/>
  <c r="I281" i="4"/>
  <c r="I294" i="4"/>
  <c r="I295" i="4"/>
  <c r="I184" i="4"/>
  <c r="I263" i="4"/>
  <c r="I199" i="4"/>
  <c r="I197" i="4"/>
  <c r="I135" i="4"/>
  <c r="I201" i="4"/>
  <c r="I128" i="4"/>
  <c r="I96" i="4"/>
  <c r="I190" i="4"/>
  <c r="I133" i="4"/>
  <c r="I153" i="4"/>
  <c r="I106" i="4"/>
  <c r="I151" i="4"/>
  <c r="I126" i="4"/>
  <c r="I77" i="4"/>
  <c r="I155" i="4"/>
  <c r="I282" i="4"/>
  <c r="I228" i="4"/>
  <c r="I221" i="4"/>
  <c r="I316" i="4"/>
  <c r="I180" i="4"/>
  <c r="I315" i="4"/>
  <c r="I182" i="4"/>
  <c r="I178" i="4"/>
  <c r="I131" i="4"/>
  <c r="I211" i="4"/>
  <c r="I124" i="4"/>
  <c r="I179" i="4"/>
  <c r="I129" i="4"/>
  <c r="I94" i="4"/>
  <c r="I157" i="4"/>
  <c r="I149" i="4"/>
  <c r="I286" i="4"/>
  <c r="I242" i="4"/>
  <c r="I224" i="4"/>
  <c r="I59" i="4"/>
  <c r="I9" i="4"/>
  <c r="I252" i="4"/>
  <c r="I323" i="4"/>
  <c r="I300" i="4"/>
  <c r="I268" i="4"/>
  <c r="I297" i="4"/>
  <c r="I270" i="4"/>
  <c r="I271" i="4"/>
  <c r="I278" i="4"/>
  <c r="I279" i="4"/>
  <c r="I186" i="4"/>
  <c r="I328" i="4"/>
  <c r="I296" i="4"/>
  <c r="I264" i="4"/>
  <c r="I325" i="4"/>
  <c r="I293" i="4"/>
  <c r="I261" i="4"/>
  <c r="I258" i="4"/>
  <c r="I269" i="4"/>
  <c r="I266" i="4"/>
  <c r="I277" i="4"/>
  <c r="I208" i="4"/>
  <c r="I176" i="4"/>
  <c r="I299" i="4"/>
  <c r="I177" i="4"/>
  <c r="I173" i="4"/>
  <c r="I159" i="4"/>
  <c r="I174" i="4"/>
  <c r="I127" i="4"/>
  <c r="I202" i="4"/>
  <c r="I187" i="4"/>
  <c r="I120" i="4"/>
  <c r="I210" i="4"/>
  <c r="I170" i="4"/>
  <c r="I125" i="4"/>
  <c r="I89" i="4"/>
  <c r="I97" i="4"/>
  <c r="I110" i="4"/>
  <c r="I93" i="4"/>
  <c r="I85" i="4"/>
  <c r="I57" i="4"/>
  <c r="I161" i="4"/>
  <c r="I156" i="4"/>
  <c r="I302" i="4"/>
  <c r="I265" i="4"/>
  <c r="I227" i="4"/>
  <c r="I267" i="4"/>
  <c r="I275" i="4"/>
  <c r="I175" i="4"/>
  <c r="I154" i="4"/>
  <c r="I123" i="4"/>
  <c r="I167" i="4"/>
  <c r="I80" i="4"/>
  <c r="I95" i="4"/>
  <c r="I138" i="4"/>
  <c r="I185" i="4"/>
  <c r="I220" i="4"/>
  <c r="I318" i="4"/>
  <c r="I274" i="4"/>
  <c r="I324" i="4"/>
  <c r="I321" i="4"/>
  <c r="I251" i="4"/>
  <c r="I249" i="4"/>
  <c r="I259" i="4"/>
  <c r="I171" i="4"/>
  <c r="I150" i="4"/>
  <c r="I320" i="4"/>
  <c r="I288" i="4"/>
  <c r="I256" i="4"/>
  <c r="I317" i="4"/>
  <c r="I319" i="4"/>
  <c r="I238" i="4"/>
  <c r="I239" i="4"/>
  <c r="I246" i="4"/>
  <c r="I257" i="4"/>
  <c r="I245" i="4"/>
  <c r="I200" i="4"/>
  <c r="I168" i="4"/>
  <c r="I243" i="4"/>
  <c r="I162" i="4"/>
  <c r="I165" i="4"/>
  <c r="I232" i="4"/>
  <c r="I166" i="4"/>
  <c r="I119" i="4"/>
  <c r="I191" i="4"/>
  <c r="I144" i="4"/>
  <c r="I112" i="4"/>
  <c r="I183" i="4"/>
  <c r="I164" i="4"/>
  <c r="I117" i="4"/>
  <c r="I79" i="4"/>
  <c r="I90" i="4"/>
  <c r="I83" i="4"/>
  <c r="I87" i="4"/>
  <c r="I130" i="4"/>
  <c r="I152" i="4"/>
  <c r="I233" i="4"/>
  <c r="I253" i="4"/>
  <c r="I234" i="4"/>
  <c r="I247" i="4"/>
  <c r="I163" i="4"/>
  <c r="I140" i="4"/>
  <c r="I181" i="4"/>
  <c r="I169" i="4"/>
  <c r="I262" i="4"/>
  <c r="I254" i="4"/>
  <c r="I255" i="8"/>
  <c r="I233" i="8"/>
  <c r="I250" i="8"/>
  <c r="I227" i="8"/>
  <c r="I268" i="8"/>
  <c r="I258" i="8"/>
  <c r="I257" i="8"/>
  <c r="I251" i="8"/>
  <c r="I247" i="8"/>
  <c r="I242" i="8"/>
  <c r="I221" i="8"/>
  <c r="I232" i="8"/>
  <c r="I236" i="8"/>
  <c r="I272" i="8"/>
  <c r="I271" i="8"/>
  <c r="I263" i="8"/>
  <c r="I223" i="8"/>
  <c r="I8" i="8"/>
  <c r="I264" i="8"/>
  <c r="I240" i="8"/>
  <c r="I254" i="8"/>
  <c r="I266" i="8"/>
  <c r="I231" i="8"/>
  <c r="I245" i="8"/>
  <c r="I261" i="8"/>
  <c r="I230" i="8"/>
  <c r="I239" i="8"/>
  <c r="I243" i="8"/>
  <c r="F8" i="8"/>
  <c r="I11" i="8"/>
  <c r="I9" i="8"/>
  <c r="I10" i="8"/>
  <c r="I270" i="8"/>
  <c r="I256" i="8"/>
  <c r="I246" i="8"/>
  <c r="I252" i="8"/>
  <c r="I249" i="8"/>
  <c r="I228" i="8"/>
  <c r="I248" i="8"/>
  <c r="I234" i="8"/>
  <c r="I269" i="8"/>
  <c r="I238" i="8"/>
  <c r="I217" i="8"/>
  <c r="I235" i="8"/>
  <c r="I253" i="8"/>
  <c r="I241" i="8"/>
  <c r="I259" i="8"/>
  <c r="I219" i="8"/>
  <c r="I225" i="8"/>
  <c r="I265" i="8"/>
  <c r="I222" i="8"/>
  <c r="I267" i="8"/>
  <c r="I226" i="8"/>
  <c r="I244" i="8"/>
  <c r="I262" i="8"/>
  <c r="I220" i="8"/>
  <c r="I183" i="3"/>
  <c r="I257" i="3"/>
  <c r="I303" i="3"/>
  <c r="I235" i="3"/>
  <c r="I219" i="3"/>
  <c r="I203" i="3"/>
  <c r="I294" i="3"/>
  <c r="I253" i="3"/>
  <c r="I305" i="3"/>
  <c r="I328" i="3"/>
  <c r="I264" i="3"/>
  <c r="I287" i="3"/>
  <c r="I241" i="3"/>
  <c r="I233" i="3"/>
  <c r="I225" i="3"/>
  <c r="I217" i="3"/>
  <c r="I209" i="3"/>
  <c r="I201" i="3"/>
  <c r="I193" i="3"/>
  <c r="I278" i="3"/>
  <c r="I293" i="3"/>
  <c r="I324" i="3"/>
  <c r="I268" i="3"/>
  <c r="I291" i="3"/>
  <c r="I177" i="3"/>
  <c r="I174" i="3"/>
  <c r="I175" i="3"/>
  <c r="I172" i="3"/>
  <c r="I274" i="3"/>
  <c r="I104" i="3"/>
  <c r="I96" i="3"/>
  <c r="I88" i="3"/>
  <c r="I80" i="3"/>
  <c r="I72" i="3"/>
  <c r="I64" i="3"/>
  <c r="I56" i="3"/>
  <c r="I137" i="3"/>
  <c r="I110" i="3"/>
  <c r="I113" i="3"/>
  <c r="I133" i="3"/>
  <c r="I120" i="3"/>
  <c r="I164" i="3"/>
  <c r="I155" i="3"/>
  <c r="I163" i="3"/>
  <c r="I33" i="3"/>
  <c r="I281" i="3"/>
  <c r="I230" i="3"/>
  <c r="I228" i="3"/>
  <c r="I185" i="3"/>
  <c r="I224" i="3"/>
  <c r="I208" i="3"/>
  <c r="I260" i="3"/>
  <c r="I283" i="3"/>
  <c r="I173" i="3"/>
  <c r="I170" i="3"/>
  <c r="I171" i="3"/>
  <c r="I168" i="3"/>
  <c r="I266" i="3"/>
  <c r="I103" i="3"/>
  <c r="I95" i="3"/>
  <c r="I87" i="3"/>
  <c r="I79" i="3"/>
  <c r="I71" i="3"/>
  <c r="I112" i="3"/>
  <c r="I119" i="3"/>
  <c r="I249" i="3"/>
  <c r="I31" i="3"/>
  <c r="I186" i="3"/>
  <c r="I256" i="3"/>
  <c r="I279" i="3"/>
  <c r="I232" i="3"/>
  <c r="I216" i="3"/>
  <c r="I200" i="3"/>
  <c r="I270" i="3"/>
  <c r="I289" i="3"/>
  <c r="I248" i="3"/>
  <c r="I271" i="3"/>
  <c r="I239" i="3"/>
  <c r="I231" i="3"/>
  <c r="I223" i="3"/>
  <c r="I215" i="3"/>
  <c r="I207" i="3"/>
  <c r="I199" i="3"/>
  <c r="I326" i="3"/>
  <c r="I262" i="3"/>
  <c r="I277" i="3"/>
  <c r="I308" i="3"/>
  <c r="I252" i="3"/>
  <c r="I275" i="3"/>
  <c r="I169" i="3"/>
  <c r="I322" i="3"/>
  <c r="I258" i="3"/>
  <c r="I102" i="3"/>
  <c r="I94" i="3"/>
  <c r="I86" i="3"/>
  <c r="I78" i="3"/>
  <c r="I70" i="3"/>
  <c r="I62" i="3"/>
  <c r="I54" i="3"/>
  <c r="I111" i="3"/>
  <c r="I121" i="3"/>
  <c r="I116" i="3"/>
  <c r="I124" i="3"/>
  <c r="I141" i="3"/>
  <c r="I149" i="3"/>
  <c r="I157" i="3"/>
  <c r="I246" i="3"/>
  <c r="I101" i="3"/>
  <c r="I93" i="3"/>
  <c r="I77" i="3"/>
  <c r="I114" i="3"/>
  <c r="I126" i="3"/>
  <c r="I142" i="3"/>
  <c r="I150" i="3"/>
  <c r="I158" i="3"/>
  <c r="I247" i="3"/>
  <c r="I269" i="3"/>
  <c r="I267" i="3"/>
  <c r="I85" i="3"/>
  <c r="I273" i="3"/>
  <c r="I296" i="3"/>
  <c r="I255" i="3"/>
  <c r="I237" i="3"/>
  <c r="I229" i="3"/>
  <c r="I221" i="3"/>
  <c r="I213" i="3"/>
  <c r="I205" i="3"/>
  <c r="I197" i="3"/>
  <c r="I325" i="3"/>
  <c r="I261" i="3"/>
  <c r="I292" i="3"/>
  <c r="I315" i="3"/>
  <c r="I259" i="3"/>
  <c r="I188" i="3"/>
  <c r="I190" i="3"/>
  <c r="I306" i="3"/>
  <c r="I187" i="3"/>
  <c r="I100" i="3"/>
  <c r="I92" i="3"/>
  <c r="I84" i="3"/>
  <c r="I76" i="3"/>
  <c r="I68" i="3"/>
  <c r="I60" i="3"/>
  <c r="I117" i="3"/>
  <c r="I136" i="3"/>
  <c r="I128" i="3"/>
  <c r="I143" i="3"/>
  <c r="I151" i="3"/>
  <c r="I159" i="3"/>
  <c r="I222" i="3"/>
  <c r="I179" i="3"/>
  <c r="I189" i="3"/>
  <c r="I191" i="3"/>
  <c r="I181" i="3"/>
  <c r="I182" i="3"/>
  <c r="I290" i="3"/>
  <c r="I106" i="3"/>
  <c r="I98" i="3"/>
  <c r="I90" i="3"/>
  <c r="I82" i="3"/>
  <c r="I74" i="3"/>
  <c r="I66" i="3"/>
  <c r="I58" i="3"/>
  <c r="I107" i="3"/>
  <c r="I109" i="3"/>
  <c r="I129" i="3"/>
  <c r="I139" i="3"/>
  <c r="I132" i="3"/>
  <c r="I153" i="3"/>
  <c r="I161" i="3"/>
  <c r="I236" i="3"/>
  <c r="I220" i="3"/>
  <c r="I118" i="3"/>
  <c r="I280" i="3"/>
  <c r="I243" i="3"/>
  <c r="I227" i="3"/>
  <c r="I211" i="3"/>
  <c r="I195" i="3"/>
  <c r="I250" i="3"/>
  <c r="I272" i="3"/>
  <c r="I295" i="3"/>
  <c r="I242" i="3"/>
  <c r="I234" i="3"/>
  <c r="I226" i="3"/>
  <c r="I218" i="3"/>
  <c r="I210" i="3"/>
  <c r="I202" i="3"/>
  <c r="I194" i="3"/>
  <c r="I286" i="3"/>
  <c r="I301" i="3"/>
  <c r="I245" i="3"/>
  <c r="I276" i="3"/>
  <c r="I299" i="3"/>
  <c r="I180" i="3"/>
  <c r="I178" i="3"/>
  <c r="I184" i="3"/>
  <c r="I176" i="3"/>
  <c r="I282" i="3"/>
  <c r="I105" i="3"/>
  <c r="I97" i="3"/>
  <c r="I89" i="3"/>
  <c r="I81" i="3"/>
  <c r="I73" i="3"/>
  <c r="I65" i="3"/>
  <c r="I57" i="3"/>
  <c r="I108" i="3"/>
  <c r="I32" i="3"/>
  <c r="I135" i="3"/>
  <c r="I131" i="3"/>
  <c r="I115" i="3"/>
  <c r="I134" i="3"/>
  <c r="I154" i="3"/>
  <c r="I162" i="3"/>
  <c r="I11" i="3"/>
  <c r="I10" i="3"/>
  <c r="I8" i="7"/>
  <c r="I13" i="7"/>
  <c r="I12" i="7"/>
  <c r="I15" i="7"/>
  <c r="I11" i="7"/>
  <c r="I10" i="7"/>
  <c r="I18" i="13"/>
  <c r="R18" i="13" s="1"/>
  <c r="J18" i="13"/>
  <c r="S18" i="13" s="1"/>
  <c r="J17" i="13"/>
  <c r="S17" i="13" s="1"/>
  <c r="I17" i="13"/>
  <c r="R17" i="13" s="1"/>
  <c r="I14" i="13"/>
  <c r="R14" i="13" s="1"/>
  <c r="J14" i="13"/>
  <c r="S14" i="13" s="1"/>
  <c r="I15" i="13"/>
  <c r="R15" i="13" s="1"/>
  <c r="J15" i="13"/>
  <c r="S15" i="13" s="1"/>
  <c r="I12" i="13"/>
  <c r="R12" i="13" s="1"/>
  <c r="J12" i="13"/>
  <c r="S12" i="13" s="1"/>
  <c r="I13" i="13"/>
  <c r="R13" i="13" s="1"/>
  <c r="J13" i="13"/>
  <c r="S13" i="13" s="1"/>
  <c r="J10" i="13"/>
  <c r="S10" i="13" s="1"/>
  <c r="I10" i="13"/>
  <c r="R10" i="13" s="1"/>
  <c r="I9" i="13"/>
  <c r="R9" i="13" s="1"/>
  <c r="J9" i="13"/>
  <c r="S9" i="13" s="1"/>
  <c r="H10" i="12"/>
  <c r="H11" i="12" s="1"/>
  <c r="H12" i="12" s="1"/>
  <c r="H13" i="12" s="1"/>
  <c r="I13" i="12" s="1"/>
  <c r="F9" i="12"/>
  <c r="F11" i="12"/>
  <c r="F8" i="12"/>
  <c r="H309" i="11"/>
  <c r="I309" i="11" s="1"/>
  <c r="F308" i="11"/>
  <c r="H287" i="11"/>
  <c r="I287" i="11" s="1"/>
  <c r="F286" i="11"/>
  <c r="F15" i="11"/>
  <c r="H16" i="11"/>
  <c r="H17" i="11" s="1"/>
  <c r="I17" i="11" s="1"/>
  <c r="F12" i="11"/>
  <c r="F14" i="11"/>
  <c r="F10" i="11"/>
  <c r="F9" i="11"/>
  <c r="F13" i="11"/>
  <c r="F8" i="11"/>
  <c r="F11" i="11"/>
  <c r="F14" i="10"/>
  <c r="I14" i="10"/>
  <c r="H15" i="10"/>
  <c r="H16" i="10" s="1"/>
  <c r="H17" i="10" s="1"/>
  <c r="H18" i="10" s="1"/>
  <c r="H31" i="10"/>
  <c r="H32" i="10" s="1"/>
  <c r="H33" i="10" s="1"/>
  <c r="H34" i="10" s="1"/>
  <c r="F30" i="10"/>
  <c r="I30" i="10"/>
  <c r="F135" i="10"/>
  <c r="I135" i="10"/>
  <c r="H136" i="10"/>
  <c r="H137" i="10" s="1"/>
  <c r="H138" i="10" s="1"/>
  <c r="H139" i="10" s="1"/>
  <c r="F66" i="10"/>
  <c r="I66" i="10"/>
  <c r="H67" i="10"/>
  <c r="H68" i="10" s="1"/>
  <c r="H69" i="10" s="1"/>
  <c r="H70" i="10" s="1"/>
  <c r="H71" i="10" s="1"/>
  <c r="H72" i="10" s="1"/>
  <c r="F46" i="10"/>
  <c r="I46" i="10"/>
  <c r="H47" i="10"/>
  <c r="H48" i="10" s="1"/>
  <c r="H49" i="10" s="1"/>
  <c r="H50" i="10" s="1"/>
  <c r="I85" i="10"/>
  <c r="F85" i="10"/>
  <c r="H86" i="10"/>
  <c r="H87" i="10" s="1"/>
  <c r="H88" i="10" s="1"/>
  <c r="H89" i="10" s="1"/>
  <c r="H90" i="10" s="1"/>
  <c r="H91" i="10" s="1"/>
  <c r="I272" i="10"/>
  <c r="F272" i="10"/>
  <c r="I240" i="10"/>
  <c r="F240" i="10"/>
  <c r="I208" i="10"/>
  <c r="F208" i="10"/>
  <c r="I249" i="10"/>
  <c r="F249" i="10"/>
  <c r="I217" i="10"/>
  <c r="F217" i="10"/>
  <c r="F218" i="10"/>
  <c r="I218" i="10"/>
  <c r="I176" i="10"/>
  <c r="F176" i="10"/>
  <c r="F251" i="10"/>
  <c r="I251" i="10"/>
  <c r="I129" i="10"/>
  <c r="F129" i="10"/>
  <c r="F186" i="10"/>
  <c r="I186" i="10"/>
  <c r="I146" i="10"/>
  <c r="F146" i="10"/>
  <c r="I114" i="10"/>
  <c r="F114" i="10"/>
  <c r="F89" i="10"/>
  <c r="F140" i="10"/>
  <c r="I140" i="10"/>
  <c r="F112" i="10"/>
  <c r="I112" i="10"/>
  <c r="F107" i="10"/>
  <c r="I107" i="10"/>
  <c r="F148" i="10"/>
  <c r="I148" i="10"/>
  <c r="F108" i="10"/>
  <c r="I108" i="10"/>
  <c r="F164" i="10"/>
  <c r="I164" i="10"/>
  <c r="F206" i="10"/>
  <c r="I206" i="10"/>
  <c r="F179" i="10"/>
  <c r="I179" i="10"/>
  <c r="F196" i="10"/>
  <c r="I196" i="10"/>
  <c r="F120" i="10"/>
  <c r="I120" i="10"/>
  <c r="F136" i="10"/>
  <c r="I136" i="10"/>
  <c r="F65" i="10"/>
  <c r="I65" i="10"/>
  <c r="I221" i="10"/>
  <c r="F221" i="10"/>
  <c r="I133" i="10"/>
  <c r="F133" i="10"/>
  <c r="I268" i="10"/>
  <c r="F268" i="10"/>
  <c r="I236" i="10"/>
  <c r="F236" i="10"/>
  <c r="I204" i="10"/>
  <c r="F204" i="10"/>
  <c r="I245" i="10"/>
  <c r="F245" i="10"/>
  <c r="I213" i="10"/>
  <c r="F213" i="10"/>
  <c r="F202" i="10"/>
  <c r="I202" i="10"/>
  <c r="I157" i="10"/>
  <c r="F157" i="10"/>
  <c r="I125" i="10"/>
  <c r="F125" i="10"/>
  <c r="F239" i="10"/>
  <c r="I239" i="10"/>
  <c r="I201" i="10"/>
  <c r="F201" i="10"/>
  <c r="F258" i="10"/>
  <c r="I258" i="10"/>
  <c r="I142" i="10"/>
  <c r="F142" i="10"/>
  <c r="I110" i="10"/>
  <c r="F110" i="10"/>
  <c r="F159" i="10"/>
  <c r="I159" i="10"/>
  <c r="I88" i="10"/>
  <c r="F88" i="10"/>
  <c r="I27" i="10"/>
  <c r="F27" i="10"/>
  <c r="F131" i="10"/>
  <c r="I131" i="10"/>
  <c r="I102" i="10"/>
  <c r="F102" i="10"/>
  <c r="I64" i="10"/>
  <c r="F64" i="10"/>
  <c r="I32" i="10"/>
  <c r="F166" i="10"/>
  <c r="I166" i="10"/>
  <c r="F214" i="10"/>
  <c r="I214" i="10"/>
  <c r="I165" i="10"/>
  <c r="F165" i="10"/>
  <c r="F222" i="10"/>
  <c r="I222" i="10"/>
  <c r="F171" i="10"/>
  <c r="I171" i="10"/>
  <c r="F115" i="10"/>
  <c r="I115" i="10"/>
  <c r="F29" i="10"/>
  <c r="I29" i="10"/>
  <c r="I253" i="10"/>
  <c r="F253" i="10"/>
  <c r="I264" i="10"/>
  <c r="F264" i="10"/>
  <c r="I232" i="10"/>
  <c r="F232" i="10"/>
  <c r="I200" i="10"/>
  <c r="F200" i="10"/>
  <c r="I241" i="10"/>
  <c r="F241" i="10"/>
  <c r="F231" i="10"/>
  <c r="I231" i="10"/>
  <c r="F266" i="10"/>
  <c r="I266" i="10"/>
  <c r="F169" i="10"/>
  <c r="I169" i="10"/>
  <c r="I153" i="10"/>
  <c r="F153" i="10"/>
  <c r="I121" i="10"/>
  <c r="F121" i="10"/>
  <c r="I138" i="10"/>
  <c r="F138" i="10"/>
  <c r="F227" i="10"/>
  <c r="I227" i="10"/>
  <c r="F211" i="10"/>
  <c r="I211" i="10"/>
  <c r="F155" i="10"/>
  <c r="I155" i="10"/>
  <c r="I105" i="10"/>
  <c r="F105" i="10"/>
  <c r="I113" i="10"/>
  <c r="F113" i="10"/>
  <c r="F128" i="10"/>
  <c r="I128" i="10"/>
  <c r="I28" i="10"/>
  <c r="F28" i="10"/>
  <c r="F173" i="10"/>
  <c r="I173" i="10"/>
  <c r="F230" i="10"/>
  <c r="I230" i="10"/>
  <c r="F191" i="10"/>
  <c r="I191" i="10"/>
  <c r="I172" i="10"/>
  <c r="F172" i="10"/>
  <c r="F238" i="10"/>
  <c r="I238" i="10"/>
  <c r="I109" i="10"/>
  <c r="F109" i="10"/>
  <c r="F178" i="10"/>
  <c r="I178" i="10"/>
  <c r="I260" i="10"/>
  <c r="F260" i="10"/>
  <c r="I228" i="10"/>
  <c r="F228" i="10"/>
  <c r="I269" i="10"/>
  <c r="F269" i="10"/>
  <c r="I237" i="10"/>
  <c r="F237" i="10"/>
  <c r="I205" i="10"/>
  <c r="F205" i="10"/>
  <c r="F235" i="10"/>
  <c r="I235" i="10"/>
  <c r="F192" i="10"/>
  <c r="I192" i="10"/>
  <c r="F203" i="10"/>
  <c r="I203" i="10"/>
  <c r="I149" i="10"/>
  <c r="F149" i="10"/>
  <c r="F271" i="10"/>
  <c r="I271" i="10"/>
  <c r="F242" i="10"/>
  <c r="I242" i="10"/>
  <c r="F170" i="10"/>
  <c r="I170" i="10"/>
  <c r="I134" i="10"/>
  <c r="F134" i="10"/>
  <c r="F151" i="10"/>
  <c r="I151" i="10"/>
  <c r="I184" i="10"/>
  <c r="F184" i="10"/>
  <c r="I84" i="10"/>
  <c r="F84" i="10"/>
  <c r="F143" i="10"/>
  <c r="I143" i="10"/>
  <c r="F104" i="10"/>
  <c r="I104" i="10"/>
  <c r="F123" i="10"/>
  <c r="I123" i="10"/>
  <c r="F132" i="10"/>
  <c r="I132" i="10"/>
  <c r="F180" i="10"/>
  <c r="I180" i="10"/>
  <c r="F246" i="10"/>
  <c r="I246" i="10"/>
  <c r="I193" i="10"/>
  <c r="F193" i="10"/>
  <c r="F174" i="10"/>
  <c r="I174" i="10"/>
  <c r="F167" i="10"/>
  <c r="I167" i="10"/>
  <c r="I244" i="10"/>
  <c r="F244" i="10"/>
  <c r="I256" i="10"/>
  <c r="F256" i="10"/>
  <c r="I224" i="10"/>
  <c r="F224" i="10"/>
  <c r="I265" i="10"/>
  <c r="F265" i="10"/>
  <c r="I233" i="10"/>
  <c r="F233" i="10"/>
  <c r="F263" i="10"/>
  <c r="I263" i="10"/>
  <c r="F250" i="10"/>
  <c r="I250" i="10"/>
  <c r="F270" i="10"/>
  <c r="I270" i="10"/>
  <c r="I145" i="10"/>
  <c r="F145" i="10"/>
  <c r="F223" i="10"/>
  <c r="I223" i="10"/>
  <c r="I130" i="10"/>
  <c r="F130" i="10"/>
  <c r="F259" i="10"/>
  <c r="I259" i="10"/>
  <c r="I177" i="10"/>
  <c r="F177" i="10"/>
  <c r="I168" i="10"/>
  <c r="F168" i="10"/>
  <c r="F111" i="10"/>
  <c r="I111" i="10"/>
  <c r="F144" i="10"/>
  <c r="I144" i="10"/>
  <c r="I47" i="10"/>
  <c r="F47" i="10"/>
  <c r="I15" i="10"/>
  <c r="F15" i="10"/>
  <c r="I90" i="10"/>
  <c r="F90" i="10"/>
  <c r="F124" i="10"/>
  <c r="I124" i="10"/>
  <c r="F182" i="10"/>
  <c r="I182" i="10"/>
  <c r="F262" i="10"/>
  <c r="I262" i="10"/>
  <c r="I181" i="10"/>
  <c r="F181" i="10"/>
  <c r="F183" i="10"/>
  <c r="I183" i="10"/>
  <c r="F147" i="10"/>
  <c r="I147" i="10"/>
  <c r="F162" i="10"/>
  <c r="I162" i="10"/>
  <c r="F116" i="10"/>
  <c r="I116" i="10"/>
  <c r="F86" i="10"/>
  <c r="I86" i="10"/>
  <c r="F49" i="10"/>
  <c r="I49" i="10"/>
  <c r="F17" i="10"/>
  <c r="I17" i="10"/>
  <c r="F247" i="10"/>
  <c r="I247" i="10"/>
  <c r="F156" i="10"/>
  <c r="I156" i="10"/>
  <c r="I252" i="10"/>
  <c r="F252" i="10"/>
  <c r="I220" i="10"/>
  <c r="F220" i="10"/>
  <c r="I261" i="10"/>
  <c r="F261" i="10"/>
  <c r="I229" i="10"/>
  <c r="F229" i="10"/>
  <c r="F215" i="10"/>
  <c r="I215" i="10"/>
  <c r="F267" i="10"/>
  <c r="I267" i="10"/>
  <c r="I141" i="10"/>
  <c r="F141" i="10"/>
  <c r="F226" i="10"/>
  <c r="I226" i="10"/>
  <c r="I158" i="10"/>
  <c r="F158" i="10"/>
  <c r="I126" i="10"/>
  <c r="F126" i="10"/>
  <c r="I161" i="10"/>
  <c r="F161" i="10"/>
  <c r="I160" i="10"/>
  <c r="F160" i="10"/>
  <c r="I11" i="10"/>
  <c r="F11" i="10"/>
  <c r="I117" i="10"/>
  <c r="F117" i="10"/>
  <c r="F119" i="10"/>
  <c r="I119" i="10"/>
  <c r="I48" i="10"/>
  <c r="F48" i="10"/>
  <c r="I16" i="10"/>
  <c r="F16" i="10"/>
  <c r="F189" i="10"/>
  <c r="I189" i="10"/>
  <c r="F210" i="10"/>
  <c r="I210" i="10"/>
  <c r="I188" i="10"/>
  <c r="F188" i="10"/>
  <c r="I71" i="10"/>
  <c r="F83" i="10"/>
  <c r="I83" i="10"/>
  <c r="F45" i="10"/>
  <c r="I45" i="10"/>
  <c r="F13" i="10"/>
  <c r="I13" i="10"/>
  <c r="I212" i="10"/>
  <c r="F212" i="10"/>
  <c r="I248" i="10"/>
  <c r="F248" i="10"/>
  <c r="I216" i="10"/>
  <c r="F216" i="10"/>
  <c r="I257" i="10"/>
  <c r="F257" i="10"/>
  <c r="I225" i="10"/>
  <c r="F225" i="10"/>
  <c r="I209" i="10"/>
  <c r="F209" i="10"/>
  <c r="F234" i="10"/>
  <c r="I234" i="10"/>
  <c r="F185" i="10"/>
  <c r="I185" i="10"/>
  <c r="F219" i="10"/>
  <c r="I219" i="10"/>
  <c r="F254" i="10"/>
  <c r="I254" i="10"/>
  <c r="I137" i="10"/>
  <c r="F137" i="10"/>
  <c r="F255" i="10"/>
  <c r="I255" i="10"/>
  <c r="I154" i="10"/>
  <c r="F154" i="10"/>
  <c r="I122" i="10"/>
  <c r="F122" i="10"/>
  <c r="F199" i="10"/>
  <c r="I199" i="10"/>
  <c r="F152" i="10"/>
  <c r="I152" i="10"/>
  <c r="F103" i="10"/>
  <c r="I103" i="10"/>
  <c r="F87" i="10"/>
  <c r="I87" i="10"/>
  <c r="I70" i="10"/>
  <c r="F70" i="10"/>
  <c r="I12" i="10"/>
  <c r="F12" i="10"/>
  <c r="F195" i="10"/>
  <c r="I195" i="10"/>
  <c r="F198" i="10"/>
  <c r="I198" i="10"/>
  <c r="F190" i="10"/>
  <c r="I190" i="10"/>
  <c r="F9" i="10"/>
  <c r="I9" i="10"/>
  <c r="F207" i="10"/>
  <c r="I207" i="10"/>
  <c r="I150" i="10"/>
  <c r="F150" i="10"/>
  <c r="I118" i="10"/>
  <c r="F118" i="10"/>
  <c r="F243" i="10"/>
  <c r="I243" i="10"/>
  <c r="F139" i="10"/>
  <c r="I139" i="10"/>
  <c r="F127" i="10"/>
  <c r="I127" i="10"/>
  <c r="I67" i="10"/>
  <c r="F67" i="10"/>
  <c r="I197" i="10"/>
  <c r="F197" i="10"/>
  <c r="F175" i="10"/>
  <c r="I175" i="10"/>
  <c r="F163" i="10"/>
  <c r="I163" i="10"/>
  <c r="F194" i="10"/>
  <c r="I194" i="10"/>
  <c r="F187" i="10"/>
  <c r="I187" i="10"/>
  <c r="F106" i="10"/>
  <c r="I106" i="10"/>
  <c r="I259" i="9"/>
  <c r="H260" i="9"/>
  <c r="F259" i="9"/>
  <c r="F256" i="9"/>
  <c r="I256" i="9"/>
  <c r="F257" i="9"/>
  <c r="I257" i="9"/>
  <c r="H238" i="9"/>
  <c r="F10" i="9"/>
  <c r="H11" i="9"/>
  <c r="H12" i="9" s="1"/>
  <c r="H13" i="9" s="1"/>
  <c r="H14" i="9" s="1"/>
  <c r="I14" i="9" s="1"/>
  <c r="F8" i="9"/>
  <c r="F14" i="9"/>
  <c r="F13" i="9"/>
  <c r="F9" i="9"/>
  <c r="F12" i="9"/>
  <c r="F11" i="9"/>
  <c r="F11" i="8"/>
  <c r="H12" i="8"/>
  <c r="H13" i="8" s="1"/>
  <c r="H14" i="8" s="1"/>
  <c r="F14" i="8" s="1"/>
  <c r="F10" i="8"/>
  <c r="F222" i="8"/>
  <c r="F257" i="8"/>
  <c r="F251" i="8"/>
  <c r="F242" i="8"/>
  <c r="F237" i="8"/>
  <c r="F243" i="8"/>
  <c r="F272" i="8"/>
  <c r="F224" i="8"/>
  <c r="F228" i="8"/>
  <c r="F246" i="8"/>
  <c r="F218" i="8"/>
  <c r="F268" i="8"/>
  <c r="F271" i="8"/>
  <c r="F255" i="8"/>
  <c r="F247" i="8"/>
  <c r="F245" i="8"/>
  <c r="F261" i="8"/>
  <c r="F235" i="8"/>
  <c r="F248" i="8"/>
  <c r="F225" i="8"/>
  <c r="F264" i="8"/>
  <c r="F254" i="8"/>
  <c r="F217" i="8"/>
  <c r="F270" i="8"/>
  <c r="F253" i="8"/>
  <c r="F234" i="8"/>
  <c r="F260" i="8"/>
  <c r="F258" i="8"/>
  <c r="F259" i="8"/>
  <c r="F231" i="8"/>
  <c r="F229" i="8"/>
  <c r="F244" i="8"/>
  <c r="F262" i="8"/>
  <c r="F241" i="8"/>
  <c r="F9" i="8"/>
  <c r="F256" i="8"/>
  <c r="F269" i="8"/>
  <c r="F249" i="8"/>
  <c r="F226" i="8"/>
  <c r="F250" i="8"/>
  <c r="F223" i="8"/>
  <c r="F220" i="8"/>
  <c r="F252" i="8"/>
  <c r="F265" i="8"/>
  <c r="F238" i="8"/>
  <c r="F267" i="8"/>
  <c r="F233" i="8"/>
  <c r="F221" i="8"/>
  <c r="F232" i="8"/>
  <c r="F227" i="8"/>
  <c r="F240" i="8"/>
  <c r="F216" i="8"/>
  <c r="F266" i="8"/>
  <c r="F263" i="8"/>
  <c r="F219" i="8"/>
  <c r="F230" i="8"/>
  <c r="F239" i="8"/>
  <c r="F236" i="8"/>
  <c r="H13" i="7"/>
  <c r="H14" i="7" s="1"/>
  <c r="H15" i="7" s="1"/>
  <c r="H16" i="7" s="1"/>
  <c r="F16" i="7" s="1"/>
  <c r="F12" i="7"/>
  <c r="F8" i="7"/>
  <c r="F10" i="7"/>
  <c r="F11" i="7"/>
  <c r="H17" i="7"/>
  <c r="H18" i="7" s="1"/>
  <c r="H19" i="7" s="1"/>
  <c r="H20" i="7" s="1"/>
  <c r="I20" i="7" s="1"/>
  <c r="F9" i="7"/>
  <c r="F15" i="7"/>
  <c r="F38" i="6"/>
  <c r="I38" i="6"/>
  <c r="H39" i="6"/>
  <c r="I308" i="6"/>
  <c r="F308" i="6"/>
  <c r="I276" i="6"/>
  <c r="F276" i="6"/>
  <c r="F318" i="6"/>
  <c r="I318" i="6"/>
  <c r="F286" i="6"/>
  <c r="I286" i="6"/>
  <c r="F275" i="6"/>
  <c r="I275" i="6"/>
  <c r="F246" i="6"/>
  <c r="I246" i="6"/>
  <c r="I305" i="6"/>
  <c r="F305" i="6"/>
  <c r="I248" i="6"/>
  <c r="F248" i="6"/>
  <c r="F279" i="6"/>
  <c r="I279" i="6"/>
  <c r="I204" i="6"/>
  <c r="F204" i="6"/>
  <c r="I172" i="6"/>
  <c r="F172" i="6"/>
  <c r="F315" i="6"/>
  <c r="I315" i="6"/>
  <c r="I185" i="6"/>
  <c r="F185" i="6"/>
  <c r="F210" i="6"/>
  <c r="I210" i="6"/>
  <c r="F178" i="6"/>
  <c r="I178" i="6"/>
  <c r="I143" i="6"/>
  <c r="F143" i="6"/>
  <c r="I131" i="6"/>
  <c r="F131" i="6"/>
  <c r="F151" i="6"/>
  <c r="I151" i="6"/>
  <c r="F183" i="6"/>
  <c r="I183" i="6"/>
  <c r="I80" i="6"/>
  <c r="F80" i="6"/>
  <c r="F135" i="6"/>
  <c r="I135" i="6"/>
  <c r="F137" i="6"/>
  <c r="I137" i="6"/>
  <c r="I97" i="6"/>
  <c r="F97" i="6"/>
  <c r="I93" i="6"/>
  <c r="F93" i="6"/>
  <c r="F154" i="6"/>
  <c r="I154" i="6"/>
  <c r="I244" i="6"/>
  <c r="F244" i="6"/>
  <c r="F219" i="6"/>
  <c r="I219" i="6"/>
  <c r="I221" i="6"/>
  <c r="F221" i="6"/>
  <c r="F250" i="6"/>
  <c r="I250" i="6"/>
  <c r="I107" i="6"/>
  <c r="F107" i="6"/>
  <c r="I33" i="6"/>
  <c r="F33" i="6"/>
  <c r="F130" i="6"/>
  <c r="I130" i="6"/>
  <c r="I304" i="6"/>
  <c r="F304" i="6"/>
  <c r="I272" i="6"/>
  <c r="F272" i="6"/>
  <c r="F314" i="6"/>
  <c r="I314" i="6"/>
  <c r="F282" i="6"/>
  <c r="I282" i="6"/>
  <c r="I317" i="6"/>
  <c r="F317" i="6"/>
  <c r="I241" i="6"/>
  <c r="F241" i="6"/>
  <c r="F247" i="6"/>
  <c r="I247" i="6"/>
  <c r="I233" i="6"/>
  <c r="F233" i="6"/>
  <c r="I200" i="6"/>
  <c r="F200" i="6"/>
  <c r="I325" i="6"/>
  <c r="F325" i="6"/>
  <c r="I261" i="6"/>
  <c r="F261" i="6"/>
  <c r="F267" i="6"/>
  <c r="I267" i="6"/>
  <c r="I213" i="6"/>
  <c r="F213" i="6"/>
  <c r="I181" i="6"/>
  <c r="F181" i="6"/>
  <c r="F303" i="6"/>
  <c r="I303" i="6"/>
  <c r="F206" i="6"/>
  <c r="I206" i="6"/>
  <c r="F174" i="6"/>
  <c r="I174" i="6"/>
  <c r="I140" i="6"/>
  <c r="F140" i="6"/>
  <c r="I139" i="6"/>
  <c r="F139" i="6"/>
  <c r="I177" i="6"/>
  <c r="F177" i="6"/>
  <c r="I108" i="6"/>
  <c r="F108" i="6"/>
  <c r="I76" i="6"/>
  <c r="F76" i="6"/>
  <c r="F187" i="6"/>
  <c r="I187" i="6"/>
  <c r="F211" i="6"/>
  <c r="I211" i="6"/>
  <c r="F127" i="6"/>
  <c r="I127" i="6"/>
  <c r="F86" i="6"/>
  <c r="I86" i="6"/>
  <c r="I36" i="6"/>
  <c r="F36" i="6"/>
  <c r="I144" i="6"/>
  <c r="F144" i="6"/>
  <c r="F110" i="6"/>
  <c r="I110" i="6"/>
  <c r="F249" i="6"/>
  <c r="I249" i="6"/>
  <c r="I232" i="6"/>
  <c r="F232" i="6"/>
  <c r="F223" i="6"/>
  <c r="I223" i="6"/>
  <c r="F218" i="6"/>
  <c r="I218" i="6"/>
  <c r="F323" i="6"/>
  <c r="I323" i="6"/>
  <c r="I300" i="6"/>
  <c r="F300" i="6"/>
  <c r="I268" i="6"/>
  <c r="F268" i="6"/>
  <c r="F310" i="6"/>
  <c r="I310" i="6"/>
  <c r="F278" i="6"/>
  <c r="I278" i="6"/>
  <c r="F307" i="6"/>
  <c r="I307" i="6"/>
  <c r="I236" i="6"/>
  <c r="F236" i="6"/>
  <c r="I289" i="6"/>
  <c r="F289" i="6"/>
  <c r="F311" i="6"/>
  <c r="I311" i="6"/>
  <c r="I228" i="6"/>
  <c r="F228" i="6"/>
  <c r="I196" i="6"/>
  <c r="F196" i="6"/>
  <c r="I209" i="6"/>
  <c r="F209" i="6"/>
  <c r="F243" i="6"/>
  <c r="I243" i="6"/>
  <c r="F202" i="6"/>
  <c r="I202" i="6"/>
  <c r="F170" i="6"/>
  <c r="I170" i="6"/>
  <c r="F179" i="6"/>
  <c r="I179" i="6"/>
  <c r="F175" i="6"/>
  <c r="I175" i="6"/>
  <c r="I104" i="6"/>
  <c r="F104" i="6"/>
  <c r="F171" i="6"/>
  <c r="I171" i="6"/>
  <c r="F203" i="6"/>
  <c r="I203" i="6"/>
  <c r="I115" i="6"/>
  <c r="F115" i="6"/>
  <c r="F121" i="6"/>
  <c r="I121" i="6"/>
  <c r="I91" i="6"/>
  <c r="F91" i="6"/>
  <c r="I87" i="6"/>
  <c r="F87" i="6"/>
  <c r="I81" i="6"/>
  <c r="F81" i="6"/>
  <c r="I32" i="6"/>
  <c r="F32" i="6"/>
  <c r="I173" i="6"/>
  <c r="F173" i="6"/>
  <c r="I164" i="6"/>
  <c r="F164" i="6"/>
  <c r="F122" i="6"/>
  <c r="I122" i="6"/>
  <c r="F113" i="6"/>
  <c r="I113" i="6"/>
  <c r="I237" i="6"/>
  <c r="F237" i="6"/>
  <c r="I225" i="6"/>
  <c r="F225" i="6"/>
  <c r="F238" i="6"/>
  <c r="I238" i="6"/>
  <c r="F124" i="6"/>
  <c r="I124" i="6"/>
  <c r="I99" i="6"/>
  <c r="F99" i="6"/>
  <c r="F106" i="6"/>
  <c r="I106" i="6"/>
  <c r="I269" i="6"/>
  <c r="F269" i="6"/>
  <c r="I328" i="6"/>
  <c r="F328" i="6"/>
  <c r="I296" i="6"/>
  <c r="F296" i="6"/>
  <c r="I264" i="6"/>
  <c r="F264" i="6"/>
  <c r="F306" i="6"/>
  <c r="I306" i="6"/>
  <c r="F274" i="6"/>
  <c r="I274" i="6"/>
  <c r="I301" i="6"/>
  <c r="F301" i="6"/>
  <c r="F259" i="6"/>
  <c r="I259" i="6"/>
  <c r="F235" i="6"/>
  <c r="I235" i="6"/>
  <c r="F263" i="6"/>
  <c r="I263" i="6"/>
  <c r="F227" i="6"/>
  <c r="I227" i="6"/>
  <c r="I192" i="6"/>
  <c r="F192" i="6"/>
  <c r="I309" i="6"/>
  <c r="F309" i="6"/>
  <c r="F239" i="6"/>
  <c r="I239" i="6"/>
  <c r="F299" i="6"/>
  <c r="I299" i="6"/>
  <c r="I205" i="6"/>
  <c r="F205" i="6"/>
  <c r="F231" i="6"/>
  <c r="I231" i="6"/>
  <c r="F198" i="6"/>
  <c r="I198" i="6"/>
  <c r="F217" i="6"/>
  <c r="I217" i="6"/>
  <c r="I165" i="6"/>
  <c r="F165" i="6"/>
  <c r="F215" i="6"/>
  <c r="I215" i="6"/>
  <c r="I168" i="6"/>
  <c r="F168" i="6"/>
  <c r="I111" i="6"/>
  <c r="F111" i="6"/>
  <c r="F163" i="6"/>
  <c r="I163" i="6"/>
  <c r="I100" i="6"/>
  <c r="F100" i="6"/>
  <c r="F191" i="6"/>
  <c r="I191" i="6"/>
  <c r="I109" i="6"/>
  <c r="F109" i="6"/>
  <c r="F167" i="6"/>
  <c r="I167" i="6"/>
  <c r="F118" i="6"/>
  <c r="I118" i="6"/>
  <c r="F94" i="6"/>
  <c r="I94" i="6"/>
  <c r="I79" i="6"/>
  <c r="F79" i="6"/>
  <c r="I156" i="6"/>
  <c r="F156" i="6"/>
  <c r="F126" i="6"/>
  <c r="I126" i="6"/>
  <c r="I125" i="6"/>
  <c r="F125" i="6"/>
  <c r="F116" i="6"/>
  <c r="I116" i="6"/>
  <c r="F242" i="6"/>
  <c r="I242" i="6"/>
  <c r="F230" i="6"/>
  <c r="I230" i="6"/>
  <c r="I101" i="6"/>
  <c r="F101" i="6"/>
  <c r="I324" i="6"/>
  <c r="F324" i="6"/>
  <c r="I292" i="6"/>
  <c r="F292" i="6"/>
  <c r="I260" i="6"/>
  <c r="F260" i="6"/>
  <c r="F302" i="6"/>
  <c r="I302" i="6"/>
  <c r="F270" i="6"/>
  <c r="I270" i="6"/>
  <c r="F234" i="6"/>
  <c r="I234" i="6"/>
  <c r="F254" i="6"/>
  <c r="I254" i="6"/>
  <c r="F224" i="6"/>
  <c r="I224" i="6"/>
  <c r="I273" i="6"/>
  <c r="F273" i="6"/>
  <c r="I188" i="6"/>
  <c r="F188" i="6"/>
  <c r="F251" i="6"/>
  <c r="I251" i="6"/>
  <c r="I201" i="6"/>
  <c r="F201" i="6"/>
  <c r="F287" i="6"/>
  <c r="I287" i="6"/>
  <c r="F194" i="6"/>
  <c r="I194" i="6"/>
  <c r="F158" i="6"/>
  <c r="I158" i="6"/>
  <c r="I160" i="6"/>
  <c r="F160" i="6"/>
  <c r="F207" i="6"/>
  <c r="I207" i="6"/>
  <c r="F150" i="6"/>
  <c r="I150" i="6"/>
  <c r="I96" i="6"/>
  <c r="F96" i="6"/>
  <c r="F78" i="6"/>
  <c r="I78" i="6"/>
  <c r="I112" i="6"/>
  <c r="F112" i="6"/>
  <c r="I89" i="6"/>
  <c r="F89" i="6"/>
  <c r="I141" i="6"/>
  <c r="F141" i="6"/>
  <c r="I161" i="6"/>
  <c r="F161" i="6"/>
  <c r="I129" i="6"/>
  <c r="F129" i="6"/>
  <c r="F114" i="6"/>
  <c r="I114" i="6"/>
  <c r="I128" i="6"/>
  <c r="F128" i="6"/>
  <c r="I119" i="6"/>
  <c r="F119" i="6"/>
  <c r="I265" i="6"/>
  <c r="F265" i="6"/>
  <c r="I103" i="6"/>
  <c r="F103" i="6"/>
  <c r="I320" i="6"/>
  <c r="F320" i="6"/>
  <c r="I256" i="6"/>
  <c r="F256" i="6"/>
  <c r="F266" i="6"/>
  <c r="I266" i="6"/>
  <c r="I285" i="6"/>
  <c r="F285" i="6"/>
  <c r="F291" i="6"/>
  <c r="I291" i="6"/>
  <c r="I252" i="6"/>
  <c r="F252" i="6"/>
  <c r="I220" i="6"/>
  <c r="F220" i="6"/>
  <c r="F226" i="6"/>
  <c r="I226" i="6"/>
  <c r="F295" i="6"/>
  <c r="I295" i="6"/>
  <c r="I253" i="6"/>
  <c r="F253" i="6"/>
  <c r="I216" i="6"/>
  <c r="F216" i="6"/>
  <c r="I184" i="6"/>
  <c r="F184" i="6"/>
  <c r="I293" i="6"/>
  <c r="F293" i="6"/>
  <c r="F190" i="6"/>
  <c r="I190" i="6"/>
  <c r="F153" i="6"/>
  <c r="I153" i="6"/>
  <c r="F159" i="6"/>
  <c r="I159" i="6"/>
  <c r="F199" i="6"/>
  <c r="I199" i="6"/>
  <c r="F222" i="6"/>
  <c r="I222" i="6"/>
  <c r="I92" i="6"/>
  <c r="F92" i="6"/>
  <c r="F60" i="6"/>
  <c r="I105" i="6"/>
  <c r="F105" i="6"/>
  <c r="F90" i="6"/>
  <c r="I90" i="6"/>
  <c r="F166" i="6"/>
  <c r="I166" i="6"/>
  <c r="I117" i="6"/>
  <c r="F117" i="6"/>
  <c r="I136" i="6"/>
  <c r="F136" i="6"/>
  <c r="I133" i="6"/>
  <c r="F133" i="6"/>
  <c r="I281" i="6"/>
  <c r="F281" i="6"/>
  <c r="I77" i="6"/>
  <c r="F77" i="6"/>
  <c r="I13" i="6"/>
  <c r="F13" i="6"/>
  <c r="I95" i="6"/>
  <c r="F95" i="6"/>
  <c r="I288" i="6"/>
  <c r="F288" i="6"/>
  <c r="F298" i="6"/>
  <c r="I298" i="6"/>
  <c r="F229" i="6"/>
  <c r="I229" i="6"/>
  <c r="I197" i="6"/>
  <c r="F197" i="6"/>
  <c r="I316" i="6"/>
  <c r="F316" i="6"/>
  <c r="I284" i="6"/>
  <c r="F284" i="6"/>
  <c r="F326" i="6"/>
  <c r="I326" i="6"/>
  <c r="F294" i="6"/>
  <c r="I294" i="6"/>
  <c r="F262" i="6"/>
  <c r="I262" i="6"/>
  <c r="I321" i="6"/>
  <c r="F321" i="6"/>
  <c r="I257" i="6"/>
  <c r="F257" i="6"/>
  <c r="I212" i="6"/>
  <c r="F212" i="6"/>
  <c r="I180" i="6"/>
  <c r="F180" i="6"/>
  <c r="F283" i="6"/>
  <c r="I283" i="6"/>
  <c r="I193" i="6"/>
  <c r="F193" i="6"/>
  <c r="F319" i="6"/>
  <c r="I319" i="6"/>
  <c r="F186" i="6"/>
  <c r="I186" i="6"/>
  <c r="I148" i="6"/>
  <c r="F148" i="6"/>
  <c r="I157" i="6"/>
  <c r="F157" i="6"/>
  <c r="I88" i="6"/>
  <c r="F88" i="6"/>
  <c r="F155" i="6"/>
  <c r="I155" i="6"/>
  <c r="F195" i="6"/>
  <c r="I195" i="6"/>
  <c r="I83" i="6"/>
  <c r="F83" i="6"/>
  <c r="I85" i="6"/>
  <c r="F85" i="6"/>
  <c r="I132" i="6"/>
  <c r="F132" i="6"/>
  <c r="I169" i="6"/>
  <c r="F169" i="6"/>
  <c r="F134" i="6"/>
  <c r="I134" i="6"/>
  <c r="I120" i="6"/>
  <c r="F120" i="6"/>
  <c r="I145" i="6"/>
  <c r="F145" i="6"/>
  <c r="F138" i="6"/>
  <c r="I138" i="6"/>
  <c r="I297" i="6"/>
  <c r="F297" i="6"/>
  <c r="I240" i="6"/>
  <c r="F240" i="6"/>
  <c r="I9" i="6"/>
  <c r="F9" i="6"/>
  <c r="F53" i="6"/>
  <c r="I312" i="6"/>
  <c r="F312" i="6"/>
  <c r="I280" i="6"/>
  <c r="F280" i="6"/>
  <c r="F322" i="6"/>
  <c r="I322" i="6"/>
  <c r="F290" i="6"/>
  <c r="I290" i="6"/>
  <c r="F258" i="6"/>
  <c r="I258" i="6"/>
  <c r="F255" i="6"/>
  <c r="I255" i="6"/>
  <c r="F327" i="6"/>
  <c r="I327" i="6"/>
  <c r="I208" i="6"/>
  <c r="F208" i="6"/>
  <c r="I176" i="6"/>
  <c r="F176" i="6"/>
  <c r="I277" i="6"/>
  <c r="F277" i="6"/>
  <c r="I189" i="6"/>
  <c r="F189" i="6"/>
  <c r="F271" i="6"/>
  <c r="I271" i="6"/>
  <c r="F214" i="6"/>
  <c r="I214" i="6"/>
  <c r="F182" i="6"/>
  <c r="I182" i="6"/>
  <c r="F147" i="6"/>
  <c r="I147" i="6"/>
  <c r="I152" i="6"/>
  <c r="F152" i="6"/>
  <c r="I84" i="6"/>
  <c r="F84" i="6"/>
  <c r="F142" i="6"/>
  <c r="I142" i="6"/>
  <c r="F102" i="6"/>
  <c r="I102" i="6"/>
  <c r="F98" i="6"/>
  <c r="I98" i="6"/>
  <c r="I12" i="6"/>
  <c r="F12" i="6"/>
  <c r="I149" i="6"/>
  <c r="F149" i="6"/>
  <c r="I123" i="6"/>
  <c r="F123" i="6"/>
  <c r="F162" i="6"/>
  <c r="I162" i="6"/>
  <c r="I313" i="6"/>
  <c r="F313" i="6"/>
  <c r="I245" i="6"/>
  <c r="F245" i="6"/>
  <c r="F82" i="6"/>
  <c r="I82" i="6"/>
  <c r="I37" i="6"/>
  <c r="F37" i="6"/>
  <c r="F146" i="6"/>
  <c r="I146" i="6"/>
  <c r="H54" i="6"/>
  <c r="H55" i="6" s="1"/>
  <c r="H56" i="6" s="1"/>
  <c r="H57" i="6" s="1"/>
  <c r="H58" i="6" s="1"/>
  <c r="H59" i="6" s="1"/>
  <c r="H60" i="6" s="1"/>
  <c r="H61" i="6" s="1"/>
  <c r="H62" i="6" s="1"/>
  <c r="H63" i="6" s="1"/>
  <c r="F117" i="5"/>
  <c r="I117" i="5"/>
  <c r="H118" i="5"/>
  <c r="H119" i="5" s="1"/>
  <c r="H120" i="5" s="1"/>
  <c r="H121" i="5" s="1"/>
  <c r="F36" i="5"/>
  <c r="H37" i="5"/>
  <c r="H38" i="5" s="1"/>
  <c r="H39" i="5" s="1"/>
  <c r="H40" i="5" s="1"/>
  <c r="I36" i="5"/>
  <c r="I126" i="5"/>
  <c r="F126" i="5"/>
  <c r="H127" i="5"/>
  <c r="H128" i="5" s="1"/>
  <c r="H129" i="5" s="1"/>
  <c r="H130" i="5" s="1"/>
  <c r="H131" i="5" s="1"/>
  <c r="H132" i="5" s="1"/>
  <c r="H133" i="5" s="1"/>
  <c r="H134" i="5" s="1"/>
  <c r="H135" i="5" s="1"/>
  <c r="H136" i="5" s="1"/>
  <c r="H137" i="5" s="1"/>
  <c r="H138" i="5" s="1"/>
  <c r="H139" i="5" s="1"/>
  <c r="H140" i="5" s="1"/>
  <c r="H141" i="5" s="1"/>
  <c r="F11" i="5"/>
  <c r="H12" i="5"/>
  <c r="I11" i="5"/>
  <c r="F77" i="5"/>
  <c r="I77" i="5"/>
  <c r="H78" i="5"/>
  <c r="H79" i="5" s="1"/>
  <c r="F327" i="5"/>
  <c r="I327" i="5"/>
  <c r="I173" i="5"/>
  <c r="F173" i="5"/>
  <c r="I273" i="5"/>
  <c r="F273" i="5"/>
  <c r="F307" i="5"/>
  <c r="I307" i="5"/>
  <c r="I197" i="5"/>
  <c r="F197" i="5"/>
  <c r="I304" i="5"/>
  <c r="F304" i="5"/>
  <c r="I321" i="5"/>
  <c r="F321" i="5"/>
  <c r="I257" i="5"/>
  <c r="F257" i="5"/>
  <c r="F326" i="5"/>
  <c r="I326" i="5"/>
  <c r="I204" i="5"/>
  <c r="F204" i="5"/>
  <c r="F295" i="5"/>
  <c r="I295" i="5"/>
  <c r="I181" i="5"/>
  <c r="F181" i="5"/>
  <c r="F191" i="5"/>
  <c r="I191" i="5"/>
  <c r="F194" i="5"/>
  <c r="I194" i="5"/>
  <c r="I112" i="5"/>
  <c r="F112" i="5"/>
  <c r="F166" i="5"/>
  <c r="I166" i="5"/>
  <c r="I217" i="5"/>
  <c r="F217" i="5"/>
  <c r="F243" i="5"/>
  <c r="I243" i="5"/>
  <c r="I264" i="5"/>
  <c r="F264" i="5"/>
  <c r="F275" i="5"/>
  <c r="I275" i="5"/>
  <c r="I288" i="5"/>
  <c r="F288" i="5"/>
  <c r="I272" i="5"/>
  <c r="F272" i="5"/>
  <c r="I289" i="5"/>
  <c r="F289" i="5"/>
  <c r="F290" i="5"/>
  <c r="I290" i="5"/>
  <c r="F262" i="5"/>
  <c r="I262" i="5"/>
  <c r="I172" i="5"/>
  <c r="F172" i="5"/>
  <c r="I213" i="5"/>
  <c r="F213" i="5"/>
  <c r="F159" i="5"/>
  <c r="I159" i="5"/>
  <c r="F250" i="5"/>
  <c r="I250" i="5"/>
  <c r="F151" i="5"/>
  <c r="I151" i="5"/>
  <c r="I123" i="5"/>
  <c r="F123" i="5"/>
  <c r="F121" i="5"/>
  <c r="I121" i="5"/>
  <c r="F67" i="5"/>
  <c r="I67" i="5"/>
  <c r="F229" i="5"/>
  <c r="I229" i="5"/>
  <c r="F240" i="5"/>
  <c r="I240" i="5"/>
  <c r="I106" i="5"/>
  <c r="F106" i="5"/>
  <c r="I169" i="5"/>
  <c r="F169" i="5"/>
  <c r="F136" i="5"/>
  <c r="I136" i="5"/>
  <c r="I300" i="5"/>
  <c r="F300" i="5"/>
  <c r="I268" i="5"/>
  <c r="F268" i="5"/>
  <c r="I317" i="5"/>
  <c r="F317" i="5"/>
  <c r="I285" i="5"/>
  <c r="F285" i="5"/>
  <c r="F287" i="5"/>
  <c r="I287" i="5"/>
  <c r="F246" i="5"/>
  <c r="I246" i="5"/>
  <c r="F323" i="5"/>
  <c r="I323" i="5"/>
  <c r="I200" i="5"/>
  <c r="F200" i="5"/>
  <c r="I168" i="5"/>
  <c r="F168" i="5"/>
  <c r="F251" i="5"/>
  <c r="I251" i="5"/>
  <c r="I209" i="5"/>
  <c r="F209" i="5"/>
  <c r="F283" i="5"/>
  <c r="I283" i="5"/>
  <c r="F211" i="5"/>
  <c r="I211" i="5"/>
  <c r="I119" i="5"/>
  <c r="F119" i="5"/>
  <c r="F179" i="5"/>
  <c r="I179" i="5"/>
  <c r="I108" i="5"/>
  <c r="F108" i="5"/>
  <c r="F65" i="5"/>
  <c r="I65" i="5"/>
  <c r="F146" i="5"/>
  <c r="I146" i="5"/>
  <c r="F134" i="5"/>
  <c r="I134" i="5"/>
  <c r="I220" i="5"/>
  <c r="F220" i="5"/>
  <c r="I245" i="5"/>
  <c r="F245" i="5"/>
  <c r="F198" i="5"/>
  <c r="I198" i="5"/>
  <c r="I102" i="5"/>
  <c r="F102" i="5"/>
  <c r="I75" i="5"/>
  <c r="F75" i="5"/>
  <c r="I9" i="5"/>
  <c r="F9" i="5"/>
  <c r="I54" i="5"/>
  <c r="F54" i="5"/>
  <c r="F35" i="5"/>
  <c r="I35" i="5"/>
  <c r="F39" i="5"/>
  <c r="I39" i="5"/>
  <c r="F72" i="5"/>
  <c r="I72" i="5"/>
  <c r="I313" i="5"/>
  <c r="F313" i="5"/>
  <c r="F310" i="5"/>
  <c r="I310" i="5"/>
  <c r="F187" i="5"/>
  <c r="I187" i="5"/>
  <c r="F298" i="5"/>
  <c r="I298" i="5"/>
  <c r="I115" i="5"/>
  <c r="F115" i="5"/>
  <c r="F282" i="5"/>
  <c r="I282" i="5"/>
  <c r="F155" i="5"/>
  <c r="I155" i="5"/>
  <c r="F199" i="5"/>
  <c r="I199" i="5"/>
  <c r="F125" i="5"/>
  <c r="I125" i="5"/>
  <c r="F59" i="5"/>
  <c r="I59" i="5"/>
  <c r="F302" i="5"/>
  <c r="I302" i="5"/>
  <c r="I137" i="5"/>
  <c r="F137" i="5"/>
  <c r="F226" i="5"/>
  <c r="I226" i="5"/>
  <c r="I223" i="5"/>
  <c r="F223" i="5"/>
  <c r="F230" i="5"/>
  <c r="I230" i="5"/>
  <c r="F73" i="5"/>
  <c r="I73" i="5"/>
  <c r="F162" i="5"/>
  <c r="I162" i="5"/>
  <c r="I68" i="5"/>
  <c r="F68" i="5"/>
  <c r="I37" i="5"/>
  <c r="F37" i="5"/>
  <c r="F202" i="5"/>
  <c r="I202" i="5"/>
  <c r="I118" i="5"/>
  <c r="F118" i="5"/>
  <c r="F31" i="5"/>
  <c r="I31" i="5"/>
  <c r="I324" i="5"/>
  <c r="F324" i="5"/>
  <c r="I292" i="5"/>
  <c r="F292" i="5"/>
  <c r="I260" i="5"/>
  <c r="F260" i="5"/>
  <c r="I309" i="5"/>
  <c r="F309" i="5"/>
  <c r="I277" i="5"/>
  <c r="F277" i="5"/>
  <c r="F319" i="5"/>
  <c r="I319" i="5"/>
  <c r="I192" i="5"/>
  <c r="F192" i="5"/>
  <c r="F279" i="5"/>
  <c r="I279" i="5"/>
  <c r="I201" i="5"/>
  <c r="F201" i="5"/>
  <c r="F315" i="5"/>
  <c r="I315" i="5"/>
  <c r="I228" i="5"/>
  <c r="F228" i="5"/>
  <c r="F170" i="5"/>
  <c r="I170" i="5"/>
  <c r="F171" i="5"/>
  <c r="I171" i="5"/>
  <c r="I111" i="5"/>
  <c r="F111" i="5"/>
  <c r="I241" i="5"/>
  <c r="F241" i="5"/>
  <c r="I132" i="5"/>
  <c r="F132" i="5"/>
  <c r="F214" i="5"/>
  <c r="I214" i="5"/>
  <c r="F138" i="5"/>
  <c r="I138" i="5"/>
  <c r="I135" i="5"/>
  <c r="F135" i="5"/>
  <c r="I140" i="5"/>
  <c r="F140" i="5"/>
  <c r="F270" i="5"/>
  <c r="I270" i="5"/>
  <c r="I233" i="5"/>
  <c r="F233" i="5"/>
  <c r="I110" i="5"/>
  <c r="F110" i="5"/>
  <c r="I63" i="5"/>
  <c r="F63" i="5"/>
  <c r="I33" i="5"/>
  <c r="F33" i="5"/>
  <c r="F182" i="5"/>
  <c r="I182" i="5"/>
  <c r="I114" i="5"/>
  <c r="F114" i="5"/>
  <c r="F109" i="5"/>
  <c r="I109" i="5"/>
  <c r="I76" i="5"/>
  <c r="F76" i="5"/>
  <c r="I62" i="5"/>
  <c r="F62" i="5"/>
  <c r="F56" i="5"/>
  <c r="I328" i="5"/>
  <c r="F328" i="5"/>
  <c r="I320" i="5"/>
  <c r="F320" i="5"/>
  <c r="F322" i="5"/>
  <c r="I322" i="5"/>
  <c r="F267" i="5"/>
  <c r="I267" i="5"/>
  <c r="F163" i="5"/>
  <c r="I163" i="5"/>
  <c r="I107" i="5"/>
  <c r="F107" i="5"/>
  <c r="F266" i="5"/>
  <c r="I266" i="5"/>
  <c r="I149" i="5"/>
  <c r="F149" i="5"/>
  <c r="I139" i="5"/>
  <c r="F139" i="5"/>
  <c r="I100" i="5"/>
  <c r="F100" i="5"/>
  <c r="I60" i="5"/>
  <c r="F60" i="5"/>
  <c r="F105" i="5"/>
  <c r="I105" i="5"/>
  <c r="I66" i="5"/>
  <c r="F66" i="5"/>
  <c r="I71" i="5"/>
  <c r="F71" i="5"/>
  <c r="I10" i="5"/>
  <c r="F10" i="5"/>
  <c r="I122" i="5"/>
  <c r="F122" i="5"/>
  <c r="I74" i="5"/>
  <c r="F74" i="5"/>
  <c r="F101" i="5"/>
  <c r="I101" i="5"/>
  <c r="F69" i="5"/>
  <c r="I69" i="5"/>
  <c r="I38" i="5"/>
  <c r="F38" i="5"/>
  <c r="F224" i="5"/>
  <c r="I224" i="5"/>
  <c r="F113" i="5"/>
  <c r="I113" i="5"/>
  <c r="I56" i="5"/>
  <c r="I70" i="5"/>
  <c r="F70" i="5"/>
  <c r="I296" i="5"/>
  <c r="F296" i="5"/>
  <c r="F239" i="5"/>
  <c r="I239" i="5"/>
  <c r="I104" i="5"/>
  <c r="F104" i="5"/>
  <c r="I256" i="5"/>
  <c r="F256" i="5"/>
  <c r="F271" i="5"/>
  <c r="I271" i="5"/>
  <c r="F294" i="5"/>
  <c r="I294" i="5"/>
  <c r="I231" i="5"/>
  <c r="F231" i="5"/>
  <c r="F218" i="5"/>
  <c r="I218" i="5"/>
  <c r="F195" i="5"/>
  <c r="I195" i="5"/>
  <c r="I128" i="5"/>
  <c r="F128" i="5"/>
  <c r="I284" i="5"/>
  <c r="F284" i="5"/>
  <c r="I301" i="5"/>
  <c r="F301" i="5"/>
  <c r="I184" i="5"/>
  <c r="F184" i="5"/>
  <c r="F206" i="5"/>
  <c r="I206" i="5"/>
  <c r="F207" i="5"/>
  <c r="I207" i="5"/>
  <c r="I103" i="5"/>
  <c r="F103" i="5"/>
  <c r="I124" i="5"/>
  <c r="F124" i="5"/>
  <c r="F154" i="5"/>
  <c r="I154" i="5"/>
  <c r="F244" i="5"/>
  <c r="I244" i="5"/>
  <c r="I227" i="5"/>
  <c r="F227" i="5"/>
  <c r="F286" i="5"/>
  <c r="I286" i="5"/>
  <c r="I57" i="5"/>
  <c r="F57" i="5"/>
  <c r="F174" i="5"/>
  <c r="I174" i="5"/>
  <c r="I312" i="5"/>
  <c r="F312" i="5"/>
  <c r="I280" i="5"/>
  <c r="F280" i="5"/>
  <c r="F248" i="5"/>
  <c r="I248" i="5"/>
  <c r="I297" i="5"/>
  <c r="F297" i="5"/>
  <c r="I265" i="5"/>
  <c r="F265" i="5"/>
  <c r="F303" i="5"/>
  <c r="I303" i="5"/>
  <c r="F306" i="5"/>
  <c r="I306" i="5"/>
  <c r="I253" i="5"/>
  <c r="F253" i="5"/>
  <c r="F278" i="5"/>
  <c r="I278" i="5"/>
  <c r="I212" i="5"/>
  <c r="F212" i="5"/>
  <c r="I180" i="5"/>
  <c r="F180" i="5"/>
  <c r="F263" i="5"/>
  <c r="I263" i="5"/>
  <c r="F222" i="5"/>
  <c r="I222" i="5"/>
  <c r="I189" i="5"/>
  <c r="F189" i="5"/>
  <c r="F299" i="5"/>
  <c r="I299" i="5"/>
  <c r="F165" i="5"/>
  <c r="I165" i="5"/>
  <c r="F150" i="5"/>
  <c r="I150" i="5"/>
  <c r="I157" i="5"/>
  <c r="F157" i="5"/>
  <c r="F210" i="5"/>
  <c r="I210" i="5"/>
  <c r="I131" i="5"/>
  <c r="F131" i="5"/>
  <c r="I99" i="5"/>
  <c r="F99" i="5"/>
  <c r="I120" i="5"/>
  <c r="F120" i="5"/>
  <c r="I164" i="5"/>
  <c r="F164" i="5"/>
  <c r="I177" i="5"/>
  <c r="F177" i="5"/>
  <c r="I156" i="5"/>
  <c r="F156" i="5"/>
  <c r="F318" i="5"/>
  <c r="I318" i="5"/>
  <c r="F234" i="5"/>
  <c r="I234" i="5"/>
  <c r="F247" i="5"/>
  <c r="I247" i="5"/>
  <c r="F232" i="5"/>
  <c r="I232" i="5"/>
  <c r="I53" i="5"/>
  <c r="F53" i="5"/>
  <c r="I148" i="5"/>
  <c r="F148" i="5"/>
  <c r="F153" i="5"/>
  <c r="I153" i="5"/>
  <c r="I34" i="5"/>
  <c r="F34" i="5"/>
  <c r="F186" i="5"/>
  <c r="I186" i="5"/>
  <c r="I64" i="5"/>
  <c r="F64" i="5"/>
  <c r="I281" i="5"/>
  <c r="F281" i="5"/>
  <c r="F274" i="5"/>
  <c r="I274" i="5"/>
  <c r="I196" i="5"/>
  <c r="F196" i="5"/>
  <c r="I205" i="5"/>
  <c r="F205" i="5"/>
  <c r="F314" i="5"/>
  <c r="I314" i="5"/>
  <c r="I305" i="5"/>
  <c r="F305" i="5"/>
  <c r="F258" i="5"/>
  <c r="I258" i="5"/>
  <c r="I188" i="5"/>
  <c r="F188" i="5"/>
  <c r="F236" i="5"/>
  <c r="I236" i="5"/>
  <c r="I316" i="5"/>
  <c r="F316" i="5"/>
  <c r="I252" i="5"/>
  <c r="F252" i="5"/>
  <c r="I269" i="5"/>
  <c r="F269" i="5"/>
  <c r="F255" i="5"/>
  <c r="I255" i="5"/>
  <c r="F259" i="5"/>
  <c r="I259" i="5"/>
  <c r="I216" i="5"/>
  <c r="F216" i="5"/>
  <c r="F311" i="5"/>
  <c r="I311" i="5"/>
  <c r="I225" i="5"/>
  <c r="F225" i="5"/>
  <c r="I193" i="5"/>
  <c r="F193" i="5"/>
  <c r="F175" i="5"/>
  <c r="I175" i="5"/>
  <c r="F235" i="5"/>
  <c r="I235" i="5"/>
  <c r="F183" i="5"/>
  <c r="I183" i="5"/>
  <c r="I145" i="5"/>
  <c r="F145" i="5"/>
  <c r="F242" i="5"/>
  <c r="I242" i="5"/>
  <c r="I249" i="5"/>
  <c r="F249" i="5"/>
  <c r="F129" i="5"/>
  <c r="I129" i="5"/>
  <c r="I308" i="5"/>
  <c r="F308" i="5"/>
  <c r="I276" i="5"/>
  <c r="F276" i="5"/>
  <c r="I325" i="5"/>
  <c r="F325" i="5"/>
  <c r="I293" i="5"/>
  <c r="F293" i="5"/>
  <c r="I261" i="5"/>
  <c r="F261" i="5"/>
  <c r="F254" i="5"/>
  <c r="I254" i="5"/>
  <c r="I237" i="5"/>
  <c r="F237" i="5"/>
  <c r="F291" i="5"/>
  <c r="I291" i="5"/>
  <c r="I208" i="5"/>
  <c r="F208" i="5"/>
  <c r="I176" i="5"/>
  <c r="F176" i="5"/>
  <c r="I185" i="5"/>
  <c r="F185" i="5"/>
  <c r="F203" i="5"/>
  <c r="I203" i="5"/>
  <c r="I160" i="5"/>
  <c r="F160" i="5"/>
  <c r="F190" i="5"/>
  <c r="I190" i="5"/>
  <c r="I147" i="5"/>
  <c r="F147" i="5"/>
  <c r="I152" i="5"/>
  <c r="F152" i="5"/>
  <c r="F221" i="5"/>
  <c r="I221" i="5"/>
  <c r="I127" i="5"/>
  <c r="F127" i="5"/>
  <c r="F215" i="5"/>
  <c r="I215" i="5"/>
  <c r="F167" i="5"/>
  <c r="I167" i="5"/>
  <c r="I116" i="5"/>
  <c r="F116" i="5"/>
  <c r="I130" i="5"/>
  <c r="F130" i="5"/>
  <c r="I161" i="5"/>
  <c r="F161" i="5"/>
  <c r="F178" i="5"/>
  <c r="I178" i="5"/>
  <c r="F238" i="5"/>
  <c r="I238" i="5"/>
  <c r="I219" i="5"/>
  <c r="F219" i="5"/>
  <c r="F133" i="5"/>
  <c r="I133" i="5"/>
  <c r="I78" i="5"/>
  <c r="F78" i="5"/>
  <c r="I61" i="5"/>
  <c r="F61" i="5"/>
  <c r="I30" i="5"/>
  <c r="F30" i="5"/>
  <c r="F158" i="5"/>
  <c r="I158" i="5"/>
  <c r="I58" i="5"/>
  <c r="F58" i="5"/>
  <c r="F55" i="5"/>
  <c r="I55" i="5"/>
  <c r="F59" i="4"/>
  <c r="H60" i="4"/>
  <c r="H61" i="4" s="1"/>
  <c r="H62" i="4" s="1"/>
  <c r="H63" i="4" s="1"/>
  <c r="I63" i="4" s="1"/>
  <c r="F33" i="4"/>
  <c r="H34" i="4"/>
  <c r="H35" i="4" s="1"/>
  <c r="H36" i="4" s="1"/>
  <c r="H37" i="4" s="1"/>
  <c r="I37" i="4" s="1"/>
  <c r="H10" i="4"/>
  <c r="H11" i="4" s="1"/>
  <c r="H12" i="4" s="1"/>
  <c r="H13" i="4" s="1"/>
  <c r="I13" i="4" s="1"/>
  <c r="F9" i="4"/>
  <c r="F316" i="4"/>
  <c r="F284" i="4"/>
  <c r="F252" i="4"/>
  <c r="F313" i="4"/>
  <c r="F283" i="4"/>
  <c r="F291" i="4"/>
  <c r="F259" i="4"/>
  <c r="F310" i="4"/>
  <c r="F267" i="4"/>
  <c r="F219" i="4"/>
  <c r="F188" i="4"/>
  <c r="F186" i="4"/>
  <c r="F160" i="4"/>
  <c r="F159" i="4"/>
  <c r="F197" i="4"/>
  <c r="F163" i="4"/>
  <c r="F123" i="4"/>
  <c r="F202" i="4"/>
  <c r="F201" i="4"/>
  <c r="F144" i="4"/>
  <c r="F112" i="4"/>
  <c r="F170" i="4"/>
  <c r="F129" i="4"/>
  <c r="F90" i="4"/>
  <c r="F61" i="4"/>
  <c r="F80" i="4"/>
  <c r="F95" i="4"/>
  <c r="F130" i="4"/>
  <c r="F12" i="4"/>
  <c r="F282" i="4"/>
  <c r="F253" i="4"/>
  <c r="F228" i="4"/>
  <c r="F312" i="4"/>
  <c r="F280" i="4"/>
  <c r="F248" i="4"/>
  <c r="F309" i="4"/>
  <c r="F319" i="4"/>
  <c r="F270" i="4"/>
  <c r="F322" i="4"/>
  <c r="F271" i="4"/>
  <c r="F285" i="4"/>
  <c r="F246" i="4"/>
  <c r="F257" i="4"/>
  <c r="F216" i="4"/>
  <c r="F184" i="4"/>
  <c r="F298" i="4"/>
  <c r="F235" i="4"/>
  <c r="F213" i="4"/>
  <c r="F263" i="4"/>
  <c r="F177" i="4"/>
  <c r="F146" i="4"/>
  <c r="F154" i="4"/>
  <c r="F195" i="4"/>
  <c r="F119" i="4"/>
  <c r="F193" i="4"/>
  <c r="F140" i="4"/>
  <c r="F108" i="4"/>
  <c r="F214" i="4"/>
  <c r="F167" i="4"/>
  <c r="F125" i="4"/>
  <c r="F89" i="4"/>
  <c r="F142" i="4"/>
  <c r="F88" i="4"/>
  <c r="F10" i="4"/>
  <c r="F11" i="4"/>
  <c r="F87" i="4"/>
  <c r="F122" i="4"/>
  <c r="F155" i="4"/>
  <c r="F286" i="4"/>
  <c r="F262" i="4"/>
  <c r="F242" i="4"/>
  <c r="F230" i="4"/>
  <c r="F308" i="4"/>
  <c r="F276" i="4"/>
  <c r="F244" i="4"/>
  <c r="F305" i="4"/>
  <c r="F258" i="4"/>
  <c r="F323" i="4"/>
  <c r="F294" i="4"/>
  <c r="F295" i="4"/>
  <c r="F212" i="4"/>
  <c r="F180" i="4"/>
  <c r="F209" i="4"/>
  <c r="F175" i="4"/>
  <c r="F232" i="4"/>
  <c r="F115" i="4"/>
  <c r="F191" i="4"/>
  <c r="F198" i="4"/>
  <c r="F136" i="4"/>
  <c r="F104" i="4"/>
  <c r="F194" i="4"/>
  <c r="F164" i="4"/>
  <c r="F121" i="4"/>
  <c r="F84" i="4"/>
  <c r="F81" i="4"/>
  <c r="F134" i="4"/>
  <c r="F83" i="4"/>
  <c r="F93" i="4"/>
  <c r="F86" i="4"/>
  <c r="F54" i="4"/>
  <c r="F114" i="4"/>
  <c r="F36" i="4"/>
  <c r="F157" i="4"/>
  <c r="F169" i="4"/>
  <c r="F149" i="4"/>
  <c r="F233" i="4"/>
  <c r="F302" i="4"/>
  <c r="F304" i="4"/>
  <c r="F272" i="4"/>
  <c r="F240" i="4"/>
  <c r="F301" i="4"/>
  <c r="F306" i="4"/>
  <c r="F278" i="4"/>
  <c r="F247" i="4"/>
  <c r="F245" i="4"/>
  <c r="F208" i="4"/>
  <c r="F176" i="4"/>
  <c r="F275" i="4"/>
  <c r="F205" i="4"/>
  <c r="F162" i="4"/>
  <c r="F203" i="4"/>
  <c r="F143" i="4"/>
  <c r="F111" i="4"/>
  <c r="F187" i="4"/>
  <c r="F132" i="4"/>
  <c r="F100" i="4"/>
  <c r="F183" i="4"/>
  <c r="F117" i="4"/>
  <c r="F79" i="4"/>
  <c r="F76" i="4"/>
  <c r="F126" i="4"/>
  <c r="F82" i="4"/>
  <c r="F34" i="4"/>
  <c r="F62" i="4"/>
  <c r="F35" i="4"/>
  <c r="F32" i="4"/>
  <c r="F161" i="4"/>
  <c r="F318" i="4"/>
  <c r="F265" i="4"/>
  <c r="F300" i="4"/>
  <c r="F268" i="4"/>
  <c r="F236" i="4"/>
  <c r="F297" i="4"/>
  <c r="F303" i="4"/>
  <c r="F261" i="4"/>
  <c r="F237" i="4"/>
  <c r="F327" i="4"/>
  <c r="F204" i="4"/>
  <c r="F172" i="4"/>
  <c r="F315" i="4"/>
  <c r="F158" i="4"/>
  <c r="F182" i="4"/>
  <c r="F199" i="4"/>
  <c r="F174" i="4"/>
  <c r="F139" i="4"/>
  <c r="F107" i="4"/>
  <c r="F128" i="4"/>
  <c r="F96" i="4"/>
  <c r="F145" i="4"/>
  <c r="F113" i="4"/>
  <c r="F78" i="4"/>
  <c r="F106" i="4"/>
  <c r="F58" i="4"/>
  <c r="F118" i="4"/>
  <c r="F30" i="4"/>
  <c r="F56" i="4"/>
  <c r="F94" i="4"/>
  <c r="F31" i="4"/>
  <c r="F77" i="4"/>
  <c r="F181" i="4"/>
  <c r="F189" i="4"/>
  <c r="F220" i="4"/>
  <c r="F241" i="4"/>
  <c r="F274" i="4"/>
  <c r="F218" i="4"/>
  <c r="F328" i="4"/>
  <c r="F296" i="4"/>
  <c r="F264" i="4"/>
  <c r="F325" i="4"/>
  <c r="F293" i="4"/>
  <c r="F290" i="4"/>
  <c r="F249" i="4"/>
  <c r="F307" i="4"/>
  <c r="F279" i="4"/>
  <c r="F200" i="4"/>
  <c r="F168" i="4"/>
  <c r="F173" i="4"/>
  <c r="F226" i="4"/>
  <c r="F171" i="4"/>
  <c r="F135" i="4"/>
  <c r="F103" i="4"/>
  <c r="F147" i="4"/>
  <c r="F124" i="4"/>
  <c r="F92" i="4"/>
  <c r="F190" i="4"/>
  <c r="F141" i="4"/>
  <c r="F109" i="4"/>
  <c r="F102" i="4"/>
  <c r="F55" i="4"/>
  <c r="F98" i="4"/>
  <c r="F110" i="4"/>
  <c r="F53" i="4"/>
  <c r="F99" i="4"/>
  <c r="F60" i="4"/>
  <c r="F217" i="4"/>
  <c r="F223" i="4"/>
  <c r="F250" i="4"/>
  <c r="F234" i="4"/>
  <c r="F221" i="4"/>
  <c r="F324" i="4"/>
  <c r="F292" i="4"/>
  <c r="F260" i="4"/>
  <c r="F321" i="4"/>
  <c r="F289" i="4"/>
  <c r="F251" i="4"/>
  <c r="F269" i="4"/>
  <c r="F326" i="4"/>
  <c r="F266" i="4"/>
  <c r="F277" i="4"/>
  <c r="F231" i="4"/>
  <c r="F196" i="4"/>
  <c r="F255" i="4"/>
  <c r="F148" i="4"/>
  <c r="F131" i="4"/>
  <c r="F215" i="4"/>
  <c r="F120" i="4"/>
  <c r="F179" i="4"/>
  <c r="F137" i="4"/>
  <c r="F105" i="4"/>
  <c r="F101" i="4"/>
  <c r="F97" i="4"/>
  <c r="F57" i="4"/>
  <c r="F185" i="4"/>
  <c r="F222" i="4"/>
  <c r="F224" i="4"/>
  <c r="F8" i="4"/>
  <c r="F320" i="4"/>
  <c r="F288" i="4"/>
  <c r="F256" i="4"/>
  <c r="F317" i="4"/>
  <c r="F287" i="4"/>
  <c r="F238" i="4"/>
  <c r="F281" i="4"/>
  <c r="F239" i="4"/>
  <c r="F311" i="4"/>
  <c r="F192" i="4"/>
  <c r="F314" i="4"/>
  <c r="F299" i="4"/>
  <c r="F243" i="4"/>
  <c r="F165" i="4"/>
  <c r="F178" i="4"/>
  <c r="F207" i="4"/>
  <c r="F166" i="4"/>
  <c r="F127" i="4"/>
  <c r="F211" i="4"/>
  <c r="F206" i="4"/>
  <c r="F150" i="4"/>
  <c r="F116" i="4"/>
  <c r="F210" i="4"/>
  <c r="F229" i="4"/>
  <c r="F133" i="4"/>
  <c r="F153" i="4"/>
  <c r="F91" i="4"/>
  <c r="F151" i="4"/>
  <c r="F85" i="4"/>
  <c r="F138" i="4"/>
  <c r="F152" i="4"/>
  <c r="F156" i="4"/>
  <c r="F273" i="4"/>
  <c r="F225" i="4"/>
  <c r="F254" i="4"/>
  <c r="F227" i="4"/>
  <c r="H14" i="3"/>
  <c r="I14" i="3" s="1"/>
  <c r="F34" i="3"/>
  <c r="H35" i="3"/>
  <c r="H36" i="3" s="1"/>
  <c r="I36" i="3" s="1"/>
  <c r="F242" i="3"/>
  <c r="F234" i="3"/>
  <c r="F226" i="3"/>
  <c r="F218" i="3"/>
  <c r="F210" i="3"/>
  <c r="F202" i="3"/>
  <c r="F194" i="3"/>
  <c r="F308" i="3"/>
  <c r="F276" i="3"/>
  <c r="F191" i="3"/>
  <c r="F166" i="3"/>
  <c r="F186" i="3"/>
  <c r="F175" i="3"/>
  <c r="F182" i="3"/>
  <c r="F322" i="3"/>
  <c r="F290" i="3"/>
  <c r="F258" i="3"/>
  <c r="F185" i="3"/>
  <c r="F100" i="3"/>
  <c r="F92" i="3"/>
  <c r="F84" i="3"/>
  <c r="F76" i="3"/>
  <c r="F68" i="3"/>
  <c r="F60" i="3"/>
  <c r="F32" i="3"/>
  <c r="F127" i="3"/>
  <c r="F136" i="3"/>
  <c r="F124" i="3"/>
  <c r="F141" i="3"/>
  <c r="F149" i="3"/>
  <c r="F157" i="3"/>
  <c r="F30" i="3"/>
  <c r="F313" i="3"/>
  <c r="F281" i="3"/>
  <c r="F250" i="3"/>
  <c r="F304" i="3"/>
  <c r="F272" i="3"/>
  <c r="F327" i="3"/>
  <c r="F295" i="3"/>
  <c r="F263" i="3"/>
  <c r="F241" i="3"/>
  <c r="F233" i="3"/>
  <c r="F225" i="3"/>
  <c r="F217" i="3"/>
  <c r="F209" i="3"/>
  <c r="F201" i="3"/>
  <c r="F193" i="3"/>
  <c r="F302" i="3"/>
  <c r="F270" i="3"/>
  <c r="F317" i="3"/>
  <c r="F285" i="3"/>
  <c r="F253" i="3"/>
  <c r="F323" i="3"/>
  <c r="F291" i="3"/>
  <c r="F259" i="3"/>
  <c r="F180" i="3"/>
  <c r="F99" i="3"/>
  <c r="F91" i="3"/>
  <c r="F83" i="3"/>
  <c r="F75" i="3"/>
  <c r="F67" i="3"/>
  <c r="F59" i="3"/>
  <c r="F165" i="3"/>
  <c r="F129" i="3"/>
  <c r="F126" i="3"/>
  <c r="F142" i="3"/>
  <c r="F150" i="3"/>
  <c r="F158" i="3"/>
  <c r="F14" i="3"/>
  <c r="F240" i="3"/>
  <c r="F232" i="3"/>
  <c r="F224" i="3"/>
  <c r="F216" i="3"/>
  <c r="F208" i="3"/>
  <c r="F200" i="3"/>
  <c r="F192" i="3"/>
  <c r="F300" i="3"/>
  <c r="F268" i="3"/>
  <c r="F178" i="3"/>
  <c r="F181" i="3"/>
  <c r="F171" i="3"/>
  <c r="F190" i="3"/>
  <c r="F176" i="3"/>
  <c r="F314" i="3"/>
  <c r="F282" i="3"/>
  <c r="F106" i="3"/>
  <c r="F98" i="3"/>
  <c r="F90" i="3"/>
  <c r="F82" i="3"/>
  <c r="F74" i="3"/>
  <c r="F66" i="3"/>
  <c r="F58" i="3"/>
  <c r="F107" i="3"/>
  <c r="F135" i="3"/>
  <c r="F131" i="3"/>
  <c r="F118" i="3"/>
  <c r="F128" i="3"/>
  <c r="F143" i="3"/>
  <c r="F151" i="3"/>
  <c r="F159" i="3"/>
  <c r="F13" i="3"/>
  <c r="F305" i="3"/>
  <c r="F273" i="3"/>
  <c r="F328" i="3"/>
  <c r="F296" i="3"/>
  <c r="F264" i="3"/>
  <c r="F319" i="3"/>
  <c r="F287" i="3"/>
  <c r="F255" i="3"/>
  <c r="F239" i="3"/>
  <c r="F231" i="3"/>
  <c r="F223" i="3"/>
  <c r="F215" i="3"/>
  <c r="F207" i="3"/>
  <c r="F199" i="3"/>
  <c r="F326" i="3"/>
  <c r="F294" i="3"/>
  <c r="F262" i="3"/>
  <c r="F309" i="3"/>
  <c r="F277" i="3"/>
  <c r="F245" i="3"/>
  <c r="F315" i="3"/>
  <c r="F283" i="3"/>
  <c r="F251" i="3"/>
  <c r="F177" i="3"/>
  <c r="F105" i="3"/>
  <c r="F97" i="3"/>
  <c r="F89" i="3"/>
  <c r="F81" i="3"/>
  <c r="F73" i="3"/>
  <c r="F65" i="3"/>
  <c r="F57" i="3"/>
  <c r="F108" i="3"/>
  <c r="F114" i="3"/>
  <c r="F113" i="3"/>
  <c r="F133" i="3"/>
  <c r="F139" i="3"/>
  <c r="F130" i="3"/>
  <c r="F144" i="3"/>
  <c r="F152" i="3"/>
  <c r="F160" i="3"/>
  <c r="F31" i="3"/>
  <c r="F238" i="3"/>
  <c r="F230" i="3"/>
  <c r="F222" i="3"/>
  <c r="F214" i="3"/>
  <c r="F206" i="3"/>
  <c r="F198" i="3"/>
  <c r="F324" i="3"/>
  <c r="F292" i="3"/>
  <c r="F260" i="3"/>
  <c r="F174" i="3"/>
  <c r="F167" i="3"/>
  <c r="F179" i="3"/>
  <c r="F172" i="3"/>
  <c r="F306" i="3"/>
  <c r="F274" i="3"/>
  <c r="F104" i="3"/>
  <c r="F96" i="3"/>
  <c r="F88" i="3"/>
  <c r="F80" i="3"/>
  <c r="F72" i="3"/>
  <c r="F64" i="3"/>
  <c r="F56" i="3"/>
  <c r="F137" i="3"/>
  <c r="F110" i="3"/>
  <c r="F117" i="3"/>
  <c r="F119" i="3"/>
  <c r="F138" i="3"/>
  <c r="F115" i="3"/>
  <c r="F132" i="3"/>
  <c r="F145" i="3"/>
  <c r="F153" i="3"/>
  <c r="F161" i="3"/>
  <c r="F33" i="3"/>
  <c r="F297" i="3"/>
  <c r="F265" i="3"/>
  <c r="F320" i="3"/>
  <c r="F288" i="3"/>
  <c r="F256" i="3"/>
  <c r="F311" i="3"/>
  <c r="F279" i="3"/>
  <c r="F237" i="3"/>
  <c r="F229" i="3"/>
  <c r="F221" i="3"/>
  <c r="F213" i="3"/>
  <c r="F205" i="3"/>
  <c r="F197" i="3"/>
  <c r="F318" i="3"/>
  <c r="F286" i="3"/>
  <c r="F254" i="3"/>
  <c r="F301" i="3"/>
  <c r="F269" i="3"/>
  <c r="F307" i="3"/>
  <c r="F275" i="3"/>
  <c r="F173" i="3"/>
  <c r="F183" i="3"/>
  <c r="F103" i="3"/>
  <c r="F95" i="3"/>
  <c r="F87" i="3"/>
  <c r="F79" i="3"/>
  <c r="F71" i="3"/>
  <c r="F63" i="3"/>
  <c r="F55" i="3"/>
  <c r="F111" i="3"/>
  <c r="F140" i="3"/>
  <c r="F121" i="3"/>
  <c r="F134" i="3"/>
  <c r="F146" i="3"/>
  <c r="F154" i="3"/>
  <c r="F162" i="3"/>
  <c r="F244" i="3"/>
  <c r="F236" i="3"/>
  <c r="F228" i="3"/>
  <c r="F220" i="3"/>
  <c r="F212" i="3"/>
  <c r="F204" i="3"/>
  <c r="F196" i="3"/>
  <c r="F316" i="3"/>
  <c r="F284" i="3"/>
  <c r="F252" i="3"/>
  <c r="F170" i="3"/>
  <c r="F188" i="3"/>
  <c r="F184" i="3"/>
  <c r="F168" i="3"/>
  <c r="F298" i="3"/>
  <c r="F266" i="3"/>
  <c r="F187" i="3"/>
  <c r="F102" i="3"/>
  <c r="F94" i="3"/>
  <c r="F86" i="3"/>
  <c r="F78" i="3"/>
  <c r="F70" i="3"/>
  <c r="F62" i="3"/>
  <c r="F54" i="3"/>
  <c r="F109" i="3"/>
  <c r="F123" i="3"/>
  <c r="F116" i="3"/>
  <c r="F120" i="3"/>
  <c r="F164" i="3"/>
  <c r="F147" i="3"/>
  <c r="F155" i="3"/>
  <c r="F163" i="3"/>
  <c r="F246" i="3"/>
  <c r="F321" i="3"/>
  <c r="F289" i="3"/>
  <c r="F257" i="3"/>
  <c r="F312" i="3"/>
  <c r="F280" i="3"/>
  <c r="F248" i="3"/>
  <c r="F303" i="3"/>
  <c r="F271" i="3"/>
  <c r="F243" i="3"/>
  <c r="F235" i="3"/>
  <c r="F227" i="3"/>
  <c r="F219" i="3"/>
  <c r="F211" i="3"/>
  <c r="F203" i="3"/>
  <c r="F195" i="3"/>
  <c r="F310" i="3"/>
  <c r="F278" i="3"/>
  <c r="F325" i="3"/>
  <c r="F293" i="3"/>
  <c r="F261" i="3"/>
  <c r="F299" i="3"/>
  <c r="F267" i="3"/>
  <c r="F189" i="3"/>
  <c r="F169" i="3"/>
  <c r="F101" i="3"/>
  <c r="F93" i="3"/>
  <c r="F85" i="3"/>
  <c r="F77" i="3"/>
  <c r="F69" i="3"/>
  <c r="F61" i="3"/>
  <c r="F53" i="3"/>
  <c r="F112" i="3"/>
  <c r="F125" i="3"/>
  <c r="F122" i="3"/>
  <c r="F249" i="3"/>
  <c r="F148" i="3"/>
  <c r="F156" i="3"/>
  <c r="F247" i="3"/>
  <c r="I11" i="9" l="1"/>
  <c r="I237" i="9"/>
  <c r="F237" i="9"/>
  <c r="H15" i="9"/>
  <c r="I12" i="9"/>
  <c r="I13" i="9"/>
  <c r="I11" i="12"/>
  <c r="I16" i="11"/>
  <c r="F16" i="11"/>
  <c r="F71" i="10"/>
  <c r="I89" i="10"/>
  <c r="I69" i="10"/>
  <c r="I33" i="10"/>
  <c r="F68" i="10"/>
  <c r="F31" i="10"/>
  <c r="F69" i="10"/>
  <c r="F33" i="10"/>
  <c r="I68" i="10"/>
  <c r="I31" i="10"/>
  <c r="F32" i="10"/>
  <c r="I58" i="6"/>
  <c r="F14" i="6"/>
  <c r="H15" i="6"/>
  <c r="I14" i="6"/>
  <c r="I36" i="4"/>
  <c r="I62" i="4"/>
  <c r="I35" i="4"/>
  <c r="I11" i="4"/>
  <c r="I12" i="4"/>
  <c r="I60" i="4"/>
  <c r="I10" i="4"/>
  <c r="I61" i="4"/>
  <c r="I34" i="4"/>
  <c r="F12" i="8"/>
  <c r="I12" i="8"/>
  <c r="I14" i="8"/>
  <c r="I13" i="8"/>
  <c r="F13" i="8"/>
  <c r="H15" i="8"/>
  <c r="I15" i="8" s="1"/>
  <c r="F35" i="3"/>
  <c r="I35" i="3"/>
  <c r="I19" i="7"/>
  <c r="I17" i="7"/>
  <c r="F13" i="7"/>
  <c r="F14" i="7"/>
  <c r="I16" i="7"/>
  <c r="I14" i="7"/>
  <c r="I18" i="7"/>
  <c r="F12" i="12"/>
  <c r="F10" i="12"/>
  <c r="H14" i="12"/>
  <c r="I14" i="12" s="1"/>
  <c r="F13" i="12"/>
  <c r="H310" i="11"/>
  <c r="I310" i="11" s="1"/>
  <c r="F309" i="11"/>
  <c r="H288" i="11"/>
  <c r="I288" i="11" s="1"/>
  <c r="F287" i="11"/>
  <c r="F17" i="11"/>
  <c r="H18" i="11"/>
  <c r="I18" i="11" s="1"/>
  <c r="H51" i="10"/>
  <c r="F50" i="10"/>
  <c r="I50" i="10"/>
  <c r="F72" i="10"/>
  <c r="H73" i="10"/>
  <c r="I72" i="10"/>
  <c r="F34" i="10"/>
  <c r="H35" i="10"/>
  <c r="I34" i="10"/>
  <c r="F18" i="10"/>
  <c r="I18" i="10"/>
  <c r="H19" i="10"/>
  <c r="F91" i="10"/>
  <c r="I91" i="10"/>
  <c r="H92" i="10"/>
  <c r="H261" i="9"/>
  <c r="I260" i="9"/>
  <c r="F260" i="9"/>
  <c r="I238" i="9"/>
  <c r="H239" i="9"/>
  <c r="F238" i="9"/>
  <c r="F15" i="8"/>
  <c r="F18" i="7"/>
  <c r="F17" i="7"/>
  <c r="F19" i="7"/>
  <c r="H21" i="7"/>
  <c r="I21" i="7" s="1"/>
  <c r="F20" i="7"/>
  <c r="H37" i="7"/>
  <c r="I37" i="7" s="1"/>
  <c r="I60" i="6"/>
  <c r="F58" i="6"/>
  <c r="I54" i="6"/>
  <c r="F59" i="6"/>
  <c r="I63" i="6"/>
  <c r="F63" i="6"/>
  <c r="H64" i="6"/>
  <c r="F54" i="6"/>
  <c r="I59" i="6"/>
  <c r="I62" i="6"/>
  <c r="F55" i="6"/>
  <c r="F61" i="6"/>
  <c r="F57" i="6"/>
  <c r="F62" i="6"/>
  <c r="I55" i="6"/>
  <c r="I61" i="6"/>
  <c r="I57" i="6"/>
  <c r="I39" i="6"/>
  <c r="H40" i="6"/>
  <c r="F39" i="6"/>
  <c r="F56" i="6"/>
  <c r="I56" i="6"/>
  <c r="F79" i="5"/>
  <c r="I79" i="5"/>
  <c r="H80" i="5"/>
  <c r="F40" i="5"/>
  <c r="H41" i="5"/>
  <c r="I40" i="5"/>
  <c r="I12" i="5"/>
  <c r="H13" i="5"/>
  <c r="F12" i="5"/>
  <c r="H142" i="5"/>
  <c r="F141" i="5"/>
  <c r="I141" i="5"/>
  <c r="H14" i="4"/>
  <c r="I14" i="4" s="1"/>
  <c r="F13" i="4"/>
  <c r="F37" i="4"/>
  <c r="H38" i="4"/>
  <c r="I38" i="4" s="1"/>
  <c r="F63" i="4"/>
  <c r="H64" i="4"/>
  <c r="I64" i="4" s="1"/>
  <c r="H15" i="3"/>
  <c r="I15" i="3" s="1"/>
  <c r="H37" i="3"/>
  <c r="I37" i="3" s="1"/>
  <c r="F36" i="3"/>
  <c r="H16" i="9" l="1"/>
  <c r="I15" i="9"/>
  <c r="F15" i="9"/>
  <c r="I15" i="6"/>
  <c r="F15" i="6"/>
  <c r="H16" i="6"/>
  <c r="H16" i="8"/>
  <c r="I16" i="8" s="1"/>
  <c r="H15" i="12"/>
  <c r="I15" i="12" s="1"/>
  <c r="F14" i="12"/>
  <c r="H289" i="11"/>
  <c r="I289" i="11" s="1"/>
  <c r="F288" i="11"/>
  <c r="F310" i="11"/>
  <c r="H311" i="11"/>
  <c r="I311" i="11" s="1"/>
  <c r="H19" i="11"/>
  <c r="I19" i="11" s="1"/>
  <c r="F18" i="11"/>
  <c r="H93" i="10"/>
  <c r="F92" i="10"/>
  <c r="I92" i="10"/>
  <c r="H36" i="10"/>
  <c r="I35" i="10"/>
  <c r="F35" i="10"/>
  <c r="H20" i="10"/>
  <c r="I19" i="10"/>
  <c r="F19" i="10"/>
  <c r="H74" i="10"/>
  <c r="I73" i="10"/>
  <c r="F73" i="10"/>
  <c r="H52" i="10"/>
  <c r="I51" i="10"/>
  <c r="F51" i="10"/>
  <c r="H262" i="9"/>
  <c r="F261" i="9"/>
  <c r="I261" i="9"/>
  <c r="F239" i="9"/>
  <c r="H240" i="9"/>
  <c r="I239" i="9"/>
  <c r="H17" i="8"/>
  <c r="I17" i="8" s="1"/>
  <c r="F16" i="8"/>
  <c r="H38" i="7"/>
  <c r="I38" i="7" s="1"/>
  <c r="F37" i="7"/>
  <c r="H22" i="7"/>
  <c r="I22" i="7" s="1"/>
  <c r="F21" i="7"/>
  <c r="H41" i="6"/>
  <c r="I40" i="6"/>
  <c r="F40" i="6"/>
  <c r="H65" i="6"/>
  <c r="I64" i="6"/>
  <c r="F64" i="6"/>
  <c r="H143" i="5"/>
  <c r="F142" i="5"/>
  <c r="I142" i="5"/>
  <c r="H81" i="5"/>
  <c r="I80" i="5"/>
  <c r="F80" i="5"/>
  <c r="H42" i="5"/>
  <c r="I41" i="5"/>
  <c r="F41" i="5"/>
  <c r="H14" i="5"/>
  <c r="I13" i="5"/>
  <c r="F13" i="5"/>
  <c r="H39" i="4"/>
  <c r="I39" i="4" s="1"/>
  <c r="F38" i="4"/>
  <c r="H65" i="4"/>
  <c r="I65" i="4" s="1"/>
  <c r="F64" i="4"/>
  <c r="H15" i="4"/>
  <c r="I15" i="4" s="1"/>
  <c r="F14" i="4"/>
  <c r="H16" i="3"/>
  <c r="I16" i="3" s="1"/>
  <c r="F15" i="3"/>
  <c r="H38" i="3"/>
  <c r="I38" i="3" s="1"/>
  <c r="F37" i="3"/>
  <c r="H17" i="9" l="1"/>
  <c r="F16" i="9"/>
  <c r="I16" i="9"/>
  <c r="H17" i="6"/>
  <c r="F16" i="6"/>
  <c r="I16" i="6"/>
  <c r="H16" i="12"/>
  <c r="I16" i="12" s="1"/>
  <c r="F15" i="12"/>
  <c r="H312" i="11"/>
  <c r="I312" i="11" s="1"/>
  <c r="F311" i="11"/>
  <c r="H290" i="11"/>
  <c r="I290" i="11" s="1"/>
  <c r="F289" i="11"/>
  <c r="H20" i="11"/>
  <c r="I20" i="11" s="1"/>
  <c r="F19" i="11"/>
  <c r="H21" i="10"/>
  <c r="I20" i="10"/>
  <c r="F20" i="10"/>
  <c r="H37" i="10"/>
  <c r="I36" i="10"/>
  <c r="F36" i="10"/>
  <c r="H53" i="10"/>
  <c r="I52" i="10"/>
  <c r="F52" i="10"/>
  <c r="H75" i="10"/>
  <c r="I74" i="10"/>
  <c r="F74" i="10"/>
  <c r="H94" i="10"/>
  <c r="I93" i="10"/>
  <c r="F93" i="10"/>
  <c r="I262" i="9"/>
  <c r="H263" i="9"/>
  <c r="F262" i="9"/>
  <c r="I240" i="9"/>
  <c r="F240" i="9"/>
  <c r="H241" i="9"/>
  <c r="H242" i="9" s="1"/>
  <c r="H18" i="8"/>
  <c r="I18" i="8" s="1"/>
  <c r="F17" i="8"/>
  <c r="H23" i="7"/>
  <c r="I23" i="7" s="1"/>
  <c r="F22" i="7"/>
  <c r="H39" i="7"/>
  <c r="I39" i="7" s="1"/>
  <c r="F38" i="7"/>
  <c r="H66" i="6"/>
  <c r="I65" i="6"/>
  <c r="F65" i="6"/>
  <c r="H42" i="6"/>
  <c r="F41" i="6"/>
  <c r="I41" i="6"/>
  <c r="H43" i="5"/>
  <c r="I42" i="5"/>
  <c r="F42" i="5"/>
  <c r="H82" i="5"/>
  <c r="F81" i="5"/>
  <c r="I81" i="5"/>
  <c r="H15" i="5"/>
  <c r="F14" i="5"/>
  <c r="I14" i="5"/>
  <c r="H144" i="5"/>
  <c r="I143" i="5"/>
  <c r="F143" i="5"/>
  <c r="H16" i="4"/>
  <c r="I16" i="4" s="1"/>
  <c r="F15" i="4"/>
  <c r="H66" i="4"/>
  <c r="I66" i="4" s="1"/>
  <c r="F65" i="4"/>
  <c r="H40" i="4"/>
  <c r="I40" i="4" s="1"/>
  <c r="F39" i="4"/>
  <c r="F16" i="3"/>
  <c r="H17" i="3"/>
  <c r="I17" i="3" s="1"/>
  <c r="H39" i="3"/>
  <c r="I39" i="3" s="1"/>
  <c r="F38" i="3"/>
  <c r="F242" i="9" l="1"/>
  <c r="H243" i="9"/>
  <c r="I242" i="9"/>
  <c r="H18" i="9"/>
  <c r="I17" i="9"/>
  <c r="F17" i="9"/>
  <c r="H18" i="6"/>
  <c r="F17" i="6"/>
  <c r="I17" i="6"/>
  <c r="H37" i="12"/>
  <c r="I37" i="12" s="1"/>
  <c r="H17" i="12"/>
  <c r="I17" i="12" s="1"/>
  <c r="F16" i="12"/>
  <c r="H291" i="11"/>
  <c r="I291" i="11" s="1"/>
  <c r="F290" i="11"/>
  <c r="H313" i="11"/>
  <c r="I313" i="11" s="1"/>
  <c r="F312" i="11"/>
  <c r="H21" i="11"/>
  <c r="I21" i="11" s="1"/>
  <c r="F20" i="11"/>
  <c r="H54" i="10"/>
  <c r="F53" i="10"/>
  <c r="I53" i="10"/>
  <c r="H38" i="10"/>
  <c r="F37" i="10"/>
  <c r="I37" i="10"/>
  <c r="H95" i="10"/>
  <c r="I94" i="10"/>
  <c r="F94" i="10"/>
  <c r="H76" i="10"/>
  <c r="F75" i="10"/>
  <c r="I75" i="10"/>
  <c r="H22" i="10"/>
  <c r="F21" i="10"/>
  <c r="I21" i="10"/>
  <c r="H264" i="9"/>
  <c r="I263" i="9"/>
  <c r="F263" i="9"/>
  <c r="I241" i="9"/>
  <c r="F241" i="9"/>
  <c r="H45" i="8"/>
  <c r="I45" i="8" s="1"/>
  <c r="H19" i="8"/>
  <c r="I19" i="8" s="1"/>
  <c r="F18" i="8"/>
  <c r="H24" i="7"/>
  <c r="I24" i="7" s="1"/>
  <c r="F23" i="7"/>
  <c r="H40" i="7"/>
  <c r="I40" i="7" s="1"/>
  <c r="F39" i="7"/>
  <c r="F42" i="6"/>
  <c r="I42" i="6"/>
  <c r="H43" i="6"/>
  <c r="H67" i="6"/>
  <c r="F66" i="6"/>
  <c r="I66" i="6"/>
  <c r="H83" i="5"/>
  <c r="I82" i="5"/>
  <c r="F82" i="5"/>
  <c r="F144" i="5"/>
  <c r="I144" i="5"/>
  <c r="H16" i="5"/>
  <c r="F15" i="5"/>
  <c r="I15" i="5"/>
  <c r="F43" i="5"/>
  <c r="H44" i="5"/>
  <c r="I43" i="5"/>
  <c r="H41" i="4"/>
  <c r="I41" i="4" s="1"/>
  <c r="F40" i="4"/>
  <c r="H67" i="4"/>
  <c r="I67" i="4" s="1"/>
  <c r="F66" i="4"/>
  <c r="H17" i="4"/>
  <c r="I17" i="4" s="1"/>
  <c r="F16" i="4"/>
  <c r="F17" i="3"/>
  <c r="H18" i="3"/>
  <c r="I18" i="3" s="1"/>
  <c r="H40" i="3"/>
  <c r="I40" i="3" s="1"/>
  <c r="F39" i="3"/>
  <c r="I18" i="9" l="1"/>
  <c r="H19" i="9"/>
  <c r="F18" i="9"/>
  <c r="H244" i="9"/>
  <c r="I243" i="9"/>
  <c r="F243" i="9"/>
  <c r="H19" i="6"/>
  <c r="F18" i="6"/>
  <c r="I18" i="6"/>
  <c r="F37" i="12"/>
  <c r="H38" i="12"/>
  <c r="I38" i="12" s="1"/>
  <c r="F17" i="12"/>
  <c r="H18" i="12"/>
  <c r="I18" i="12" s="1"/>
  <c r="H314" i="11"/>
  <c r="I314" i="11" s="1"/>
  <c r="F313" i="11"/>
  <c r="H292" i="11"/>
  <c r="I292" i="11" s="1"/>
  <c r="F291" i="11"/>
  <c r="H22" i="11"/>
  <c r="I22" i="11" s="1"/>
  <c r="F21" i="11"/>
  <c r="H96" i="10"/>
  <c r="F95" i="10"/>
  <c r="I95" i="10"/>
  <c r="I38" i="10"/>
  <c r="H39" i="10"/>
  <c r="F38" i="10"/>
  <c r="F22" i="10"/>
  <c r="H23" i="10"/>
  <c r="I22" i="10"/>
  <c r="H77" i="10"/>
  <c r="I76" i="10"/>
  <c r="F76" i="10"/>
  <c r="F54" i="10"/>
  <c r="I54" i="10"/>
  <c r="H55" i="10"/>
  <c r="F264" i="9"/>
  <c r="H265" i="9"/>
  <c r="I264" i="9"/>
  <c r="F19" i="8"/>
  <c r="H20" i="8"/>
  <c r="I20" i="8" s="1"/>
  <c r="H46" i="8"/>
  <c r="I46" i="8" s="1"/>
  <c r="F45" i="8"/>
  <c r="H67" i="7"/>
  <c r="I67" i="7" s="1"/>
  <c r="F40" i="7"/>
  <c r="H41" i="7"/>
  <c r="I41" i="7" s="1"/>
  <c r="F24" i="7"/>
  <c r="H25" i="7"/>
  <c r="I25" i="7" s="1"/>
  <c r="H68" i="6"/>
  <c r="I67" i="6"/>
  <c r="F67" i="6"/>
  <c r="F43" i="6"/>
  <c r="I43" i="6"/>
  <c r="H44" i="6"/>
  <c r="I16" i="5"/>
  <c r="F16" i="5"/>
  <c r="H17" i="5"/>
  <c r="I44" i="5"/>
  <c r="F44" i="5"/>
  <c r="H45" i="5"/>
  <c r="H84" i="5"/>
  <c r="I83" i="5"/>
  <c r="F83" i="5"/>
  <c r="H18" i="4"/>
  <c r="I18" i="4" s="1"/>
  <c r="F17" i="4"/>
  <c r="H68" i="4"/>
  <c r="I68" i="4" s="1"/>
  <c r="F67" i="4"/>
  <c r="F41" i="4"/>
  <c r="H42" i="4"/>
  <c r="I42" i="4" s="1"/>
  <c r="F18" i="3"/>
  <c r="H19" i="3"/>
  <c r="I19" i="3" s="1"/>
  <c r="H41" i="3"/>
  <c r="I41" i="3" s="1"/>
  <c r="F40" i="3"/>
  <c r="H245" i="9" l="1"/>
  <c r="F244" i="9"/>
  <c r="I244" i="9"/>
  <c r="I19" i="9"/>
  <c r="F19" i="9"/>
  <c r="H20" i="9"/>
  <c r="F19" i="6"/>
  <c r="H20" i="6"/>
  <c r="I19" i="6"/>
  <c r="H19" i="12"/>
  <c r="I19" i="12" s="1"/>
  <c r="F18" i="12"/>
  <c r="H39" i="12"/>
  <c r="I39" i="12" s="1"/>
  <c r="F38" i="12"/>
  <c r="F292" i="11"/>
  <c r="H293" i="11"/>
  <c r="I293" i="11" s="1"/>
  <c r="F314" i="11"/>
  <c r="H315" i="11"/>
  <c r="I315" i="11" s="1"/>
  <c r="H23" i="11"/>
  <c r="I23" i="11" s="1"/>
  <c r="F22" i="11"/>
  <c r="H56" i="10"/>
  <c r="I55" i="10"/>
  <c r="F55" i="10"/>
  <c r="H24" i="10"/>
  <c r="I23" i="10"/>
  <c r="F23" i="10"/>
  <c r="H40" i="10"/>
  <c r="I39" i="10"/>
  <c r="F39" i="10"/>
  <c r="H78" i="10"/>
  <c r="I77" i="10"/>
  <c r="F77" i="10"/>
  <c r="H97" i="10"/>
  <c r="F96" i="10"/>
  <c r="I96" i="10"/>
  <c r="F265" i="9"/>
  <c r="I265" i="9"/>
  <c r="H266" i="9"/>
  <c r="H47" i="8"/>
  <c r="I47" i="8" s="1"/>
  <c r="F46" i="8"/>
  <c r="H21" i="8"/>
  <c r="I21" i="8" s="1"/>
  <c r="F20" i="8"/>
  <c r="H26" i="7"/>
  <c r="I26" i="7" s="1"/>
  <c r="F25" i="7"/>
  <c r="H42" i="7"/>
  <c r="I42" i="7" s="1"/>
  <c r="F41" i="7"/>
  <c r="H68" i="7"/>
  <c r="I68" i="7" s="1"/>
  <c r="F67" i="7"/>
  <c r="H45" i="6"/>
  <c r="I44" i="6"/>
  <c r="F44" i="6"/>
  <c r="H69" i="6"/>
  <c r="I68" i="6"/>
  <c r="F68" i="6"/>
  <c r="H46" i="5"/>
  <c r="F45" i="5"/>
  <c r="I45" i="5"/>
  <c r="H18" i="5"/>
  <c r="I17" i="5"/>
  <c r="F17" i="5"/>
  <c r="H85" i="5"/>
  <c r="I84" i="5"/>
  <c r="F84" i="5"/>
  <c r="F68" i="4"/>
  <c r="H69" i="4"/>
  <c r="I69" i="4" s="1"/>
  <c r="H43" i="4"/>
  <c r="I43" i="4" s="1"/>
  <c r="F42" i="4"/>
  <c r="H19" i="4"/>
  <c r="I19" i="4" s="1"/>
  <c r="F18" i="4"/>
  <c r="F19" i="3"/>
  <c r="H20" i="3"/>
  <c r="I20" i="3" s="1"/>
  <c r="H42" i="3"/>
  <c r="I42" i="3" s="1"/>
  <c r="F41" i="3"/>
  <c r="I20" i="9" l="1"/>
  <c r="H21" i="9"/>
  <c r="F20" i="9"/>
  <c r="H246" i="9"/>
  <c r="I245" i="9"/>
  <c r="F245" i="9"/>
  <c r="H21" i="6"/>
  <c r="I20" i="6"/>
  <c r="F20" i="6"/>
  <c r="H40" i="12"/>
  <c r="I40" i="12" s="1"/>
  <c r="F39" i="12"/>
  <c r="H97" i="12"/>
  <c r="I97" i="12" s="1"/>
  <c r="H20" i="12"/>
  <c r="I20" i="12" s="1"/>
  <c r="F19" i="12"/>
  <c r="F315" i="11"/>
  <c r="H316" i="11"/>
  <c r="I316" i="11" s="1"/>
  <c r="F293" i="11"/>
  <c r="H294" i="11"/>
  <c r="I294" i="11" s="1"/>
  <c r="H24" i="11"/>
  <c r="I24" i="11" s="1"/>
  <c r="F23" i="11"/>
  <c r="H41" i="10"/>
  <c r="I40" i="10"/>
  <c r="F40" i="10"/>
  <c r="H98" i="10"/>
  <c r="I97" i="10"/>
  <c r="F97" i="10"/>
  <c r="H25" i="10"/>
  <c r="I24" i="10"/>
  <c r="F24" i="10"/>
  <c r="H79" i="10"/>
  <c r="F78" i="10"/>
  <c r="I78" i="10"/>
  <c r="H57" i="10"/>
  <c r="I56" i="10"/>
  <c r="F56" i="10"/>
  <c r="I266" i="9"/>
  <c r="F266" i="9"/>
  <c r="H267" i="9"/>
  <c r="H26" i="9"/>
  <c r="I26" i="9" s="1"/>
  <c r="H22" i="8"/>
  <c r="I22" i="8" s="1"/>
  <c r="F21" i="8"/>
  <c r="H48" i="8"/>
  <c r="I48" i="8" s="1"/>
  <c r="F47" i="8"/>
  <c r="H69" i="7"/>
  <c r="I69" i="7" s="1"/>
  <c r="F68" i="7"/>
  <c r="H43" i="7"/>
  <c r="I43" i="7" s="1"/>
  <c r="F42" i="7"/>
  <c r="H27" i="7"/>
  <c r="I27" i="7" s="1"/>
  <c r="F26" i="7"/>
  <c r="H70" i="6"/>
  <c r="I69" i="6"/>
  <c r="F69" i="6"/>
  <c r="H46" i="6"/>
  <c r="I45" i="6"/>
  <c r="F45" i="6"/>
  <c r="H86" i="5"/>
  <c r="F85" i="5"/>
  <c r="I85" i="5"/>
  <c r="H19" i="5"/>
  <c r="I18" i="5"/>
  <c r="F18" i="5"/>
  <c r="H47" i="5"/>
  <c r="I46" i="5"/>
  <c r="F46" i="5"/>
  <c r="H20" i="4"/>
  <c r="I20" i="4" s="1"/>
  <c r="F19" i="4"/>
  <c r="H44" i="4"/>
  <c r="I44" i="4" s="1"/>
  <c r="F43" i="4"/>
  <c r="H70" i="4"/>
  <c r="I70" i="4" s="1"/>
  <c r="F69" i="4"/>
  <c r="F20" i="3"/>
  <c r="H21" i="3"/>
  <c r="I21" i="3" s="1"/>
  <c r="H43" i="3"/>
  <c r="I43" i="3" s="1"/>
  <c r="F42" i="3"/>
  <c r="H247" i="9" l="1"/>
  <c r="I246" i="9"/>
  <c r="F246" i="9"/>
  <c r="H22" i="9"/>
  <c r="I21" i="9"/>
  <c r="F21" i="9"/>
  <c r="H22" i="6"/>
  <c r="F21" i="6"/>
  <c r="I21" i="6"/>
  <c r="H21" i="12"/>
  <c r="I21" i="12" s="1"/>
  <c r="F20" i="12"/>
  <c r="H98" i="12"/>
  <c r="I98" i="12" s="1"/>
  <c r="F97" i="12"/>
  <c r="H41" i="12"/>
  <c r="I41" i="12" s="1"/>
  <c r="F40" i="12"/>
  <c r="F294" i="11"/>
  <c r="H295" i="11"/>
  <c r="I295" i="11" s="1"/>
  <c r="H317" i="11"/>
  <c r="I317" i="11" s="1"/>
  <c r="F316" i="11"/>
  <c r="H25" i="11"/>
  <c r="F24" i="11"/>
  <c r="F25" i="10"/>
  <c r="I25" i="10"/>
  <c r="H99" i="10"/>
  <c r="I98" i="10"/>
  <c r="F98" i="10"/>
  <c r="H58" i="10"/>
  <c r="F57" i="10"/>
  <c r="I57" i="10"/>
  <c r="H80" i="10"/>
  <c r="F79" i="10"/>
  <c r="I79" i="10"/>
  <c r="H42" i="10"/>
  <c r="F41" i="10"/>
  <c r="I41" i="10"/>
  <c r="F267" i="9"/>
  <c r="I267" i="9"/>
  <c r="H268" i="9"/>
  <c r="H27" i="9"/>
  <c r="I27" i="9" s="1"/>
  <c r="F26" i="9"/>
  <c r="H49" i="8"/>
  <c r="I49" i="8" s="1"/>
  <c r="F48" i="8"/>
  <c r="F22" i="8"/>
  <c r="H23" i="8"/>
  <c r="I23" i="8" s="1"/>
  <c r="H28" i="7"/>
  <c r="I28" i="7" s="1"/>
  <c r="F27" i="7"/>
  <c r="H44" i="7"/>
  <c r="I44" i="7" s="1"/>
  <c r="F43" i="7"/>
  <c r="H70" i="7"/>
  <c r="I70" i="7" s="1"/>
  <c r="F69" i="7"/>
  <c r="H47" i="6"/>
  <c r="F46" i="6"/>
  <c r="I46" i="6"/>
  <c r="H71" i="6"/>
  <c r="F70" i="6"/>
  <c r="I70" i="6"/>
  <c r="H20" i="5"/>
  <c r="F19" i="5"/>
  <c r="I19" i="5"/>
  <c r="H48" i="5"/>
  <c r="F47" i="5"/>
  <c r="I47" i="5"/>
  <c r="H87" i="5"/>
  <c r="F86" i="5"/>
  <c r="I86" i="5"/>
  <c r="H71" i="4"/>
  <c r="I71" i="4" s="1"/>
  <c r="F70" i="4"/>
  <c r="H45" i="4"/>
  <c r="I45" i="4" s="1"/>
  <c r="F44" i="4"/>
  <c r="H21" i="4"/>
  <c r="I21" i="4" s="1"/>
  <c r="F20" i="4"/>
  <c r="H22" i="3"/>
  <c r="I22" i="3" s="1"/>
  <c r="F21" i="3"/>
  <c r="H44" i="3"/>
  <c r="I44" i="3" s="1"/>
  <c r="F43" i="3"/>
  <c r="I22" i="9" l="1"/>
  <c r="F22" i="9"/>
  <c r="H23" i="9"/>
  <c r="I247" i="9"/>
  <c r="H248" i="9"/>
  <c r="F247" i="9"/>
  <c r="H26" i="11"/>
  <c r="I26" i="11" s="1"/>
  <c r="I25" i="11"/>
  <c r="F22" i="6"/>
  <c r="I22" i="6"/>
  <c r="H23" i="6"/>
  <c r="H99" i="12"/>
  <c r="I99" i="12" s="1"/>
  <c r="F98" i="12"/>
  <c r="F21" i="12"/>
  <c r="H22" i="12"/>
  <c r="I22" i="12" s="1"/>
  <c r="H42" i="12"/>
  <c r="I42" i="12" s="1"/>
  <c r="F41" i="12"/>
  <c r="H318" i="11"/>
  <c r="I318" i="11" s="1"/>
  <c r="F317" i="11"/>
  <c r="H296" i="11"/>
  <c r="I296" i="11" s="1"/>
  <c r="F295" i="11"/>
  <c r="H27" i="11"/>
  <c r="I27" i="11" s="1"/>
  <c r="F26" i="11"/>
  <c r="F25" i="11"/>
  <c r="H43" i="10"/>
  <c r="F42" i="10"/>
  <c r="I42" i="10"/>
  <c r="H100" i="10"/>
  <c r="F99" i="10"/>
  <c r="I99" i="10"/>
  <c r="H59" i="10"/>
  <c r="F58" i="10"/>
  <c r="I58" i="10"/>
  <c r="H81" i="10"/>
  <c r="I80" i="10"/>
  <c r="F80" i="10"/>
  <c r="F268" i="9"/>
  <c r="H269" i="9"/>
  <c r="I268" i="9"/>
  <c r="H28" i="9"/>
  <c r="I28" i="9" s="1"/>
  <c r="F27" i="9"/>
  <c r="H24" i="8"/>
  <c r="I24" i="8" s="1"/>
  <c r="F23" i="8"/>
  <c r="H50" i="8"/>
  <c r="I50" i="8" s="1"/>
  <c r="F49" i="8"/>
  <c r="H71" i="7"/>
  <c r="I71" i="7" s="1"/>
  <c r="F70" i="7"/>
  <c r="F44" i="7"/>
  <c r="H45" i="7"/>
  <c r="I45" i="7" s="1"/>
  <c r="F28" i="7"/>
  <c r="H29" i="7"/>
  <c r="H72" i="6"/>
  <c r="I71" i="6"/>
  <c r="F71" i="6"/>
  <c r="H48" i="6"/>
  <c r="I47" i="6"/>
  <c r="F47" i="6"/>
  <c r="H88" i="5"/>
  <c r="I87" i="5"/>
  <c r="F87" i="5"/>
  <c r="I48" i="5"/>
  <c r="H49" i="5"/>
  <c r="F48" i="5"/>
  <c r="I20" i="5"/>
  <c r="F20" i="5"/>
  <c r="H21" i="5"/>
  <c r="H22" i="4"/>
  <c r="I22" i="4" s="1"/>
  <c r="F21" i="4"/>
  <c r="F45" i="4"/>
  <c r="H46" i="4"/>
  <c r="I46" i="4" s="1"/>
  <c r="H72" i="4"/>
  <c r="I72" i="4" s="1"/>
  <c r="F71" i="4"/>
  <c r="F22" i="3"/>
  <c r="H23" i="3"/>
  <c r="I23" i="3" s="1"/>
  <c r="H45" i="3"/>
  <c r="I45" i="3" s="1"/>
  <c r="F44" i="3"/>
  <c r="F248" i="9" l="1"/>
  <c r="I248" i="9"/>
  <c r="H249" i="9"/>
  <c r="I23" i="9"/>
  <c r="H24" i="9"/>
  <c r="F23" i="9"/>
  <c r="I23" i="6"/>
  <c r="H24" i="6"/>
  <c r="F23" i="6"/>
  <c r="H30" i="7"/>
  <c r="I29" i="7"/>
  <c r="H43" i="12"/>
  <c r="I43" i="12" s="1"/>
  <c r="F42" i="12"/>
  <c r="H23" i="12"/>
  <c r="I23" i="12" s="1"/>
  <c r="F22" i="12"/>
  <c r="H100" i="12"/>
  <c r="I100" i="12" s="1"/>
  <c r="F99" i="12"/>
  <c r="F296" i="11"/>
  <c r="H297" i="11"/>
  <c r="I297" i="11" s="1"/>
  <c r="F318" i="11"/>
  <c r="H319" i="11"/>
  <c r="H28" i="11"/>
  <c r="I28" i="11" s="1"/>
  <c r="F27" i="11"/>
  <c r="H60" i="10"/>
  <c r="I59" i="10"/>
  <c r="F59" i="10"/>
  <c r="H101" i="10"/>
  <c r="F100" i="10"/>
  <c r="I100" i="10"/>
  <c r="H82" i="10"/>
  <c r="F81" i="10"/>
  <c r="I81" i="10"/>
  <c r="H44" i="10"/>
  <c r="I43" i="10"/>
  <c r="F43" i="10"/>
  <c r="F269" i="9"/>
  <c r="I269" i="9"/>
  <c r="H270" i="9"/>
  <c r="H29" i="9"/>
  <c r="I29" i="9" s="1"/>
  <c r="F28" i="9"/>
  <c r="H51" i="8"/>
  <c r="I51" i="8" s="1"/>
  <c r="F50" i="8"/>
  <c r="H25" i="8"/>
  <c r="I25" i="8" s="1"/>
  <c r="F24" i="8"/>
  <c r="F30" i="7"/>
  <c r="H46" i="7"/>
  <c r="I46" i="7" s="1"/>
  <c r="F45" i="7"/>
  <c r="F29" i="7"/>
  <c r="H72" i="7"/>
  <c r="I72" i="7" s="1"/>
  <c r="F71" i="7"/>
  <c r="H49" i="6"/>
  <c r="F48" i="6"/>
  <c r="I48" i="6"/>
  <c r="H73" i="6"/>
  <c r="I72" i="6"/>
  <c r="F72" i="6"/>
  <c r="H50" i="5"/>
  <c r="I49" i="5"/>
  <c r="F49" i="5"/>
  <c r="H22" i="5"/>
  <c r="I21" i="5"/>
  <c r="F21" i="5"/>
  <c r="H89" i="5"/>
  <c r="I88" i="5"/>
  <c r="F88" i="5"/>
  <c r="H73" i="4"/>
  <c r="I73" i="4" s="1"/>
  <c r="F72" i="4"/>
  <c r="H47" i="4"/>
  <c r="I47" i="4" s="1"/>
  <c r="F46" i="4"/>
  <c r="H23" i="4"/>
  <c r="I23" i="4" s="1"/>
  <c r="F22" i="4"/>
  <c r="H24" i="3"/>
  <c r="I24" i="3" s="1"/>
  <c r="F23" i="3"/>
  <c r="H46" i="3"/>
  <c r="I46" i="3" s="1"/>
  <c r="F45" i="3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G17" i="2" s="1"/>
  <c r="E15" i="2"/>
  <c r="E14" i="2"/>
  <c r="E13" i="2"/>
  <c r="E12" i="2"/>
  <c r="E11" i="2"/>
  <c r="E10" i="2"/>
  <c r="E9" i="2"/>
  <c r="H8" i="2"/>
  <c r="E8" i="2"/>
  <c r="H7" i="2"/>
  <c r="G7" i="2"/>
  <c r="F7" i="2"/>
  <c r="E7" i="2"/>
  <c r="J4" i="2"/>
  <c r="I4" i="2"/>
  <c r="I4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G26" i="1" s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G66" i="1" s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G95" i="1" s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G206" i="1" s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C6" i="1"/>
  <c r="J4" i="1"/>
  <c r="H7" i="1"/>
  <c r="G7" i="1"/>
  <c r="G8" i="13" a="1"/>
  <c r="I24" i="9" l="1"/>
  <c r="H25" i="9"/>
  <c r="F24" i="9"/>
  <c r="F249" i="9"/>
  <c r="I249" i="9"/>
  <c r="H250" i="9"/>
  <c r="H320" i="11"/>
  <c r="I319" i="11"/>
  <c r="H25" i="6"/>
  <c r="F24" i="6"/>
  <c r="I24" i="6"/>
  <c r="G13" i="2"/>
  <c r="I7" i="2"/>
  <c r="G8" i="13"/>
  <c r="H8" i="13" s="1"/>
  <c r="Q8" i="13" s="1"/>
  <c r="I7" i="1"/>
  <c r="H31" i="7"/>
  <c r="I30" i="7"/>
  <c r="H44" i="12"/>
  <c r="F43" i="12"/>
  <c r="H101" i="12"/>
  <c r="F100" i="12"/>
  <c r="H24" i="12"/>
  <c r="I24" i="12" s="1"/>
  <c r="F23" i="12"/>
  <c r="F319" i="11"/>
  <c r="F297" i="11"/>
  <c r="H298" i="11"/>
  <c r="I298" i="11" s="1"/>
  <c r="H29" i="11"/>
  <c r="I29" i="11" s="1"/>
  <c r="F28" i="11"/>
  <c r="I82" i="10"/>
  <c r="F82" i="10"/>
  <c r="I101" i="10"/>
  <c r="F101" i="10"/>
  <c r="I44" i="10"/>
  <c r="F44" i="10"/>
  <c r="H61" i="10"/>
  <c r="I60" i="10"/>
  <c r="F60" i="10"/>
  <c r="I270" i="9"/>
  <c r="F270" i="9"/>
  <c r="H271" i="9"/>
  <c r="H30" i="9"/>
  <c r="I30" i="9" s="1"/>
  <c r="F29" i="9"/>
  <c r="H26" i="8"/>
  <c r="I26" i="8" s="1"/>
  <c r="F25" i="8"/>
  <c r="H52" i="8"/>
  <c r="F51" i="8"/>
  <c r="H73" i="7"/>
  <c r="I73" i="7" s="1"/>
  <c r="F72" i="7"/>
  <c r="H47" i="7"/>
  <c r="I47" i="7" s="1"/>
  <c r="F46" i="7"/>
  <c r="H74" i="6"/>
  <c r="I73" i="6"/>
  <c r="F73" i="6"/>
  <c r="H50" i="6"/>
  <c r="I49" i="6"/>
  <c r="F49" i="6"/>
  <c r="H90" i="5"/>
  <c r="F89" i="5"/>
  <c r="I89" i="5"/>
  <c r="H23" i="5"/>
  <c r="I22" i="5"/>
  <c r="F22" i="5"/>
  <c r="H51" i="5"/>
  <c r="I50" i="5"/>
  <c r="F50" i="5"/>
  <c r="H24" i="4"/>
  <c r="I24" i="4" s="1"/>
  <c r="F23" i="4"/>
  <c r="H48" i="4"/>
  <c r="I48" i="4" s="1"/>
  <c r="F47" i="4"/>
  <c r="H74" i="4"/>
  <c r="I74" i="4" s="1"/>
  <c r="F73" i="4"/>
  <c r="H25" i="3"/>
  <c r="I25" i="3" s="1"/>
  <c r="F24" i="3"/>
  <c r="H47" i="3"/>
  <c r="I47" i="3" s="1"/>
  <c r="F46" i="3"/>
  <c r="G21" i="2"/>
  <c r="G29" i="2"/>
  <c r="G37" i="2"/>
  <c r="G61" i="2"/>
  <c r="G25" i="2"/>
  <c r="G33" i="2"/>
  <c r="G41" i="2"/>
  <c r="G49" i="2"/>
  <c r="G273" i="2"/>
  <c r="G291" i="2"/>
  <c r="G295" i="2"/>
  <c r="G299" i="2"/>
  <c r="G303" i="2"/>
  <c r="G276" i="2"/>
  <c r="G280" i="2"/>
  <c r="G297" i="2"/>
  <c r="G278" i="2"/>
  <c r="G286" i="2"/>
  <c r="G325" i="2"/>
  <c r="G309" i="2"/>
  <c r="G327" i="2"/>
  <c r="G311" i="2"/>
  <c r="G315" i="2"/>
  <c r="G319" i="2"/>
  <c r="G323" i="2"/>
  <c r="G288" i="2"/>
  <c r="G307" i="2"/>
  <c r="G289" i="2"/>
  <c r="G293" i="2"/>
  <c r="G301" i="2"/>
  <c r="G282" i="2"/>
  <c r="G321" i="2"/>
  <c r="G292" i="2"/>
  <c r="G296" i="2"/>
  <c r="G300" i="2"/>
  <c r="G304" i="2"/>
  <c r="G277" i="2"/>
  <c r="G281" i="2"/>
  <c r="G285" i="2"/>
  <c r="G305" i="2"/>
  <c r="G317" i="2"/>
  <c r="G312" i="2"/>
  <c r="G316" i="2"/>
  <c r="G320" i="2"/>
  <c r="G324" i="2"/>
  <c r="G308" i="2"/>
  <c r="G328" i="2"/>
  <c r="G274" i="2"/>
  <c r="G313" i="2"/>
  <c r="G310" i="2"/>
  <c r="G290" i="2"/>
  <c r="G294" i="2"/>
  <c r="G298" i="2"/>
  <c r="G302" i="2"/>
  <c r="G306" i="2"/>
  <c r="G275" i="2"/>
  <c r="G279" i="2"/>
  <c r="G283" i="2"/>
  <c r="G314" i="2"/>
  <c r="G318" i="2"/>
  <c r="G322" i="2"/>
  <c r="G326" i="2"/>
  <c r="H306" i="2"/>
  <c r="H307" i="2" s="1"/>
  <c r="H308" i="2" s="1"/>
  <c r="H283" i="2"/>
  <c r="H284" i="2" s="1"/>
  <c r="H285" i="2" s="1"/>
  <c r="G287" i="2"/>
  <c r="G284" i="2"/>
  <c r="G45" i="2"/>
  <c r="G53" i="2"/>
  <c r="G69" i="2"/>
  <c r="G9" i="2"/>
  <c r="G88" i="2"/>
  <c r="G57" i="2"/>
  <c r="G65" i="2"/>
  <c r="G73" i="2"/>
  <c r="G89" i="2"/>
  <c r="H9" i="2"/>
  <c r="H10" i="2" s="1"/>
  <c r="H11" i="2" s="1"/>
  <c r="H12" i="2" s="1"/>
  <c r="H13" i="2" s="1"/>
  <c r="I13" i="2" s="1"/>
  <c r="G8" i="2"/>
  <c r="G12" i="2"/>
  <c r="G16" i="2"/>
  <c r="G20" i="2"/>
  <c r="G24" i="2"/>
  <c r="G28" i="2"/>
  <c r="G32" i="2"/>
  <c r="G36" i="2"/>
  <c r="G40" i="2"/>
  <c r="G44" i="2"/>
  <c r="G48" i="2"/>
  <c r="G52" i="2"/>
  <c r="G56" i="2"/>
  <c r="G60" i="2"/>
  <c r="G64" i="2"/>
  <c r="G68" i="2"/>
  <c r="G72" i="2"/>
  <c r="G76" i="2"/>
  <c r="G81" i="2"/>
  <c r="G86" i="2"/>
  <c r="G93" i="2"/>
  <c r="G111" i="2"/>
  <c r="G112" i="2"/>
  <c r="G117" i="2"/>
  <c r="G126" i="2"/>
  <c r="G142" i="2"/>
  <c r="G79" i="2"/>
  <c r="G99" i="2"/>
  <c r="G100" i="2"/>
  <c r="G105" i="2"/>
  <c r="G110" i="2"/>
  <c r="G139" i="2"/>
  <c r="G155" i="2"/>
  <c r="G11" i="2"/>
  <c r="G15" i="2"/>
  <c r="G19" i="2"/>
  <c r="G23" i="2"/>
  <c r="G27" i="2"/>
  <c r="G31" i="2"/>
  <c r="G35" i="2"/>
  <c r="G39" i="2"/>
  <c r="G43" i="2"/>
  <c r="G47" i="2"/>
  <c r="G51" i="2"/>
  <c r="G55" i="2"/>
  <c r="G59" i="2"/>
  <c r="G63" i="2"/>
  <c r="G67" i="2"/>
  <c r="G71" i="2"/>
  <c r="G75" i="2"/>
  <c r="G78" i="2"/>
  <c r="G91" i="2"/>
  <c r="G98" i="2"/>
  <c r="G119" i="2"/>
  <c r="G120" i="2"/>
  <c r="G138" i="2"/>
  <c r="G172" i="2"/>
  <c r="G188" i="2"/>
  <c r="G85" i="2"/>
  <c r="G90" i="2"/>
  <c r="G95" i="2"/>
  <c r="G107" i="2"/>
  <c r="G108" i="2"/>
  <c r="G113" i="2"/>
  <c r="G118" i="2"/>
  <c r="G135" i="2"/>
  <c r="G151" i="2"/>
  <c r="G165" i="2"/>
  <c r="G181" i="2"/>
  <c r="G10" i="2"/>
  <c r="G14" i="2"/>
  <c r="G18" i="2"/>
  <c r="G22" i="2"/>
  <c r="G26" i="2"/>
  <c r="G30" i="2"/>
  <c r="G34" i="2"/>
  <c r="G38" i="2"/>
  <c r="G42" i="2"/>
  <c r="G46" i="2"/>
  <c r="G50" i="2"/>
  <c r="G54" i="2"/>
  <c r="G58" i="2"/>
  <c r="G62" i="2"/>
  <c r="G66" i="2"/>
  <c r="G70" i="2"/>
  <c r="G74" i="2"/>
  <c r="G80" i="2"/>
  <c r="G83" i="2"/>
  <c r="G92" i="2"/>
  <c r="G94" i="2"/>
  <c r="G96" i="2"/>
  <c r="G101" i="2"/>
  <c r="G106" i="2"/>
  <c r="G124" i="2"/>
  <c r="G134" i="2"/>
  <c r="G150" i="2"/>
  <c r="G166" i="2"/>
  <c r="G182" i="2"/>
  <c r="G187" i="2"/>
  <c r="G171" i="2"/>
  <c r="G185" i="2"/>
  <c r="G178" i="2"/>
  <c r="G176" i="2"/>
  <c r="G169" i="2"/>
  <c r="G162" i="2"/>
  <c r="G183" i="2"/>
  <c r="G167" i="2"/>
  <c r="G214" i="2"/>
  <c r="G205" i="2"/>
  <c r="G200" i="2"/>
  <c r="G196" i="2"/>
  <c r="G192" i="2"/>
  <c r="G198" i="2"/>
  <c r="G194" i="2"/>
  <c r="G190" i="2"/>
  <c r="G179" i="2"/>
  <c r="G163" i="2"/>
  <c r="G262" i="2"/>
  <c r="G246" i="2"/>
  <c r="G230" i="2"/>
  <c r="G210" i="2"/>
  <c r="G202" i="2"/>
  <c r="G186" i="2"/>
  <c r="G184" i="2"/>
  <c r="G177" i="2"/>
  <c r="G170" i="2"/>
  <c r="G168" i="2"/>
  <c r="G161" i="2"/>
  <c r="G77" i="2"/>
  <c r="G82" i="2"/>
  <c r="G115" i="2"/>
  <c r="G116" i="2"/>
  <c r="G131" i="2"/>
  <c r="G147" i="2"/>
  <c r="G159" i="2"/>
  <c r="G175" i="2"/>
  <c r="G103" i="2"/>
  <c r="G104" i="2"/>
  <c r="G109" i="2"/>
  <c r="G114" i="2"/>
  <c r="G123" i="2"/>
  <c r="G130" i="2"/>
  <c r="G146" i="2"/>
  <c r="G84" i="2"/>
  <c r="G87" i="2"/>
  <c r="G97" i="2"/>
  <c r="G102" i="2"/>
  <c r="G122" i="2"/>
  <c r="G127" i="2"/>
  <c r="G143" i="2"/>
  <c r="G154" i="2"/>
  <c r="G158" i="2"/>
  <c r="G191" i="2"/>
  <c r="G195" i="2"/>
  <c r="G199" i="2"/>
  <c r="G215" i="2"/>
  <c r="G227" i="2"/>
  <c r="G243" i="2"/>
  <c r="G259" i="2"/>
  <c r="G121" i="2"/>
  <c r="G125" i="2"/>
  <c r="G129" i="2"/>
  <c r="G133" i="2"/>
  <c r="G137" i="2"/>
  <c r="G141" i="2"/>
  <c r="G145" i="2"/>
  <c r="G149" i="2"/>
  <c r="G153" i="2"/>
  <c r="G157" i="2"/>
  <c r="G174" i="2"/>
  <c r="G219" i="2"/>
  <c r="G226" i="2"/>
  <c r="G242" i="2"/>
  <c r="G258" i="2"/>
  <c r="G218" i="2"/>
  <c r="G223" i="2"/>
  <c r="G239" i="2"/>
  <c r="G255" i="2"/>
  <c r="G271" i="2"/>
  <c r="G128" i="2"/>
  <c r="G132" i="2"/>
  <c r="G136" i="2"/>
  <c r="G140" i="2"/>
  <c r="G144" i="2"/>
  <c r="G148" i="2"/>
  <c r="G152" i="2"/>
  <c r="G156" i="2"/>
  <c r="G160" i="2"/>
  <c r="G207" i="2"/>
  <c r="G222" i="2"/>
  <c r="G238" i="2"/>
  <c r="G254" i="2"/>
  <c r="G270" i="2"/>
  <c r="G189" i="2"/>
  <c r="G193" i="2"/>
  <c r="G197" i="2"/>
  <c r="G201" i="2"/>
  <c r="G206" i="2"/>
  <c r="G235" i="2"/>
  <c r="G251" i="2"/>
  <c r="G267" i="2"/>
  <c r="G164" i="2"/>
  <c r="G173" i="2"/>
  <c r="G180" i="2"/>
  <c r="G209" i="2"/>
  <c r="G213" i="2"/>
  <c r="G234" i="2"/>
  <c r="G250" i="2"/>
  <c r="G266" i="2"/>
  <c r="G203" i="2"/>
  <c r="G204" i="2"/>
  <c r="G211" i="2"/>
  <c r="G231" i="2"/>
  <c r="G247" i="2"/>
  <c r="G263" i="2"/>
  <c r="G217" i="2"/>
  <c r="G221" i="2"/>
  <c r="G225" i="2"/>
  <c r="G229" i="2"/>
  <c r="G233" i="2"/>
  <c r="G237" i="2"/>
  <c r="G241" i="2"/>
  <c r="G245" i="2"/>
  <c r="G249" i="2"/>
  <c r="G253" i="2"/>
  <c r="G257" i="2"/>
  <c r="G261" i="2"/>
  <c r="G265" i="2"/>
  <c r="G269" i="2"/>
  <c r="G208" i="2"/>
  <c r="G212" i="2"/>
  <c r="G216" i="2"/>
  <c r="G220" i="2"/>
  <c r="G224" i="2"/>
  <c r="G228" i="2"/>
  <c r="G232" i="2"/>
  <c r="G236" i="2"/>
  <c r="G240" i="2"/>
  <c r="G244" i="2"/>
  <c r="G248" i="2"/>
  <c r="G252" i="2"/>
  <c r="G256" i="2"/>
  <c r="G260" i="2"/>
  <c r="G264" i="2"/>
  <c r="G268" i="2"/>
  <c r="G272" i="2"/>
  <c r="G46" i="1"/>
  <c r="G270" i="1"/>
  <c r="G14" i="1"/>
  <c r="G142" i="1"/>
  <c r="G15" i="1"/>
  <c r="G30" i="1"/>
  <c r="G47" i="1"/>
  <c r="G70" i="1"/>
  <c r="G102" i="1"/>
  <c r="G150" i="1"/>
  <c r="G214" i="1"/>
  <c r="G16" i="1"/>
  <c r="G158" i="1"/>
  <c r="G222" i="1"/>
  <c r="G103" i="1"/>
  <c r="G17" i="1"/>
  <c r="G32" i="1"/>
  <c r="G54" i="1"/>
  <c r="G78" i="1"/>
  <c r="G110" i="1"/>
  <c r="G166" i="1"/>
  <c r="G230" i="1"/>
  <c r="G50" i="1"/>
  <c r="H8" i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H61" i="1" s="1"/>
  <c r="H62" i="1" s="1"/>
  <c r="H63" i="1" s="1"/>
  <c r="H64" i="1" s="1"/>
  <c r="H65" i="1" s="1"/>
  <c r="H66" i="1" s="1"/>
  <c r="H67" i="1" s="1"/>
  <c r="H68" i="1" s="1"/>
  <c r="H69" i="1" s="1"/>
  <c r="H70" i="1" s="1"/>
  <c r="H71" i="1" s="1"/>
  <c r="H72" i="1" s="1"/>
  <c r="H73" i="1" s="1"/>
  <c r="H74" i="1" s="1"/>
  <c r="H75" i="1" s="1"/>
  <c r="H76" i="1" s="1"/>
  <c r="H77" i="1" s="1"/>
  <c r="H78" i="1" s="1"/>
  <c r="H79" i="1" s="1"/>
  <c r="H80" i="1" s="1"/>
  <c r="H81" i="1" s="1"/>
  <c r="H82" i="1" s="1"/>
  <c r="H83" i="1" s="1"/>
  <c r="H84" i="1" s="1"/>
  <c r="H85" i="1" s="1"/>
  <c r="H86" i="1" s="1"/>
  <c r="H87" i="1" s="1"/>
  <c r="H88" i="1" s="1"/>
  <c r="H89" i="1" s="1"/>
  <c r="H90" i="1" s="1"/>
  <c r="H91" i="1" s="1"/>
  <c r="H92" i="1" s="1"/>
  <c r="H93" i="1" s="1"/>
  <c r="H94" i="1" s="1"/>
  <c r="H95" i="1" s="1"/>
  <c r="H96" i="1" s="1"/>
  <c r="H97" i="1" s="1"/>
  <c r="H98" i="1" s="1"/>
  <c r="H99" i="1" s="1"/>
  <c r="H100" i="1" s="1"/>
  <c r="H101" i="1" s="1"/>
  <c r="H102" i="1" s="1"/>
  <c r="H103" i="1" s="1"/>
  <c r="H104" i="1" s="1"/>
  <c r="H105" i="1" s="1"/>
  <c r="H106" i="1" s="1"/>
  <c r="H107" i="1" s="1"/>
  <c r="H108" i="1" s="1"/>
  <c r="H109" i="1" s="1"/>
  <c r="H110" i="1" s="1"/>
  <c r="H111" i="1" s="1"/>
  <c r="H112" i="1" s="1"/>
  <c r="H113" i="1" s="1"/>
  <c r="H114" i="1" s="1"/>
  <c r="H115" i="1" s="1"/>
  <c r="H116" i="1" s="1"/>
  <c r="H117" i="1" s="1"/>
  <c r="H118" i="1" s="1"/>
  <c r="H119" i="1" s="1"/>
  <c r="H120" i="1" s="1"/>
  <c r="H121" i="1" s="1"/>
  <c r="H122" i="1" s="1"/>
  <c r="H123" i="1" s="1"/>
  <c r="H124" i="1" s="1"/>
  <c r="H125" i="1" s="1"/>
  <c r="H126" i="1" s="1"/>
  <c r="H127" i="1" s="1"/>
  <c r="H128" i="1" s="1"/>
  <c r="H129" i="1" s="1"/>
  <c r="H130" i="1" s="1"/>
  <c r="H131" i="1" s="1"/>
  <c r="H132" i="1" s="1"/>
  <c r="H133" i="1" s="1"/>
  <c r="H134" i="1" s="1"/>
  <c r="H135" i="1" s="1"/>
  <c r="H136" i="1" s="1"/>
  <c r="H137" i="1" s="1"/>
  <c r="H138" i="1" s="1"/>
  <c r="H139" i="1" s="1"/>
  <c r="H140" i="1" s="1"/>
  <c r="H141" i="1" s="1"/>
  <c r="H142" i="1" s="1"/>
  <c r="H143" i="1" s="1"/>
  <c r="H144" i="1" s="1"/>
  <c r="H145" i="1" s="1"/>
  <c r="H146" i="1" s="1"/>
  <c r="H147" i="1" s="1"/>
  <c r="H148" i="1" s="1"/>
  <c r="H149" i="1" s="1"/>
  <c r="H150" i="1" s="1"/>
  <c r="H151" i="1" s="1"/>
  <c r="H152" i="1" s="1"/>
  <c r="H153" i="1" s="1"/>
  <c r="H154" i="1" s="1"/>
  <c r="H155" i="1" s="1"/>
  <c r="H156" i="1" s="1"/>
  <c r="H157" i="1" s="1"/>
  <c r="H158" i="1" s="1"/>
  <c r="H159" i="1" s="1"/>
  <c r="H160" i="1" s="1"/>
  <c r="H161" i="1" s="1"/>
  <c r="H162" i="1" s="1"/>
  <c r="H163" i="1" s="1"/>
  <c r="H164" i="1" s="1"/>
  <c r="H165" i="1" s="1"/>
  <c r="H166" i="1" s="1"/>
  <c r="H167" i="1" s="1"/>
  <c r="H168" i="1" s="1"/>
  <c r="H169" i="1" s="1"/>
  <c r="H170" i="1" s="1"/>
  <c r="H171" i="1" s="1"/>
  <c r="H172" i="1" s="1"/>
  <c r="H173" i="1" s="1"/>
  <c r="H174" i="1" s="1"/>
  <c r="H175" i="1" s="1"/>
  <c r="H176" i="1" s="1"/>
  <c r="H177" i="1" s="1"/>
  <c r="H178" i="1" s="1"/>
  <c r="H179" i="1" s="1"/>
  <c r="H180" i="1" s="1"/>
  <c r="H181" i="1" s="1"/>
  <c r="H182" i="1" s="1"/>
  <c r="H183" i="1" s="1"/>
  <c r="H184" i="1" s="1"/>
  <c r="H185" i="1" s="1"/>
  <c r="H186" i="1" s="1"/>
  <c r="H187" i="1" s="1"/>
  <c r="H188" i="1" s="1"/>
  <c r="H189" i="1" s="1"/>
  <c r="H190" i="1" s="1"/>
  <c r="H191" i="1" s="1"/>
  <c r="H192" i="1" s="1"/>
  <c r="H193" i="1" s="1"/>
  <c r="H194" i="1" s="1"/>
  <c r="H195" i="1" s="1"/>
  <c r="H196" i="1" s="1"/>
  <c r="H197" i="1" s="1"/>
  <c r="H198" i="1" s="1"/>
  <c r="H199" i="1" s="1"/>
  <c r="H200" i="1" s="1"/>
  <c r="H201" i="1" s="1"/>
  <c r="H202" i="1" s="1"/>
  <c r="H203" i="1" s="1"/>
  <c r="H204" i="1" s="1"/>
  <c r="H205" i="1" s="1"/>
  <c r="H206" i="1" s="1"/>
  <c r="H207" i="1" s="1"/>
  <c r="H208" i="1" s="1"/>
  <c r="H209" i="1" s="1"/>
  <c r="H210" i="1" s="1"/>
  <c r="H211" i="1" s="1"/>
  <c r="H212" i="1" s="1"/>
  <c r="H213" i="1" s="1"/>
  <c r="H214" i="1" s="1"/>
  <c r="H215" i="1" s="1"/>
  <c r="H216" i="1" s="1"/>
  <c r="H217" i="1" s="1"/>
  <c r="H218" i="1" s="1"/>
  <c r="H219" i="1" s="1"/>
  <c r="H220" i="1" s="1"/>
  <c r="H221" i="1" s="1"/>
  <c r="H222" i="1" s="1"/>
  <c r="H223" i="1" s="1"/>
  <c r="H224" i="1" s="1"/>
  <c r="H225" i="1" s="1"/>
  <c r="H226" i="1" s="1"/>
  <c r="H227" i="1" s="1"/>
  <c r="H228" i="1" s="1"/>
  <c r="H229" i="1" s="1"/>
  <c r="H230" i="1" s="1"/>
  <c r="H231" i="1" s="1"/>
  <c r="H232" i="1" s="1"/>
  <c r="H233" i="1" s="1"/>
  <c r="H234" i="1" s="1"/>
  <c r="H235" i="1" s="1"/>
  <c r="H236" i="1" s="1"/>
  <c r="H237" i="1" s="1"/>
  <c r="H238" i="1" s="1"/>
  <c r="H239" i="1" s="1"/>
  <c r="H240" i="1" s="1"/>
  <c r="H241" i="1" s="1"/>
  <c r="H242" i="1" s="1"/>
  <c r="H243" i="1" s="1"/>
  <c r="H244" i="1" s="1"/>
  <c r="H245" i="1" s="1"/>
  <c r="H246" i="1" s="1"/>
  <c r="H247" i="1" s="1"/>
  <c r="H248" i="1" s="1"/>
  <c r="H249" i="1" s="1"/>
  <c r="H250" i="1" s="1"/>
  <c r="H251" i="1" s="1"/>
  <c r="H252" i="1" s="1"/>
  <c r="H253" i="1" s="1"/>
  <c r="H254" i="1" s="1"/>
  <c r="H255" i="1" s="1"/>
  <c r="H256" i="1" s="1"/>
  <c r="H257" i="1" s="1"/>
  <c r="H258" i="1" s="1"/>
  <c r="H259" i="1" s="1"/>
  <c r="H260" i="1" s="1"/>
  <c r="H261" i="1" s="1"/>
  <c r="H262" i="1" s="1"/>
  <c r="H263" i="1" s="1"/>
  <c r="H264" i="1" s="1"/>
  <c r="H265" i="1" s="1"/>
  <c r="H266" i="1" s="1"/>
  <c r="H267" i="1" s="1"/>
  <c r="H268" i="1" s="1"/>
  <c r="H269" i="1" s="1"/>
  <c r="H270" i="1" s="1"/>
  <c r="H271" i="1" s="1"/>
  <c r="H272" i="1" s="1"/>
  <c r="G18" i="1"/>
  <c r="G34" i="1"/>
  <c r="G55" i="1"/>
  <c r="G79" i="1"/>
  <c r="G111" i="1"/>
  <c r="G174" i="1"/>
  <c r="G238" i="1"/>
  <c r="G71" i="1"/>
  <c r="G8" i="1"/>
  <c r="G22" i="1"/>
  <c r="G38" i="1"/>
  <c r="G58" i="1"/>
  <c r="G86" i="1"/>
  <c r="G118" i="1"/>
  <c r="G182" i="1"/>
  <c r="G246" i="1"/>
  <c r="G31" i="1"/>
  <c r="G9" i="1"/>
  <c r="G23" i="1"/>
  <c r="G39" i="1"/>
  <c r="G62" i="1"/>
  <c r="G87" i="1"/>
  <c r="G126" i="1"/>
  <c r="G190" i="1"/>
  <c r="G254" i="1"/>
  <c r="G10" i="1"/>
  <c r="G24" i="1"/>
  <c r="G42" i="1"/>
  <c r="G63" i="1"/>
  <c r="G94" i="1"/>
  <c r="G134" i="1"/>
  <c r="G198" i="1"/>
  <c r="G262" i="1"/>
  <c r="G119" i="1"/>
  <c r="G127" i="1"/>
  <c r="G135" i="1"/>
  <c r="G143" i="1"/>
  <c r="G151" i="1"/>
  <c r="G159" i="1"/>
  <c r="G167" i="1"/>
  <c r="G175" i="1"/>
  <c r="G183" i="1"/>
  <c r="G191" i="1"/>
  <c r="G199" i="1"/>
  <c r="G207" i="1"/>
  <c r="G215" i="1"/>
  <c r="G223" i="1"/>
  <c r="G231" i="1"/>
  <c r="G239" i="1"/>
  <c r="G247" i="1"/>
  <c r="G255" i="1"/>
  <c r="G263" i="1"/>
  <c r="G271" i="1"/>
  <c r="G40" i="1"/>
  <c r="G48" i="1"/>
  <c r="G56" i="1"/>
  <c r="G64" i="1"/>
  <c r="G72" i="1"/>
  <c r="G80" i="1"/>
  <c r="G88" i="1"/>
  <c r="G96" i="1"/>
  <c r="G104" i="1"/>
  <c r="G112" i="1"/>
  <c r="G120" i="1"/>
  <c r="G128" i="1"/>
  <c r="G136" i="1"/>
  <c r="G144" i="1"/>
  <c r="G152" i="1"/>
  <c r="G160" i="1"/>
  <c r="G168" i="1"/>
  <c r="G176" i="1"/>
  <c r="G184" i="1"/>
  <c r="G192" i="1"/>
  <c r="G200" i="1"/>
  <c r="G208" i="1"/>
  <c r="G216" i="1"/>
  <c r="G224" i="1"/>
  <c r="G232" i="1"/>
  <c r="G240" i="1"/>
  <c r="G248" i="1"/>
  <c r="G256" i="1"/>
  <c r="G264" i="1"/>
  <c r="G272" i="1"/>
  <c r="G25" i="1"/>
  <c r="G33" i="1"/>
  <c r="G41" i="1"/>
  <c r="G49" i="1"/>
  <c r="G57" i="1"/>
  <c r="G65" i="1"/>
  <c r="G73" i="1"/>
  <c r="G81" i="1"/>
  <c r="G89" i="1"/>
  <c r="G97" i="1"/>
  <c r="G105" i="1"/>
  <c r="G113" i="1"/>
  <c r="G121" i="1"/>
  <c r="G129" i="1"/>
  <c r="G137" i="1"/>
  <c r="G145" i="1"/>
  <c r="G153" i="1"/>
  <c r="G161" i="1"/>
  <c r="G169" i="1"/>
  <c r="G177" i="1"/>
  <c r="G185" i="1"/>
  <c r="G193" i="1"/>
  <c r="G201" i="1"/>
  <c r="G209" i="1"/>
  <c r="G217" i="1"/>
  <c r="G225" i="1"/>
  <c r="G233" i="1"/>
  <c r="G241" i="1"/>
  <c r="G249" i="1"/>
  <c r="G257" i="1"/>
  <c r="G265" i="1"/>
  <c r="G74" i="1"/>
  <c r="G82" i="1"/>
  <c r="G90" i="1"/>
  <c r="G98" i="1"/>
  <c r="G106" i="1"/>
  <c r="G114" i="1"/>
  <c r="G122" i="1"/>
  <c r="G130" i="1"/>
  <c r="G138" i="1"/>
  <c r="G146" i="1"/>
  <c r="G154" i="1"/>
  <c r="G162" i="1"/>
  <c r="G170" i="1"/>
  <c r="G178" i="1"/>
  <c r="G186" i="1"/>
  <c r="G194" i="1"/>
  <c r="G202" i="1"/>
  <c r="G210" i="1"/>
  <c r="G218" i="1"/>
  <c r="G226" i="1"/>
  <c r="G234" i="1"/>
  <c r="G242" i="1"/>
  <c r="G250" i="1"/>
  <c r="G258" i="1"/>
  <c r="G266" i="1"/>
  <c r="G11" i="1"/>
  <c r="G19" i="1"/>
  <c r="G27" i="1"/>
  <c r="G35" i="1"/>
  <c r="G43" i="1"/>
  <c r="G51" i="1"/>
  <c r="G59" i="1"/>
  <c r="G67" i="1"/>
  <c r="G75" i="1"/>
  <c r="G83" i="1"/>
  <c r="G91" i="1"/>
  <c r="G99" i="1"/>
  <c r="G107" i="1"/>
  <c r="G115" i="1"/>
  <c r="G123" i="1"/>
  <c r="G131" i="1"/>
  <c r="G139" i="1"/>
  <c r="G147" i="1"/>
  <c r="G155" i="1"/>
  <c r="G163" i="1"/>
  <c r="G171" i="1"/>
  <c r="G179" i="1"/>
  <c r="G187" i="1"/>
  <c r="G195" i="1"/>
  <c r="G203" i="1"/>
  <c r="G211" i="1"/>
  <c r="G219" i="1"/>
  <c r="G227" i="1"/>
  <c r="G235" i="1"/>
  <c r="G243" i="1"/>
  <c r="G251" i="1"/>
  <c r="G259" i="1"/>
  <c r="G267" i="1"/>
  <c r="G12" i="1"/>
  <c r="G20" i="1"/>
  <c r="G28" i="1"/>
  <c r="G36" i="1"/>
  <c r="G44" i="1"/>
  <c r="G52" i="1"/>
  <c r="G60" i="1"/>
  <c r="G68" i="1"/>
  <c r="G76" i="1"/>
  <c r="G84" i="1"/>
  <c r="G92" i="1"/>
  <c r="G100" i="1"/>
  <c r="G108" i="1"/>
  <c r="G116" i="1"/>
  <c r="G124" i="1"/>
  <c r="G132" i="1"/>
  <c r="G140" i="1"/>
  <c r="G148" i="1"/>
  <c r="G156" i="1"/>
  <c r="G164" i="1"/>
  <c r="G172" i="1"/>
  <c r="G180" i="1"/>
  <c r="G188" i="1"/>
  <c r="G196" i="1"/>
  <c r="G204" i="1"/>
  <c r="G212" i="1"/>
  <c r="G220" i="1"/>
  <c r="G228" i="1"/>
  <c r="G236" i="1"/>
  <c r="G244" i="1"/>
  <c r="G252" i="1"/>
  <c r="G260" i="1"/>
  <c r="G268" i="1"/>
  <c r="G13" i="1"/>
  <c r="G21" i="1"/>
  <c r="G29" i="1"/>
  <c r="G37" i="1"/>
  <c r="G45" i="1"/>
  <c r="G53" i="1"/>
  <c r="G61" i="1"/>
  <c r="G69" i="1"/>
  <c r="G77" i="1"/>
  <c r="G85" i="1"/>
  <c r="G93" i="1"/>
  <c r="G101" i="1"/>
  <c r="G109" i="1"/>
  <c r="G117" i="1"/>
  <c r="G125" i="1"/>
  <c r="G133" i="1"/>
  <c r="G141" i="1"/>
  <c r="G149" i="1"/>
  <c r="G157" i="1"/>
  <c r="G165" i="1"/>
  <c r="G173" i="1"/>
  <c r="G181" i="1"/>
  <c r="G189" i="1"/>
  <c r="G197" i="1"/>
  <c r="G205" i="1"/>
  <c r="G213" i="1"/>
  <c r="G221" i="1"/>
  <c r="G229" i="1"/>
  <c r="G237" i="1"/>
  <c r="G245" i="1"/>
  <c r="G253" i="1"/>
  <c r="G261" i="1"/>
  <c r="G269" i="1"/>
  <c r="I250" i="9" l="1"/>
  <c r="F250" i="9"/>
  <c r="H251" i="9"/>
  <c r="I25" i="9"/>
  <c r="F25" i="9"/>
  <c r="H102" i="12"/>
  <c r="I102" i="12" s="1"/>
  <c r="I101" i="12"/>
  <c r="H45" i="12"/>
  <c r="I45" i="12" s="1"/>
  <c r="I44" i="12"/>
  <c r="H321" i="11"/>
  <c r="F320" i="11"/>
  <c r="I320" i="11"/>
  <c r="F25" i="6"/>
  <c r="H26" i="6"/>
  <c r="I25" i="6"/>
  <c r="H53" i="8"/>
  <c r="I53" i="8" s="1"/>
  <c r="I52" i="8"/>
  <c r="I10" i="2"/>
  <c r="I11" i="2"/>
  <c r="I12" i="2"/>
  <c r="I31" i="7"/>
  <c r="F31" i="7"/>
  <c r="H32" i="7"/>
  <c r="F45" i="12"/>
  <c r="H46" i="12"/>
  <c r="H103" i="12"/>
  <c r="I103" i="12" s="1"/>
  <c r="F102" i="12"/>
  <c r="F101" i="12"/>
  <c r="H25" i="12"/>
  <c r="F24" i="12"/>
  <c r="F44" i="12"/>
  <c r="H299" i="11"/>
  <c r="I299" i="11" s="1"/>
  <c r="F298" i="11"/>
  <c r="H30" i="11"/>
  <c r="I30" i="11" s="1"/>
  <c r="F29" i="11"/>
  <c r="H62" i="10"/>
  <c r="F61" i="10"/>
  <c r="I61" i="10"/>
  <c r="H272" i="9"/>
  <c r="I271" i="9"/>
  <c r="F271" i="9"/>
  <c r="H31" i="9"/>
  <c r="I31" i="9" s="1"/>
  <c r="F30" i="9"/>
  <c r="H54" i="8"/>
  <c r="I54" i="8" s="1"/>
  <c r="F53" i="8"/>
  <c r="F52" i="8"/>
  <c r="H27" i="8"/>
  <c r="I27" i="8" s="1"/>
  <c r="F26" i="8"/>
  <c r="H48" i="7"/>
  <c r="I48" i="7" s="1"/>
  <c r="F47" i="7"/>
  <c r="F73" i="7"/>
  <c r="H74" i="7"/>
  <c r="I74" i="7" s="1"/>
  <c r="I50" i="6"/>
  <c r="F50" i="6"/>
  <c r="H51" i="6"/>
  <c r="H75" i="6"/>
  <c r="F74" i="6"/>
  <c r="I74" i="6"/>
  <c r="H52" i="5"/>
  <c r="I51" i="5"/>
  <c r="F51" i="5"/>
  <c r="H24" i="5"/>
  <c r="F23" i="5"/>
  <c r="I23" i="5"/>
  <c r="H91" i="5"/>
  <c r="I90" i="5"/>
  <c r="F90" i="5"/>
  <c r="F74" i="4"/>
  <c r="H75" i="4"/>
  <c r="I75" i="4" s="1"/>
  <c r="H49" i="4"/>
  <c r="I49" i="4" s="1"/>
  <c r="F48" i="4"/>
  <c r="H25" i="4"/>
  <c r="I25" i="4" s="1"/>
  <c r="F24" i="4"/>
  <c r="F25" i="3"/>
  <c r="H26" i="3"/>
  <c r="I26" i="3" s="1"/>
  <c r="F9" i="2"/>
  <c r="I9" i="2"/>
  <c r="F8" i="2"/>
  <c r="I8" i="2"/>
  <c r="I306" i="2"/>
  <c r="I285" i="2"/>
  <c r="I308" i="2"/>
  <c r="I284" i="2"/>
  <c r="I307" i="2"/>
  <c r="I283" i="2"/>
  <c r="I310" i="2"/>
  <c r="H286" i="2"/>
  <c r="H287" i="2" s="1"/>
  <c r="H288" i="2" s="1"/>
  <c r="H289" i="2" s="1"/>
  <c r="H290" i="2" s="1"/>
  <c r="H291" i="2" s="1"/>
  <c r="H292" i="2" s="1"/>
  <c r="H293" i="2" s="1"/>
  <c r="H294" i="2" s="1"/>
  <c r="H295" i="2" s="1"/>
  <c r="H296" i="2" s="1"/>
  <c r="H297" i="2" s="1"/>
  <c r="H298" i="2" s="1"/>
  <c r="H299" i="2" s="1"/>
  <c r="H300" i="2" s="1"/>
  <c r="H301" i="2" s="1"/>
  <c r="H302" i="2" s="1"/>
  <c r="F302" i="2" s="1"/>
  <c r="H48" i="3"/>
  <c r="I48" i="3" s="1"/>
  <c r="F47" i="3"/>
  <c r="H309" i="2"/>
  <c r="H310" i="2" s="1"/>
  <c r="F310" i="2" s="1"/>
  <c r="H303" i="2"/>
  <c r="I303" i="2" s="1"/>
  <c r="F284" i="2"/>
  <c r="F283" i="2"/>
  <c r="F289" i="2"/>
  <c r="F307" i="2"/>
  <c r="F288" i="2"/>
  <c r="F306" i="2"/>
  <c r="F285" i="2"/>
  <c r="F308" i="2"/>
  <c r="F297" i="2"/>
  <c r="F13" i="2"/>
  <c r="H14" i="2"/>
  <c r="H15" i="2" s="1"/>
  <c r="H16" i="2" s="1"/>
  <c r="H17" i="2" s="1"/>
  <c r="F17" i="2" s="1"/>
  <c r="H30" i="2"/>
  <c r="H31" i="2" s="1"/>
  <c r="H32" i="2" s="1"/>
  <c r="H33" i="2" s="1"/>
  <c r="I33" i="2" s="1"/>
  <c r="F11" i="2"/>
  <c r="F12" i="2"/>
  <c r="F10" i="2"/>
  <c r="I253" i="1"/>
  <c r="I196" i="1"/>
  <c r="I132" i="1"/>
  <c r="I68" i="1"/>
  <c r="I267" i="1"/>
  <c r="I203" i="1"/>
  <c r="I139" i="1"/>
  <c r="I75" i="1"/>
  <c r="I11" i="1"/>
  <c r="I210" i="1"/>
  <c r="I146" i="1"/>
  <c r="I82" i="1"/>
  <c r="I217" i="1"/>
  <c r="I153" i="1"/>
  <c r="I89" i="1"/>
  <c r="I25" i="1"/>
  <c r="I216" i="1"/>
  <c r="I152" i="1"/>
  <c r="I88" i="1"/>
  <c r="I263" i="1"/>
  <c r="I199" i="1"/>
  <c r="I135" i="1"/>
  <c r="I42" i="1"/>
  <c r="I39" i="1"/>
  <c r="I58" i="1"/>
  <c r="I79" i="1"/>
  <c r="I110" i="1"/>
  <c r="I16" i="1"/>
  <c r="I95" i="1"/>
  <c r="I260" i="1"/>
  <c r="I117" i="1"/>
  <c r="I60" i="1"/>
  <c r="I259" i="1"/>
  <c r="I195" i="1"/>
  <c r="I131" i="1"/>
  <c r="I67" i="1"/>
  <c r="I266" i="1"/>
  <c r="I202" i="1"/>
  <c r="I138" i="1"/>
  <c r="I74" i="1"/>
  <c r="I209" i="1"/>
  <c r="I145" i="1"/>
  <c r="I81" i="1"/>
  <c r="I272" i="1"/>
  <c r="I208" i="1"/>
  <c r="I144" i="1"/>
  <c r="I80" i="1"/>
  <c r="I255" i="1"/>
  <c r="I191" i="1"/>
  <c r="I127" i="1"/>
  <c r="I24" i="1"/>
  <c r="I23" i="1"/>
  <c r="I38" i="1"/>
  <c r="I55" i="1"/>
  <c r="I78" i="1"/>
  <c r="I214" i="1"/>
  <c r="I270" i="1"/>
  <c r="I245" i="1"/>
  <c r="I53" i="1"/>
  <c r="I173" i="1"/>
  <c r="I109" i="1"/>
  <c r="I45" i="1"/>
  <c r="I244" i="1"/>
  <c r="I180" i="1"/>
  <c r="I116" i="1"/>
  <c r="I52" i="1"/>
  <c r="I251" i="1"/>
  <c r="I187" i="1"/>
  <c r="I123" i="1"/>
  <c r="I59" i="1"/>
  <c r="I258" i="1"/>
  <c r="I194" i="1"/>
  <c r="I130" i="1"/>
  <c r="I265" i="1"/>
  <c r="I201" i="1"/>
  <c r="I137" i="1"/>
  <c r="I73" i="1"/>
  <c r="I264" i="1"/>
  <c r="I200" i="1"/>
  <c r="I136" i="1"/>
  <c r="I72" i="1"/>
  <c r="I247" i="1"/>
  <c r="I183" i="1"/>
  <c r="I119" i="1"/>
  <c r="I10" i="1"/>
  <c r="I9" i="1"/>
  <c r="I22" i="1"/>
  <c r="I34" i="1"/>
  <c r="I54" i="1"/>
  <c r="I150" i="1"/>
  <c r="I142" i="1"/>
  <c r="I125" i="1"/>
  <c r="I252" i="1"/>
  <c r="I229" i="1"/>
  <c r="I165" i="1"/>
  <c r="I101" i="1"/>
  <c r="I37" i="1"/>
  <c r="I236" i="1"/>
  <c r="I172" i="1"/>
  <c r="I108" i="1"/>
  <c r="I44" i="1"/>
  <c r="I243" i="1"/>
  <c r="I179" i="1"/>
  <c r="I115" i="1"/>
  <c r="I51" i="1"/>
  <c r="I250" i="1"/>
  <c r="I186" i="1"/>
  <c r="I122" i="1"/>
  <c r="I257" i="1"/>
  <c r="I193" i="1"/>
  <c r="I129" i="1"/>
  <c r="I65" i="1"/>
  <c r="I256" i="1"/>
  <c r="I192" i="1"/>
  <c r="I128" i="1"/>
  <c r="I64" i="1"/>
  <c r="I239" i="1"/>
  <c r="I175" i="1"/>
  <c r="I262" i="1"/>
  <c r="I254" i="1"/>
  <c r="I31" i="1"/>
  <c r="I8" i="1"/>
  <c r="P7" i="1" s="1" a="1"/>
  <c r="P7" i="1" s="1"/>
  <c r="I18" i="1"/>
  <c r="I32" i="1"/>
  <c r="I102" i="1"/>
  <c r="I46" i="1"/>
  <c r="I61" i="1"/>
  <c r="I188" i="1"/>
  <c r="I93" i="1"/>
  <c r="I228" i="1"/>
  <c r="I100" i="1"/>
  <c r="I36" i="1"/>
  <c r="I235" i="1"/>
  <c r="I171" i="1"/>
  <c r="I107" i="1"/>
  <c r="I43" i="1"/>
  <c r="I242" i="1"/>
  <c r="I178" i="1"/>
  <c r="I114" i="1"/>
  <c r="I249" i="1"/>
  <c r="I185" i="1"/>
  <c r="I121" i="1"/>
  <c r="I57" i="1"/>
  <c r="I248" i="1"/>
  <c r="I184" i="1"/>
  <c r="I120" i="1"/>
  <c r="I56" i="1"/>
  <c r="I231" i="1"/>
  <c r="I167" i="1"/>
  <c r="I198" i="1"/>
  <c r="I190" i="1"/>
  <c r="I246" i="1"/>
  <c r="I71" i="1"/>
  <c r="I17" i="1"/>
  <c r="I70" i="1"/>
  <c r="I14" i="1"/>
  <c r="I189" i="1"/>
  <c r="I124" i="1"/>
  <c r="I221" i="1"/>
  <c r="I29" i="1"/>
  <c r="I213" i="1"/>
  <c r="I149" i="1"/>
  <c r="I85" i="1"/>
  <c r="I21" i="1"/>
  <c r="I220" i="1"/>
  <c r="I156" i="1"/>
  <c r="I92" i="1"/>
  <c r="I28" i="1"/>
  <c r="I227" i="1"/>
  <c r="I163" i="1"/>
  <c r="I99" i="1"/>
  <c r="I35" i="1"/>
  <c r="I234" i="1"/>
  <c r="I170" i="1"/>
  <c r="I106" i="1"/>
  <c r="I241" i="1"/>
  <c r="I177" i="1"/>
  <c r="I113" i="1"/>
  <c r="I49" i="1"/>
  <c r="I240" i="1"/>
  <c r="I176" i="1"/>
  <c r="I112" i="1"/>
  <c r="I48" i="1"/>
  <c r="I223" i="1"/>
  <c r="I159" i="1"/>
  <c r="I134" i="1"/>
  <c r="I126" i="1"/>
  <c r="I182" i="1"/>
  <c r="I238" i="1"/>
  <c r="I50" i="1"/>
  <c r="I103" i="1"/>
  <c r="I47" i="1"/>
  <c r="I206" i="1"/>
  <c r="I181" i="1"/>
  <c r="I237" i="1"/>
  <c r="I157" i="1"/>
  <c r="I164" i="1"/>
  <c r="I269" i="1"/>
  <c r="I205" i="1"/>
  <c r="I141" i="1"/>
  <c r="I77" i="1"/>
  <c r="I13" i="1"/>
  <c r="I212" i="1"/>
  <c r="I148" i="1"/>
  <c r="I84" i="1"/>
  <c r="I20" i="1"/>
  <c r="I219" i="1"/>
  <c r="I155" i="1"/>
  <c r="I91" i="1"/>
  <c r="I27" i="1"/>
  <c r="I226" i="1"/>
  <c r="I162" i="1"/>
  <c r="I98" i="1"/>
  <c r="I233" i="1"/>
  <c r="I169" i="1"/>
  <c r="I105" i="1"/>
  <c r="I41" i="1"/>
  <c r="I232" i="1"/>
  <c r="I168" i="1"/>
  <c r="I104" i="1"/>
  <c r="I40" i="1"/>
  <c r="I215" i="1"/>
  <c r="I151" i="1"/>
  <c r="I94" i="1"/>
  <c r="I87" i="1"/>
  <c r="I118" i="1"/>
  <c r="I174" i="1"/>
  <c r="I230" i="1"/>
  <c r="I222" i="1"/>
  <c r="I30" i="1"/>
  <c r="I66" i="1"/>
  <c r="I261" i="1"/>
  <c r="I197" i="1"/>
  <c r="I133" i="1"/>
  <c r="I69" i="1"/>
  <c r="I268" i="1"/>
  <c r="I204" i="1"/>
  <c r="I140" i="1"/>
  <c r="I76" i="1"/>
  <c r="I12" i="1"/>
  <c r="I211" i="1"/>
  <c r="I147" i="1"/>
  <c r="I83" i="1"/>
  <c r="I19" i="1"/>
  <c r="I218" i="1"/>
  <c r="I154" i="1"/>
  <c r="I90" i="1"/>
  <c r="I225" i="1"/>
  <c r="I161" i="1"/>
  <c r="I97" i="1"/>
  <c r="I33" i="1"/>
  <c r="I224" i="1"/>
  <c r="I160" i="1"/>
  <c r="I96" i="1"/>
  <c r="I271" i="1"/>
  <c r="I207" i="1"/>
  <c r="I143" i="1"/>
  <c r="I63" i="1"/>
  <c r="I62" i="1"/>
  <c r="I86" i="1"/>
  <c r="I111" i="1"/>
  <c r="I166" i="1"/>
  <c r="I158" i="1"/>
  <c r="I15" i="1"/>
  <c r="I26" i="1"/>
  <c r="F35" i="1"/>
  <c r="F34" i="1"/>
  <c r="F47" i="1"/>
  <c r="F15" i="1"/>
  <c r="F26" i="1"/>
  <c r="F25" i="1"/>
  <c r="F10" i="1"/>
  <c r="F13" i="1"/>
  <c r="F14" i="1"/>
  <c r="F8" i="1"/>
  <c r="F23" i="1"/>
  <c r="F22" i="1"/>
  <c r="F18" i="1"/>
  <c r="F21" i="1"/>
  <c r="F16" i="1"/>
  <c r="F17" i="1"/>
  <c r="F9" i="1"/>
  <c r="F20" i="1"/>
  <c r="F11" i="1"/>
  <c r="F7" i="1"/>
  <c r="F12" i="1"/>
  <c r="F24" i="1"/>
  <c r="F19" i="1"/>
  <c r="O7" i="1" l="1" a="1"/>
  <c r="O7" i="1" s="1"/>
  <c r="F251" i="9"/>
  <c r="I251" i="9"/>
  <c r="H252" i="9"/>
  <c r="H47" i="12"/>
  <c r="I47" i="12" s="1"/>
  <c r="I46" i="12"/>
  <c r="H26" i="12"/>
  <c r="I25" i="12"/>
  <c r="I321" i="11"/>
  <c r="H322" i="11"/>
  <c r="F321" i="11"/>
  <c r="I26" i="6"/>
  <c r="F26" i="6"/>
  <c r="H27" i="6"/>
  <c r="F309" i="2"/>
  <c r="H304" i="2"/>
  <c r="I304" i="2" s="1"/>
  <c r="F295" i="2"/>
  <c r="F293" i="2"/>
  <c r="F303" i="2"/>
  <c r="F298" i="2"/>
  <c r="F301" i="2"/>
  <c r="I286" i="2"/>
  <c r="I32" i="7"/>
  <c r="F32" i="7"/>
  <c r="H33" i="7"/>
  <c r="H48" i="12"/>
  <c r="I48" i="12" s="1"/>
  <c r="F47" i="12"/>
  <c r="F26" i="12"/>
  <c r="H67" i="12"/>
  <c r="I67" i="12" s="1"/>
  <c r="H104" i="12"/>
  <c r="I104" i="12" s="1"/>
  <c r="F103" i="12"/>
  <c r="F46" i="12"/>
  <c r="F25" i="12"/>
  <c r="H300" i="11"/>
  <c r="I300" i="11" s="1"/>
  <c r="F299" i="11"/>
  <c r="H31" i="11"/>
  <c r="I31" i="11" s="1"/>
  <c r="F30" i="11"/>
  <c r="H63" i="10"/>
  <c r="F62" i="10"/>
  <c r="I62" i="10"/>
  <c r="F272" i="9"/>
  <c r="I272" i="9"/>
  <c r="H32" i="9"/>
  <c r="I32" i="9" s="1"/>
  <c r="F31" i="9"/>
  <c r="H55" i="8"/>
  <c r="I55" i="8" s="1"/>
  <c r="F54" i="8"/>
  <c r="H28" i="8"/>
  <c r="I28" i="8" s="1"/>
  <c r="F27" i="8"/>
  <c r="H75" i="7"/>
  <c r="F74" i="7"/>
  <c r="H49" i="7"/>
  <c r="I49" i="7" s="1"/>
  <c r="F48" i="7"/>
  <c r="I75" i="6"/>
  <c r="F75" i="6"/>
  <c r="H52" i="6"/>
  <c r="I51" i="6"/>
  <c r="F51" i="6"/>
  <c r="H92" i="5"/>
  <c r="I91" i="5"/>
  <c r="F91" i="5"/>
  <c r="H25" i="5"/>
  <c r="I24" i="5"/>
  <c r="F24" i="5"/>
  <c r="I52" i="5"/>
  <c r="F52" i="5"/>
  <c r="F25" i="4"/>
  <c r="H26" i="4"/>
  <c r="I26" i="4" s="1"/>
  <c r="H50" i="4"/>
  <c r="I50" i="4" s="1"/>
  <c r="F49" i="4"/>
  <c r="F75" i="4"/>
  <c r="F26" i="3"/>
  <c r="H27" i="3"/>
  <c r="I27" i="3" s="1"/>
  <c r="I290" i="2"/>
  <c r="I294" i="2"/>
  <c r="I298" i="2"/>
  <c r="I31" i="2"/>
  <c r="I287" i="2"/>
  <c r="I302" i="2"/>
  <c r="F299" i="2"/>
  <c r="F294" i="2"/>
  <c r="I16" i="2"/>
  <c r="I291" i="2"/>
  <c r="I297" i="2"/>
  <c r="F300" i="2"/>
  <c r="I30" i="2"/>
  <c r="I295" i="2"/>
  <c r="I299" i="2"/>
  <c r="I17" i="2"/>
  <c r="F296" i="2"/>
  <c r="F290" i="2"/>
  <c r="F287" i="2"/>
  <c r="I292" i="2"/>
  <c r="I288" i="2"/>
  <c r="I309" i="2"/>
  <c r="I32" i="2"/>
  <c r="I14" i="2"/>
  <c r="I296" i="2"/>
  <c r="I289" i="2"/>
  <c r="I293" i="2"/>
  <c r="F291" i="2"/>
  <c r="F286" i="2"/>
  <c r="F292" i="2"/>
  <c r="I15" i="2"/>
  <c r="I300" i="2"/>
  <c r="I301" i="2"/>
  <c r="H49" i="3"/>
  <c r="I49" i="3" s="1"/>
  <c r="F48" i="3"/>
  <c r="H18" i="2"/>
  <c r="I18" i="2" s="1"/>
  <c r="F14" i="2"/>
  <c r="F16" i="2"/>
  <c r="F32" i="2"/>
  <c r="F15" i="2"/>
  <c r="H311" i="2"/>
  <c r="I311" i="2" s="1"/>
  <c r="F31" i="2"/>
  <c r="F304" i="2"/>
  <c r="H305" i="2"/>
  <c r="I305" i="2" s="1"/>
  <c r="F30" i="2"/>
  <c r="H34" i="2"/>
  <c r="I34" i="2" s="1"/>
  <c r="F33" i="2"/>
  <c r="F48" i="1"/>
  <c r="F67" i="1"/>
  <c r="F36" i="1"/>
  <c r="F27" i="1"/>
  <c r="I252" i="9" l="1"/>
  <c r="F252" i="9"/>
  <c r="H253" i="9"/>
  <c r="H27" i="12"/>
  <c r="I26" i="12"/>
  <c r="H323" i="11"/>
  <c r="I322" i="11"/>
  <c r="F322" i="11"/>
  <c r="H28" i="6"/>
  <c r="F27" i="6"/>
  <c r="I27" i="6"/>
  <c r="H76" i="7"/>
  <c r="I76" i="7" s="1"/>
  <c r="I75" i="7"/>
  <c r="I33" i="7"/>
  <c r="H34" i="7"/>
  <c r="F33" i="7"/>
  <c r="H49" i="12"/>
  <c r="I49" i="12" s="1"/>
  <c r="F48" i="12"/>
  <c r="F104" i="12"/>
  <c r="H105" i="12"/>
  <c r="I105" i="12" s="1"/>
  <c r="H68" i="12"/>
  <c r="I68" i="12" s="1"/>
  <c r="F67" i="12"/>
  <c r="F300" i="11"/>
  <c r="H301" i="11"/>
  <c r="I301" i="11" s="1"/>
  <c r="H32" i="11"/>
  <c r="I32" i="11" s="1"/>
  <c r="F31" i="11"/>
  <c r="P7" i="10" a="1"/>
  <c r="P7" i="10" s="1"/>
  <c r="I63" i="10"/>
  <c r="F63" i="10"/>
  <c r="H33" i="9"/>
  <c r="I33" i="9" s="1"/>
  <c r="F32" i="9"/>
  <c r="H56" i="8"/>
  <c r="I56" i="8" s="1"/>
  <c r="F55" i="8"/>
  <c r="H29" i="8"/>
  <c r="F28" i="8"/>
  <c r="F76" i="7"/>
  <c r="H77" i="7"/>
  <c r="I77" i="7" s="1"/>
  <c r="H50" i="7"/>
  <c r="I50" i="7" s="1"/>
  <c r="F49" i="7"/>
  <c r="F75" i="7"/>
  <c r="F52" i="6"/>
  <c r="I52" i="6"/>
  <c r="H26" i="5"/>
  <c r="I25" i="5"/>
  <c r="F25" i="5"/>
  <c r="H93" i="5"/>
  <c r="I92" i="5"/>
  <c r="F92" i="5"/>
  <c r="H51" i="4"/>
  <c r="I51" i="4" s="1"/>
  <c r="F50" i="4"/>
  <c r="H27" i="4"/>
  <c r="I27" i="4" s="1"/>
  <c r="F26" i="4"/>
  <c r="H28" i="3"/>
  <c r="I28" i="3" s="1"/>
  <c r="F27" i="3"/>
  <c r="H50" i="3"/>
  <c r="I50" i="3" s="1"/>
  <c r="F49" i="3"/>
  <c r="H312" i="2"/>
  <c r="I312" i="2" s="1"/>
  <c r="F311" i="2"/>
  <c r="H19" i="2"/>
  <c r="I19" i="2" s="1"/>
  <c r="F18" i="2"/>
  <c r="F305" i="2"/>
  <c r="H35" i="2"/>
  <c r="I35" i="2" s="1"/>
  <c r="F34" i="2"/>
  <c r="F37" i="1"/>
  <c r="F68" i="1"/>
  <c r="F49" i="1"/>
  <c r="F28" i="1"/>
  <c r="F253" i="9" l="1"/>
  <c r="I253" i="9"/>
  <c r="I27" i="12"/>
  <c r="H28" i="12"/>
  <c r="F27" i="12"/>
  <c r="I323" i="11"/>
  <c r="F323" i="11"/>
  <c r="H324" i="11"/>
  <c r="H29" i="6"/>
  <c r="F28" i="6"/>
  <c r="I28" i="6"/>
  <c r="H30" i="8"/>
  <c r="I30" i="8" s="1"/>
  <c r="I29" i="8"/>
  <c r="I34" i="7"/>
  <c r="F34" i="7"/>
  <c r="H35" i="7"/>
  <c r="F49" i="12"/>
  <c r="H50" i="12"/>
  <c r="I50" i="12" s="1"/>
  <c r="H69" i="12"/>
  <c r="I69" i="12" s="1"/>
  <c r="F68" i="12"/>
  <c r="H106" i="12"/>
  <c r="I106" i="12" s="1"/>
  <c r="F105" i="12"/>
  <c r="F301" i="11"/>
  <c r="H302" i="11"/>
  <c r="I302" i="11" s="1"/>
  <c r="H33" i="11"/>
  <c r="I33" i="11" s="1"/>
  <c r="F32" i="11"/>
  <c r="H34" i="9"/>
  <c r="I34" i="9" s="1"/>
  <c r="F33" i="9"/>
  <c r="H31" i="8"/>
  <c r="I31" i="8" s="1"/>
  <c r="F30" i="8"/>
  <c r="H57" i="8"/>
  <c r="I57" i="8" s="1"/>
  <c r="F56" i="8"/>
  <c r="F29" i="8"/>
  <c r="H78" i="7"/>
  <c r="I78" i="7" s="1"/>
  <c r="F77" i="7"/>
  <c r="H51" i="7"/>
  <c r="I51" i="7" s="1"/>
  <c r="F50" i="7"/>
  <c r="H94" i="5"/>
  <c r="I93" i="5"/>
  <c r="F93" i="5"/>
  <c r="H27" i="5"/>
  <c r="I26" i="5"/>
  <c r="F26" i="5"/>
  <c r="H28" i="4"/>
  <c r="I28" i="4" s="1"/>
  <c r="F27" i="4"/>
  <c r="H52" i="4"/>
  <c r="I52" i="4" s="1"/>
  <c r="F51" i="4"/>
  <c r="F28" i="3"/>
  <c r="H29" i="3"/>
  <c r="I29" i="3" s="1"/>
  <c r="H51" i="3"/>
  <c r="I51" i="3" s="1"/>
  <c r="F50" i="3"/>
  <c r="H20" i="2"/>
  <c r="I20" i="2" s="1"/>
  <c r="F19" i="2"/>
  <c r="H313" i="2"/>
  <c r="I313" i="2" s="1"/>
  <c r="F312" i="2"/>
  <c r="H36" i="2"/>
  <c r="I36" i="2" s="1"/>
  <c r="F35" i="2"/>
  <c r="F50" i="1"/>
  <c r="F69" i="1"/>
  <c r="F38" i="1"/>
  <c r="F29" i="1"/>
  <c r="I28" i="12" l="1"/>
  <c r="H29" i="12"/>
  <c r="F28" i="12"/>
  <c r="I324" i="11"/>
  <c r="F324" i="11"/>
  <c r="H325" i="11"/>
  <c r="P7" i="6" a="1"/>
  <c r="P7" i="6" s="1"/>
  <c r="F29" i="6"/>
  <c r="I29" i="6"/>
  <c r="I35" i="7"/>
  <c r="H36" i="7"/>
  <c r="F35" i="7"/>
  <c r="H51" i="12"/>
  <c r="I51" i="12" s="1"/>
  <c r="F50" i="12"/>
  <c r="H107" i="12"/>
  <c r="I107" i="12" s="1"/>
  <c r="F106" i="12"/>
  <c r="H70" i="12"/>
  <c r="I70" i="12" s="1"/>
  <c r="F69" i="12"/>
  <c r="F302" i="11"/>
  <c r="H303" i="11"/>
  <c r="I303" i="11" s="1"/>
  <c r="F33" i="11"/>
  <c r="H34" i="11"/>
  <c r="I34" i="11" s="1"/>
  <c r="H35" i="9"/>
  <c r="I35" i="9" s="1"/>
  <c r="F34" i="9"/>
  <c r="H58" i="8"/>
  <c r="I58" i="8" s="1"/>
  <c r="F57" i="8"/>
  <c r="H32" i="8"/>
  <c r="I32" i="8" s="1"/>
  <c r="F31" i="8"/>
  <c r="H79" i="7"/>
  <c r="I79" i="7" s="1"/>
  <c r="F78" i="7"/>
  <c r="H52" i="7"/>
  <c r="F51" i="7"/>
  <c r="I27" i="5"/>
  <c r="F27" i="5"/>
  <c r="H28" i="5"/>
  <c r="H95" i="5"/>
  <c r="F94" i="5"/>
  <c r="I94" i="5"/>
  <c r="F52" i="4"/>
  <c r="H29" i="4"/>
  <c r="I29" i="4" s="1"/>
  <c r="F28" i="4"/>
  <c r="F29" i="3"/>
  <c r="H52" i="3"/>
  <c r="I52" i="3" s="1"/>
  <c r="F51" i="3"/>
  <c r="H314" i="2"/>
  <c r="I314" i="2" s="1"/>
  <c r="F313" i="2"/>
  <c r="H21" i="2"/>
  <c r="I21" i="2" s="1"/>
  <c r="F20" i="2"/>
  <c r="H37" i="2"/>
  <c r="I37" i="2" s="1"/>
  <c r="F36" i="2"/>
  <c r="F39" i="1"/>
  <c r="F51" i="1"/>
  <c r="F70" i="1"/>
  <c r="F30" i="1"/>
  <c r="I29" i="12" l="1"/>
  <c r="H30" i="12"/>
  <c r="F29" i="12"/>
  <c r="I325" i="11"/>
  <c r="H326" i="11"/>
  <c r="F325" i="11"/>
  <c r="H53" i="7"/>
  <c r="I53" i="7" s="1"/>
  <c r="I52" i="7"/>
  <c r="I36" i="7"/>
  <c r="F36" i="7"/>
  <c r="H52" i="12"/>
  <c r="I52" i="12" s="1"/>
  <c r="F51" i="12"/>
  <c r="H71" i="12"/>
  <c r="I71" i="12" s="1"/>
  <c r="F70" i="12"/>
  <c r="H108" i="12"/>
  <c r="I108" i="12" s="1"/>
  <c r="F107" i="12"/>
  <c r="H304" i="11"/>
  <c r="I304" i="11" s="1"/>
  <c r="F303" i="11"/>
  <c r="H35" i="11"/>
  <c r="I35" i="11" s="1"/>
  <c r="F34" i="11"/>
  <c r="H36" i="9"/>
  <c r="I36" i="9" s="1"/>
  <c r="F35" i="9"/>
  <c r="H33" i="8"/>
  <c r="I33" i="8" s="1"/>
  <c r="F32" i="8"/>
  <c r="H59" i="8"/>
  <c r="I59" i="8" s="1"/>
  <c r="F58" i="8"/>
  <c r="H54" i="7"/>
  <c r="F53" i="7"/>
  <c r="H80" i="7"/>
  <c r="I80" i="7" s="1"/>
  <c r="F79" i="7"/>
  <c r="F52" i="7"/>
  <c r="H96" i="5"/>
  <c r="F95" i="5"/>
  <c r="I95" i="5"/>
  <c r="F28" i="5"/>
  <c r="I28" i="5"/>
  <c r="H29" i="5"/>
  <c r="P7" i="4" a="1"/>
  <c r="P7" i="4" s="1"/>
  <c r="F29" i="4"/>
  <c r="P7" i="3" a="1"/>
  <c r="P7" i="3" s="1"/>
  <c r="F52" i="3"/>
  <c r="N7" i="3" s="1" a="1"/>
  <c r="N7" i="3" s="1"/>
  <c r="F21" i="2"/>
  <c r="H22" i="2"/>
  <c r="I22" i="2" s="1"/>
  <c r="H315" i="2"/>
  <c r="I315" i="2" s="1"/>
  <c r="F314" i="2"/>
  <c r="H38" i="2"/>
  <c r="I38" i="2" s="1"/>
  <c r="F37" i="2"/>
  <c r="F71" i="1"/>
  <c r="F52" i="1"/>
  <c r="F40" i="1"/>
  <c r="F31" i="1"/>
  <c r="I30" i="12" l="1"/>
  <c r="F30" i="12"/>
  <c r="H31" i="12"/>
  <c r="I326" i="11"/>
  <c r="F326" i="11"/>
  <c r="H327" i="11"/>
  <c r="H55" i="7"/>
  <c r="I55" i="7" s="1"/>
  <c r="I54" i="7"/>
  <c r="H53" i="12"/>
  <c r="I53" i="12" s="1"/>
  <c r="F52" i="12"/>
  <c r="H109" i="12"/>
  <c r="I109" i="12" s="1"/>
  <c r="F108" i="12"/>
  <c r="F71" i="12"/>
  <c r="H72" i="12"/>
  <c r="I72" i="12" s="1"/>
  <c r="F304" i="11"/>
  <c r="H305" i="11"/>
  <c r="I305" i="11" s="1"/>
  <c r="H36" i="11"/>
  <c r="I36" i="11" s="1"/>
  <c r="F35" i="11"/>
  <c r="H37" i="9"/>
  <c r="I37" i="9" s="1"/>
  <c r="F36" i="9"/>
  <c r="H60" i="8"/>
  <c r="I60" i="8" s="1"/>
  <c r="F59" i="8"/>
  <c r="H34" i="8"/>
  <c r="I34" i="8" s="1"/>
  <c r="F33" i="8"/>
  <c r="H56" i="7"/>
  <c r="I56" i="7" s="1"/>
  <c r="F55" i="7"/>
  <c r="H81" i="7"/>
  <c r="I81" i="7" s="1"/>
  <c r="F80" i="7"/>
  <c r="F54" i="7"/>
  <c r="I29" i="5"/>
  <c r="F29" i="5"/>
  <c r="H97" i="5"/>
  <c r="F96" i="5"/>
  <c r="I96" i="5"/>
  <c r="H23" i="2"/>
  <c r="I23" i="2" s="1"/>
  <c r="F22" i="2"/>
  <c r="H316" i="2"/>
  <c r="I316" i="2" s="1"/>
  <c r="F315" i="2"/>
  <c r="H39" i="2"/>
  <c r="I39" i="2" s="1"/>
  <c r="F38" i="2"/>
  <c r="F41" i="1"/>
  <c r="F53" i="1"/>
  <c r="F72" i="1"/>
  <c r="F32" i="1"/>
  <c r="I31" i="12" l="1"/>
  <c r="H32" i="12"/>
  <c r="F31" i="12"/>
  <c r="I327" i="11"/>
  <c r="H328" i="11"/>
  <c r="F327" i="11"/>
  <c r="F53" i="12"/>
  <c r="H54" i="12"/>
  <c r="I54" i="12" s="1"/>
  <c r="H73" i="12"/>
  <c r="I73" i="12" s="1"/>
  <c r="F72" i="12"/>
  <c r="H110" i="12"/>
  <c r="I110" i="12" s="1"/>
  <c r="F109" i="12"/>
  <c r="F305" i="11"/>
  <c r="H37" i="11"/>
  <c r="I37" i="11" s="1"/>
  <c r="F36" i="11"/>
  <c r="H38" i="9"/>
  <c r="I38" i="9" s="1"/>
  <c r="F37" i="9"/>
  <c r="H35" i="8"/>
  <c r="I35" i="8" s="1"/>
  <c r="F34" i="8"/>
  <c r="H61" i="8"/>
  <c r="I61" i="8" s="1"/>
  <c r="F60" i="8"/>
  <c r="H57" i="7"/>
  <c r="I57" i="7" s="1"/>
  <c r="F56" i="7"/>
  <c r="H82" i="7"/>
  <c r="I82" i="7" s="1"/>
  <c r="F81" i="7"/>
  <c r="H98" i="5"/>
  <c r="F97" i="5"/>
  <c r="I97" i="5"/>
  <c r="H317" i="2"/>
  <c r="I317" i="2" s="1"/>
  <c r="F316" i="2"/>
  <c r="H24" i="2"/>
  <c r="I24" i="2" s="1"/>
  <c r="F23" i="2"/>
  <c r="H40" i="2"/>
  <c r="I40" i="2" s="1"/>
  <c r="F39" i="2"/>
  <c r="H76" i="2"/>
  <c r="I76" i="2" s="1"/>
  <c r="F73" i="1"/>
  <c r="F54" i="1"/>
  <c r="F42" i="1"/>
  <c r="F33" i="1"/>
  <c r="I32" i="12" l="1"/>
  <c r="H33" i="12"/>
  <c r="F32" i="12"/>
  <c r="I328" i="11"/>
  <c r="F328" i="11"/>
  <c r="H55" i="12"/>
  <c r="I55" i="12" s="1"/>
  <c r="F54" i="12"/>
  <c r="F110" i="12"/>
  <c r="H111" i="12"/>
  <c r="I111" i="12" s="1"/>
  <c r="F73" i="12"/>
  <c r="H74" i="12"/>
  <c r="I74" i="12" s="1"/>
  <c r="H38" i="11"/>
  <c r="I38" i="11" s="1"/>
  <c r="F37" i="11"/>
  <c r="H39" i="9"/>
  <c r="I39" i="9" s="1"/>
  <c r="F38" i="9"/>
  <c r="H62" i="8"/>
  <c r="I62" i="8" s="1"/>
  <c r="F61" i="8"/>
  <c r="H36" i="8"/>
  <c r="I36" i="8" s="1"/>
  <c r="F35" i="8"/>
  <c r="H58" i="7"/>
  <c r="I58" i="7" s="1"/>
  <c r="F57" i="7"/>
  <c r="H83" i="7"/>
  <c r="I83" i="7" s="1"/>
  <c r="F82" i="7"/>
  <c r="I98" i="5"/>
  <c r="P7" i="5" s="1" a="1"/>
  <c r="P7" i="5" s="1"/>
  <c r="F98" i="5"/>
  <c r="H25" i="2"/>
  <c r="I25" i="2" s="1"/>
  <c r="F24" i="2"/>
  <c r="H318" i="2"/>
  <c r="I318" i="2" s="1"/>
  <c r="F317" i="2"/>
  <c r="H41" i="2"/>
  <c r="I41" i="2" s="1"/>
  <c r="F40" i="2"/>
  <c r="H77" i="2"/>
  <c r="I77" i="2" s="1"/>
  <c r="F76" i="2"/>
  <c r="F43" i="1"/>
  <c r="F55" i="1"/>
  <c r="F74" i="1"/>
  <c r="I33" i="12" l="1"/>
  <c r="H34" i="12"/>
  <c r="F33" i="12"/>
  <c r="H56" i="12"/>
  <c r="I56" i="12" s="1"/>
  <c r="F55" i="12"/>
  <c r="H112" i="12"/>
  <c r="I112" i="12" s="1"/>
  <c r="F111" i="12"/>
  <c r="H75" i="12"/>
  <c r="I75" i="12" s="1"/>
  <c r="F74" i="12"/>
  <c r="H39" i="11"/>
  <c r="I39" i="11" s="1"/>
  <c r="F38" i="11"/>
  <c r="H40" i="9"/>
  <c r="I40" i="9" s="1"/>
  <c r="F39" i="9"/>
  <c r="H37" i="8"/>
  <c r="I37" i="8" s="1"/>
  <c r="F36" i="8"/>
  <c r="H63" i="8"/>
  <c r="I63" i="8" s="1"/>
  <c r="F62" i="8"/>
  <c r="H59" i="7"/>
  <c r="I59" i="7" s="1"/>
  <c r="F58" i="7"/>
  <c r="H84" i="7"/>
  <c r="I84" i="7" s="1"/>
  <c r="F83" i="7"/>
  <c r="H26" i="2"/>
  <c r="I26" i="2" s="1"/>
  <c r="F25" i="2"/>
  <c r="H319" i="2"/>
  <c r="I319" i="2" s="1"/>
  <c r="F318" i="2"/>
  <c r="H78" i="2"/>
  <c r="I78" i="2" s="1"/>
  <c r="F77" i="2"/>
  <c r="F41" i="2"/>
  <c r="H42" i="2"/>
  <c r="I42" i="2" s="1"/>
  <c r="F46" i="1"/>
  <c r="F45" i="1"/>
  <c r="F75" i="1"/>
  <c r="F56" i="1"/>
  <c r="F44" i="1"/>
  <c r="I34" i="12" l="1"/>
  <c r="H35" i="12"/>
  <c r="F34" i="12"/>
  <c r="H57" i="12"/>
  <c r="I57" i="12" s="1"/>
  <c r="F56" i="12"/>
  <c r="H76" i="12"/>
  <c r="I76" i="12" s="1"/>
  <c r="F75" i="12"/>
  <c r="H113" i="12"/>
  <c r="I113" i="12" s="1"/>
  <c r="F112" i="12"/>
  <c r="H40" i="11"/>
  <c r="I40" i="11" s="1"/>
  <c r="F39" i="11"/>
  <c r="H41" i="9"/>
  <c r="I41" i="9" s="1"/>
  <c r="F40" i="9"/>
  <c r="H64" i="8"/>
  <c r="I64" i="8" s="1"/>
  <c r="F63" i="8"/>
  <c r="H38" i="8"/>
  <c r="I38" i="8" s="1"/>
  <c r="F37" i="8"/>
  <c r="H60" i="7"/>
  <c r="I60" i="7" s="1"/>
  <c r="F59" i="7"/>
  <c r="H85" i="7"/>
  <c r="I85" i="7" s="1"/>
  <c r="F84" i="7"/>
  <c r="H320" i="2"/>
  <c r="I320" i="2" s="1"/>
  <c r="F319" i="2"/>
  <c r="F26" i="2"/>
  <c r="H27" i="2"/>
  <c r="I27" i="2" s="1"/>
  <c r="H99" i="2"/>
  <c r="I99" i="2" s="1"/>
  <c r="H43" i="2"/>
  <c r="I43" i="2" s="1"/>
  <c r="F42" i="2"/>
  <c r="H79" i="2"/>
  <c r="I79" i="2" s="1"/>
  <c r="F78" i="2"/>
  <c r="F57" i="1"/>
  <c r="F76" i="1"/>
  <c r="I35" i="12" l="1"/>
  <c r="F35" i="12"/>
  <c r="H36" i="12"/>
  <c r="H58" i="12"/>
  <c r="I58" i="12" s="1"/>
  <c r="F57" i="12"/>
  <c r="H77" i="12"/>
  <c r="I77" i="12" s="1"/>
  <c r="F76" i="12"/>
  <c r="H114" i="12"/>
  <c r="I114" i="12" s="1"/>
  <c r="F113" i="12"/>
  <c r="H41" i="11"/>
  <c r="I41" i="11" s="1"/>
  <c r="F40" i="11"/>
  <c r="H42" i="9"/>
  <c r="I42" i="9" s="1"/>
  <c r="F41" i="9"/>
  <c r="H39" i="8"/>
  <c r="I39" i="8" s="1"/>
  <c r="F38" i="8"/>
  <c r="H65" i="8"/>
  <c r="I65" i="8" s="1"/>
  <c r="F64" i="8"/>
  <c r="H61" i="7"/>
  <c r="I61" i="7" s="1"/>
  <c r="F60" i="7"/>
  <c r="H86" i="7"/>
  <c r="I86" i="7" s="1"/>
  <c r="F85" i="7"/>
  <c r="F27" i="2"/>
  <c r="H28" i="2"/>
  <c r="I28" i="2" s="1"/>
  <c r="H321" i="2"/>
  <c r="I321" i="2" s="1"/>
  <c r="F320" i="2"/>
  <c r="H44" i="2"/>
  <c r="F43" i="2"/>
  <c r="H80" i="2"/>
  <c r="I80" i="2" s="1"/>
  <c r="F79" i="2"/>
  <c r="H100" i="2"/>
  <c r="I100" i="2" s="1"/>
  <c r="F99" i="2"/>
  <c r="F79" i="1"/>
  <c r="F78" i="1"/>
  <c r="F77" i="1"/>
  <c r="F58" i="1"/>
  <c r="I36" i="12" l="1"/>
  <c r="F36" i="12"/>
  <c r="H59" i="12"/>
  <c r="I59" i="12" s="1"/>
  <c r="F58" i="12"/>
  <c r="H115" i="12"/>
  <c r="I115" i="12" s="1"/>
  <c r="F114" i="12"/>
  <c r="F77" i="12"/>
  <c r="H78" i="12"/>
  <c r="I78" i="12" s="1"/>
  <c r="H42" i="11"/>
  <c r="I42" i="11" s="1"/>
  <c r="F41" i="11"/>
  <c r="H43" i="9"/>
  <c r="I43" i="9" s="1"/>
  <c r="F42" i="9"/>
  <c r="H66" i="8"/>
  <c r="I66" i="8" s="1"/>
  <c r="F65" i="8"/>
  <c r="H40" i="8"/>
  <c r="I40" i="8" s="1"/>
  <c r="F39" i="8"/>
  <c r="H62" i="7"/>
  <c r="I62" i="7" s="1"/>
  <c r="F61" i="7"/>
  <c r="H87" i="7"/>
  <c r="I87" i="7" s="1"/>
  <c r="F86" i="7"/>
  <c r="H45" i="2"/>
  <c r="I45" i="2" s="1"/>
  <c r="I44" i="2"/>
  <c r="H29" i="2"/>
  <c r="I29" i="2" s="1"/>
  <c r="F28" i="2"/>
  <c r="H322" i="2"/>
  <c r="I322" i="2" s="1"/>
  <c r="F321" i="2"/>
  <c r="H46" i="2"/>
  <c r="I46" i="2" s="1"/>
  <c r="H81" i="2"/>
  <c r="I81" i="2" s="1"/>
  <c r="F80" i="2"/>
  <c r="H101" i="2"/>
  <c r="F100" i="2"/>
  <c r="F44" i="2"/>
  <c r="F80" i="1"/>
  <c r="F59" i="1"/>
  <c r="F45" i="2" l="1"/>
  <c r="H60" i="12"/>
  <c r="I60" i="12" s="1"/>
  <c r="F59" i="12"/>
  <c r="H79" i="12"/>
  <c r="I79" i="12" s="1"/>
  <c r="F78" i="12"/>
  <c r="F115" i="12"/>
  <c r="H116" i="12"/>
  <c r="I116" i="12" s="1"/>
  <c r="H43" i="11"/>
  <c r="I43" i="11" s="1"/>
  <c r="F42" i="11"/>
  <c r="H44" i="9"/>
  <c r="I44" i="9" s="1"/>
  <c r="F43" i="9"/>
  <c r="F40" i="8"/>
  <c r="H41" i="8"/>
  <c r="I41" i="8" s="1"/>
  <c r="H67" i="8"/>
  <c r="I67" i="8" s="1"/>
  <c r="F66" i="8"/>
  <c r="H63" i="7"/>
  <c r="I63" i="7" s="1"/>
  <c r="F62" i="7"/>
  <c r="H88" i="7"/>
  <c r="I88" i="7" s="1"/>
  <c r="F87" i="7"/>
  <c r="H102" i="2"/>
  <c r="I102" i="2" s="1"/>
  <c r="I101" i="2"/>
  <c r="H323" i="2"/>
  <c r="I323" i="2" s="1"/>
  <c r="F322" i="2"/>
  <c r="F29" i="2"/>
  <c r="H103" i="2"/>
  <c r="I103" i="2" s="1"/>
  <c r="H47" i="2"/>
  <c r="I47" i="2" s="1"/>
  <c r="F46" i="2"/>
  <c r="F101" i="2"/>
  <c r="H82" i="2"/>
  <c r="F81" i="2"/>
  <c r="F81" i="1"/>
  <c r="F60" i="1"/>
  <c r="F102" i="2" l="1"/>
  <c r="H61" i="12"/>
  <c r="I61" i="12" s="1"/>
  <c r="F60" i="12"/>
  <c r="H117" i="12"/>
  <c r="I117" i="12" s="1"/>
  <c r="F116" i="12"/>
  <c r="H80" i="12"/>
  <c r="I80" i="12" s="1"/>
  <c r="F79" i="12"/>
  <c r="H44" i="11"/>
  <c r="I44" i="11" s="1"/>
  <c r="F43" i="11"/>
  <c r="H45" i="9"/>
  <c r="I45" i="9" s="1"/>
  <c r="F44" i="9"/>
  <c r="F41" i="8"/>
  <c r="H42" i="8"/>
  <c r="I42" i="8" s="1"/>
  <c r="H68" i="8"/>
  <c r="I68" i="8" s="1"/>
  <c r="F67" i="8"/>
  <c r="F63" i="7"/>
  <c r="H64" i="7"/>
  <c r="I64" i="7" s="1"/>
  <c r="H89" i="7"/>
  <c r="I89" i="7" s="1"/>
  <c r="F88" i="7"/>
  <c r="H83" i="2"/>
  <c r="I83" i="2" s="1"/>
  <c r="I82" i="2"/>
  <c r="H324" i="2"/>
  <c r="I324" i="2" s="1"/>
  <c r="F323" i="2"/>
  <c r="H48" i="2"/>
  <c r="I48" i="2" s="1"/>
  <c r="F47" i="2"/>
  <c r="H104" i="2"/>
  <c r="I104" i="2" s="1"/>
  <c r="F103" i="2"/>
  <c r="F82" i="2"/>
  <c r="F82" i="1"/>
  <c r="F61" i="1"/>
  <c r="H84" i="2" l="1"/>
  <c r="I84" i="2" s="1"/>
  <c r="F83" i="2"/>
  <c r="F61" i="12"/>
  <c r="H62" i="12"/>
  <c r="I62" i="12" s="1"/>
  <c r="H81" i="12"/>
  <c r="I81" i="12" s="1"/>
  <c r="F80" i="12"/>
  <c r="H118" i="12"/>
  <c r="I118" i="12" s="1"/>
  <c r="F117" i="12"/>
  <c r="H45" i="11"/>
  <c r="I45" i="11" s="1"/>
  <c r="F44" i="11"/>
  <c r="H46" i="9"/>
  <c r="I46" i="9" s="1"/>
  <c r="F45" i="9"/>
  <c r="H43" i="8"/>
  <c r="I43" i="8" s="1"/>
  <c r="F42" i="8"/>
  <c r="H69" i="8"/>
  <c r="I69" i="8" s="1"/>
  <c r="F68" i="8"/>
  <c r="H65" i="7"/>
  <c r="I65" i="7" s="1"/>
  <c r="F64" i="7"/>
  <c r="H90" i="7"/>
  <c r="I90" i="7" s="1"/>
  <c r="F89" i="7"/>
  <c r="H325" i="2"/>
  <c r="I325" i="2" s="1"/>
  <c r="F324" i="2"/>
  <c r="H105" i="2"/>
  <c r="I105" i="2" s="1"/>
  <c r="F104" i="2"/>
  <c r="H85" i="2"/>
  <c r="I85" i="2" s="1"/>
  <c r="F84" i="2"/>
  <c r="H49" i="2"/>
  <c r="I49" i="2" s="1"/>
  <c r="F48" i="2"/>
  <c r="F83" i="1"/>
  <c r="F62" i="1"/>
  <c r="H63" i="12" l="1"/>
  <c r="I63" i="12" s="1"/>
  <c r="F62" i="12"/>
  <c r="H119" i="12"/>
  <c r="I119" i="12" s="1"/>
  <c r="F118" i="12"/>
  <c r="F81" i="12"/>
  <c r="H82" i="12"/>
  <c r="I82" i="12" s="1"/>
  <c r="H46" i="11"/>
  <c r="I46" i="11" s="1"/>
  <c r="F45" i="11"/>
  <c r="H47" i="9"/>
  <c r="I47" i="9" s="1"/>
  <c r="F46" i="9"/>
  <c r="H70" i="8"/>
  <c r="I70" i="8" s="1"/>
  <c r="F69" i="8"/>
  <c r="H44" i="8"/>
  <c r="I44" i="8" s="1"/>
  <c r="F43" i="8"/>
  <c r="F65" i="7"/>
  <c r="H66" i="7"/>
  <c r="I66" i="7" s="1"/>
  <c r="H91" i="7"/>
  <c r="I91" i="7" s="1"/>
  <c r="F90" i="7"/>
  <c r="F325" i="2"/>
  <c r="H326" i="2"/>
  <c r="I326" i="2" s="1"/>
  <c r="H86" i="2"/>
  <c r="I86" i="2" s="1"/>
  <c r="F85" i="2"/>
  <c r="F49" i="2"/>
  <c r="H50" i="2"/>
  <c r="I50" i="2" s="1"/>
  <c r="H106" i="2"/>
  <c r="I106" i="2" s="1"/>
  <c r="F105" i="2"/>
  <c r="F64" i="1"/>
  <c r="F84" i="1"/>
  <c r="F63" i="1"/>
  <c r="H64" i="12" l="1"/>
  <c r="I64" i="12" s="1"/>
  <c r="F63" i="12"/>
  <c r="H83" i="12"/>
  <c r="I83" i="12" s="1"/>
  <c r="F82" i="12"/>
  <c r="F119" i="12"/>
  <c r="H120" i="12"/>
  <c r="I120" i="12" s="1"/>
  <c r="H47" i="11"/>
  <c r="I47" i="11" s="1"/>
  <c r="F46" i="11"/>
  <c r="H48" i="9"/>
  <c r="I48" i="9" s="1"/>
  <c r="F47" i="9"/>
  <c r="F44" i="8"/>
  <c r="H71" i="8"/>
  <c r="I71" i="8" s="1"/>
  <c r="F70" i="8"/>
  <c r="F66" i="7"/>
  <c r="H92" i="7"/>
  <c r="I92" i="7" s="1"/>
  <c r="F91" i="7"/>
  <c r="H327" i="2"/>
  <c r="I327" i="2" s="1"/>
  <c r="F326" i="2"/>
  <c r="H51" i="2"/>
  <c r="I51" i="2" s="1"/>
  <c r="F50" i="2"/>
  <c r="H107" i="2"/>
  <c r="I107" i="2" s="1"/>
  <c r="F106" i="2"/>
  <c r="H87" i="2"/>
  <c r="I87" i="2" s="1"/>
  <c r="F86" i="2"/>
  <c r="F85" i="1"/>
  <c r="F66" i="1"/>
  <c r="F65" i="1"/>
  <c r="H65" i="12" l="1"/>
  <c r="I65" i="12" s="1"/>
  <c r="F64" i="12"/>
  <c r="H121" i="12"/>
  <c r="I121" i="12" s="1"/>
  <c r="F120" i="12"/>
  <c r="F83" i="12"/>
  <c r="H84" i="12"/>
  <c r="I84" i="12" s="1"/>
  <c r="H48" i="11"/>
  <c r="I48" i="11" s="1"/>
  <c r="F47" i="11"/>
  <c r="H49" i="9"/>
  <c r="I49" i="9" s="1"/>
  <c r="F48" i="9"/>
  <c r="H72" i="8"/>
  <c r="I72" i="8" s="1"/>
  <c r="F71" i="8"/>
  <c r="H93" i="7"/>
  <c r="I93" i="7" s="1"/>
  <c r="F92" i="7"/>
  <c r="H328" i="2"/>
  <c r="I328" i="2" s="1"/>
  <c r="F327" i="2"/>
  <c r="H88" i="2"/>
  <c r="I88" i="2" s="1"/>
  <c r="F87" i="2"/>
  <c r="H108" i="2"/>
  <c r="I108" i="2" s="1"/>
  <c r="F107" i="2"/>
  <c r="H52" i="2"/>
  <c r="I52" i="2" s="1"/>
  <c r="F51" i="2"/>
  <c r="F86" i="1"/>
  <c r="H66" i="12" l="1"/>
  <c r="I66" i="12" s="1"/>
  <c r="F65" i="12"/>
  <c r="H85" i="12"/>
  <c r="I85" i="12" s="1"/>
  <c r="F84" i="12"/>
  <c r="H122" i="12"/>
  <c r="I122" i="12" s="1"/>
  <c r="F121" i="12"/>
  <c r="H49" i="11"/>
  <c r="I49" i="11" s="1"/>
  <c r="F48" i="11"/>
  <c r="H50" i="9"/>
  <c r="I50" i="9" s="1"/>
  <c r="F49" i="9"/>
  <c r="H73" i="8"/>
  <c r="I73" i="8" s="1"/>
  <c r="F72" i="8"/>
  <c r="H94" i="7"/>
  <c r="I94" i="7" s="1"/>
  <c r="F93" i="7"/>
  <c r="F328" i="2"/>
  <c r="H53" i="2"/>
  <c r="I53" i="2" s="1"/>
  <c r="F52" i="2"/>
  <c r="H109" i="2"/>
  <c r="I109" i="2" s="1"/>
  <c r="F108" i="2"/>
  <c r="H89" i="2"/>
  <c r="I89" i="2" s="1"/>
  <c r="F88" i="2"/>
  <c r="F87" i="1"/>
  <c r="F66" i="12" l="1"/>
  <c r="H123" i="12"/>
  <c r="I123" i="12" s="1"/>
  <c r="F122" i="12"/>
  <c r="H86" i="12"/>
  <c r="F85" i="12"/>
  <c r="H50" i="11"/>
  <c r="I50" i="11" s="1"/>
  <c r="F49" i="11"/>
  <c r="H51" i="9"/>
  <c r="I51" i="9" s="1"/>
  <c r="F50" i="9"/>
  <c r="H74" i="8"/>
  <c r="I74" i="8" s="1"/>
  <c r="F73" i="8"/>
  <c r="H95" i="7"/>
  <c r="I95" i="7" s="1"/>
  <c r="F94" i="7"/>
  <c r="H90" i="2"/>
  <c r="I90" i="2" s="1"/>
  <c r="F89" i="2"/>
  <c r="H110" i="2"/>
  <c r="I110" i="2" s="1"/>
  <c r="F109" i="2"/>
  <c r="F53" i="2"/>
  <c r="H54" i="2"/>
  <c r="I54" i="2" s="1"/>
  <c r="F88" i="1"/>
  <c r="H87" i="12" l="1"/>
  <c r="I87" i="12" s="1"/>
  <c r="I86" i="12"/>
  <c r="F86" i="12"/>
  <c r="H124" i="12"/>
  <c r="I124" i="12" s="1"/>
  <c r="F123" i="12"/>
  <c r="H51" i="11"/>
  <c r="I51" i="11" s="1"/>
  <c r="F50" i="11"/>
  <c r="H52" i="9"/>
  <c r="I52" i="9" s="1"/>
  <c r="F51" i="9"/>
  <c r="H75" i="8"/>
  <c r="I75" i="8" s="1"/>
  <c r="F74" i="8"/>
  <c r="H96" i="7"/>
  <c r="I96" i="7" s="1"/>
  <c r="F95" i="7"/>
  <c r="H55" i="2"/>
  <c r="I55" i="2" s="1"/>
  <c r="F54" i="2"/>
  <c r="H111" i="2"/>
  <c r="I111" i="2" s="1"/>
  <c r="F110" i="2"/>
  <c r="H91" i="2"/>
  <c r="I91" i="2" s="1"/>
  <c r="F90" i="2"/>
  <c r="F89" i="1"/>
  <c r="H88" i="12" l="1"/>
  <c r="I88" i="12" s="1"/>
  <c r="F87" i="12"/>
  <c r="H89" i="12"/>
  <c r="I89" i="12" s="1"/>
  <c r="F88" i="12"/>
  <c r="H125" i="12"/>
  <c r="I125" i="12" s="1"/>
  <c r="F124" i="12"/>
  <c r="H52" i="11"/>
  <c r="I52" i="11" s="1"/>
  <c r="F51" i="11"/>
  <c r="H53" i="9"/>
  <c r="I53" i="9" s="1"/>
  <c r="F52" i="9"/>
  <c r="H76" i="8"/>
  <c r="I76" i="8" s="1"/>
  <c r="F75" i="8"/>
  <c r="H97" i="7"/>
  <c r="I97" i="7" s="1"/>
  <c r="F96" i="7"/>
  <c r="H92" i="2"/>
  <c r="I92" i="2" s="1"/>
  <c r="F91" i="2"/>
  <c r="H112" i="2"/>
  <c r="I112" i="2" s="1"/>
  <c r="F111" i="2"/>
  <c r="H56" i="2"/>
  <c r="I56" i="2" s="1"/>
  <c r="F55" i="2"/>
  <c r="F90" i="1"/>
  <c r="H90" i="12" l="1"/>
  <c r="I90" i="12" s="1"/>
  <c r="F89" i="12"/>
  <c r="H126" i="12"/>
  <c r="I126" i="12" s="1"/>
  <c r="F125" i="12"/>
  <c r="H53" i="11"/>
  <c r="I53" i="11" s="1"/>
  <c r="F52" i="11"/>
  <c r="H54" i="9"/>
  <c r="I54" i="9" s="1"/>
  <c r="F53" i="9"/>
  <c r="H77" i="8"/>
  <c r="I77" i="8" s="1"/>
  <c r="F76" i="8"/>
  <c r="H98" i="7"/>
  <c r="I98" i="7" s="1"/>
  <c r="F97" i="7"/>
  <c r="F56" i="2"/>
  <c r="H57" i="2"/>
  <c r="I57" i="2" s="1"/>
  <c r="H113" i="2"/>
  <c r="I113" i="2" s="1"/>
  <c r="F112" i="2"/>
  <c r="F92" i="2"/>
  <c r="H93" i="2"/>
  <c r="I93" i="2" s="1"/>
  <c r="F91" i="1"/>
  <c r="H91" i="12" l="1"/>
  <c r="I91" i="12" s="1"/>
  <c r="F90" i="12"/>
  <c r="H127" i="12"/>
  <c r="I127" i="12" s="1"/>
  <c r="F126" i="12"/>
  <c r="H54" i="11"/>
  <c r="I54" i="11" s="1"/>
  <c r="F53" i="11"/>
  <c r="H55" i="9"/>
  <c r="I55" i="9" s="1"/>
  <c r="F54" i="9"/>
  <c r="H78" i="8"/>
  <c r="I78" i="8" s="1"/>
  <c r="F77" i="8"/>
  <c r="H99" i="7"/>
  <c r="I99" i="7" s="1"/>
  <c r="F98" i="7"/>
  <c r="H114" i="2"/>
  <c r="I114" i="2" s="1"/>
  <c r="F113" i="2"/>
  <c r="F57" i="2"/>
  <c r="H58" i="2"/>
  <c r="I58" i="2" s="1"/>
  <c r="F93" i="2"/>
  <c r="H94" i="2"/>
  <c r="I94" i="2" s="1"/>
  <c r="F92" i="1"/>
  <c r="H92" i="12" l="1"/>
  <c r="I92" i="12" s="1"/>
  <c r="F91" i="12"/>
  <c r="H128" i="12"/>
  <c r="I128" i="12" s="1"/>
  <c r="F127" i="12"/>
  <c r="H55" i="11"/>
  <c r="I55" i="11" s="1"/>
  <c r="F54" i="11"/>
  <c r="H56" i="9"/>
  <c r="I56" i="9" s="1"/>
  <c r="F55" i="9"/>
  <c r="H79" i="8"/>
  <c r="I79" i="8" s="1"/>
  <c r="F78" i="8"/>
  <c r="H100" i="7"/>
  <c r="I100" i="7" s="1"/>
  <c r="F99" i="7"/>
  <c r="H59" i="2"/>
  <c r="I59" i="2" s="1"/>
  <c r="F58" i="2"/>
  <c r="H95" i="2"/>
  <c r="I95" i="2" s="1"/>
  <c r="F94" i="2"/>
  <c r="H115" i="2"/>
  <c r="I115" i="2" s="1"/>
  <c r="F114" i="2"/>
  <c r="F93" i="1"/>
  <c r="F92" i="12" l="1"/>
  <c r="H93" i="12"/>
  <c r="I93" i="12" s="1"/>
  <c r="H129" i="12"/>
  <c r="I129" i="12" s="1"/>
  <c r="F128" i="12"/>
  <c r="H56" i="11"/>
  <c r="I56" i="11" s="1"/>
  <c r="F55" i="11"/>
  <c r="H57" i="9"/>
  <c r="I57" i="9" s="1"/>
  <c r="F56" i="9"/>
  <c r="H80" i="8"/>
  <c r="I80" i="8" s="1"/>
  <c r="F79" i="8"/>
  <c r="H101" i="7"/>
  <c r="I101" i="7" s="1"/>
  <c r="F100" i="7"/>
  <c r="H116" i="2"/>
  <c r="I116" i="2" s="1"/>
  <c r="F115" i="2"/>
  <c r="H96" i="2"/>
  <c r="I96" i="2" s="1"/>
  <c r="F95" i="2"/>
  <c r="H60" i="2"/>
  <c r="I60" i="2" s="1"/>
  <c r="F59" i="2"/>
  <c r="F94" i="1"/>
  <c r="H94" i="12" l="1"/>
  <c r="I94" i="12" s="1"/>
  <c r="F93" i="12"/>
  <c r="H130" i="12"/>
  <c r="I130" i="12" s="1"/>
  <c r="F129" i="12"/>
  <c r="H57" i="11"/>
  <c r="I57" i="11" s="1"/>
  <c r="F56" i="11"/>
  <c r="F57" i="9"/>
  <c r="H58" i="9"/>
  <c r="I58" i="9" s="1"/>
  <c r="H81" i="8"/>
  <c r="I81" i="8" s="1"/>
  <c r="F80" i="8"/>
  <c r="H102" i="7"/>
  <c r="I102" i="7" s="1"/>
  <c r="F101" i="7"/>
  <c r="F60" i="2"/>
  <c r="H61" i="2"/>
  <c r="I61" i="2" s="1"/>
  <c r="H97" i="2"/>
  <c r="I97" i="2" s="1"/>
  <c r="F96" i="2"/>
  <c r="H117" i="2"/>
  <c r="I117" i="2" s="1"/>
  <c r="F116" i="2"/>
  <c r="F95" i="1"/>
  <c r="H95" i="12" l="1"/>
  <c r="I95" i="12" s="1"/>
  <c r="F94" i="12"/>
  <c r="H131" i="12"/>
  <c r="I131" i="12" s="1"/>
  <c r="F130" i="12"/>
  <c r="H58" i="11"/>
  <c r="I58" i="11" s="1"/>
  <c r="F57" i="11"/>
  <c r="H59" i="9"/>
  <c r="I59" i="9" s="1"/>
  <c r="F58" i="9"/>
  <c r="H82" i="8"/>
  <c r="I82" i="8" s="1"/>
  <c r="F81" i="8"/>
  <c r="H103" i="7"/>
  <c r="I103" i="7" s="1"/>
  <c r="F102" i="7"/>
  <c r="H118" i="2"/>
  <c r="I118" i="2" s="1"/>
  <c r="F117" i="2"/>
  <c r="H98" i="2"/>
  <c r="I98" i="2" s="1"/>
  <c r="F97" i="2"/>
  <c r="F61" i="2"/>
  <c r="H62" i="2"/>
  <c r="I62" i="2" s="1"/>
  <c r="F96" i="1"/>
  <c r="H96" i="12" l="1"/>
  <c r="I96" i="12" s="1"/>
  <c r="F95" i="12"/>
  <c r="H132" i="12"/>
  <c r="I132" i="12" s="1"/>
  <c r="F131" i="12"/>
  <c r="H59" i="11"/>
  <c r="I59" i="11" s="1"/>
  <c r="F58" i="11"/>
  <c r="H60" i="9"/>
  <c r="I60" i="9" s="1"/>
  <c r="F59" i="9"/>
  <c r="H83" i="8"/>
  <c r="I83" i="8" s="1"/>
  <c r="F82" i="8"/>
  <c r="H104" i="7"/>
  <c r="I104" i="7" s="1"/>
  <c r="F103" i="7"/>
  <c r="H63" i="2"/>
  <c r="I63" i="2" s="1"/>
  <c r="F62" i="2"/>
  <c r="F98" i="2"/>
  <c r="H119" i="2"/>
  <c r="I119" i="2" s="1"/>
  <c r="F118" i="2"/>
  <c r="F97" i="1"/>
  <c r="F96" i="12" l="1"/>
  <c r="H133" i="12"/>
  <c r="I133" i="12" s="1"/>
  <c r="F132" i="12"/>
  <c r="H60" i="11"/>
  <c r="I60" i="11" s="1"/>
  <c r="F59" i="11"/>
  <c r="H61" i="9"/>
  <c r="I61" i="9" s="1"/>
  <c r="F60" i="9"/>
  <c r="H84" i="8"/>
  <c r="I84" i="8" s="1"/>
  <c r="F83" i="8"/>
  <c r="H105" i="7"/>
  <c r="I105" i="7" s="1"/>
  <c r="F104" i="7"/>
  <c r="H120" i="2"/>
  <c r="I120" i="2" s="1"/>
  <c r="F119" i="2"/>
  <c r="H64" i="2"/>
  <c r="I64" i="2" s="1"/>
  <c r="F63" i="2"/>
  <c r="F98" i="1"/>
  <c r="H134" i="12" l="1"/>
  <c r="I134" i="12" s="1"/>
  <c r="F133" i="12"/>
  <c r="H61" i="11"/>
  <c r="I61" i="11" s="1"/>
  <c r="F60" i="11"/>
  <c r="H62" i="9"/>
  <c r="I62" i="9" s="1"/>
  <c r="F61" i="9"/>
  <c r="H85" i="8"/>
  <c r="I85" i="8" s="1"/>
  <c r="F84" i="8"/>
  <c r="H106" i="7"/>
  <c r="I106" i="7" s="1"/>
  <c r="F105" i="7"/>
  <c r="H65" i="2"/>
  <c r="I65" i="2" s="1"/>
  <c r="F64" i="2"/>
  <c r="H121" i="2"/>
  <c r="I121" i="2" s="1"/>
  <c r="F120" i="2"/>
  <c r="F99" i="1"/>
  <c r="H135" i="12" l="1"/>
  <c r="I135" i="12" s="1"/>
  <c r="F134" i="12"/>
  <c r="H62" i="11"/>
  <c r="I62" i="11" s="1"/>
  <c r="F61" i="11"/>
  <c r="H63" i="9"/>
  <c r="I63" i="9" s="1"/>
  <c r="F62" i="9"/>
  <c r="H86" i="8"/>
  <c r="I86" i="8" s="1"/>
  <c r="F85" i="8"/>
  <c r="H107" i="7"/>
  <c r="I107" i="7" s="1"/>
  <c r="F106" i="7"/>
  <c r="H122" i="2"/>
  <c r="I122" i="2" s="1"/>
  <c r="F121" i="2"/>
  <c r="H66" i="2"/>
  <c r="I66" i="2" s="1"/>
  <c r="F65" i="2"/>
  <c r="F100" i="1"/>
  <c r="H136" i="12" l="1"/>
  <c r="I136" i="12" s="1"/>
  <c r="F135" i="12"/>
  <c r="H63" i="11"/>
  <c r="I63" i="11" s="1"/>
  <c r="F62" i="11"/>
  <c r="H64" i="9"/>
  <c r="I64" i="9" s="1"/>
  <c r="F63" i="9"/>
  <c r="H87" i="8"/>
  <c r="I87" i="8" s="1"/>
  <c r="F86" i="8"/>
  <c r="H108" i="7"/>
  <c r="I108" i="7" s="1"/>
  <c r="F107" i="7"/>
  <c r="H67" i="2"/>
  <c r="I67" i="2" s="1"/>
  <c r="F66" i="2"/>
  <c r="H123" i="2"/>
  <c r="I123" i="2" s="1"/>
  <c r="F122" i="2"/>
  <c r="F101" i="1"/>
  <c r="H137" i="12" l="1"/>
  <c r="I137" i="12" s="1"/>
  <c r="F136" i="12"/>
  <c r="H64" i="11"/>
  <c r="I64" i="11" s="1"/>
  <c r="F63" i="11"/>
  <c r="H65" i="9"/>
  <c r="I65" i="9" s="1"/>
  <c r="F64" i="9"/>
  <c r="H88" i="8"/>
  <c r="I88" i="8" s="1"/>
  <c r="F87" i="8"/>
  <c r="H109" i="7"/>
  <c r="I109" i="7" s="1"/>
  <c r="F108" i="7"/>
  <c r="H124" i="2"/>
  <c r="I124" i="2" s="1"/>
  <c r="F123" i="2"/>
  <c r="H68" i="2"/>
  <c r="I68" i="2" s="1"/>
  <c r="F67" i="2"/>
  <c r="F102" i="1"/>
  <c r="H138" i="12" l="1"/>
  <c r="I138" i="12" s="1"/>
  <c r="F137" i="12"/>
  <c r="H65" i="11"/>
  <c r="I65" i="11" s="1"/>
  <c r="F64" i="11"/>
  <c r="H66" i="9"/>
  <c r="I66" i="9" s="1"/>
  <c r="F65" i="9"/>
  <c r="H89" i="8"/>
  <c r="I89" i="8" s="1"/>
  <c r="F88" i="8"/>
  <c r="H110" i="7"/>
  <c r="I110" i="7" s="1"/>
  <c r="F109" i="7"/>
  <c r="H69" i="2"/>
  <c r="I69" i="2" s="1"/>
  <c r="F68" i="2"/>
  <c r="H125" i="2"/>
  <c r="I125" i="2" s="1"/>
  <c r="F124" i="2"/>
  <c r="F103" i="1"/>
  <c r="H139" i="12" l="1"/>
  <c r="I139" i="12" s="1"/>
  <c r="F138" i="12"/>
  <c r="H66" i="11"/>
  <c r="I66" i="11" s="1"/>
  <c r="F65" i="11"/>
  <c r="H67" i="9"/>
  <c r="I67" i="9" s="1"/>
  <c r="F66" i="9"/>
  <c r="H90" i="8"/>
  <c r="I90" i="8" s="1"/>
  <c r="F89" i="8"/>
  <c r="H111" i="7"/>
  <c r="I111" i="7" s="1"/>
  <c r="F110" i="7"/>
  <c r="H126" i="2"/>
  <c r="I126" i="2" s="1"/>
  <c r="F125" i="2"/>
  <c r="H70" i="2"/>
  <c r="I70" i="2" s="1"/>
  <c r="F69" i="2"/>
  <c r="F104" i="1"/>
  <c r="H140" i="12" l="1"/>
  <c r="I140" i="12" s="1"/>
  <c r="F139" i="12"/>
  <c r="H67" i="11"/>
  <c r="I67" i="11" s="1"/>
  <c r="F66" i="11"/>
  <c r="H68" i="9"/>
  <c r="I68" i="9" s="1"/>
  <c r="F67" i="9"/>
  <c r="H91" i="8"/>
  <c r="I91" i="8" s="1"/>
  <c r="F90" i="8"/>
  <c r="H112" i="7"/>
  <c r="I112" i="7" s="1"/>
  <c r="F111" i="7"/>
  <c r="H71" i="2"/>
  <c r="I71" i="2" s="1"/>
  <c r="F70" i="2"/>
  <c r="H127" i="2"/>
  <c r="I127" i="2" s="1"/>
  <c r="F126" i="2"/>
  <c r="F105" i="1"/>
  <c r="H141" i="12" l="1"/>
  <c r="I141" i="12" s="1"/>
  <c r="F140" i="12"/>
  <c r="H68" i="11"/>
  <c r="I68" i="11" s="1"/>
  <c r="F67" i="11"/>
  <c r="H69" i="9"/>
  <c r="I69" i="9" s="1"/>
  <c r="F68" i="9"/>
  <c r="H92" i="8"/>
  <c r="I92" i="8" s="1"/>
  <c r="F91" i="8"/>
  <c r="H113" i="7"/>
  <c r="I113" i="7" s="1"/>
  <c r="F112" i="7"/>
  <c r="H128" i="2"/>
  <c r="I128" i="2" s="1"/>
  <c r="F127" i="2"/>
  <c r="H72" i="2"/>
  <c r="I72" i="2" s="1"/>
  <c r="F71" i="2"/>
  <c r="F106" i="1"/>
  <c r="H142" i="12" l="1"/>
  <c r="I142" i="12" s="1"/>
  <c r="F141" i="12"/>
  <c r="H69" i="11"/>
  <c r="I69" i="11" s="1"/>
  <c r="F68" i="11"/>
  <c r="H70" i="9"/>
  <c r="I70" i="9" s="1"/>
  <c r="F69" i="9"/>
  <c r="H93" i="8"/>
  <c r="I93" i="8" s="1"/>
  <c r="F92" i="8"/>
  <c r="H114" i="7"/>
  <c r="I114" i="7" s="1"/>
  <c r="F113" i="7"/>
  <c r="H73" i="2"/>
  <c r="I73" i="2" s="1"/>
  <c r="F72" i="2"/>
  <c r="H129" i="2"/>
  <c r="I129" i="2" s="1"/>
  <c r="F128" i="2"/>
  <c r="F107" i="1"/>
  <c r="H143" i="12" l="1"/>
  <c r="I143" i="12" s="1"/>
  <c r="F142" i="12"/>
  <c r="H70" i="11"/>
  <c r="I70" i="11" s="1"/>
  <c r="F69" i="11"/>
  <c r="H71" i="9"/>
  <c r="I71" i="9" s="1"/>
  <c r="F70" i="9"/>
  <c r="H94" i="8"/>
  <c r="I94" i="8" s="1"/>
  <c r="F93" i="8"/>
  <c r="H115" i="7"/>
  <c r="I115" i="7" s="1"/>
  <c r="F114" i="7"/>
  <c r="H130" i="2"/>
  <c r="I130" i="2" s="1"/>
  <c r="F129" i="2"/>
  <c r="H74" i="2"/>
  <c r="I74" i="2" s="1"/>
  <c r="F73" i="2"/>
  <c r="F108" i="1"/>
  <c r="H144" i="12" l="1"/>
  <c r="I144" i="12" s="1"/>
  <c r="F143" i="12"/>
  <c r="H71" i="11"/>
  <c r="I71" i="11" s="1"/>
  <c r="F70" i="11"/>
  <c r="H72" i="9"/>
  <c r="I72" i="9" s="1"/>
  <c r="F71" i="9"/>
  <c r="H95" i="8"/>
  <c r="I95" i="8" s="1"/>
  <c r="F94" i="8"/>
  <c r="H116" i="7"/>
  <c r="I116" i="7" s="1"/>
  <c r="F115" i="7"/>
  <c r="H75" i="2"/>
  <c r="I75" i="2" s="1"/>
  <c r="F74" i="2"/>
  <c r="H131" i="2"/>
  <c r="I131" i="2" s="1"/>
  <c r="F130" i="2"/>
  <c r="F109" i="1"/>
  <c r="H145" i="12" l="1"/>
  <c r="I145" i="12" s="1"/>
  <c r="F144" i="12"/>
  <c r="H72" i="11"/>
  <c r="I72" i="11" s="1"/>
  <c r="F71" i="11"/>
  <c r="H73" i="9"/>
  <c r="I73" i="9" s="1"/>
  <c r="F72" i="9"/>
  <c r="H96" i="8"/>
  <c r="I96" i="8" s="1"/>
  <c r="F95" i="8"/>
  <c r="H117" i="7"/>
  <c r="I117" i="7" s="1"/>
  <c r="F116" i="7"/>
  <c r="H132" i="2"/>
  <c r="I132" i="2" s="1"/>
  <c r="F131" i="2"/>
  <c r="F75" i="2"/>
  <c r="F110" i="1"/>
  <c r="H146" i="12" l="1"/>
  <c r="I146" i="12" s="1"/>
  <c r="F145" i="12"/>
  <c r="H73" i="11"/>
  <c r="I73" i="11" s="1"/>
  <c r="F72" i="11"/>
  <c r="H74" i="9"/>
  <c r="I74" i="9" s="1"/>
  <c r="F73" i="9"/>
  <c r="H97" i="8"/>
  <c r="I97" i="8" s="1"/>
  <c r="F96" i="8"/>
  <c r="H118" i="7"/>
  <c r="I118" i="7" s="1"/>
  <c r="F117" i="7"/>
  <c r="H133" i="2"/>
  <c r="I133" i="2" s="1"/>
  <c r="F132" i="2"/>
  <c r="F111" i="1"/>
  <c r="H147" i="12" l="1"/>
  <c r="I147" i="12" s="1"/>
  <c r="F146" i="12"/>
  <c r="H74" i="11"/>
  <c r="I74" i="11" s="1"/>
  <c r="F73" i="11"/>
  <c r="H75" i="9"/>
  <c r="I75" i="9" s="1"/>
  <c r="F74" i="9"/>
  <c r="H98" i="8"/>
  <c r="I98" i="8" s="1"/>
  <c r="F97" i="8"/>
  <c r="H119" i="7"/>
  <c r="I119" i="7" s="1"/>
  <c r="F118" i="7"/>
  <c r="H134" i="2"/>
  <c r="I134" i="2" s="1"/>
  <c r="F133" i="2"/>
  <c r="F112" i="1"/>
  <c r="H148" i="12" l="1"/>
  <c r="I148" i="12" s="1"/>
  <c r="F147" i="12"/>
  <c r="H75" i="11"/>
  <c r="I75" i="11" s="1"/>
  <c r="F74" i="11"/>
  <c r="H76" i="9"/>
  <c r="I76" i="9" s="1"/>
  <c r="F75" i="9"/>
  <c r="H99" i="8"/>
  <c r="I99" i="8" s="1"/>
  <c r="F98" i="8"/>
  <c r="H120" i="7"/>
  <c r="I120" i="7" s="1"/>
  <c r="F119" i="7"/>
  <c r="H135" i="2"/>
  <c r="I135" i="2" s="1"/>
  <c r="F134" i="2"/>
  <c r="F113" i="1"/>
  <c r="H149" i="12" l="1"/>
  <c r="I149" i="12" s="1"/>
  <c r="F148" i="12"/>
  <c r="H76" i="11"/>
  <c r="I76" i="11" s="1"/>
  <c r="F75" i="11"/>
  <c r="H77" i="9"/>
  <c r="I77" i="9" s="1"/>
  <c r="F76" i="9"/>
  <c r="H100" i="8"/>
  <c r="I100" i="8" s="1"/>
  <c r="F99" i="8"/>
  <c r="H121" i="7"/>
  <c r="I121" i="7" s="1"/>
  <c r="F120" i="7"/>
  <c r="H136" i="2"/>
  <c r="I136" i="2" s="1"/>
  <c r="F135" i="2"/>
  <c r="F114" i="1"/>
  <c r="H150" i="12" l="1"/>
  <c r="I150" i="12" s="1"/>
  <c r="F149" i="12"/>
  <c r="H77" i="11"/>
  <c r="I77" i="11" s="1"/>
  <c r="F76" i="11"/>
  <c r="H78" i="9"/>
  <c r="I78" i="9" s="1"/>
  <c r="F77" i="9"/>
  <c r="H101" i="8"/>
  <c r="I101" i="8" s="1"/>
  <c r="F100" i="8"/>
  <c r="H122" i="7"/>
  <c r="I122" i="7" s="1"/>
  <c r="F121" i="7"/>
  <c r="H137" i="2"/>
  <c r="I137" i="2" s="1"/>
  <c r="F136" i="2"/>
  <c r="F115" i="1"/>
  <c r="H151" i="12" l="1"/>
  <c r="I151" i="12" s="1"/>
  <c r="F150" i="12"/>
  <c r="H78" i="11"/>
  <c r="I78" i="11" s="1"/>
  <c r="F77" i="11"/>
  <c r="H79" i="9"/>
  <c r="I79" i="9" s="1"/>
  <c r="F78" i="9"/>
  <c r="H102" i="8"/>
  <c r="I102" i="8" s="1"/>
  <c r="F101" i="8"/>
  <c r="H123" i="7"/>
  <c r="I123" i="7" s="1"/>
  <c r="F122" i="7"/>
  <c r="H138" i="2"/>
  <c r="I138" i="2" s="1"/>
  <c r="F137" i="2"/>
  <c r="F116" i="1"/>
  <c r="H152" i="12" l="1"/>
  <c r="I152" i="12" s="1"/>
  <c r="F151" i="12"/>
  <c r="H79" i="11"/>
  <c r="I79" i="11" s="1"/>
  <c r="F78" i="11"/>
  <c r="H80" i="9"/>
  <c r="I80" i="9" s="1"/>
  <c r="F79" i="9"/>
  <c r="H103" i="8"/>
  <c r="I103" i="8" s="1"/>
  <c r="F102" i="8"/>
  <c r="H124" i="7"/>
  <c r="I124" i="7" s="1"/>
  <c r="F123" i="7"/>
  <c r="H139" i="2"/>
  <c r="I139" i="2" s="1"/>
  <c r="F138" i="2"/>
  <c r="F117" i="1"/>
  <c r="H153" i="12" l="1"/>
  <c r="I153" i="12" s="1"/>
  <c r="F152" i="12"/>
  <c r="H80" i="11"/>
  <c r="I80" i="11" s="1"/>
  <c r="F79" i="11"/>
  <c r="H81" i="9"/>
  <c r="I81" i="9" s="1"/>
  <c r="F80" i="9"/>
  <c r="H104" i="8"/>
  <c r="I104" i="8" s="1"/>
  <c r="F103" i="8"/>
  <c r="H125" i="7"/>
  <c r="I125" i="7" s="1"/>
  <c r="F124" i="7"/>
  <c r="H140" i="2"/>
  <c r="I140" i="2" s="1"/>
  <c r="F139" i="2"/>
  <c r="F118" i="1"/>
  <c r="H154" i="12" l="1"/>
  <c r="I154" i="12" s="1"/>
  <c r="F153" i="12"/>
  <c r="H81" i="11"/>
  <c r="I81" i="11" s="1"/>
  <c r="F80" i="11"/>
  <c r="H82" i="9"/>
  <c r="I82" i="9" s="1"/>
  <c r="F81" i="9"/>
  <c r="H105" i="8"/>
  <c r="I105" i="8" s="1"/>
  <c r="F104" i="8"/>
  <c r="H126" i="7"/>
  <c r="I126" i="7" s="1"/>
  <c r="F125" i="7"/>
  <c r="H141" i="2"/>
  <c r="I141" i="2" s="1"/>
  <c r="F140" i="2"/>
  <c r="F119" i="1"/>
  <c r="H155" i="12" l="1"/>
  <c r="I155" i="12" s="1"/>
  <c r="F154" i="12"/>
  <c r="H82" i="11"/>
  <c r="I82" i="11" s="1"/>
  <c r="F81" i="11"/>
  <c r="H83" i="9"/>
  <c r="I83" i="9" s="1"/>
  <c r="F82" i="9"/>
  <c r="H106" i="8"/>
  <c r="I106" i="8" s="1"/>
  <c r="F105" i="8"/>
  <c r="H127" i="7"/>
  <c r="I127" i="7" s="1"/>
  <c r="F126" i="7"/>
  <c r="H142" i="2"/>
  <c r="I142" i="2" s="1"/>
  <c r="F141" i="2"/>
  <c r="F120" i="1"/>
  <c r="H156" i="12" l="1"/>
  <c r="I156" i="12" s="1"/>
  <c r="F155" i="12"/>
  <c r="H83" i="11"/>
  <c r="I83" i="11" s="1"/>
  <c r="F82" i="11"/>
  <c r="H84" i="9"/>
  <c r="I84" i="9" s="1"/>
  <c r="F83" i="9"/>
  <c r="H107" i="8"/>
  <c r="I107" i="8" s="1"/>
  <c r="F106" i="8"/>
  <c r="H128" i="7"/>
  <c r="I128" i="7" s="1"/>
  <c r="F127" i="7"/>
  <c r="H143" i="2"/>
  <c r="I143" i="2" s="1"/>
  <c r="F142" i="2"/>
  <c r="F121" i="1"/>
  <c r="H157" i="12" l="1"/>
  <c r="I157" i="12" s="1"/>
  <c r="F156" i="12"/>
  <c r="H84" i="11"/>
  <c r="I84" i="11" s="1"/>
  <c r="F83" i="11"/>
  <c r="H85" i="9"/>
  <c r="I85" i="9" s="1"/>
  <c r="F84" i="9"/>
  <c r="H108" i="8"/>
  <c r="I108" i="8" s="1"/>
  <c r="F107" i="8"/>
  <c r="H129" i="7"/>
  <c r="I129" i="7" s="1"/>
  <c r="F128" i="7"/>
  <c r="H144" i="2"/>
  <c r="I144" i="2" s="1"/>
  <c r="F143" i="2"/>
  <c r="F122" i="1"/>
  <c r="H158" i="12" l="1"/>
  <c r="I158" i="12" s="1"/>
  <c r="F157" i="12"/>
  <c r="H85" i="11"/>
  <c r="I85" i="11" s="1"/>
  <c r="F84" i="11"/>
  <c r="H86" i="9"/>
  <c r="I86" i="9" s="1"/>
  <c r="F85" i="9"/>
  <c r="H109" i="8"/>
  <c r="I109" i="8" s="1"/>
  <c r="F108" i="8"/>
  <c r="H130" i="7"/>
  <c r="I130" i="7" s="1"/>
  <c r="F129" i="7"/>
  <c r="H145" i="2"/>
  <c r="I145" i="2" s="1"/>
  <c r="F144" i="2"/>
  <c r="F123" i="1"/>
  <c r="H159" i="12" l="1"/>
  <c r="I159" i="12" s="1"/>
  <c r="F158" i="12"/>
  <c r="H86" i="11"/>
  <c r="I86" i="11" s="1"/>
  <c r="F85" i="11"/>
  <c r="H87" i="9"/>
  <c r="I87" i="9" s="1"/>
  <c r="F86" i="9"/>
  <c r="H110" i="8"/>
  <c r="I110" i="8" s="1"/>
  <c r="F109" i="8"/>
  <c r="H131" i="7"/>
  <c r="I131" i="7" s="1"/>
  <c r="F130" i="7"/>
  <c r="H146" i="2"/>
  <c r="I146" i="2" s="1"/>
  <c r="F145" i="2"/>
  <c r="F124" i="1"/>
  <c r="H160" i="12" l="1"/>
  <c r="I160" i="12" s="1"/>
  <c r="F159" i="12"/>
  <c r="H87" i="11"/>
  <c r="I87" i="11" s="1"/>
  <c r="F86" i="11"/>
  <c r="H88" i="9"/>
  <c r="I88" i="9" s="1"/>
  <c r="F87" i="9"/>
  <c r="H111" i="8"/>
  <c r="I111" i="8" s="1"/>
  <c r="F110" i="8"/>
  <c r="H132" i="7"/>
  <c r="I132" i="7" s="1"/>
  <c r="F131" i="7"/>
  <c r="H147" i="2"/>
  <c r="I147" i="2" s="1"/>
  <c r="F146" i="2"/>
  <c r="F125" i="1"/>
  <c r="H161" i="12" l="1"/>
  <c r="I161" i="12" s="1"/>
  <c r="F160" i="12"/>
  <c r="H88" i="11"/>
  <c r="I88" i="11" s="1"/>
  <c r="F87" i="11"/>
  <c r="H89" i="9"/>
  <c r="I89" i="9" s="1"/>
  <c r="F88" i="9"/>
  <c r="H112" i="8"/>
  <c r="I112" i="8" s="1"/>
  <c r="F111" i="8"/>
  <c r="H133" i="7"/>
  <c r="I133" i="7" s="1"/>
  <c r="F132" i="7"/>
  <c r="H148" i="2"/>
  <c r="I148" i="2" s="1"/>
  <c r="F147" i="2"/>
  <c r="F126" i="1"/>
  <c r="H162" i="12" l="1"/>
  <c r="I162" i="12" s="1"/>
  <c r="F161" i="12"/>
  <c r="H89" i="11"/>
  <c r="I89" i="11" s="1"/>
  <c r="F88" i="11"/>
  <c r="H90" i="9"/>
  <c r="I90" i="9" s="1"/>
  <c r="F89" i="9"/>
  <c r="H113" i="8"/>
  <c r="I113" i="8" s="1"/>
  <c r="F112" i="8"/>
  <c r="H134" i="7"/>
  <c r="I134" i="7" s="1"/>
  <c r="F133" i="7"/>
  <c r="H149" i="2"/>
  <c r="I149" i="2" s="1"/>
  <c r="F148" i="2"/>
  <c r="F127" i="1"/>
  <c r="H163" i="12" l="1"/>
  <c r="I163" i="12" s="1"/>
  <c r="F162" i="12"/>
  <c r="H90" i="11"/>
  <c r="I90" i="11" s="1"/>
  <c r="F89" i="11"/>
  <c r="H91" i="9"/>
  <c r="I91" i="9" s="1"/>
  <c r="F90" i="9"/>
  <c r="H114" i="8"/>
  <c r="I114" i="8" s="1"/>
  <c r="F113" i="8"/>
  <c r="H135" i="7"/>
  <c r="I135" i="7" s="1"/>
  <c r="F134" i="7"/>
  <c r="H150" i="2"/>
  <c r="I150" i="2" s="1"/>
  <c r="F149" i="2"/>
  <c r="F128" i="1"/>
  <c r="H164" i="12" l="1"/>
  <c r="I164" i="12" s="1"/>
  <c r="F163" i="12"/>
  <c r="H91" i="11"/>
  <c r="I91" i="11" s="1"/>
  <c r="F90" i="11"/>
  <c r="H92" i="9"/>
  <c r="I92" i="9" s="1"/>
  <c r="F91" i="9"/>
  <c r="H115" i="8"/>
  <c r="I115" i="8" s="1"/>
  <c r="F114" i="8"/>
  <c r="H136" i="7"/>
  <c r="I136" i="7" s="1"/>
  <c r="F135" i="7"/>
  <c r="H151" i="2"/>
  <c r="I151" i="2" s="1"/>
  <c r="F150" i="2"/>
  <c r="F129" i="1"/>
  <c r="H165" i="12" l="1"/>
  <c r="I165" i="12" s="1"/>
  <c r="F164" i="12"/>
  <c r="H92" i="11"/>
  <c r="I92" i="11" s="1"/>
  <c r="F91" i="11"/>
  <c r="H93" i="9"/>
  <c r="I93" i="9" s="1"/>
  <c r="F92" i="9"/>
  <c r="H116" i="8"/>
  <c r="I116" i="8" s="1"/>
  <c r="F115" i="8"/>
  <c r="H137" i="7"/>
  <c r="I137" i="7" s="1"/>
  <c r="F136" i="7"/>
  <c r="H152" i="2"/>
  <c r="I152" i="2" s="1"/>
  <c r="F151" i="2"/>
  <c r="F130" i="1"/>
  <c r="H166" i="12" l="1"/>
  <c r="I166" i="12" s="1"/>
  <c r="F165" i="12"/>
  <c r="H93" i="11"/>
  <c r="I93" i="11" s="1"/>
  <c r="F92" i="11"/>
  <c r="H94" i="9"/>
  <c r="I94" i="9" s="1"/>
  <c r="F93" i="9"/>
  <c r="H117" i="8"/>
  <c r="I117" i="8" s="1"/>
  <c r="F116" i="8"/>
  <c r="H138" i="7"/>
  <c r="I138" i="7" s="1"/>
  <c r="F137" i="7"/>
  <c r="H153" i="2"/>
  <c r="I153" i="2" s="1"/>
  <c r="F152" i="2"/>
  <c r="F131" i="1"/>
  <c r="H167" i="12" l="1"/>
  <c r="I167" i="12" s="1"/>
  <c r="F166" i="12"/>
  <c r="H94" i="11"/>
  <c r="I94" i="11" s="1"/>
  <c r="F93" i="11"/>
  <c r="H95" i="9"/>
  <c r="I95" i="9" s="1"/>
  <c r="F94" i="9"/>
  <c r="H118" i="8"/>
  <c r="I118" i="8" s="1"/>
  <c r="F117" i="8"/>
  <c r="H139" i="7"/>
  <c r="I139" i="7" s="1"/>
  <c r="F138" i="7"/>
  <c r="H154" i="2"/>
  <c r="I154" i="2" s="1"/>
  <c r="F153" i="2"/>
  <c r="F132" i="1"/>
  <c r="H168" i="12" l="1"/>
  <c r="I168" i="12" s="1"/>
  <c r="F167" i="12"/>
  <c r="H95" i="11"/>
  <c r="I95" i="11" s="1"/>
  <c r="F94" i="11"/>
  <c r="H96" i="9"/>
  <c r="I96" i="9" s="1"/>
  <c r="F95" i="9"/>
  <c r="H119" i="8"/>
  <c r="I119" i="8" s="1"/>
  <c r="F118" i="8"/>
  <c r="H140" i="7"/>
  <c r="I140" i="7" s="1"/>
  <c r="F139" i="7"/>
  <c r="H155" i="2"/>
  <c r="I155" i="2" s="1"/>
  <c r="F154" i="2"/>
  <c r="F133" i="1"/>
  <c r="H169" i="12" l="1"/>
  <c r="I169" i="12" s="1"/>
  <c r="F168" i="12"/>
  <c r="H96" i="11"/>
  <c r="I96" i="11" s="1"/>
  <c r="F95" i="11"/>
  <c r="H97" i="9"/>
  <c r="I97" i="9" s="1"/>
  <c r="F96" i="9"/>
  <c r="H120" i="8"/>
  <c r="I120" i="8" s="1"/>
  <c r="F119" i="8"/>
  <c r="H141" i="7"/>
  <c r="I141" i="7" s="1"/>
  <c r="F140" i="7"/>
  <c r="H156" i="2"/>
  <c r="I156" i="2" s="1"/>
  <c r="F155" i="2"/>
  <c r="F134" i="1"/>
  <c r="H170" i="12" l="1"/>
  <c r="I170" i="12" s="1"/>
  <c r="F169" i="12"/>
  <c r="H97" i="11"/>
  <c r="I97" i="11" s="1"/>
  <c r="F96" i="11"/>
  <c r="H98" i="9"/>
  <c r="I98" i="9" s="1"/>
  <c r="F97" i="9"/>
  <c r="H121" i="8"/>
  <c r="I121" i="8" s="1"/>
  <c r="F120" i="8"/>
  <c r="H142" i="7"/>
  <c r="I142" i="7" s="1"/>
  <c r="F141" i="7"/>
  <c r="H157" i="2"/>
  <c r="I157" i="2" s="1"/>
  <c r="F156" i="2"/>
  <c r="F135" i="1"/>
  <c r="H171" i="12" l="1"/>
  <c r="I171" i="12" s="1"/>
  <c r="F170" i="12"/>
  <c r="H98" i="11"/>
  <c r="I98" i="11" s="1"/>
  <c r="F97" i="11"/>
  <c r="H99" i="9"/>
  <c r="I99" i="9" s="1"/>
  <c r="F98" i="9"/>
  <c r="H122" i="8"/>
  <c r="I122" i="8" s="1"/>
  <c r="F121" i="8"/>
  <c r="H143" i="7"/>
  <c r="I143" i="7" s="1"/>
  <c r="F142" i="7"/>
  <c r="H158" i="2"/>
  <c r="I158" i="2" s="1"/>
  <c r="F157" i="2"/>
  <c r="F136" i="1"/>
  <c r="H172" i="12" l="1"/>
  <c r="I172" i="12" s="1"/>
  <c r="F171" i="12"/>
  <c r="H99" i="11"/>
  <c r="I99" i="11" s="1"/>
  <c r="F98" i="11"/>
  <c r="H100" i="9"/>
  <c r="I100" i="9" s="1"/>
  <c r="F99" i="9"/>
  <c r="H123" i="8"/>
  <c r="I123" i="8" s="1"/>
  <c r="F122" i="8"/>
  <c r="H144" i="7"/>
  <c r="I144" i="7" s="1"/>
  <c r="F143" i="7"/>
  <c r="H159" i="2"/>
  <c r="I159" i="2" s="1"/>
  <c r="F158" i="2"/>
  <c r="F137" i="1"/>
  <c r="H173" i="12" l="1"/>
  <c r="I173" i="12" s="1"/>
  <c r="F172" i="12"/>
  <c r="H100" i="11"/>
  <c r="I100" i="11" s="1"/>
  <c r="F99" i="11"/>
  <c r="H101" i="9"/>
  <c r="I101" i="9" s="1"/>
  <c r="F100" i="9"/>
  <c r="H124" i="8"/>
  <c r="I124" i="8" s="1"/>
  <c r="F123" i="8"/>
  <c r="H145" i="7"/>
  <c r="I145" i="7" s="1"/>
  <c r="F144" i="7"/>
  <c r="H160" i="2"/>
  <c r="I160" i="2" s="1"/>
  <c r="F159" i="2"/>
  <c r="F138" i="1"/>
  <c r="H174" i="12" l="1"/>
  <c r="I174" i="12" s="1"/>
  <c r="F173" i="12"/>
  <c r="H101" i="11"/>
  <c r="I101" i="11" s="1"/>
  <c r="F100" i="11"/>
  <c r="H102" i="9"/>
  <c r="I102" i="9" s="1"/>
  <c r="F101" i="9"/>
  <c r="H125" i="8"/>
  <c r="I125" i="8" s="1"/>
  <c r="F124" i="8"/>
  <c r="H146" i="7"/>
  <c r="I146" i="7" s="1"/>
  <c r="F145" i="7"/>
  <c r="H161" i="2"/>
  <c r="I161" i="2" s="1"/>
  <c r="F160" i="2"/>
  <c r="F139" i="1"/>
  <c r="H175" i="12" l="1"/>
  <c r="I175" i="12" s="1"/>
  <c r="F174" i="12"/>
  <c r="H102" i="11"/>
  <c r="I102" i="11" s="1"/>
  <c r="F101" i="11"/>
  <c r="H103" i="9"/>
  <c r="I103" i="9" s="1"/>
  <c r="F102" i="9"/>
  <c r="H126" i="8"/>
  <c r="I126" i="8" s="1"/>
  <c r="F125" i="8"/>
  <c r="H147" i="7"/>
  <c r="I147" i="7" s="1"/>
  <c r="F146" i="7"/>
  <c r="H162" i="2"/>
  <c r="I162" i="2" s="1"/>
  <c r="F161" i="2"/>
  <c r="F140" i="1"/>
  <c r="H176" i="12" l="1"/>
  <c r="I176" i="12" s="1"/>
  <c r="F175" i="12"/>
  <c r="H103" i="11"/>
  <c r="I103" i="11" s="1"/>
  <c r="F102" i="11"/>
  <c r="H104" i="9"/>
  <c r="I104" i="9" s="1"/>
  <c r="F103" i="9"/>
  <c r="H127" i="8"/>
  <c r="I127" i="8" s="1"/>
  <c r="F126" i="8"/>
  <c r="H148" i="7"/>
  <c r="I148" i="7" s="1"/>
  <c r="F147" i="7"/>
  <c r="H163" i="2"/>
  <c r="I163" i="2" s="1"/>
  <c r="F162" i="2"/>
  <c r="F141" i="1"/>
  <c r="H177" i="12" l="1"/>
  <c r="I177" i="12" s="1"/>
  <c r="F176" i="12"/>
  <c r="H104" i="11"/>
  <c r="I104" i="11" s="1"/>
  <c r="F103" i="11"/>
  <c r="H105" i="9"/>
  <c r="I105" i="9" s="1"/>
  <c r="F104" i="9"/>
  <c r="H128" i="8"/>
  <c r="I128" i="8" s="1"/>
  <c r="F127" i="8"/>
  <c r="H149" i="7"/>
  <c r="I149" i="7" s="1"/>
  <c r="F148" i="7"/>
  <c r="H164" i="2"/>
  <c r="I164" i="2" s="1"/>
  <c r="F163" i="2"/>
  <c r="F142" i="1"/>
  <c r="H178" i="12" l="1"/>
  <c r="I178" i="12" s="1"/>
  <c r="F177" i="12"/>
  <c r="H105" i="11"/>
  <c r="I105" i="11" s="1"/>
  <c r="F104" i="11"/>
  <c r="H106" i="9"/>
  <c r="I106" i="9" s="1"/>
  <c r="F105" i="9"/>
  <c r="H129" i="8"/>
  <c r="I129" i="8" s="1"/>
  <c r="F128" i="8"/>
  <c r="H150" i="7"/>
  <c r="I150" i="7" s="1"/>
  <c r="F149" i="7"/>
  <c r="H165" i="2"/>
  <c r="I165" i="2" s="1"/>
  <c r="F164" i="2"/>
  <c r="F143" i="1"/>
  <c r="H179" i="12" l="1"/>
  <c r="I179" i="12" s="1"/>
  <c r="F178" i="12"/>
  <c r="H106" i="11"/>
  <c r="I106" i="11" s="1"/>
  <c r="F105" i="11"/>
  <c r="H107" i="9"/>
  <c r="I107" i="9" s="1"/>
  <c r="F106" i="9"/>
  <c r="H130" i="8"/>
  <c r="I130" i="8" s="1"/>
  <c r="F129" i="8"/>
  <c r="H151" i="7"/>
  <c r="I151" i="7" s="1"/>
  <c r="F150" i="7"/>
  <c r="H166" i="2"/>
  <c r="I166" i="2" s="1"/>
  <c r="F165" i="2"/>
  <c r="F144" i="1"/>
  <c r="H180" i="12" l="1"/>
  <c r="I180" i="12" s="1"/>
  <c r="F179" i="12"/>
  <c r="H107" i="11"/>
  <c r="I107" i="11" s="1"/>
  <c r="F106" i="11"/>
  <c r="H108" i="9"/>
  <c r="I108" i="9" s="1"/>
  <c r="F107" i="9"/>
  <c r="H131" i="8"/>
  <c r="I131" i="8" s="1"/>
  <c r="F130" i="8"/>
  <c r="H152" i="7"/>
  <c r="I152" i="7" s="1"/>
  <c r="F151" i="7"/>
  <c r="H167" i="2"/>
  <c r="I167" i="2" s="1"/>
  <c r="F166" i="2"/>
  <c r="F145" i="1"/>
  <c r="H181" i="12" l="1"/>
  <c r="I181" i="12" s="1"/>
  <c r="F180" i="12"/>
  <c r="H108" i="11"/>
  <c r="I108" i="11" s="1"/>
  <c r="F107" i="11"/>
  <c r="H109" i="9"/>
  <c r="I109" i="9" s="1"/>
  <c r="F108" i="9"/>
  <c r="H132" i="8"/>
  <c r="I132" i="8" s="1"/>
  <c r="F131" i="8"/>
  <c r="H153" i="7"/>
  <c r="I153" i="7" s="1"/>
  <c r="F152" i="7"/>
  <c r="H168" i="2"/>
  <c r="I168" i="2" s="1"/>
  <c r="F167" i="2"/>
  <c r="F146" i="1"/>
  <c r="H182" i="12" l="1"/>
  <c r="I182" i="12" s="1"/>
  <c r="F181" i="12"/>
  <c r="H109" i="11"/>
  <c r="I109" i="11" s="1"/>
  <c r="F108" i="11"/>
  <c r="H110" i="9"/>
  <c r="I110" i="9" s="1"/>
  <c r="F109" i="9"/>
  <c r="H133" i="8"/>
  <c r="I133" i="8" s="1"/>
  <c r="F132" i="8"/>
  <c r="H154" i="7"/>
  <c r="I154" i="7" s="1"/>
  <c r="F153" i="7"/>
  <c r="H169" i="2"/>
  <c r="I169" i="2" s="1"/>
  <c r="F168" i="2"/>
  <c r="F147" i="1"/>
  <c r="H183" i="12" l="1"/>
  <c r="I183" i="12" s="1"/>
  <c r="F182" i="12"/>
  <c r="H110" i="11"/>
  <c r="I110" i="11" s="1"/>
  <c r="F109" i="11"/>
  <c r="H111" i="9"/>
  <c r="I111" i="9" s="1"/>
  <c r="F110" i="9"/>
  <c r="H134" i="8"/>
  <c r="I134" i="8" s="1"/>
  <c r="F133" i="8"/>
  <c r="H155" i="7"/>
  <c r="I155" i="7" s="1"/>
  <c r="F154" i="7"/>
  <c r="H170" i="2"/>
  <c r="I170" i="2" s="1"/>
  <c r="F169" i="2"/>
  <c r="F148" i="1"/>
  <c r="H184" i="12" l="1"/>
  <c r="I184" i="12" s="1"/>
  <c r="F183" i="12"/>
  <c r="H111" i="11"/>
  <c r="I111" i="11" s="1"/>
  <c r="F110" i="11"/>
  <c r="H112" i="9"/>
  <c r="I112" i="9" s="1"/>
  <c r="F111" i="9"/>
  <c r="H135" i="8"/>
  <c r="I135" i="8" s="1"/>
  <c r="F134" i="8"/>
  <c r="H156" i="7"/>
  <c r="I156" i="7" s="1"/>
  <c r="F155" i="7"/>
  <c r="H171" i="2"/>
  <c r="I171" i="2" s="1"/>
  <c r="F170" i="2"/>
  <c r="F149" i="1"/>
  <c r="H185" i="12" l="1"/>
  <c r="I185" i="12" s="1"/>
  <c r="F184" i="12"/>
  <c r="H112" i="11"/>
  <c r="I112" i="11" s="1"/>
  <c r="F111" i="11"/>
  <c r="H113" i="9"/>
  <c r="I113" i="9" s="1"/>
  <c r="F112" i="9"/>
  <c r="H136" i="8"/>
  <c r="I136" i="8" s="1"/>
  <c r="F135" i="8"/>
  <c r="H157" i="7"/>
  <c r="I157" i="7" s="1"/>
  <c r="F156" i="7"/>
  <c r="H172" i="2"/>
  <c r="I172" i="2" s="1"/>
  <c r="F171" i="2"/>
  <c r="F150" i="1"/>
  <c r="H186" i="12" l="1"/>
  <c r="I186" i="12" s="1"/>
  <c r="F185" i="12"/>
  <c r="H113" i="11"/>
  <c r="I113" i="11" s="1"/>
  <c r="F112" i="11"/>
  <c r="H114" i="9"/>
  <c r="I114" i="9" s="1"/>
  <c r="F113" i="9"/>
  <c r="H137" i="8"/>
  <c r="I137" i="8" s="1"/>
  <c r="F136" i="8"/>
  <c r="H158" i="7"/>
  <c r="I158" i="7" s="1"/>
  <c r="F157" i="7"/>
  <c r="H173" i="2"/>
  <c r="I173" i="2" s="1"/>
  <c r="F172" i="2"/>
  <c r="F151" i="1"/>
  <c r="H187" i="12" l="1"/>
  <c r="I187" i="12" s="1"/>
  <c r="F186" i="12"/>
  <c r="H114" i="11"/>
  <c r="I114" i="11" s="1"/>
  <c r="F113" i="11"/>
  <c r="H115" i="9"/>
  <c r="I115" i="9" s="1"/>
  <c r="F114" i="9"/>
  <c r="H138" i="8"/>
  <c r="I138" i="8" s="1"/>
  <c r="F137" i="8"/>
  <c r="H159" i="7"/>
  <c r="I159" i="7" s="1"/>
  <c r="F158" i="7"/>
  <c r="H174" i="2"/>
  <c r="I174" i="2" s="1"/>
  <c r="F173" i="2"/>
  <c r="F152" i="1"/>
  <c r="H188" i="12" l="1"/>
  <c r="I188" i="12" s="1"/>
  <c r="F187" i="12"/>
  <c r="H115" i="11"/>
  <c r="I115" i="11" s="1"/>
  <c r="F114" i="11"/>
  <c r="H116" i="9"/>
  <c r="I116" i="9" s="1"/>
  <c r="F115" i="9"/>
  <c r="H139" i="8"/>
  <c r="I139" i="8" s="1"/>
  <c r="F138" i="8"/>
  <c r="H160" i="7"/>
  <c r="I160" i="7" s="1"/>
  <c r="F159" i="7"/>
  <c r="H175" i="2"/>
  <c r="I175" i="2" s="1"/>
  <c r="F174" i="2"/>
  <c r="F153" i="1"/>
  <c r="H189" i="12" l="1"/>
  <c r="I189" i="12" s="1"/>
  <c r="F188" i="12"/>
  <c r="H116" i="11"/>
  <c r="I116" i="11" s="1"/>
  <c r="F115" i="11"/>
  <c r="H117" i="9"/>
  <c r="I117" i="9" s="1"/>
  <c r="F116" i="9"/>
  <c r="H140" i="8"/>
  <c r="I140" i="8" s="1"/>
  <c r="F139" i="8"/>
  <c r="H161" i="7"/>
  <c r="I161" i="7" s="1"/>
  <c r="F160" i="7"/>
  <c r="H176" i="2"/>
  <c r="I176" i="2" s="1"/>
  <c r="F175" i="2"/>
  <c r="F154" i="1"/>
  <c r="H190" i="12" l="1"/>
  <c r="I190" i="12" s="1"/>
  <c r="F189" i="12"/>
  <c r="H117" i="11"/>
  <c r="I117" i="11" s="1"/>
  <c r="F116" i="11"/>
  <c r="H118" i="9"/>
  <c r="I118" i="9" s="1"/>
  <c r="F117" i="9"/>
  <c r="H141" i="8"/>
  <c r="I141" i="8" s="1"/>
  <c r="F140" i="8"/>
  <c r="H162" i="7"/>
  <c r="I162" i="7" s="1"/>
  <c r="F161" i="7"/>
  <c r="H177" i="2"/>
  <c r="I177" i="2" s="1"/>
  <c r="F176" i="2"/>
  <c r="F155" i="1"/>
  <c r="H191" i="12" l="1"/>
  <c r="I191" i="12" s="1"/>
  <c r="F190" i="12"/>
  <c r="H118" i="11"/>
  <c r="I118" i="11" s="1"/>
  <c r="F117" i="11"/>
  <c r="H119" i="9"/>
  <c r="I119" i="9" s="1"/>
  <c r="F118" i="9"/>
  <c r="H142" i="8"/>
  <c r="I142" i="8" s="1"/>
  <c r="F141" i="8"/>
  <c r="H163" i="7"/>
  <c r="I163" i="7" s="1"/>
  <c r="F162" i="7"/>
  <c r="H178" i="2"/>
  <c r="I178" i="2" s="1"/>
  <c r="F177" i="2"/>
  <c r="F156" i="1"/>
  <c r="H192" i="12" l="1"/>
  <c r="I192" i="12" s="1"/>
  <c r="F191" i="12"/>
  <c r="H119" i="11"/>
  <c r="I119" i="11" s="1"/>
  <c r="F118" i="11"/>
  <c r="H120" i="9"/>
  <c r="I120" i="9" s="1"/>
  <c r="F119" i="9"/>
  <c r="H143" i="8"/>
  <c r="I143" i="8" s="1"/>
  <c r="F142" i="8"/>
  <c r="H164" i="7"/>
  <c r="I164" i="7" s="1"/>
  <c r="F163" i="7"/>
  <c r="H179" i="2"/>
  <c r="I179" i="2" s="1"/>
  <c r="F178" i="2"/>
  <c r="F157" i="1"/>
  <c r="H193" i="12" l="1"/>
  <c r="I193" i="12" s="1"/>
  <c r="F192" i="12"/>
  <c r="H120" i="11"/>
  <c r="I120" i="11" s="1"/>
  <c r="F119" i="11"/>
  <c r="H121" i="9"/>
  <c r="I121" i="9" s="1"/>
  <c r="F120" i="9"/>
  <c r="H144" i="8"/>
  <c r="I144" i="8" s="1"/>
  <c r="F143" i="8"/>
  <c r="H165" i="7"/>
  <c r="I165" i="7" s="1"/>
  <c r="F164" i="7"/>
  <c r="H180" i="2"/>
  <c r="I180" i="2" s="1"/>
  <c r="F179" i="2"/>
  <c r="F158" i="1"/>
  <c r="H194" i="12" l="1"/>
  <c r="I194" i="12" s="1"/>
  <c r="F193" i="12"/>
  <c r="H121" i="11"/>
  <c r="I121" i="11" s="1"/>
  <c r="F120" i="11"/>
  <c r="H122" i="9"/>
  <c r="I122" i="9" s="1"/>
  <c r="F121" i="9"/>
  <c r="H145" i="8"/>
  <c r="I145" i="8" s="1"/>
  <c r="F144" i="8"/>
  <c r="H166" i="7"/>
  <c r="I166" i="7" s="1"/>
  <c r="F165" i="7"/>
  <c r="H181" i="2"/>
  <c r="I181" i="2" s="1"/>
  <c r="F180" i="2"/>
  <c r="F159" i="1"/>
  <c r="H195" i="12" l="1"/>
  <c r="I195" i="12" s="1"/>
  <c r="F194" i="12"/>
  <c r="H122" i="11"/>
  <c r="I122" i="11" s="1"/>
  <c r="F121" i="11"/>
  <c r="H123" i="9"/>
  <c r="I123" i="9" s="1"/>
  <c r="F122" i="9"/>
  <c r="H146" i="8"/>
  <c r="I146" i="8" s="1"/>
  <c r="F145" i="8"/>
  <c r="H167" i="7"/>
  <c r="I167" i="7" s="1"/>
  <c r="F166" i="7"/>
  <c r="H182" i="2"/>
  <c r="I182" i="2" s="1"/>
  <c r="F181" i="2"/>
  <c r="F160" i="1"/>
  <c r="H196" i="12" l="1"/>
  <c r="I196" i="12" s="1"/>
  <c r="F195" i="12"/>
  <c r="H123" i="11"/>
  <c r="I123" i="11" s="1"/>
  <c r="F122" i="11"/>
  <c r="H124" i="9"/>
  <c r="I124" i="9" s="1"/>
  <c r="F123" i="9"/>
  <c r="H147" i="8"/>
  <c r="I147" i="8" s="1"/>
  <c r="F146" i="8"/>
  <c r="H168" i="7"/>
  <c r="I168" i="7" s="1"/>
  <c r="F167" i="7"/>
  <c r="H183" i="2"/>
  <c r="I183" i="2" s="1"/>
  <c r="F182" i="2"/>
  <c r="F161" i="1"/>
  <c r="H197" i="12" l="1"/>
  <c r="I197" i="12" s="1"/>
  <c r="F196" i="12"/>
  <c r="H124" i="11"/>
  <c r="I124" i="11" s="1"/>
  <c r="F123" i="11"/>
  <c r="H125" i="9"/>
  <c r="I125" i="9" s="1"/>
  <c r="F124" i="9"/>
  <c r="H148" i="8"/>
  <c r="I148" i="8" s="1"/>
  <c r="F147" i="8"/>
  <c r="H169" i="7"/>
  <c r="I169" i="7" s="1"/>
  <c r="F168" i="7"/>
  <c r="H184" i="2"/>
  <c r="I184" i="2" s="1"/>
  <c r="F183" i="2"/>
  <c r="F162" i="1"/>
  <c r="H198" i="12" l="1"/>
  <c r="I198" i="12" s="1"/>
  <c r="F197" i="12"/>
  <c r="H125" i="11"/>
  <c r="I125" i="11" s="1"/>
  <c r="F124" i="11"/>
  <c r="H126" i="9"/>
  <c r="I126" i="9" s="1"/>
  <c r="F125" i="9"/>
  <c r="H149" i="8"/>
  <c r="I149" i="8" s="1"/>
  <c r="F148" i="8"/>
  <c r="H170" i="7"/>
  <c r="I170" i="7" s="1"/>
  <c r="F169" i="7"/>
  <c r="H185" i="2"/>
  <c r="I185" i="2" s="1"/>
  <c r="F184" i="2"/>
  <c r="F163" i="1"/>
  <c r="H199" i="12" l="1"/>
  <c r="I199" i="12" s="1"/>
  <c r="F198" i="12"/>
  <c r="H126" i="11"/>
  <c r="I126" i="11" s="1"/>
  <c r="F125" i="11"/>
  <c r="H127" i="9"/>
  <c r="I127" i="9" s="1"/>
  <c r="F126" i="9"/>
  <c r="H150" i="8"/>
  <c r="I150" i="8" s="1"/>
  <c r="F149" i="8"/>
  <c r="H171" i="7"/>
  <c r="I171" i="7" s="1"/>
  <c r="F170" i="7"/>
  <c r="H186" i="2"/>
  <c r="I186" i="2" s="1"/>
  <c r="F185" i="2"/>
  <c r="F164" i="1"/>
  <c r="H200" i="12" l="1"/>
  <c r="I200" i="12" s="1"/>
  <c r="F199" i="12"/>
  <c r="H127" i="11"/>
  <c r="I127" i="11" s="1"/>
  <c r="F126" i="11"/>
  <c r="H128" i="9"/>
  <c r="I128" i="9" s="1"/>
  <c r="F127" i="9"/>
  <c r="H151" i="8"/>
  <c r="I151" i="8" s="1"/>
  <c r="F150" i="8"/>
  <c r="H172" i="7"/>
  <c r="I172" i="7" s="1"/>
  <c r="F171" i="7"/>
  <c r="H187" i="2"/>
  <c r="I187" i="2" s="1"/>
  <c r="F186" i="2"/>
  <c r="F165" i="1"/>
  <c r="H201" i="12" l="1"/>
  <c r="I201" i="12" s="1"/>
  <c r="F200" i="12"/>
  <c r="H128" i="11"/>
  <c r="I128" i="11" s="1"/>
  <c r="F127" i="11"/>
  <c r="H129" i="9"/>
  <c r="I129" i="9" s="1"/>
  <c r="F128" i="9"/>
  <c r="H152" i="8"/>
  <c r="I152" i="8" s="1"/>
  <c r="F151" i="8"/>
  <c r="H173" i="7"/>
  <c r="I173" i="7" s="1"/>
  <c r="F172" i="7"/>
  <c r="H188" i="2"/>
  <c r="I188" i="2" s="1"/>
  <c r="F187" i="2"/>
  <c r="F166" i="1"/>
  <c r="H202" i="12" l="1"/>
  <c r="I202" i="12" s="1"/>
  <c r="F201" i="12"/>
  <c r="H129" i="11"/>
  <c r="I129" i="11" s="1"/>
  <c r="F128" i="11"/>
  <c r="H130" i="9"/>
  <c r="I130" i="9" s="1"/>
  <c r="F129" i="9"/>
  <c r="H153" i="8"/>
  <c r="I153" i="8" s="1"/>
  <c r="F152" i="8"/>
  <c r="H174" i="7"/>
  <c r="I174" i="7" s="1"/>
  <c r="F173" i="7"/>
  <c r="H189" i="2"/>
  <c r="I189" i="2" s="1"/>
  <c r="F188" i="2"/>
  <c r="F167" i="1"/>
  <c r="H203" i="12" l="1"/>
  <c r="I203" i="12" s="1"/>
  <c r="F202" i="12"/>
  <c r="H130" i="11"/>
  <c r="I130" i="11" s="1"/>
  <c r="F129" i="11"/>
  <c r="H131" i="9"/>
  <c r="I131" i="9" s="1"/>
  <c r="F130" i="9"/>
  <c r="H154" i="8"/>
  <c r="I154" i="8" s="1"/>
  <c r="F153" i="8"/>
  <c r="H175" i="7"/>
  <c r="I175" i="7" s="1"/>
  <c r="F174" i="7"/>
  <c r="H190" i="2"/>
  <c r="I190" i="2" s="1"/>
  <c r="F189" i="2"/>
  <c r="F168" i="1"/>
  <c r="H204" i="12" l="1"/>
  <c r="I204" i="12" s="1"/>
  <c r="F203" i="12"/>
  <c r="H131" i="11"/>
  <c r="I131" i="11" s="1"/>
  <c r="F130" i="11"/>
  <c r="H132" i="9"/>
  <c r="I132" i="9" s="1"/>
  <c r="F131" i="9"/>
  <c r="H155" i="8"/>
  <c r="I155" i="8" s="1"/>
  <c r="F154" i="8"/>
  <c r="H176" i="7"/>
  <c r="I176" i="7" s="1"/>
  <c r="F175" i="7"/>
  <c r="H191" i="2"/>
  <c r="I191" i="2" s="1"/>
  <c r="F190" i="2"/>
  <c r="F169" i="1"/>
  <c r="H205" i="12" l="1"/>
  <c r="I205" i="12" s="1"/>
  <c r="F204" i="12"/>
  <c r="H132" i="11"/>
  <c r="I132" i="11" s="1"/>
  <c r="F131" i="11"/>
  <c r="H133" i="9"/>
  <c r="I133" i="9" s="1"/>
  <c r="F132" i="9"/>
  <c r="H156" i="8"/>
  <c r="I156" i="8" s="1"/>
  <c r="F155" i="8"/>
  <c r="H177" i="7"/>
  <c r="I177" i="7" s="1"/>
  <c r="F176" i="7"/>
  <c r="H192" i="2"/>
  <c r="I192" i="2" s="1"/>
  <c r="F191" i="2"/>
  <c r="F170" i="1"/>
  <c r="H206" i="12" l="1"/>
  <c r="I206" i="12" s="1"/>
  <c r="F205" i="12"/>
  <c r="H133" i="11"/>
  <c r="I133" i="11" s="1"/>
  <c r="F132" i="11"/>
  <c r="H134" i="9"/>
  <c r="I134" i="9" s="1"/>
  <c r="F133" i="9"/>
  <c r="H157" i="8"/>
  <c r="I157" i="8" s="1"/>
  <c r="F156" i="8"/>
  <c r="H178" i="7"/>
  <c r="I178" i="7" s="1"/>
  <c r="F177" i="7"/>
  <c r="H193" i="2"/>
  <c r="I193" i="2" s="1"/>
  <c r="F192" i="2"/>
  <c r="F171" i="1"/>
  <c r="H207" i="12" l="1"/>
  <c r="I207" i="12" s="1"/>
  <c r="F206" i="12"/>
  <c r="H134" i="11"/>
  <c r="I134" i="11" s="1"/>
  <c r="F133" i="11"/>
  <c r="H135" i="9"/>
  <c r="I135" i="9" s="1"/>
  <c r="F134" i="9"/>
  <c r="H158" i="8"/>
  <c r="I158" i="8" s="1"/>
  <c r="F157" i="8"/>
  <c r="H179" i="7"/>
  <c r="I179" i="7" s="1"/>
  <c r="F178" i="7"/>
  <c r="H194" i="2"/>
  <c r="I194" i="2" s="1"/>
  <c r="F193" i="2"/>
  <c r="F172" i="1"/>
  <c r="H208" i="12" l="1"/>
  <c r="I208" i="12" s="1"/>
  <c r="F207" i="12"/>
  <c r="H135" i="11"/>
  <c r="I135" i="11" s="1"/>
  <c r="F134" i="11"/>
  <c r="H136" i="9"/>
  <c r="I136" i="9" s="1"/>
  <c r="F135" i="9"/>
  <c r="H159" i="8"/>
  <c r="I159" i="8" s="1"/>
  <c r="F158" i="8"/>
  <c r="H180" i="7"/>
  <c r="I180" i="7" s="1"/>
  <c r="F179" i="7"/>
  <c r="H195" i="2"/>
  <c r="I195" i="2" s="1"/>
  <c r="F194" i="2"/>
  <c r="F173" i="1"/>
  <c r="H209" i="12" l="1"/>
  <c r="I209" i="12" s="1"/>
  <c r="F208" i="12"/>
  <c r="H136" i="11"/>
  <c r="I136" i="11" s="1"/>
  <c r="F135" i="11"/>
  <c r="H137" i="9"/>
  <c r="I137" i="9" s="1"/>
  <c r="F136" i="9"/>
  <c r="H160" i="8"/>
  <c r="I160" i="8" s="1"/>
  <c r="F159" i="8"/>
  <c r="H181" i="7"/>
  <c r="I181" i="7" s="1"/>
  <c r="F180" i="7"/>
  <c r="H196" i="2"/>
  <c r="I196" i="2" s="1"/>
  <c r="F195" i="2"/>
  <c r="F174" i="1"/>
  <c r="H210" i="12" l="1"/>
  <c r="I210" i="12" s="1"/>
  <c r="F209" i="12"/>
  <c r="H137" i="11"/>
  <c r="I137" i="11" s="1"/>
  <c r="F136" i="11"/>
  <c r="H138" i="9"/>
  <c r="I138" i="9" s="1"/>
  <c r="F137" i="9"/>
  <c r="H161" i="8"/>
  <c r="I161" i="8" s="1"/>
  <c r="F160" i="8"/>
  <c r="H182" i="7"/>
  <c r="I182" i="7" s="1"/>
  <c r="F181" i="7"/>
  <c r="H197" i="2"/>
  <c r="I197" i="2" s="1"/>
  <c r="F196" i="2"/>
  <c r="F175" i="1"/>
  <c r="H211" i="12" l="1"/>
  <c r="I211" i="12" s="1"/>
  <c r="F210" i="12"/>
  <c r="H138" i="11"/>
  <c r="I138" i="11" s="1"/>
  <c r="F137" i="11"/>
  <c r="H139" i="9"/>
  <c r="I139" i="9" s="1"/>
  <c r="F138" i="9"/>
  <c r="H162" i="8"/>
  <c r="I162" i="8" s="1"/>
  <c r="F161" i="8"/>
  <c r="H183" i="7"/>
  <c r="I183" i="7" s="1"/>
  <c r="F182" i="7"/>
  <c r="H198" i="2"/>
  <c r="I198" i="2" s="1"/>
  <c r="F197" i="2"/>
  <c r="F176" i="1"/>
  <c r="H212" i="12" l="1"/>
  <c r="I212" i="12" s="1"/>
  <c r="F211" i="12"/>
  <c r="H139" i="11"/>
  <c r="I139" i="11" s="1"/>
  <c r="F138" i="11"/>
  <c r="H140" i="9"/>
  <c r="I140" i="9" s="1"/>
  <c r="F139" i="9"/>
  <c r="H163" i="8"/>
  <c r="I163" i="8" s="1"/>
  <c r="F162" i="8"/>
  <c r="H184" i="7"/>
  <c r="I184" i="7" s="1"/>
  <c r="F183" i="7"/>
  <c r="H199" i="2"/>
  <c r="I199" i="2" s="1"/>
  <c r="F198" i="2"/>
  <c r="F177" i="1"/>
  <c r="H213" i="12" l="1"/>
  <c r="I213" i="12" s="1"/>
  <c r="F212" i="12"/>
  <c r="H140" i="11"/>
  <c r="I140" i="11" s="1"/>
  <c r="F139" i="11"/>
  <c r="H141" i="9"/>
  <c r="I141" i="9" s="1"/>
  <c r="F140" i="9"/>
  <c r="H164" i="8"/>
  <c r="I164" i="8" s="1"/>
  <c r="F163" i="8"/>
  <c r="H185" i="7"/>
  <c r="I185" i="7" s="1"/>
  <c r="F184" i="7"/>
  <c r="H200" i="2"/>
  <c r="I200" i="2" s="1"/>
  <c r="F199" i="2"/>
  <c r="F178" i="1"/>
  <c r="H214" i="12" l="1"/>
  <c r="I214" i="12" s="1"/>
  <c r="F213" i="12"/>
  <c r="H141" i="11"/>
  <c r="I141" i="11" s="1"/>
  <c r="F140" i="11"/>
  <c r="H142" i="9"/>
  <c r="I142" i="9" s="1"/>
  <c r="F141" i="9"/>
  <c r="H165" i="8"/>
  <c r="I165" i="8" s="1"/>
  <c r="F164" i="8"/>
  <c r="H186" i="7"/>
  <c r="I186" i="7" s="1"/>
  <c r="F185" i="7"/>
  <c r="H201" i="2"/>
  <c r="I201" i="2" s="1"/>
  <c r="F200" i="2"/>
  <c r="F179" i="1"/>
  <c r="H215" i="12" l="1"/>
  <c r="I215" i="12" s="1"/>
  <c r="F214" i="12"/>
  <c r="H142" i="11"/>
  <c r="I142" i="11" s="1"/>
  <c r="F141" i="11"/>
  <c r="H143" i="9"/>
  <c r="I143" i="9" s="1"/>
  <c r="F142" i="9"/>
  <c r="H166" i="8"/>
  <c r="I166" i="8" s="1"/>
  <c r="F165" i="8"/>
  <c r="H187" i="7"/>
  <c r="I187" i="7" s="1"/>
  <c r="F186" i="7"/>
  <c r="H202" i="2"/>
  <c r="I202" i="2" s="1"/>
  <c r="F201" i="2"/>
  <c r="F180" i="1"/>
  <c r="H216" i="12" l="1"/>
  <c r="I216" i="12" s="1"/>
  <c r="F215" i="12"/>
  <c r="H143" i="11"/>
  <c r="I143" i="11" s="1"/>
  <c r="F142" i="11"/>
  <c r="H144" i="9"/>
  <c r="I144" i="9" s="1"/>
  <c r="F143" i="9"/>
  <c r="H167" i="8"/>
  <c r="I167" i="8" s="1"/>
  <c r="F166" i="8"/>
  <c r="H188" i="7"/>
  <c r="I188" i="7" s="1"/>
  <c r="F187" i="7"/>
  <c r="H203" i="2"/>
  <c r="I203" i="2" s="1"/>
  <c r="F202" i="2"/>
  <c r="F181" i="1"/>
  <c r="F216" i="12" l="1"/>
  <c r="H144" i="11"/>
  <c r="I144" i="11" s="1"/>
  <c r="F143" i="11"/>
  <c r="H145" i="9"/>
  <c r="I145" i="9" s="1"/>
  <c r="F144" i="9"/>
  <c r="H168" i="8"/>
  <c r="I168" i="8" s="1"/>
  <c r="F167" i="8"/>
  <c r="H189" i="7"/>
  <c r="I189" i="7" s="1"/>
  <c r="F188" i="7"/>
  <c r="H204" i="2"/>
  <c r="I204" i="2" s="1"/>
  <c r="F203" i="2"/>
  <c r="F182" i="1"/>
  <c r="H145" i="11" l="1"/>
  <c r="I145" i="11" s="1"/>
  <c r="F144" i="11"/>
  <c r="H146" i="9"/>
  <c r="I146" i="9" s="1"/>
  <c r="F145" i="9"/>
  <c r="H169" i="8"/>
  <c r="I169" i="8" s="1"/>
  <c r="F168" i="8"/>
  <c r="H190" i="7"/>
  <c r="I190" i="7" s="1"/>
  <c r="F189" i="7"/>
  <c r="H205" i="2"/>
  <c r="I205" i="2" s="1"/>
  <c r="F204" i="2"/>
  <c r="F183" i="1"/>
  <c r="H146" i="11" l="1"/>
  <c r="I146" i="11" s="1"/>
  <c r="F145" i="11"/>
  <c r="H147" i="9"/>
  <c r="I147" i="9" s="1"/>
  <c r="F146" i="9"/>
  <c r="H170" i="8"/>
  <c r="I170" i="8" s="1"/>
  <c r="F169" i="8"/>
  <c r="H191" i="7"/>
  <c r="I191" i="7" s="1"/>
  <c r="F190" i="7"/>
  <c r="H206" i="2"/>
  <c r="I206" i="2" s="1"/>
  <c r="F205" i="2"/>
  <c r="F184" i="1"/>
  <c r="H147" i="11" l="1"/>
  <c r="I147" i="11" s="1"/>
  <c r="F146" i="11"/>
  <c r="H148" i="9"/>
  <c r="I148" i="9" s="1"/>
  <c r="F147" i="9"/>
  <c r="H171" i="8"/>
  <c r="I171" i="8" s="1"/>
  <c r="F170" i="8"/>
  <c r="H192" i="7"/>
  <c r="I192" i="7" s="1"/>
  <c r="F191" i="7"/>
  <c r="H207" i="2"/>
  <c r="I207" i="2" s="1"/>
  <c r="F206" i="2"/>
  <c r="F185" i="1"/>
  <c r="H148" i="11" l="1"/>
  <c r="I148" i="11" s="1"/>
  <c r="F147" i="11"/>
  <c r="H149" i="9"/>
  <c r="I149" i="9" s="1"/>
  <c r="F148" i="9"/>
  <c r="H172" i="8"/>
  <c r="I172" i="8" s="1"/>
  <c r="F171" i="8"/>
  <c r="H193" i="7"/>
  <c r="I193" i="7" s="1"/>
  <c r="F192" i="7"/>
  <c r="H208" i="2"/>
  <c r="I208" i="2" s="1"/>
  <c r="F207" i="2"/>
  <c r="F186" i="1"/>
  <c r="H149" i="11" l="1"/>
  <c r="I149" i="11" s="1"/>
  <c r="F148" i="11"/>
  <c r="H150" i="9"/>
  <c r="I150" i="9" s="1"/>
  <c r="F149" i="9"/>
  <c r="H173" i="8"/>
  <c r="I173" i="8" s="1"/>
  <c r="F172" i="8"/>
  <c r="H194" i="7"/>
  <c r="I194" i="7" s="1"/>
  <c r="F193" i="7"/>
  <c r="H209" i="2"/>
  <c r="I209" i="2" s="1"/>
  <c r="F208" i="2"/>
  <c r="F187" i="1"/>
  <c r="H150" i="11" l="1"/>
  <c r="I150" i="11" s="1"/>
  <c r="F149" i="11"/>
  <c r="H151" i="9"/>
  <c r="I151" i="9" s="1"/>
  <c r="F150" i="9"/>
  <c r="H174" i="8"/>
  <c r="I174" i="8" s="1"/>
  <c r="F173" i="8"/>
  <c r="H195" i="7"/>
  <c r="I195" i="7" s="1"/>
  <c r="F194" i="7"/>
  <c r="H210" i="2"/>
  <c r="I210" i="2" s="1"/>
  <c r="F209" i="2"/>
  <c r="F188" i="1"/>
  <c r="H151" i="11" l="1"/>
  <c r="I151" i="11" s="1"/>
  <c r="F150" i="11"/>
  <c r="H152" i="9"/>
  <c r="I152" i="9" s="1"/>
  <c r="F151" i="9"/>
  <c r="H175" i="8"/>
  <c r="I175" i="8" s="1"/>
  <c r="F174" i="8"/>
  <c r="H196" i="7"/>
  <c r="I196" i="7" s="1"/>
  <c r="F195" i="7"/>
  <c r="H211" i="2"/>
  <c r="I211" i="2" s="1"/>
  <c r="F210" i="2"/>
  <c r="F189" i="1"/>
  <c r="H152" i="11" l="1"/>
  <c r="I152" i="11" s="1"/>
  <c r="F151" i="11"/>
  <c r="H153" i="9"/>
  <c r="I153" i="9" s="1"/>
  <c r="F152" i="9"/>
  <c r="H176" i="8"/>
  <c r="I176" i="8" s="1"/>
  <c r="F175" i="8"/>
  <c r="H197" i="7"/>
  <c r="I197" i="7" s="1"/>
  <c r="F196" i="7"/>
  <c r="H212" i="2"/>
  <c r="I212" i="2" s="1"/>
  <c r="F211" i="2"/>
  <c r="F190" i="1"/>
  <c r="H153" i="11" l="1"/>
  <c r="I153" i="11" s="1"/>
  <c r="F152" i="11"/>
  <c r="H154" i="9"/>
  <c r="I154" i="9" s="1"/>
  <c r="F153" i="9"/>
  <c r="H177" i="8"/>
  <c r="I177" i="8" s="1"/>
  <c r="F176" i="8"/>
  <c r="H198" i="7"/>
  <c r="I198" i="7" s="1"/>
  <c r="F197" i="7"/>
  <c r="H213" i="2"/>
  <c r="I213" i="2" s="1"/>
  <c r="F212" i="2"/>
  <c r="F191" i="1"/>
  <c r="H154" i="11" l="1"/>
  <c r="I154" i="11" s="1"/>
  <c r="F153" i="11"/>
  <c r="H155" i="9"/>
  <c r="I155" i="9" s="1"/>
  <c r="F154" i="9"/>
  <c r="H178" i="8"/>
  <c r="I178" i="8" s="1"/>
  <c r="F177" i="8"/>
  <c r="H199" i="7"/>
  <c r="I199" i="7" s="1"/>
  <c r="F198" i="7"/>
  <c r="H214" i="2"/>
  <c r="I214" i="2" s="1"/>
  <c r="F213" i="2"/>
  <c r="F192" i="1"/>
  <c r="H155" i="11" l="1"/>
  <c r="I155" i="11" s="1"/>
  <c r="F154" i="11"/>
  <c r="H156" i="9"/>
  <c r="I156" i="9" s="1"/>
  <c r="F155" i="9"/>
  <c r="H179" i="8"/>
  <c r="I179" i="8" s="1"/>
  <c r="F178" i="8"/>
  <c r="H200" i="7"/>
  <c r="I200" i="7" s="1"/>
  <c r="F199" i="7"/>
  <c r="H215" i="2"/>
  <c r="I215" i="2" s="1"/>
  <c r="F214" i="2"/>
  <c r="F193" i="1"/>
  <c r="H156" i="11" l="1"/>
  <c r="I156" i="11" s="1"/>
  <c r="F155" i="11"/>
  <c r="H157" i="9"/>
  <c r="I157" i="9" s="1"/>
  <c r="F156" i="9"/>
  <c r="H180" i="8"/>
  <c r="I180" i="8" s="1"/>
  <c r="F179" i="8"/>
  <c r="H201" i="7"/>
  <c r="I201" i="7" s="1"/>
  <c r="F200" i="7"/>
  <c r="H216" i="2"/>
  <c r="I216" i="2" s="1"/>
  <c r="F215" i="2"/>
  <c r="F194" i="1"/>
  <c r="H157" i="11" l="1"/>
  <c r="I157" i="11" s="1"/>
  <c r="F156" i="11"/>
  <c r="H158" i="9"/>
  <c r="I158" i="9" s="1"/>
  <c r="F157" i="9"/>
  <c r="H181" i="8"/>
  <c r="I181" i="8" s="1"/>
  <c r="F180" i="8"/>
  <c r="H202" i="7"/>
  <c r="I202" i="7" s="1"/>
  <c r="F201" i="7"/>
  <c r="H217" i="2"/>
  <c r="I217" i="2" s="1"/>
  <c r="F216" i="2"/>
  <c r="F195" i="1"/>
  <c r="H158" i="11" l="1"/>
  <c r="I158" i="11" s="1"/>
  <c r="F157" i="11"/>
  <c r="H159" i="9"/>
  <c r="I159" i="9" s="1"/>
  <c r="F158" i="9"/>
  <c r="H182" i="8"/>
  <c r="I182" i="8" s="1"/>
  <c r="F181" i="8"/>
  <c r="H203" i="7"/>
  <c r="I203" i="7" s="1"/>
  <c r="F202" i="7"/>
  <c r="H218" i="2"/>
  <c r="I218" i="2" s="1"/>
  <c r="F217" i="2"/>
  <c r="F196" i="1"/>
  <c r="H159" i="11" l="1"/>
  <c r="I159" i="11" s="1"/>
  <c r="F158" i="11"/>
  <c r="H160" i="9"/>
  <c r="I160" i="9" s="1"/>
  <c r="F159" i="9"/>
  <c r="H183" i="8"/>
  <c r="I183" i="8" s="1"/>
  <c r="F182" i="8"/>
  <c r="H204" i="7"/>
  <c r="I204" i="7" s="1"/>
  <c r="F203" i="7"/>
  <c r="H219" i="2"/>
  <c r="I219" i="2" s="1"/>
  <c r="F218" i="2"/>
  <c r="F197" i="1"/>
  <c r="H160" i="11" l="1"/>
  <c r="I160" i="11" s="1"/>
  <c r="F159" i="11"/>
  <c r="H161" i="9"/>
  <c r="I161" i="9" s="1"/>
  <c r="F160" i="9"/>
  <c r="H184" i="8"/>
  <c r="I184" i="8" s="1"/>
  <c r="F183" i="8"/>
  <c r="H205" i="7"/>
  <c r="I205" i="7" s="1"/>
  <c r="F204" i="7"/>
  <c r="H220" i="2"/>
  <c r="I220" i="2" s="1"/>
  <c r="F219" i="2"/>
  <c r="F198" i="1"/>
  <c r="H161" i="11" l="1"/>
  <c r="I161" i="11" s="1"/>
  <c r="F160" i="11"/>
  <c r="H162" i="9"/>
  <c r="I162" i="9" s="1"/>
  <c r="F161" i="9"/>
  <c r="H185" i="8"/>
  <c r="I185" i="8" s="1"/>
  <c r="F184" i="8"/>
  <c r="H206" i="7"/>
  <c r="I206" i="7" s="1"/>
  <c r="F205" i="7"/>
  <c r="H221" i="2"/>
  <c r="I221" i="2" s="1"/>
  <c r="F220" i="2"/>
  <c r="F199" i="1"/>
  <c r="H162" i="11" l="1"/>
  <c r="I162" i="11" s="1"/>
  <c r="F161" i="11"/>
  <c r="H163" i="9"/>
  <c r="I163" i="9" s="1"/>
  <c r="F162" i="9"/>
  <c r="H186" i="8"/>
  <c r="I186" i="8" s="1"/>
  <c r="F185" i="8"/>
  <c r="H207" i="7"/>
  <c r="I207" i="7" s="1"/>
  <c r="F206" i="7"/>
  <c r="H222" i="2"/>
  <c r="I222" i="2" s="1"/>
  <c r="F221" i="2"/>
  <c r="F200" i="1"/>
  <c r="H163" i="11" l="1"/>
  <c r="I163" i="11" s="1"/>
  <c r="F162" i="11"/>
  <c r="H164" i="9"/>
  <c r="I164" i="9" s="1"/>
  <c r="F163" i="9"/>
  <c r="H187" i="8"/>
  <c r="I187" i="8" s="1"/>
  <c r="F186" i="8"/>
  <c r="H208" i="7"/>
  <c r="I208" i="7" s="1"/>
  <c r="F207" i="7"/>
  <c r="H223" i="2"/>
  <c r="I223" i="2" s="1"/>
  <c r="F222" i="2"/>
  <c r="F201" i="1"/>
  <c r="H164" i="11" l="1"/>
  <c r="I164" i="11" s="1"/>
  <c r="F163" i="11"/>
  <c r="H165" i="9"/>
  <c r="I165" i="9" s="1"/>
  <c r="F164" i="9"/>
  <c r="H188" i="8"/>
  <c r="I188" i="8" s="1"/>
  <c r="F187" i="8"/>
  <c r="H209" i="7"/>
  <c r="I209" i="7" s="1"/>
  <c r="F208" i="7"/>
  <c r="H224" i="2"/>
  <c r="I224" i="2" s="1"/>
  <c r="F223" i="2"/>
  <c r="F202" i="1"/>
  <c r="H165" i="11" l="1"/>
  <c r="I165" i="11" s="1"/>
  <c r="F164" i="11"/>
  <c r="H166" i="9"/>
  <c r="I166" i="9" s="1"/>
  <c r="F165" i="9"/>
  <c r="H189" i="8"/>
  <c r="I189" i="8" s="1"/>
  <c r="F188" i="8"/>
  <c r="H210" i="7"/>
  <c r="I210" i="7" s="1"/>
  <c r="F209" i="7"/>
  <c r="H225" i="2"/>
  <c r="I225" i="2" s="1"/>
  <c r="F224" i="2"/>
  <c r="F203" i="1"/>
  <c r="H166" i="11" l="1"/>
  <c r="I166" i="11" s="1"/>
  <c r="F165" i="11"/>
  <c r="H167" i="9"/>
  <c r="I167" i="9" s="1"/>
  <c r="F166" i="9"/>
  <c r="H190" i="8"/>
  <c r="I190" i="8" s="1"/>
  <c r="F189" i="8"/>
  <c r="H211" i="7"/>
  <c r="I211" i="7" s="1"/>
  <c r="F210" i="7"/>
  <c r="H226" i="2"/>
  <c r="I226" i="2" s="1"/>
  <c r="F225" i="2"/>
  <c r="F204" i="1"/>
  <c r="H167" i="11" l="1"/>
  <c r="I167" i="11" s="1"/>
  <c r="F166" i="11"/>
  <c r="H168" i="9"/>
  <c r="I168" i="9" s="1"/>
  <c r="F167" i="9"/>
  <c r="H191" i="8"/>
  <c r="I191" i="8" s="1"/>
  <c r="F190" i="8"/>
  <c r="H212" i="7"/>
  <c r="I212" i="7" s="1"/>
  <c r="F211" i="7"/>
  <c r="H227" i="2"/>
  <c r="I227" i="2" s="1"/>
  <c r="F226" i="2"/>
  <c r="F205" i="1"/>
  <c r="H168" i="11" l="1"/>
  <c r="I168" i="11" s="1"/>
  <c r="F167" i="11"/>
  <c r="H169" i="9"/>
  <c r="I169" i="9" s="1"/>
  <c r="F168" i="9"/>
  <c r="H192" i="8"/>
  <c r="I192" i="8" s="1"/>
  <c r="F191" i="8"/>
  <c r="H213" i="7"/>
  <c r="I213" i="7" s="1"/>
  <c r="F212" i="7"/>
  <c r="H228" i="2"/>
  <c r="I228" i="2" s="1"/>
  <c r="F227" i="2"/>
  <c r="F206" i="1"/>
  <c r="H169" i="11" l="1"/>
  <c r="I169" i="11" s="1"/>
  <c r="F168" i="11"/>
  <c r="H170" i="9"/>
  <c r="I170" i="9" s="1"/>
  <c r="F169" i="9"/>
  <c r="H193" i="8"/>
  <c r="I193" i="8" s="1"/>
  <c r="F192" i="8"/>
  <c r="H214" i="7"/>
  <c r="I214" i="7" s="1"/>
  <c r="F213" i="7"/>
  <c r="H229" i="2"/>
  <c r="I229" i="2" s="1"/>
  <c r="F228" i="2"/>
  <c r="F207" i="1"/>
  <c r="H170" i="11" l="1"/>
  <c r="I170" i="11" s="1"/>
  <c r="F169" i="11"/>
  <c r="H171" i="9"/>
  <c r="I171" i="9" s="1"/>
  <c r="F170" i="9"/>
  <c r="H194" i="8"/>
  <c r="I194" i="8" s="1"/>
  <c r="F193" i="8"/>
  <c r="H215" i="7"/>
  <c r="I215" i="7" s="1"/>
  <c r="F214" i="7"/>
  <c r="H230" i="2"/>
  <c r="I230" i="2" s="1"/>
  <c r="F229" i="2"/>
  <c r="F208" i="1"/>
  <c r="H171" i="11" l="1"/>
  <c r="I171" i="11" s="1"/>
  <c r="F170" i="11"/>
  <c r="H172" i="9"/>
  <c r="I172" i="9" s="1"/>
  <c r="F171" i="9"/>
  <c r="H195" i="8"/>
  <c r="I195" i="8" s="1"/>
  <c r="F194" i="8"/>
  <c r="H216" i="7"/>
  <c r="I216" i="7" s="1"/>
  <c r="F215" i="7"/>
  <c r="H231" i="2"/>
  <c r="I231" i="2" s="1"/>
  <c r="F230" i="2"/>
  <c r="F209" i="1"/>
  <c r="H172" i="11" l="1"/>
  <c r="I172" i="11" s="1"/>
  <c r="F171" i="11"/>
  <c r="H173" i="9"/>
  <c r="I173" i="9" s="1"/>
  <c r="F172" i="9"/>
  <c r="H196" i="8"/>
  <c r="I196" i="8" s="1"/>
  <c r="F195" i="8"/>
  <c r="F216" i="7"/>
  <c r="H232" i="2"/>
  <c r="I232" i="2" s="1"/>
  <c r="F231" i="2"/>
  <c r="F210" i="1"/>
  <c r="H173" i="11" l="1"/>
  <c r="I173" i="11" s="1"/>
  <c r="F172" i="11"/>
  <c r="H174" i="9"/>
  <c r="I174" i="9" s="1"/>
  <c r="F173" i="9"/>
  <c r="H197" i="8"/>
  <c r="I197" i="8" s="1"/>
  <c r="F196" i="8"/>
  <c r="H233" i="2"/>
  <c r="I233" i="2" s="1"/>
  <c r="F232" i="2"/>
  <c r="F211" i="1"/>
  <c r="H174" i="11" l="1"/>
  <c r="I174" i="11" s="1"/>
  <c r="F173" i="11"/>
  <c r="H175" i="9"/>
  <c r="I175" i="9" s="1"/>
  <c r="F174" i="9"/>
  <c r="H198" i="8"/>
  <c r="I198" i="8" s="1"/>
  <c r="F197" i="8"/>
  <c r="H234" i="2"/>
  <c r="I234" i="2" s="1"/>
  <c r="F233" i="2"/>
  <c r="F212" i="1"/>
  <c r="H175" i="11" l="1"/>
  <c r="I175" i="11" s="1"/>
  <c r="F174" i="11"/>
  <c r="H176" i="9"/>
  <c r="I176" i="9" s="1"/>
  <c r="F175" i="9"/>
  <c r="H199" i="8"/>
  <c r="I199" i="8" s="1"/>
  <c r="F198" i="8"/>
  <c r="H235" i="2"/>
  <c r="I235" i="2" s="1"/>
  <c r="F234" i="2"/>
  <c r="F213" i="1"/>
  <c r="H176" i="11" l="1"/>
  <c r="I176" i="11" s="1"/>
  <c r="F175" i="11"/>
  <c r="H177" i="9"/>
  <c r="I177" i="9" s="1"/>
  <c r="F176" i="9"/>
  <c r="H200" i="8"/>
  <c r="I200" i="8" s="1"/>
  <c r="F199" i="8"/>
  <c r="H236" i="2"/>
  <c r="I236" i="2" s="1"/>
  <c r="F235" i="2"/>
  <c r="F214" i="1"/>
  <c r="H177" i="11" l="1"/>
  <c r="I177" i="11" s="1"/>
  <c r="F176" i="11"/>
  <c r="H178" i="9"/>
  <c r="I178" i="9" s="1"/>
  <c r="F177" i="9"/>
  <c r="H201" i="8"/>
  <c r="I201" i="8" s="1"/>
  <c r="F200" i="8"/>
  <c r="H237" i="2"/>
  <c r="I237" i="2" s="1"/>
  <c r="F236" i="2"/>
  <c r="F215" i="1"/>
  <c r="H178" i="11" l="1"/>
  <c r="I178" i="11" s="1"/>
  <c r="F177" i="11"/>
  <c r="H179" i="9"/>
  <c r="I179" i="9" s="1"/>
  <c r="F178" i="9"/>
  <c r="H202" i="8"/>
  <c r="I202" i="8" s="1"/>
  <c r="F201" i="8"/>
  <c r="H238" i="2"/>
  <c r="I238" i="2" s="1"/>
  <c r="F237" i="2"/>
  <c r="F216" i="1"/>
  <c r="H179" i="11" l="1"/>
  <c r="I179" i="11" s="1"/>
  <c r="F178" i="11"/>
  <c r="H180" i="9"/>
  <c r="I180" i="9" s="1"/>
  <c r="F179" i="9"/>
  <c r="H203" i="8"/>
  <c r="I203" i="8" s="1"/>
  <c r="F202" i="8"/>
  <c r="H239" i="2"/>
  <c r="I239" i="2" s="1"/>
  <c r="F238" i="2"/>
  <c r="F217" i="1"/>
  <c r="H180" i="11" l="1"/>
  <c r="I180" i="11" s="1"/>
  <c r="F179" i="11"/>
  <c r="H181" i="9"/>
  <c r="I181" i="9" s="1"/>
  <c r="F180" i="9"/>
  <c r="H204" i="8"/>
  <c r="I204" i="8" s="1"/>
  <c r="F203" i="8"/>
  <c r="H240" i="2"/>
  <c r="I240" i="2" s="1"/>
  <c r="F239" i="2"/>
  <c r="F218" i="1"/>
  <c r="H181" i="11" l="1"/>
  <c r="I181" i="11" s="1"/>
  <c r="F180" i="11"/>
  <c r="H182" i="9"/>
  <c r="I182" i="9" s="1"/>
  <c r="F181" i="9"/>
  <c r="H205" i="8"/>
  <c r="I205" i="8" s="1"/>
  <c r="F204" i="8"/>
  <c r="H241" i="2"/>
  <c r="I241" i="2" s="1"/>
  <c r="F240" i="2"/>
  <c r="F219" i="1"/>
  <c r="H182" i="11" l="1"/>
  <c r="I182" i="11" s="1"/>
  <c r="F181" i="11"/>
  <c r="H183" i="9"/>
  <c r="I183" i="9" s="1"/>
  <c r="F182" i="9"/>
  <c r="H206" i="8"/>
  <c r="I206" i="8" s="1"/>
  <c r="F205" i="8"/>
  <c r="H242" i="2"/>
  <c r="I242" i="2" s="1"/>
  <c r="F241" i="2"/>
  <c r="F220" i="1"/>
  <c r="H183" i="11" l="1"/>
  <c r="I183" i="11" s="1"/>
  <c r="F182" i="11"/>
  <c r="H184" i="9"/>
  <c r="I184" i="9" s="1"/>
  <c r="F183" i="9"/>
  <c r="H207" i="8"/>
  <c r="I207" i="8" s="1"/>
  <c r="F206" i="8"/>
  <c r="H243" i="2"/>
  <c r="I243" i="2" s="1"/>
  <c r="F242" i="2"/>
  <c r="F221" i="1"/>
  <c r="H184" i="11" l="1"/>
  <c r="I184" i="11" s="1"/>
  <c r="F183" i="11"/>
  <c r="H185" i="9"/>
  <c r="I185" i="9" s="1"/>
  <c r="F184" i="9"/>
  <c r="H208" i="8"/>
  <c r="I208" i="8" s="1"/>
  <c r="F207" i="8"/>
  <c r="H244" i="2"/>
  <c r="I244" i="2" s="1"/>
  <c r="F243" i="2"/>
  <c r="F222" i="1"/>
  <c r="H185" i="11" l="1"/>
  <c r="I185" i="11" s="1"/>
  <c r="F184" i="11"/>
  <c r="H186" i="9"/>
  <c r="I186" i="9" s="1"/>
  <c r="F185" i="9"/>
  <c r="H209" i="8"/>
  <c r="I209" i="8" s="1"/>
  <c r="F208" i="8"/>
  <c r="H245" i="2"/>
  <c r="I245" i="2" s="1"/>
  <c r="F244" i="2"/>
  <c r="F223" i="1"/>
  <c r="H186" i="11" l="1"/>
  <c r="I186" i="11" s="1"/>
  <c r="F185" i="11"/>
  <c r="H187" i="9"/>
  <c r="I187" i="9" s="1"/>
  <c r="F186" i="9"/>
  <c r="H210" i="8"/>
  <c r="I210" i="8" s="1"/>
  <c r="F209" i="8"/>
  <c r="H246" i="2"/>
  <c r="I246" i="2" s="1"/>
  <c r="F245" i="2"/>
  <c r="F224" i="1"/>
  <c r="H187" i="11" l="1"/>
  <c r="I187" i="11" s="1"/>
  <c r="F186" i="11"/>
  <c r="H188" i="9"/>
  <c r="I188" i="9" s="1"/>
  <c r="F187" i="9"/>
  <c r="H211" i="8"/>
  <c r="I211" i="8" s="1"/>
  <c r="F210" i="8"/>
  <c r="H247" i="2"/>
  <c r="I247" i="2" s="1"/>
  <c r="F246" i="2"/>
  <c r="F225" i="1"/>
  <c r="H188" i="11" l="1"/>
  <c r="I188" i="11" s="1"/>
  <c r="F187" i="11"/>
  <c r="H189" i="9"/>
  <c r="I189" i="9" s="1"/>
  <c r="F188" i="9"/>
  <c r="H212" i="8"/>
  <c r="I212" i="8" s="1"/>
  <c r="F211" i="8"/>
  <c r="H248" i="2"/>
  <c r="I248" i="2" s="1"/>
  <c r="F247" i="2"/>
  <c r="F226" i="1"/>
  <c r="H189" i="11" l="1"/>
  <c r="I189" i="11" s="1"/>
  <c r="F188" i="11"/>
  <c r="H190" i="9"/>
  <c r="I190" i="9" s="1"/>
  <c r="F189" i="9"/>
  <c r="H213" i="8"/>
  <c r="I213" i="8" s="1"/>
  <c r="F212" i="8"/>
  <c r="H249" i="2"/>
  <c r="I249" i="2" s="1"/>
  <c r="F248" i="2"/>
  <c r="F227" i="1"/>
  <c r="H190" i="11" l="1"/>
  <c r="I190" i="11" s="1"/>
  <c r="F189" i="11"/>
  <c r="H191" i="9"/>
  <c r="I191" i="9" s="1"/>
  <c r="F190" i="9"/>
  <c r="H214" i="8"/>
  <c r="I214" i="8" s="1"/>
  <c r="F213" i="8"/>
  <c r="H250" i="2"/>
  <c r="I250" i="2" s="1"/>
  <c r="F249" i="2"/>
  <c r="F228" i="1"/>
  <c r="H191" i="11" l="1"/>
  <c r="I191" i="11" s="1"/>
  <c r="F190" i="11"/>
  <c r="H192" i="9"/>
  <c r="I192" i="9" s="1"/>
  <c r="F191" i="9"/>
  <c r="H215" i="8"/>
  <c r="I215" i="8" s="1"/>
  <c r="F214" i="8"/>
  <c r="H251" i="2"/>
  <c r="I251" i="2" s="1"/>
  <c r="F250" i="2"/>
  <c r="F229" i="1"/>
  <c r="H192" i="11" l="1"/>
  <c r="I192" i="11" s="1"/>
  <c r="F191" i="11"/>
  <c r="H193" i="9"/>
  <c r="I193" i="9" s="1"/>
  <c r="F192" i="9"/>
  <c r="F215" i="8"/>
  <c r="P7" i="8" a="1"/>
  <c r="P7" i="8" s="1"/>
  <c r="H252" i="2"/>
  <c r="I252" i="2" s="1"/>
  <c r="F251" i="2"/>
  <c r="F230" i="1"/>
  <c r="H193" i="11" l="1"/>
  <c r="I193" i="11" s="1"/>
  <c r="F192" i="11"/>
  <c r="H194" i="9"/>
  <c r="I194" i="9" s="1"/>
  <c r="F193" i="9"/>
  <c r="H253" i="2"/>
  <c r="I253" i="2" s="1"/>
  <c r="F252" i="2"/>
  <c r="F231" i="1"/>
  <c r="H194" i="11" l="1"/>
  <c r="I194" i="11" s="1"/>
  <c r="F193" i="11"/>
  <c r="H195" i="9"/>
  <c r="I195" i="9" s="1"/>
  <c r="F194" i="9"/>
  <c r="H254" i="2"/>
  <c r="I254" i="2" s="1"/>
  <c r="F253" i="2"/>
  <c r="F232" i="1"/>
  <c r="H195" i="11" l="1"/>
  <c r="I195" i="11" s="1"/>
  <c r="F194" i="11"/>
  <c r="H196" i="9"/>
  <c r="I196" i="9" s="1"/>
  <c r="F195" i="9"/>
  <c r="H255" i="2"/>
  <c r="I255" i="2" s="1"/>
  <c r="F254" i="2"/>
  <c r="F233" i="1"/>
  <c r="H196" i="11" l="1"/>
  <c r="I196" i="11" s="1"/>
  <c r="F195" i="11"/>
  <c r="H197" i="9"/>
  <c r="I197" i="9" s="1"/>
  <c r="F196" i="9"/>
  <c r="H256" i="2"/>
  <c r="I256" i="2" s="1"/>
  <c r="F255" i="2"/>
  <c r="F234" i="1"/>
  <c r="H197" i="11" l="1"/>
  <c r="I197" i="11" s="1"/>
  <c r="F196" i="11"/>
  <c r="H198" i="9"/>
  <c r="I198" i="9" s="1"/>
  <c r="F197" i="9"/>
  <c r="H257" i="2"/>
  <c r="I257" i="2" s="1"/>
  <c r="F256" i="2"/>
  <c r="F235" i="1"/>
  <c r="H198" i="11" l="1"/>
  <c r="I198" i="11" s="1"/>
  <c r="F197" i="11"/>
  <c r="H199" i="9"/>
  <c r="I199" i="9" s="1"/>
  <c r="F198" i="9"/>
  <c r="H258" i="2"/>
  <c r="I258" i="2" s="1"/>
  <c r="F257" i="2"/>
  <c r="F236" i="1"/>
  <c r="H199" i="11" l="1"/>
  <c r="I199" i="11" s="1"/>
  <c r="F198" i="11"/>
  <c r="H200" i="9"/>
  <c r="I200" i="9" s="1"/>
  <c r="F199" i="9"/>
  <c r="H259" i="2"/>
  <c r="I259" i="2" s="1"/>
  <c r="F258" i="2"/>
  <c r="F237" i="1"/>
  <c r="P7" i="12" l="1" a="1"/>
  <c r="P7" i="12" s="1"/>
  <c r="H200" i="11"/>
  <c r="I200" i="11" s="1"/>
  <c r="F199" i="11"/>
  <c r="H201" i="9"/>
  <c r="I201" i="9" s="1"/>
  <c r="F200" i="9"/>
  <c r="H260" i="2"/>
  <c r="I260" i="2" s="1"/>
  <c r="F259" i="2"/>
  <c r="F238" i="1"/>
  <c r="H201" i="11" l="1"/>
  <c r="I201" i="11" s="1"/>
  <c r="F200" i="11"/>
  <c r="H202" i="9"/>
  <c r="F201" i="9"/>
  <c r="H261" i="2"/>
  <c r="I261" i="2" s="1"/>
  <c r="F260" i="2"/>
  <c r="F239" i="1"/>
  <c r="H203" i="9" l="1"/>
  <c r="I203" i="9" s="1"/>
  <c r="I202" i="9"/>
  <c r="H202" i="11"/>
  <c r="I202" i="11" s="1"/>
  <c r="F201" i="11"/>
  <c r="H204" i="9"/>
  <c r="I204" i="9" s="1"/>
  <c r="F203" i="9"/>
  <c r="F202" i="9"/>
  <c r="H262" i="2"/>
  <c r="I262" i="2" s="1"/>
  <c r="F261" i="2"/>
  <c r="F240" i="1"/>
  <c r="H203" i="11" l="1"/>
  <c r="I203" i="11" s="1"/>
  <c r="F202" i="11"/>
  <c r="H205" i="9"/>
  <c r="I205" i="9" s="1"/>
  <c r="F204" i="9"/>
  <c r="H263" i="2"/>
  <c r="I263" i="2" s="1"/>
  <c r="F262" i="2"/>
  <c r="F241" i="1"/>
  <c r="H204" i="11" l="1"/>
  <c r="I204" i="11" s="1"/>
  <c r="F203" i="11"/>
  <c r="H206" i="9"/>
  <c r="I206" i="9" s="1"/>
  <c r="F205" i="9"/>
  <c r="H264" i="2"/>
  <c r="I264" i="2" s="1"/>
  <c r="F263" i="2"/>
  <c r="F242" i="1"/>
  <c r="H205" i="11" l="1"/>
  <c r="I205" i="11" s="1"/>
  <c r="F204" i="11"/>
  <c r="H207" i="9"/>
  <c r="I207" i="9" s="1"/>
  <c r="F206" i="9"/>
  <c r="H265" i="2"/>
  <c r="I265" i="2" s="1"/>
  <c r="F264" i="2"/>
  <c r="F243" i="1"/>
  <c r="H206" i="11" l="1"/>
  <c r="I206" i="11" s="1"/>
  <c r="F205" i="11"/>
  <c r="H208" i="9"/>
  <c r="I208" i="9" s="1"/>
  <c r="F207" i="9"/>
  <c r="H266" i="2"/>
  <c r="I266" i="2" s="1"/>
  <c r="F265" i="2"/>
  <c r="F244" i="1"/>
  <c r="H207" i="11" l="1"/>
  <c r="I207" i="11" s="1"/>
  <c r="F206" i="11"/>
  <c r="H209" i="9"/>
  <c r="I209" i="9" s="1"/>
  <c r="F208" i="9"/>
  <c r="H267" i="2"/>
  <c r="I267" i="2" s="1"/>
  <c r="F266" i="2"/>
  <c r="F245" i="1"/>
  <c r="H208" i="11" l="1"/>
  <c r="I208" i="11" s="1"/>
  <c r="F207" i="11"/>
  <c r="H210" i="9"/>
  <c r="I210" i="9" s="1"/>
  <c r="F209" i="9"/>
  <c r="H268" i="2"/>
  <c r="I268" i="2" s="1"/>
  <c r="F267" i="2"/>
  <c r="F246" i="1"/>
  <c r="H209" i="11" l="1"/>
  <c r="I209" i="11" s="1"/>
  <c r="F208" i="11"/>
  <c r="H211" i="9"/>
  <c r="I211" i="9" s="1"/>
  <c r="F210" i="9"/>
  <c r="H269" i="2"/>
  <c r="I269" i="2" s="1"/>
  <c r="F268" i="2"/>
  <c r="F247" i="1"/>
  <c r="H210" i="11" l="1"/>
  <c r="I210" i="11" s="1"/>
  <c r="F209" i="11"/>
  <c r="H212" i="9"/>
  <c r="I212" i="9" s="1"/>
  <c r="F211" i="9"/>
  <c r="H270" i="2"/>
  <c r="I270" i="2" s="1"/>
  <c r="F269" i="2"/>
  <c r="F248" i="1"/>
  <c r="H211" i="11" l="1"/>
  <c r="I211" i="11" s="1"/>
  <c r="F210" i="11"/>
  <c r="H213" i="9"/>
  <c r="I213" i="9" s="1"/>
  <c r="F212" i="9"/>
  <c r="H271" i="2"/>
  <c r="I271" i="2" s="1"/>
  <c r="F270" i="2"/>
  <c r="F249" i="1"/>
  <c r="H212" i="11" l="1"/>
  <c r="I212" i="11" s="1"/>
  <c r="F211" i="11"/>
  <c r="H214" i="9"/>
  <c r="I214" i="9" s="1"/>
  <c r="F213" i="9"/>
  <c r="H272" i="2"/>
  <c r="F271" i="2"/>
  <c r="F250" i="1"/>
  <c r="H213" i="11" l="1"/>
  <c r="I213" i="11" s="1"/>
  <c r="F212" i="11"/>
  <c r="H215" i="9"/>
  <c r="I215" i="9" s="1"/>
  <c r="F214" i="9"/>
  <c r="H273" i="2"/>
  <c r="I273" i="2" s="1"/>
  <c r="I272" i="2"/>
  <c r="F272" i="2"/>
  <c r="F251" i="1"/>
  <c r="F273" i="2" l="1"/>
  <c r="H274" i="2"/>
  <c r="I274" i="2" s="1"/>
  <c r="H214" i="11"/>
  <c r="I214" i="11" s="1"/>
  <c r="F213" i="11"/>
  <c r="H216" i="9"/>
  <c r="F215" i="9"/>
  <c r="H275" i="2"/>
  <c r="I275" i="2" s="1"/>
  <c r="F274" i="2"/>
  <c r="F252" i="1"/>
  <c r="H217" i="9" l="1"/>
  <c r="I216" i="9"/>
  <c r="H215" i="11"/>
  <c r="I215" i="11" s="1"/>
  <c r="F214" i="11"/>
  <c r="F216" i="9"/>
  <c r="H276" i="2"/>
  <c r="I276" i="2" s="1"/>
  <c r="F275" i="2"/>
  <c r="F253" i="1"/>
  <c r="I217" i="9" l="1"/>
  <c r="H218" i="9"/>
  <c r="F217" i="9"/>
  <c r="H216" i="11"/>
  <c r="I216" i="11" s="1"/>
  <c r="F215" i="11"/>
  <c r="F276" i="2"/>
  <c r="H277" i="2"/>
  <c r="I277" i="2" s="1"/>
  <c r="F254" i="1"/>
  <c r="I218" i="9" l="1"/>
  <c r="H219" i="9"/>
  <c r="F218" i="9"/>
  <c r="H217" i="11"/>
  <c r="I217" i="11" s="1"/>
  <c r="F216" i="11"/>
  <c r="H278" i="2"/>
  <c r="I278" i="2" s="1"/>
  <c r="F277" i="2"/>
  <c r="F255" i="1"/>
  <c r="H220" i="9" l="1"/>
  <c r="F219" i="9"/>
  <c r="I219" i="9"/>
  <c r="H218" i="11"/>
  <c r="I218" i="11" s="1"/>
  <c r="F217" i="11"/>
  <c r="H279" i="2"/>
  <c r="I279" i="2" s="1"/>
  <c r="F278" i="2"/>
  <c r="F256" i="1"/>
  <c r="I220" i="9" l="1"/>
  <c r="F220" i="9"/>
  <c r="H221" i="9"/>
  <c r="H219" i="11"/>
  <c r="I219" i="11" s="1"/>
  <c r="F218" i="11"/>
  <c r="H280" i="2"/>
  <c r="I280" i="2" s="1"/>
  <c r="F279" i="2"/>
  <c r="F257" i="1"/>
  <c r="I221" i="9" l="1"/>
  <c r="H222" i="9"/>
  <c r="F221" i="9"/>
  <c r="H220" i="11"/>
  <c r="I220" i="11" s="1"/>
  <c r="F219" i="11"/>
  <c r="H281" i="2"/>
  <c r="I281" i="2" s="1"/>
  <c r="F280" i="2"/>
  <c r="F258" i="1"/>
  <c r="F222" i="9" l="1"/>
  <c r="H223" i="9"/>
  <c r="I222" i="9"/>
  <c r="H221" i="11"/>
  <c r="I221" i="11" s="1"/>
  <c r="F220" i="11"/>
  <c r="H282" i="2"/>
  <c r="I282" i="2" s="1"/>
  <c r="F281" i="2"/>
  <c r="F259" i="1"/>
  <c r="F223" i="9" l="1"/>
  <c r="H224" i="9"/>
  <c r="I223" i="9"/>
  <c r="H222" i="11"/>
  <c r="I222" i="11" s="1"/>
  <c r="F221" i="11"/>
  <c r="F282" i="2"/>
  <c r="P7" i="2" a="1"/>
  <c r="P7" i="2" s="1"/>
  <c r="F260" i="1"/>
  <c r="I224" i="9" l="1"/>
  <c r="F224" i="9"/>
  <c r="H225" i="9"/>
  <c r="H223" i="11"/>
  <c r="I223" i="11" s="1"/>
  <c r="F222" i="11"/>
  <c r="F261" i="1"/>
  <c r="I225" i="9" l="1"/>
  <c r="H226" i="9"/>
  <c r="F225" i="9"/>
  <c r="H224" i="11"/>
  <c r="I224" i="11" s="1"/>
  <c r="F223" i="11"/>
  <c r="F262" i="1"/>
  <c r="F226" i="9" l="1"/>
  <c r="I226" i="9"/>
  <c r="H227" i="9"/>
  <c r="H225" i="11"/>
  <c r="I225" i="11" s="1"/>
  <c r="F224" i="11"/>
  <c r="F263" i="1"/>
  <c r="F227" i="9" l="1"/>
  <c r="H228" i="9"/>
  <c r="I227" i="9"/>
  <c r="H226" i="11"/>
  <c r="I226" i="11" s="1"/>
  <c r="F225" i="11"/>
  <c r="F264" i="1"/>
  <c r="H229" i="9" l="1"/>
  <c r="I228" i="9"/>
  <c r="F228" i="9"/>
  <c r="H227" i="11"/>
  <c r="I227" i="11" s="1"/>
  <c r="F226" i="11"/>
  <c r="F265" i="1"/>
  <c r="F229" i="9" l="1"/>
  <c r="I229" i="9"/>
  <c r="H230" i="9"/>
  <c r="H228" i="11"/>
  <c r="I228" i="11" s="1"/>
  <c r="F227" i="11"/>
  <c r="F266" i="1"/>
  <c r="F230" i="9" l="1"/>
  <c r="H231" i="9"/>
  <c r="I230" i="9"/>
  <c r="H229" i="11"/>
  <c r="I229" i="11" s="1"/>
  <c r="F228" i="11"/>
  <c r="F267" i="1"/>
  <c r="F231" i="9" l="1"/>
  <c r="H232" i="9"/>
  <c r="I231" i="9"/>
  <c r="H230" i="11"/>
  <c r="I230" i="11" s="1"/>
  <c r="F229" i="11"/>
  <c r="F268" i="1"/>
  <c r="H233" i="9" l="1"/>
  <c r="I232" i="9"/>
  <c r="F232" i="9"/>
  <c r="H231" i="11"/>
  <c r="I231" i="11" s="1"/>
  <c r="F230" i="11"/>
  <c r="F269" i="1"/>
  <c r="I233" i="9" l="1"/>
  <c r="H234" i="9"/>
  <c r="F233" i="9"/>
  <c r="H232" i="11"/>
  <c r="I232" i="11" s="1"/>
  <c r="F231" i="11"/>
  <c r="F270" i="1"/>
  <c r="I234" i="9" l="1"/>
  <c r="P7" i="9" s="1" a="1"/>
  <c r="P7" i="9" s="1"/>
  <c r="F234" i="9"/>
  <c r="H233" i="11"/>
  <c r="I233" i="11" s="1"/>
  <c r="F232" i="11"/>
  <c r="F271" i="1"/>
  <c r="H234" i="11" l="1"/>
  <c r="I234" i="11" s="1"/>
  <c r="F233" i="11"/>
  <c r="F272" i="1"/>
  <c r="N7" i="1" s="1" a="1"/>
  <c r="N7" i="1" s="1"/>
  <c r="H235" i="11" l="1"/>
  <c r="I235" i="11" s="1"/>
  <c r="F234" i="11"/>
  <c r="P7" i="7" a="1"/>
  <c r="P7" i="7" s="1"/>
  <c r="H236" i="11" l="1"/>
  <c r="I236" i="11" s="1"/>
  <c r="F235" i="11"/>
  <c r="H237" i="11" l="1"/>
  <c r="I237" i="11" s="1"/>
  <c r="F236" i="11"/>
  <c r="H238" i="11" l="1"/>
  <c r="I238" i="11" s="1"/>
  <c r="F237" i="11"/>
  <c r="H239" i="11" l="1"/>
  <c r="I239" i="11" s="1"/>
  <c r="F238" i="11"/>
  <c r="H240" i="11" l="1"/>
  <c r="I240" i="11" s="1"/>
  <c r="F239" i="11"/>
  <c r="H241" i="11" l="1"/>
  <c r="I241" i="11" s="1"/>
  <c r="F240" i="11"/>
  <c r="H242" i="11" l="1"/>
  <c r="I242" i="11" s="1"/>
  <c r="F241" i="11"/>
  <c r="H243" i="11" l="1"/>
  <c r="I243" i="11" s="1"/>
  <c r="F242" i="11"/>
  <c r="H244" i="11" l="1"/>
  <c r="I244" i="11" s="1"/>
  <c r="F243" i="11"/>
  <c r="H245" i="11" l="1"/>
  <c r="I245" i="11" s="1"/>
  <c r="F244" i="11"/>
  <c r="H246" i="11" l="1"/>
  <c r="I246" i="11" s="1"/>
  <c r="F245" i="11"/>
  <c r="H247" i="11" l="1"/>
  <c r="I247" i="11" s="1"/>
  <c r="F246" i="11"/>
  <c r="H248" i="11" l="1"/>
  <c r="I248" i="11" s="1"/>
  <c r="F247" i="11"/>
  <c r="H249" i="11" l="1"/>
  <c r="I249" i="11" s="1"/>
  <c r="F248" i="11"/>
  <c r="H250" i="11" l="1"/>
  <c r="I250" i="11" s="1"/>
  <c r="F249" i="11"/>
  <c r="H251" i="11" l="1"/>
  <c r="I251" i="11" s="1"/>
  <c r="F250" i="11"/>
  <c r="H252" i="11" l="1"/>
  <c r="I252" i="11" s="1"/>
  <c r="F251" i="11"/>
  <c r="H253" i="11" l="1"/>
  <c r="I253" i="11" s="1"/>
  <c r="F252" i="11"/>
  <c r="H254" i="11" l="1"/>
  <c r="I254" i="11" s="1"/>
  <c r="F253" i="11"/>
  <c r="H255" i="11" l="1"/>
  <c r="I255" i="11" s="1"/>
  <c r="F254" i="11"/>
  <c r="H256" i="11" l="1"/>
  <c r="I256" i="11" s="1"/>
  <c r="F255" i="11"/>
  <c r="H257" i="11" l="1"/>
  <c r="I257" i="11" s="1"/>
  <c r="F256" i="11"/>
  <c r="H258" i="11" l="1"/>
  <c r="I258" i="11" s="1"/>
  <c r="F257" i="11"/>
  <c r="H259" i="11" l="1"/>
  <c r="I259" i="11" s="1"/>
  <c r="F258" i="11"/>
  <c r="H260" i="11" l="1"/>
  <c r="I260" i="11" s="1"/>
  <c r="F259" i="11"/>
  <c r="H261" i="11" l="1"/>
  <c r="I261" i="11" s="1"/>
  <c r="F260" i="11"/>
  <c r="H262" i="11" l="1"/>
  <c r="I262" i="11" s="1"/>
  <c r="F261" i="11"/>
  <c r="H263" i="11" l="1"/>
  <c r="I263" i="11" s="1"/>
  <c r="F262" i="11"/>
  <c r="H264" i="11" l="1"/>
  <c r="I264" i="11" s="1"/>
  <c r="F263" i="11"/>
  <c r="H265" i="11" l="1"/>
  <c r="I265" i="11" s="1"/>
  <c r="F264" i="11"/>
  <c r="H266" i="11" l="1"/>
  <c r="I266" i="11" s="1"/>
  <c r="F265" i="11"/>
  <c r="H267" i="11" l="1"/>
  <c r="I267" i="11" s="1"/>
  <c r="F266" i="11"/>
  <c r="H268" i="11" l="1"/>
  <c r="I268" i="11" s="1"/>
  <c r="F267" i="11"/>
  <c r="H269" i="11" l="1"/>
  <c r="I269" i="11" s="1"/>
  <c r="F268" i="11"/>
  <c r="H270" i="11" l="1"/>
  <c r="I270" i="11" s="1"/>
  <c r="F269" i="11"/>
  <c r="H271" i="11" l="1"/>
  <c r="I271" i="11" s="1"/>
  <c r="F270" i="11"/>
  <c r="H272" i="11" l="1"/>
  <c r="F271" i="11"/>
  <c r="H273" i="11" l="1"/>
  <c r="I272" i="11"/>
  <c r="P7" i="11" s="1" a="1"/>
  <c r="P7" i="11" s="1"/>
  <c r="F272" i="11"/>
  <c r="I273" i="11" l="1"/>
  <c r="H274" i="11"/>
  <c r="F273" i="11"/>
  <c r="F274" i="11" l="1"/>
  <c r="I274" i="11"/>
  <c r="H275" i="11"/>
  <c r="H276" i="11" l="1"/>
  <c r="I275" i="11"/>
  <c r="F275" i="11"/>
  <c r="I276" i="11" l="1"/>
  <c r="H277" i="11"/>
  <c r="F276" i="11"/>
  <c r="F277" i="11" l="1"/>
  <c r="I277" i="11"/>
  <c r="H278" i="11"/>
  <c r="I278" i="11" l="1"/>
  <c r="H279" i="11"/>
  <c r="F278" i="11"/>
  <c r="I279" i="11" l="1"/>
  <c r="H280" i="11"/>
  <c r="F279" i="11"/>
  <c r="I280" i="11" l="1"/>
  <c r="H281" i="11"/>
  <c r="F280" i="11"/>
  <c r="I281" i="11" l="1"/>
  <c r="F281" i="11"/>
  <c r="H282" i="11"/>
  <c r="I282" i="11" l="1"/>
  <c r="F282" i="1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<sst xmlns="http://schemas.openxmlformats.org/spreadsheetml/2006/main" count="369" uniqueCount="81">
  <si>
    <t>ブルージア</t>
  </si>
  <si>
    <t>平屋</t>
    <rPh sb="0" eb="2">
      <t>ヒラヤ</t>
    </rPh>
    <phoneticPr fontId="2"/>
  </si>
  <si>
    <t>基本単価</t>
  </si>
  <si>
    <t>坪単価</t>
  </si>
  <si>
    <t>キー</t>
    <phoneticPr fontId="3"/>
  </si>
  <si>
    <t>B1</t>
    <phoneticPr fontId="3"/>
  </si>
  <si>
    <t>最小</t>
    <rPh sb="0" eb="2">
      <t>サイショウ</t>
    </rPh>
    <phoneticPr fontId="3"/>
  </si>
  <si>
    <t>最大</t>
    <rPh sb="0" eb="2">
      <t>サイダイ</t>
    </rPh>
    <phoneticPr fontId="3"/>
  </si>
  <si>
    <t>#</t>
    <phoneticPr fontId="3"/>
  </si>
  <si>
    <t>しきい値</t>
    <rPh sb="3" eb="4">
      <t>チ</t>
    </rPh>
    <phoneticPr fontId="3"/>
  </si>
  <si>
    <t>H</t>
    <phoneticPr fontId="3"/>
  </si>
  <si>
    <t>W</t>
    <phoneticPr fontId="3"/>
  </si>
  <si>
    <t>ブランド</t>
    <phoneticPr fontId="3"/>
  </si>
  <si>
    <t>階数</t>
    <rPh sb="0" eb="2">
      <t>カイスウ</t>
    </rPh>
    <phoneticPr fontId="3"/>
  </si>
  <si>
    <t>M</t>
    <phoneticPr fontId="3"/>
  </si>
  <si>
    <t>m2</t>
    <phoneticPr fontId="3"/>
  </si>
  <si>
    <t>縦</t>
    <rPh sb="0" eb="1">
      <t>タテ</t>
    </rPh>
    <phoneticPr fontId="3"/>
  </si>
  <si>
    <t>横</t>
    <rPh sb="0" eb="1">
      <t>ヨコ</t>
    </rPh>
    <phoneticPr fontId="3"/>
  </si>
  <si>
    <t>金額</t>
    <rPh sb="0" eb="2">
      <t>キンガク</t>
    </rPh>
    <phoneticPr fontId="3"/>
  </si>
  <si>
    <t>商品番号</t>
  </si>
  <si>
    <t>2階建</t>
    <rPh sb="1" eb="3">
      <t>カイダテ</t>
    </rPh>
    <phoneticPr fontId="2"/>
  </si>
  <si>
    <t>B2</t>
    <phoneticPr fontId="3"/>
  </si>
  <si>
    <t>データコピー用</t>
    <rPh sb="6" eb="7">
      <t>ヨウ</t>
    </rPh>
    <phoneticPr fontId="3"/>
  </si>
  <si>
    <t>バリュー</t>
    <phoneticPr fontId="3"/>
  </si>
  <si>
    <t>MV</t>
    <phoneticPr fontId="3"/>
  </si>
  <si>
    <t>組合せ個数</t>
    <rPh sb="0" eb="2">
      <t>クミアワ</t>
    </rPh>
    <rPh sb="3" eb="5">
      <t>コスウ</t>
    </rPh>
    <phoneticPr fontId="3"/>
  </si>
  <si>
    <t>プライム・ファミリエ ALC</t>
    <phoneticPr fontId="3"/>
  </si>
  <si>
    <t>M2</t>
    <phoneticPr fontId="3"/>
  </si>
  <si>
    <t>M1</t>
    <phoneticPr fontId="3"/>
  </si>
  <si>
    <t>プライム・ファミリエ</t>
    <phoneticPr fontId="3"/>
  </si>
  <si>
    <t>MC</t>
    <phoneticPr fontId="3"/>
  </si>
  <si>
    <t>セラグラン</t>
    <phoneticPr fontId="3"/>
  </si>
  <si>
    <t>nexthouse</t>
    <phoneticPr fontId="3"/>
  </si>
  <si>
    <t>3階建</t>
    <rPh sb="1" eb="3">
      <t>カイダテ</t>
    </rPh>
    <phoneticPr fontId="2"/>
  </si>
  <si>
    <t>M3</t>
    <phoneticPr fontId="3"/>
  </si>
  <si>
    <t>LAVIE</t>
    <phoneticPr fontId="3"/>
  </si>
  <si>
    <t>ML</t>
    <phoneticPr fontId="3"/>
  </si>
  <si>
    <t>はちみつハウス</t>
    <phoneticPr fontId="3"/>
  </si>
  <si>
    <t>H3</t>
    <phoneticPr fontId="3"/>
  </si>
  <si>
    <t>アクティブハウス</t>
    <phoneticPr fontId="3"/>
  </si>
  <si>
    <t>A1</t>
    <phoneticPr fontId="3"/>
  </si>
  <si>
    <t>2階建て</t>
    <rPh sb="1" eb="3">
      <t>カイダ</t>
    </rPh>
    <phoneticPr fontId="2"/>
  </si>
  <si>
    <t>A2</t>
    <phoneticPr fontId="3"/>
  </si>
  <si>
    <t>3階建て</t>
    <rPh sb="1" eb="3">
      <t>カイダ</t>
    </rPh>
    <phoneticPr fontId="2"/>
  </si>
  <si>
    <t>A3</t>
    <phoneticPr fontId="3"/>
  </si>
  <si>
    <t>平屋</t>
    <rPh sb="0" eb="2">
      <t>ヒラヤ</t>
    </rPh>
    <phoneticPr fontId="12"/>
  </si>
  <si>
    <t>坪単価－</t>
    <rPh sb="0" eb="3">
      <t>ツボタンカ</t>
    </rPh>
    <phoneticPr fontId="12"/>
  </si>
  <si>
    <t>1階(2,3階建)</t>
    <rPh sb="1" eb="2">
      <t>カイ</t>
    </rPh>
    <rPh sb="6" eb="8">
      <t>カイダ</t>
    </rPh>
    <phoneticPr fontId="12"/>
  </si>
  <si>
    <t>掛率1</t>
    <rPh sb="0" eb="2">
      <t>カケリツ</t>
    </rPh>
    <phoneticPr fontId="12"/>
  </si>
  <si>
    <t>2階(2,3階建)</t>
    <rPh sb="1" eb="2">
      <t>カイ</t>
    </rPh>
    <rPh sb="6" eb="8">
      <t>カイダ</t>
    </rPh>
    <phoneticPr fontId="12"/>
  </si>
  <si>
    <t>掛率2</t>
    <rPh sb="0" eb="2">
      <t>カケリツ</t>
    </rPh>
    <phoneticPr fontId="12"/>
  </si>
  <si>
    <t>オーバーハング用</t>
    <rPh sb="7" eb="8">
      <t>ヨウ</t>
    </rPh>
    <phoneticPr fontId="12"/>
  </si>
  <si>
    <t>掛率</t>
    <rPh sb="0" eb="2">
      <t>カケリツ</t>
    </rPh>
    <phoneticPr fontId="12"/>
  </si>
  <si>
    <t>ブランド</t>
    <phoneticPr fontId="12"/>
  </si>
  <si>
    <t>スタイル</t>
    <phoneticPr fontId="12"/>
  </si>
  <si>
    <t>基本単価</t>
    <rPh sb="0" eb="2">
      <t>キホン</t>
    </rPh>
    <rPh sb="2" eb="4">
      <t>タンカ</t>
    </rPh>
    <phoneticPr fontId="12"/>
  </si>
  <si>
    <t>坪単価</t>
    <rPh sb="0" eb="1">
      <t>ツボ</t>
    </rPh>
    <rPh sb="1" eb="3">
      <t>タンカ</t>
    </rPh>
    <phoneticPr fontId="12"/>
  </si>
  <si>
    <t>減坪単価1階</t>
    <rPh sb="0" eb="1">
      <t>ゲン</t>
    </rPh>
    <rPh sb="1" eb="2">
      <t>ツボ</t>
    </rPh>
    <rPh sb="2" eb="4">
      <t>タンカ</t>
    </rPh>
    <rPh sb="5" eb="6">
      <t>カイ</t>
    </rPh>
    <phoneticPr fontId="12"/>
  </si>
  <si>
    <t>減坪単価2,3階</t>
    <rPh sb="0" eb="1">
      <t>ゲン</t>
    </rPh>
    <rPh sb="1" eb="2">
      <t>ツボ</t>
    </rPh>
    <rPh sb="2" eb="4">
      <t>タンカ</t>
    </rPh>
    <rPh sb="7" eb="8">
      <t>カイ</t>
    </rPh>
    <phoneticPr fontId="12"/>
  </si>
  <si>
    <t>OH用減坪1階</t>
    <rPh sb="2" eb="3">
      <t>ヨウ</t>
    </rPh>
    <rPh sb="3" eb="4">
      <t>ゲン</t>
    </rPh>
    <rPh sb="4" eb="5">
      <t>ツボ</t>
    </rPh>
    <rPh sb="6" eb="7">
      <t>カイ</t>
    </rPh>
    <phoneticPr fontId="12"/>
  </si>
  <si>
    <t>ブルージア</t>
    <phoneticPr fontId="12"/>
  </si>
  <si>
    <t>2階建</t>
    <rPh sb="1" eb="3">
      <t>カイダ</t>
    </rPh>
    <phoneticPr fontId="12"/>
  </si>
  <si>
    <t>ネクストハウス</t>
    <phoneticPr fontId="12"/>
  </si>
  <si>
    <t>LAVIE(平屋)</t>
    <rPh sb="6" eb="8">
      <t>ヒラヤ</t>
    </rPh>
    <phoneticPr fontId="12"/>
  </si>
  <si>
    <t>プライム・ファミリエ(2階建)</t>
    <rPh sb="12" eb="14">
      <t>カイダ</t>
    </rPh>
    <phoneticPr fontId="12"/>
  </si>
  <si>
    <t>プライム・ファミリエALC(2階建)</t>
    <phoneticPr fontId="12"/>
  </si>
  <si>
    <t>バリュー(2階建)</t>
    <phoneticPr fontId="12"/>
  </si>
  <si>
    <t>セラグラン</t>
    <phoneticPr fontId="12"/>
  </si>
  <si>
    <t>3階建</t>
    <rPh sb="1" eb="3">
      <t>カイダ</t>
    </rPh>
    <phoneticPr fontId="12"/>
  </si>
  <si>
    <t>アクティブハウス</t>
    <phoneticPr fontId="12"/>
  </si>
  <si>
    <t>はみちつハウス</t>
    <phoneticPr fontId="12"/>
  </si>
  <si>
    <t>許可</t>
    <rPh sb="0" eb="2">
      <t>キョカ</t>
    </rPh>
    <phoneticPr fontId="3"/>
  </si>
  <si>
    <t>面積</t>
    <rPh sb="0" eb="2">
      <t>メンセキ</t>
    </rPh>
    <phoneticPr fontId="3"/>
  </si>
  <si>
    <t>データコピー用
CTRL+SHIFT+V</t>
    <rPh sb="6" eb="7">
      <t>ヨウ</t>
    </rPh>
    <phoneticPr fontId="3"/>
  </si>
  <si>
    <t>ブランド</t>
  </si>
  <si>
    <t>キー</t>
  </si>
  <si>
    <t>スタイル</t>
  </si>
  <si>
    <t>プライム・ファミリエ</t>
  </si>
  <si>
    <t>M2</t>
  </si>
  <si>
    <t>更新対象ファイル</t>
    <rPh sb="0" eb="2">
      <t>コウシン</t>
    </rPh>
    <rPh sb="2" eb="4">
      <t>タイショウ</t>
    </rPh>
    <phoneticPr fontId="3"/>
  </si>
  <si>
    <t>【※試作中】nBAH積算システムv1.4.xlsm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</si>
</sst>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0"/>
  </numFmts>
  <fonts count="17" x14ac:knownFonts="1">
    <font>
      <sz val="10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10"/>
      <color rgb="FF9C0006"/>
      <name val="Meiryo UI"/>
      <family val="2"/>
      <charset val="128"/>
    </font>
    <font>
      <sz val="6"/>
      <name val="Meiryo UI"/>
      <family val="2"/>
      <charset val="128"/>
    </font>
    <font>
      <b/>
      <sz val="1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2"/>
      <color theme="1"/>
      <name val="Meiryo UI"/>
      <family val="2"/>
      <charset val="128"/>
    </font>
    <font>
      <b/>
      <sz val="10"/>
      <color rgb="FFFF0000"/>
      <name val="Meiryo UI"/>
      <family val="3"/>
      <charset val="128"/>
    </font>
    <font>
      <b/>
      <sz val="10"/>
      <color indexed="8"/>
      <name val="Meiryo UI"/>
      <family val="3"/>
      <charset val="128"/>
    </font>
    <font>
      <b/>
      <sz val="10"/>
      <color indexed="10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9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9"/>
      <color theme="1"/>
      <name val="Meiryo UI"/>
      <family val="3"/>
      <charset val="128"/>
    </font>
    <font>
      <b/>
      <sz val="9"/>
      <color rgb="FFFF000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9"/>
      <color theme="0"/>
      <name val="Meiryo UI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8" fontId="0" fillId="0" borderId="0" xfId="1" applyFont="1">
      <alignment vertical="center"/>
    </xf>
    <xf numFmtId="0" fontId="0" fillId="0" borderId="0" xfId="0" applyAlignment="1">
      <alignment horizontal="left" vertical="center"/>
    </xf>
    <xf numFmtId="2" fontId="0" fillId="0" borderId="0" xfId="0" applyNumberFormat="1">
      <alignment vertical="center"/>
    </xf>
    <xf numFmtId="1" fontId="0" fillId="0" borderId="3" xfId="0" applyNumberFormat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right" vertical="center"/>
    </xf>
    <xf numFmtId="38" fontId="0" fillId="3" borderId="1" xfId="1" applyFont="1" applyFill="1" applyBorder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38" fontId="0" fillId="0" borderId="0" xfId="0" applyNumberFormat="1">
      <alignment vertical="center"/>
    </xf>
    <xf numFmtId="0" fontId="7" fillId="3" borderId="1" xfId="0" applyFont="1" applyFill="1" applyBorder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right" vertical="center"/>
    </xf>
    <xf numFmtId="0" fontId="11" fillId="0" borderId="0" xfId="2" applyFont="1">
      <alignment vertical="center"/>
    </xf>
    <xf numFmtId="0" fontId="11" fillId="0" borderId="7" xfId="2" applyFont="1" applyBorder="1" applyAlignment="1">
      <alignment horizontal="right" vertical="center"/>
    </xf>
    <xf numFmtId="0" fontId="11" fillId="0" borderId="8" xfId="2" applyFont="1" applyBorder="1" applyAlignment="1">
      <alignment horizontal="right" vertical="center"/>
    </xf>
    <xf numFmtId="38" fontId="13" fillId="6" borderId="6" xfId="3" applyFont="1" applyFill="1" applyBorder="1" applyAlignment="1">
      <alignment horizontal="left" vertical="center"/>
    </xf>
    <xf numFmtId="0" fontId="11" fillId="0" borderId="9" xfId="2" applyFont="1" applyBorder="1" applyAlignment="1">
      <alignment horizontal="right" vertical="center"/>
    </xf>
    <xf numFmtId="0" fontId="11" fillId="0" borderId="10" xfId="2" applyFont="1" applyBorder="1" applyAlignment="1">
      <alignment horizontal="right" vertical="center"/>
    </xf>
    <xf numFmtId="0" fontId="13" fillId="6" borderId="11" xfId="2" applyFont="1" applyFill="1" applyBorder="1" applyAlignment="1">
      <alignment horizontal="left" vertical="center"/>
    </xf>
    <xf numFmtId="0" fontId="11" fillId="0" borderId="12" xfId="2" applyFont="1" applyBorder="1">
      <alignment vertical="center"/>
    </xf>
    <xf numFmtId="0" fontId="11" fillId="0" borderId="13" xfId="2" applyFont="1" applyBorder="1" applyAlignment="1">
      <alignment horizontal="right" vertical="center"/>
    </xf>
    <xf numFmtId="0" fontId="13" fillId="6" borderId="14" xfId="2" applyFont="1" applyFill="1" applyBorder="1" applyAlignment="1">
      <alignment horizontal="left" vertical="center"/>
    </xf>
    <xf numFmtId="0" fontId="11" fillId="0" borderId="12" xfId="2" applyFont="1" applyBorder="1" applyAlignment="1">
      <alignment horizontal="right" vertical="center"/>
    </xf>
    <xf numFmtId="0" fontId="13" fillId="6" borderId="6" xfId="2" applyFont="1" applyFill="1" applyBorder="1" applyAlignment="1">
      <alignment horizontal="left" vertical="center"/>
    </xf>
    <xf numFmtId="0" fontId="11" fillId="7" borderId="1" xfId="2" applyFont="1" applyFill="1" applyBorder="1">
      <alignment vertical="center"/>
    </xf>
    <xf numFmtId="0" fontId="11" fillId="7" borderId="1" xfId="2" applyFont="1" applyFill="1" applyBorder="1" applyAlignment="1">
      <alignment horizontal="center" vertical="center"/>
    </xf>
    <xf numFmtId="0" fontId="11" fillId="7" borderId="7" xfId="2" applyFont="1" applyFill="1" applyBorder="1" applyAlignment="1">
      <alignment horizontal="center" vertical="center"/>
    </xf>
    <xf numFmtId="0" fontId="11" fillId="9" borderId="2" xfId="2" applyFont="1" applyFill="1" applyBorder="1">
      <alignment vertical="center"/>
    </xf>
    <xf numFmtId="38" fontId="11" fillId="9" borderId="2" xfId="3" applyFont="1" applyFill="1" applyBorder="1" applyAlignment="1">
      <alignment horizontal="right" vertical="center" indent="1"/>
    </xf>
    <xf numFmtId="176" fontId="11" fillId="0" borderId="0" xfId="2" applyNumberFormat="1" applyFont="1">
      <alignment vertical="center"/>
    </xf>
    <xf numFmtId="38" fontId="11" fillId="0" borderId="0" xfId="2" applyNumberFormat="1" applyFont="1">
      <alignment vertical="center"/>
    </xf>
    <xf numFmtId="0" fontId="11" fillId="0" borderId="3" xfId="2" applyFont="1" applyBorder="1">
      <alignment vertical="center"/>
    </xf>
    <xf numFmtId="38" fontId="11" fillId="0" borderId="3" xfId="3" applyFont="1" applyBorder="1" applyAlignment="1">
      <alignment horizontal="right" vertical="center" indent="1"/>
    </xf>
    <xf numFmtId="0" fontId="11" fillId="9" borderId="1" xfId="2" applyFont="1" applyFill="1" applyBorder="1">
      <alignment vertical="center"/>
    </xf>
    <xf numFmtId="38" fontId="11" fillId="9" borderId="1" xfId="3" applyFont="1" applyFill="1" applyBorder="1" applyAlignment="1">
      <alignment horizontal="right" vertical="center" indent="1"/>
    </xf>
    <xf numFmtId="38" fontId="13" fillId="9" borderId="1" xfId="3" applyFont="1" applyFill="1" applyBorder="1" applyAlignment="1">
      <alignment horizontal="right" vertical="center" indent="1"/>
    </xf>
    <xf numFmtId="0" fontId="15" fillId="0" borderId="0" xfId="2" applyFont="1">
      <alignment vertical="center"/>
    </xf>
    <xf numFmtId="0" fontId="11" fillId="0" borderId="15" xfId="2" applyFont="1" applyBorder="1">
      <alignment vertical="center"/>
    </xf>
    <xf numFmtId="38" fontId="11" fillId="0" borderId="15" xfId="3" applyFont="1" applyFill="1" applyBorder="1" applyAlignment="1">
      <alignment horizontal="right" vertical="center" indent="1"/>
    </xf>
    <xf numFmtId="38" fontId="11" fillId="0" borderId="3" xfId="3" applyFont="1" applyFill="1" applyBorder="1" applyAlignment="1">
      <alignment horizontal="right" vertical="center" indent="1"/>
    </xf>
    <xf numFmtId="0" fontId="11" fillId="9" borderId="15" xfId="2" applyFont="1" applyFill="1" applyBorder="1">
      <alignment vertical="center"/>
    </xf>
    <xf numFmtId="38" fontId="11" fillId="9" borderId="15" xfId="3" applyFont="1" applyFill="1" applyBorder="1" applyAlignment="1">
      <alignment horizontal="right" vertical="center" indent="1"/>
    </xf>
    <xf numFmtId="38" fontId="13" fillId="9" borderId="15" xfId="3" applyFont="1" applyFill="1" applyBorder="1" applyAlignment="1">
      <alignment horizontal="right" vertical="center" indent="1"/>
    </xf>
    <xf numFmtId="38" fontId="14" fillId="0" borderId="15" xfId="3" applyFont="1" applyFill="1" applyBorder="1" applyAlignment="1">
      <alignment horizontal="right" vertical="center" indent="1"/>
    </xf>
    <xf numFmtId="38" fontId="14" fillId="0" borderId="3" xfId="3" applyFont="1" applyFill="1" applyBorder="1" applyAlignment="1">
      <alignment horizontal="right" vertical="center" indent="1"/>
    </xf>
    <xf numFmtId="38" fontId="13" fillId="9" borderId="2" xfId="3" applyFont="1" applyFill="1" applyBorder="1" applyAlignment="1">
      <alignment horizontal="right" vertical="center" indent="1"/>
    </xf>
    <xf numFmtId="38" fontId="14" fillId="0" borderId="3" xfId="3" applyFont="1" applyBorder="1" applyAlignment="1">
      <alignment horizontal="right" vertical="center" indent="1"/>
    </xf>
    <xf numFmtId="0" fontId="16" fillId="11" borderId="2" xfId="2" applyFont="1" applyFill="1" applyBorder="1">
      <alignment vertical="center"/>
    </xf>
    <xf numFmtId="0" fontId="16" fillId="11" borderId="3" xfId="2" applyFont="1" applyFill="1" applyBorder="1">
      <alignment vertical="center"/>
    </xf>
    <xf numFmtId="0" fontId="16" fillId="10" borderId="2" xfId="2" applyFont="1" applyFill="1" applyBorder="1">
      <alignment vertical="center"/>
    </xf>
    <xf numFmtId="0" fontId="16" fillId="10" borderId="15" xfId="2" applyFont="1" applyFill="1" applyBorder="1">
      <alignment vertical="center"/>
    </xf>
    <xf numFmtId="0" fontId="16" fillId="10" borderId="3" xfId="2" applyFont="1" applyFill="1" applyBorder="1">
      <alignment vertical="center"/>
    </xf>
    <xf numFmtId="0" fontId="16" fillId="8" borderId="2" xfId="2" applyFont="1" applyFill="1" applyBorder="1">
      <alignment vertical="center"/>
    </xf>
    <xf numFmtId="0" fontId="16" fillId="8" borderId="15" xfId="2" applyFont="1" applyFill="1" applyBorder="1">
      <alignment vertical="center"/>
    </xf>
    <xf numFmtId="0" fontId="16" fillId="8" borderId="3" xfId="2" applyFont="1" applyFill="1" applyBorder="1">
      <alignment vertical="center"/>
    </xf>
    <xf numFmtId="0" fontId="16" fillId="12" borderId="1" xfId="2" applyFont="1" applyFill="1" applyBorder="1">
      <alignment vertical="center"/>
    </xf>
    <xf numFmtId="0" fontId="11" fillId="0" borderId="2" xfId="2" applyFont="1" applyBorder="1">
      <alignment vertical="center"/>
    </xf>
    <xf numFmtId="38" fontId="11" fillId="0" borderId="2" xfId="3" applyFont="1" applyFill="1" applyBorder="1" applyAlignment="1">
      <alignment horizontal="right" vertical="center" indent="1"/>
    </xf>
    <xf numFmtId="38" fontId="14" fillId="0" borderId="2" xfId="3" applyFont="1" applyFill="1" applyBorder="1" applyAlignment="1">
      <alignment horizontal="right" vertical="center" indent="1"/>
    </xf>
    <xf numFmtId="0" fontId="11" fillId="0" borderId="0" xfId="2" applyFont="1" applyAlignment="1">
      <alignment horizontal="center" vertical="center"/>
    </xf>
    <xf numFmtId="0" fontId="16" fillId="11" borderId="2" xfId="2" applyFont="1" applyFill="1" applyBorder="1" applyAlignment="1">
      <alignment horizontal="center" vertical="center"/>
    </xf>
    <xf numFmtId="0" fontId="16" fillId="11" borderId="3" xfId="2" applyFont="1" applyFill="1" applyBorder="1" applyAlignment="1">
      <alignment horizontal="center" vertical="center"/>
    </xf>
    <xf numFmtId="0" fontId="16" fillId="10" borderId="2" xfId="2" applyFont="1" applyFill="1" applyBorder="1" applyAlignment="1">
      <alignment horizontal="center" vertical="center"/>
    </xf>
    <xf numFmtId="0" fontId="16" fillId="10" borderId="15" xfId="2" applyFont="1" applyFill="1" applyBorder="1" applyAlignment="1">
      <alignment horizontal="center" vertical="center"/>
    </xf>
    <xf numFmtId="0" fontId="16" fillId="10" borderId="3" xfId="2" applyFont="1" applyFill="1" applyBorder="1" applyAlignment="1">
      <alignment horizontal="center" vertical="center"/>
    </xf>
    <xf numFmtId="0" fontId="16" fillId="8" borderId="2" xfId="2" applyFont="1" applyFill="1" applyBorder="1" applyAlignment="1">
      <alignment horizontal="center" vertical="center"/>
    </xf>
    <xf numFmtId="0" fontId="16" fillId="8" borderId="15" xfId="2" applyFont="1" applyFill="1" applyBorder="1" applyAlignment="1">
      <alignment horizontal="center" vertical="center"/>
    </xf>
    <xf numFmtId="0" fontId="16" fillId="8" borderId="3" xfId="2" applyFont="1" applyFill="1" applyBorder="1" applyAlignment="1">
      <alignment horizontal="center" vertical="center"/>
    </xf>
    <xf numFmtId="0" fontId="16" fillId="12" borderId="1" xfId="2" applyFont="1" applyFill="1" applyBorder="1" applyAlignment="1">
      <alignment horizontal="center" vertical="center"/>
    </xf>
    <xf numFmtId="38" fontId="11" fillId="7" borderId="1" xfId="2" applyNumberFormat="1" applyFont="1" applyFill="1" applyBorder="1" applyAlignment="1">
      <alignment horizontal="center" vertical="center"/>
    </xf>
    <xf numFmtId="38" fontId="14" fillId="9" borderId="2" xfId="3" applyFont="1" applyFill="1" applyBorder="1" applyAlignment="1">
      <alignment horizontal="right" vertical="center" indent="1"/>
    </xf>
    <xf numFmtId="38" fontId="14" fillId="9" borderId="15" xfId="3" applyFont="1" applyFill="1" applyBorder="1" applyAlignment="1">
      <alignment horizontal="right" vertical="center" indent="1"/>
    </xf>
    <xf numFmtId="38" fontId="14" fillId="9" borderId="1" xfId="3" applyFont="1" applyFill="1" applyBorder="1" applyAlignment="1">
      <alignment horizontal="right" vertical="center" inden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3" fillId="0" borderId="0" xfId="2" applyFont="1">
      <alignment vertical="center"/>
    </xf>
  </cellXfs>
  <cellStyles count="4">
    <cellStyle name="桁区切り" xfId="1" builtinId="6"/>
    <cellStyle name="桁区切り 2" xfId="3" xr:uid="{C9914C9D-E91E-4BE9-966E-BEF9CFFE391E}"/>
    <cellStyle name="標準" xfId="0" builtinId="0"/>
    <cellStyle name="標準 2" xfId="2" xr:uid="{890BC481-6E91-4986-8FAE-DEFF353158A7}"/>
  </cellStyles>
  <dxfs count="98">
    <dxf>
      <font>
        <b/>
        <family val="3"/>
      </font>
      <fill>
        <patternFill>
          <fgColor indexed="64"/>
          <bgColor rgb="FFFFFFCC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2"/>
        <charset val="128"/>
        <scheme val="none"/>
      </font>
      <numFmt numFmtId="6" formatCode="#,##0;[Red]\-#,##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family val="3"/>
      </font>
    </dxf>
    <dxf>
      <numFmt numFmtId="0" formatCode="General"/>
      <alignment horizontal="center" vertical="center" textRotation="0" wrapText="0" indent="0" justifyLastLine="0" shrinkToFit="0" readingOrder="0"/>
    </dxf>
    <dxf>
      <font>
        <b/>
        <family val="3"/>
      </font>
      <fill>
        <patternFill>
          <fgColor indexed="64"/>
          <bgColor rgb="FFFFFFCC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2"/>
        <charset val="128"/>
        <scheme val="none"/>
      </font>
      <numFmt numFmtId="6" formatCode="#,##0;[Red]\-#,##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family val="3"/>
      </font>
    </dxf>
    <dxf>
      <numFmt numFmtId="0" formatCode="General"/>
      <alignment horizontal="center" vertical="center" textRotation="0" wrapText="0" indent="0" justifyLastLine="0" shrinkToFit="0" readingOrder="0"/>
    </dxf>
    <dxf>
      <font>
        <b/>
        <color indexed="8"/>
        <family val="3"/>
      </font>
      <fill>
        <patternFill patternType="solid">
          <fgColor indexed="64"/>
          <bgColor rgb="FFFFFFCC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2"/>
        <charset val="128"/>
        <scheme val="none"/>
      </font>
      <numFmt numFmtId="6" formatCode="#,##0;[Red]\-#,##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family val="3"/>
      </font>
    </dxf>
    <dxf>
      <numFmt numFmtId="0" formatCode="General"/>
      <alignment horizontal="center" vertical="center" textRotation="0" wrapText="0" indent="0" justifyLastLine="0" shrinkToFit="0" readingOrder="0"/>
    </dxf>
    <dxf>
      <font>
        <b/>
        <family val="3"/>
      </font>
      <fill>
        <patternFill>
          <fgColor indexed="64"/>
          <bgColor rgb="FFFFFFCC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2"/>
        <charset val="128"/>
        <scheme val="none"/>
      </font>
      <numFmt numFmtId="6" formatCode="#,##0;[Red]\-#,##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family val="3"/>
      </font>
    </dxf>
    <dxf>
      <numFmt numFmtId="0" formatCode="General"/>
      <alignment horizontal="center" vertical="center" textRotation="0" wrapText="0" indent="0" justifyLastLine="0" shrinkToFit="0" readingOrder="0"/>
    </dxf>
    <dxf>
      <font>
        <b/>
        <family val="3"/>
      </font>
      <fill>
        <patternFill>
          <fgColor indexed="64"/>
          <bgColor rgb="FFFFFFCC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2"/>
        <charset val="128"/>
        <scheme val="none"/>
      </font>
      <numFmt numFmtId="6" formatCode="#,##0;[Red]\-#,##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family val="3"/>
      </font>
    </dxf>
    <dxf>
      <numFmt numFmtId="0" formatCode="General"/>
      <alignment horizontal="center" vertical="center" textRotation="0" wrapText="0" indent="0" justifyLastLine="0" shrinkToFit="0" readingOrder="0"/>
    </dxf>
    <dxf>
      <font>
        <b/>
        <family val="3"/>
      </font>
      <fill>
        <patternFill>
          <fgColor indexed="64"/>
          <bgColor rgb="FFFFFFCC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2"/>
        <charset val="128"/>
        <scheme val="none"/>
      </font>
      <numFmt numFmtId="6" formatCode="#,##0;[Red]\-#,##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family val="3"/>
      </font>
    </dxf>
    <dxf>
      <numFmt numFmtId="0" formatCode="General"/>
      <alignment horizontal="center" vertical="center" textRotation="0" wrapText="0" indent="0" justifyLastLine="0" shrinkToFit="0" readingOrder="0"/>
    </dxf>
    <dxf>
      <font>
        <b/>
        <family val="3"/>
      </font>
      <fill>
        <patternFill>
          <fgColor indexed="64"/>
          <bgColor rgb="FFFFFFCC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2"/>
        <charset val="128"/>
        <scheme val="none"/>
      </font>
      <numFmt numFmtId="6" formatCode="#,##0;[Red]\-#,##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family val="3"/>
      </font>
    </dxf>
    <dxf>
      <numFmt numFmtId="0" formatCode="General"/>
      <alignment horizontal="center" vertical="center" textRotation="0" wrapText="0" indent="0" justifyLastLine="0" shrinkToFit="0" readingOrder="0"/>
    </dxf>
    <dxf>
      <font>
        <b/>
        <family val="3"/>
      </font>
      <fill>
        <patternFill>
          <fgColor indexed="64"/>
          <bgColor rgb="FFFFFFCC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2"/>
        <charset val="128"/>
        <scheme val="none"/>
      </font>
      <numFmt numFmtId="6" formatCode="#,##0;[Red]\-#,##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family val="3"/>
      </font>
    </dxf>
    <dxf>
      <numFmt numFmtId="0" formatCode="General"/>
      <alignment horizontal="center" vertical="center" textRotation="0" wrapText="0" indent="0" justifyLastLine="0" shrinkToFit="0" readingOrder="0"/>
    </dxf>
    <dxf>
      <font>
        <b/>
        <family val="3"/>
      </font>
      <fill>
        <patternFill>
          <fgColor indexed="64"/>
          <bgColor rgb="FFFFFFCC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2"/>
        <charset val="128"/>
        <scheme val="none"/>
      </font>
      <numFmt numFmtId="6" formatCode="#,##0;[Red]\-#,##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family val="3"/>
      </font>
    </dxf>
    <dxf>
      <numFmt numFmtId="0" formatCode="General"/>
      <alignment horizontal="center" vertical="center" textRotation="0" wrapText="0" indent="0" justifyLastLine="0" shrinkToFit="0" readingOrder="0"/>
    </dxf>
    <dxf>
      <font>
        <b/>
        <family val="3"/>
      </font>
      <fill>
        <patternFill>
          <fgColor indexed="64"/>
          <bgColor rgb="FFFFFFCC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2"/>
        <charset val="128"/>
        <scheme val="none"/>
      </font>
      <numFmt numFmtId="6" formatCode="#,##0;[Red]\-#,##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family val="3"/>
      </font>
    </dxf>
    <dxf>
      <numFmt numFmtId="0" formatCode="General"/>
      <alignment horizontal="center" vertical="center" textRotation="0" wrapText="0" indent="0" justifyLastLine="0" shrinkToFit="0" readingOrder="0"/>
    </dxf>
    <dxf>
      <font>
        <b/>
        <family val="3"/>
      </font>
      <fill>
        <patternFill>
          <fgColor indexed="64"/>
          <bgColor rgb="FFFFFFCC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2"/>
        <charset val="128"/>
        <scheme val="none"/>
      </font>
      <numFmt numFmtId="6" formatCode="#,##0;[Red]\-#,##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family val="3"/>
      </font>
    </dxf>
    <dxf>
      <numFmt numFmtId="0" formatCode="General"/>
      <alignment horizontal="center" vertical="center" textRotation="0" wrapText="0" indent="0" justifyLastLine="0" shrinkToFit="0" readingOrder="0"/>
    </dxf>
    <dxf>
      <font>
        <b/>
        <color indexed="8"/>
        <family val="3"/>
      </font>
      <fill>
        <patternFill patternType="solid">
          <fgColor indexed="64"/>
          <bgColor rgb="FFFFFFCC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2"/>
        <charset val="128"/>
        <scheme val="none"/>
      </font>
      <numFmt numFmtId="6" formatCode="#,##0;[Red]\-#,##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family val="3"/>
      </font>
    </dxf>
    <dxf>
      <numFmt numFmtId="0" formatCode="General"/>
      <alignment horizontal="center" vertical="center" textRotation="0" wrapText="0" indent="0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0"/>
      </font>
      <fill>
        <patternFill patternType="solid">
          <fgColor theme="8"/>
          <bgColor theme="8"/>
        </patternFill>
      </fill>
    </dxf>
    <dxf>
      <font>
        <b/>
        <color theme="0"/>
      </font>
      <fill>
        <patternFill patternType="solid">
          <fgColor theme="8"/>
          <bgColor rgb="FF00B050"/>
        </patternFill>
      </fill>
    </dxf>
    <dxf>
      <fill>
        <patternFill>
          <bgColor rgb="FF00B050"/>
        </patternFill>
      </fill>
      <border>
        <top style="double">
          <color theme="1"/>
        </top>
      </border>
    </dxf>
    <dxf>
      <font>
        <b/>
        <color theme="0"/>
      </font>
      <fill>
        <patternFill patternType="solid">
          <fgColor rgb="FFFFC000"/>
          <bgColor rgb="FF00B050"/>
        </patternFill>
      </fill>
      <border>
        <bottom style="medium">
          <color theme="1"/>
        </bottom>
      </border>
    </dxf>
    <dxf>
      <font>
        <color theme="1"/>
      </font>
      <border>
        <top style="medium">
          <color theme="1"/>
        </top>
        <bottom style="medium">
          <color theme="1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0"/>
      </font>
      <fill>
        <patternFill patternType="solid">
          <fgColor theme="8"/>
          <bgColor theme="8"/>
        </patternFill>
      </fill>
    </dxf>
    <dxf>
      <font>
        <b/>
        <color theme="0"/>
      </font>
      <fill>
        <patternFill patternType="solid">
          <fgColor theme="8"/>
          <bgColor rgb="FFFFC000"/>
        </patternFill>
      </fill>
    </dxf>
    <dxf>
      <fill>
        <patternFill>
          <bgColor rgb="FFFFC000"/>
        </patternFill>
      </fill>
      <border>
        <top style="double">
          <color theme="1"/>
        </top>
      </border>
    </dxf>
    <dxf>
      <font>
        <b/>
        <color theme="0"/>
      </font>
      <fill>
        <patternFill patternType="solid">
          <fgColor rgb="FFFFC000"/>
          <bgColor rgb="FFFFC000"/>
        </patternFill>
      </fill>
      <border>
        <bottom style="medium">
          <color theme="1"/>
        </bottom>
      </border>
    </dxf>
    <dxf>
      <font>
        <color theme="1"/>
      </font>
      <border>
        <top style="medium">
          <color theme="1"/>
        </top>
        <bottom style="medium">
          <color theme="1"/>
        </bottom>
      </border>
    </dxf>
  </dxfs>
  <tableStyles count="2" defaultTableStyle="TableStyleMedium2" defaultPivotStyle="PivotStyleLight16">
    <tableStyle name="TableStyleMedium20 2" pivot="0" count="7" xr9:uid="{B27D30CC-7C72-4A2C-AE76-1AF96BAB10B9}">
      <tableStyleElement type="wholeTable" dxfId="97"/>
      <tableStyleElement type="headerRow" dxfId="96"/>
      <tableStyleElement type="totalRow" dxfId="95"/>
      <tableStyleElement type="firstColumn" dxfId="94"/>
      <tableStyleElement type="lastColumn" dxfId="93"/>
      <tableStyleElement type="firstRowStripe" dxfId="92"/>
      <tableStyleElement type="firstColumnStripe" dxfId="91"/>
    </tableStyle>
    <tableStyle name="TableStyleMedium20 2 2" pivot="0" count="7" xr9:uid="{D44099EE-BF7D-4F88-BF06-2B04C95B8925}">
      <tableStyleElement type="wholeTable" dxfId="90"/>
      <tableStyleElement type="headerRow" dxfId="89"/>
      <tableStyleElement type="totalRow" dxfId="88"/>
      <tableStyleElement type="firstColumn" dxfId="87"/>
      <tableStyleElement type="lastColumn" dxfId="86"/>
      <tableStyleElement type="firstRowStripe" dxfId="85"/>
      <tableStyleElement type="firstColumnStripe" dxfId="84"/>
    </tableStyle>
  </tableStyles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31823F-ACFD-4EAD-86D6-60B7FD14BE1C}" name="B1テーブル" displayName="B1テーブル" ref="E6:K272" totalsRowShown="0">
  <autoFilter ref="E6:K272" xr:uid="{C431823F-ACFD-4EAD-86D6-60B7FD14BE1C}"/>
  <tableColumns count="7">
    <tableColumn id="1" xr3:uid="{905E7090-765E-41A2-A86C-48CEF4264EB7}" name="#" dataDxfId="83">
      <calculatedColumnFormula>ROW()-6</calculatedColumnFormula>
    </tableColumn>
    <tableColumn id="2" xr3:uid="{C212E3EE-22E2-481B-A2AD-6AF63D2D18EB}" name="キー" dataDxfId="82">
      <calculatedColumnFormula>$C$4&amp;"-"&amp;G7&amp;"-"&amp;H7</calculatedColumnFormula>
    </tableColumn>
    <tableColumn id="3" xr3:uid="{79388729-2A44-4BB7-A83F-91918EB14A50}" name="H" dataDxfId="81">
      <calculatedColumnFormula>$G$3+ROUNDDOWN($E6/($I$4+1),0)*0.5</calculatedColumnFormula>
    </tableColumn>
    <tableColumn id="4" xr3:uid="{E4C2717E-F5DD-4032-8485-6CA198074B57}" name="W" dataDxfId="80">
      <calculatedColumnFormula>IF(MOD(E7-1,$I$4+1)=0,$H$3,H6+0.5)</calculatedColumnFormula>
    </tableColumn>
    <tableColumn id="5" xr3:uid="{4F317FDE-FC3D-4FD6-B015-EBA2BABD8A9C}" name="m2" dataDxfId="79">
      <calculatedColumnFormula>(G7*H7)/4+1</calculatedColumnFormula>
    </tableColumn>
    <tableColumn id="6" xr3:uid="{9D226964-A3E6-49F3-BDAE-880615D9A35B}" name="M" dataDxfId="78" dataCellStyle="桁区切り">
      <calculatedColumnFormula>ROUND(SUM(I7*$C$6,$C$5),0)</calculatedColumnFormula>
    </tableColumn>
    <tableColumn id="7" xr3:uid="{E448BE66-83C7-4399-A77C-DFF626B7CFDA}" name="許可" dataDxfId="77"/>
  </tableColumns>
  <tableStyleInfo name="TableStyleMedium19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8B72431-99D3-4FFF-A0B6-14E63F24A6E3}" name="B2テーブル" displayName="B2テーブル" ref="E6:K328" totalsRowShown="0">
  <autoFilter ref="E6:K328" xr:uid="{C431823F-ACFD-4EAD-86D6-60B7FD14BE1C}"/>
  <tableColumns count="7">
    <tableColumn id="1" xr3:uid="{22092F9E-BE21-429B-95D4-DC8A423C308D}" name="#" dataDxfId="76">
      <calculatedColumnFormula>ROW()-6</calculatedColumnFormula>
    </tableColumn>
    <tableColumn id="2" xr3:uid="{B532CA59-8F81-446B-97CF-E26EF3394D7E}" name="キー" dataDxfId="75">
      <calculatedColumnFormula>$C$4&amp;"-"&amp;G7&amp;"-"&amp;H7</calculatedColumnFormula>
    </tableColumn>
    <tableColumn id="3" xr3:uid="{6158A80C-D73C-4A79-8D4C-674322E46B5A}" name="H" dataDxfId="74">
      <calculatedColumnFormula>$G$3+ROUNDDOWN($E6/($I$4+1),0)*0.5</calculatedColumnFormula>
    </tableColumn>
    <tableColumn id="4" xr3:uid="{06B1A5FE-56D4-431B-B33A-9D2859CB34FC}" name="W" dataDxfId="73">
      <calculatedColumnFormula>IF(MOD(E7-1,$I$4+1)=0,$H$3,H6+0.5)</calculatedColumnFormula>
    </tableColumn>
    <tableColumn id="5" xr3:uid="{A9A9BF92-EFBA-4358-B6E6-8BC3DD8A3E89}" name="m2" dataDxfId="72">
      <calculatedColumnFormula>SUM((G7*H7)/4,1)*2</calculatedColumnFormula>
    </tableColumn>
    <tableColumn id="6" xr3:uid="{6B7C3C23-24E9-4E42-8B7D-A7A99673782B}" name="M" dataDxfId="71" dataCellStyle="桁区切り">
      <calculatedColumnFormula>ROUND(SUM(I7*$C$6,$C$5),0)</calculatedColumnFormula>
    </tableColumn>
    <tableColumn id="7" xr3:uid="{F4DD49A2-80B8-41D5-B857-D819C69A0060}" name="許可" dataDxfId="70"/>
  </tableColumns>
  <tableStyleInfo name="TableStyleMedium16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9949DFC-22DD-4040-927D-7279DDB34511}" name="MVテーブル" displayName="MVテーブル" ref="E6:K328" totalsRowShown="0">
  <autoFilter ref="E6:K328" xr:uid="{C431823F-ACFD-4EAD-86D6-60B7FD14BE1C}"/>
  <tableColumns count="7">
    <tableColumn id="1" xr3:uid="{02424BAA-2FF8-40E8-902E-03700B29F0BB}" name="#" dataDxfId="69">
      <calculatedColumnFormula>ROW()-6</calculatedColumnFormula>
    </tableColumn>
    <tableColumn id="2" xr3:uid="{5815202D-8D81-4533-9044-7B2429C75480}" name="キー" dataDxfId="68">
      <calculatedColumnFormula>$C$4&amp;"-"&amp;G7&amp;"-"&amp;H7</calculatedColumnFormula>
    </tableColumn>
    <tableColumn id="3" xr3:uid="{88EF3A63-F219-4F31-A519-8B52877662A5}" name="H" dataDxfId="67">
      <calculatedColumnFormula>$G$3+ROUNDDOWN($E6/($I$4+1),0)*0.5</calculatedColumnFormula>
    </tableColumn>
    <tableColumn id="4" xr3:uid="{6DA769CA-13F2-4C98-83A3-37819EEDCF2B}" name="W" dataDxfId="66">
      <calculatedColumnFormula>IF(MOD(E7-1,$I$4+1)=0,$H$3,H6+0.5)</calculatedColumnFormula>
    </tableColumn>
    <tableColumn id="5" xr3:uid="{8236EED7-2683-41F6-9F67-CF4C590FA264}" name="m2" dataDxfId="65">
      <calculatedColumnFormula>SUM(((G7*H7)/4)*2,2)</calculatedColumnFormula>
    </tableColumn>
    <tableColumn id="6" xr3:uid="{19F05059-283D-4989-BC7E-1CD0D3787023}" name="M" dataDxfId="64" dataCellStyle="桁区切り">
      <calculatedColumnFormula>ROUND(SUM(I7*$C$6,$C$5),0)</calculatedColumnFormula>
    </tableColumn>
    <tableColumn id="7" xr3:uid="{42F50270-EC62-4A42-B871-45AC1DB42CB2}" name="許可" dataDxfId="63"/>
  </tableColumns>
  <tableStyleInfo name="TableStyleMedium17"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167F611-60C2-4C83-B84E-AB4D0CF36EA4}" name="MLテーブル" displayName="MLテーブル" ref="E6:K328" totalsRowShown="0">
  <autoFilter ref="E6:K328" xr:uid="{C431823F-ACFD-4EAD-86D6-60B7FD14BE1C}"/>
  <tableColumns count="7">
    <tableColumn id="1" xr3:uid="{5F3F5CB7-8EAA-44AD-AB91-B5ACE66DD0F0}" name="#" dataDxfId="62">
      <calculatedColumnFormula>ROW()-6</calculatedColumnFormula>
    </tableColumn>
    <tableColumn id="2" xr3:uid="{EFE583EF-404E-447E-B2C2-40C0572B9007}" name="キー" dataDxfId="61">
      <calculatedColumnFormula>$C$4&amp;"-"&amp;G7&amp;"-"&amp;H7</calculatedColumnFormula>
    </tableColumn>
    <tableColumn id="3" xr3:uid="{18C2918D-365E-40D4-BA89-47CE52A5C248}" name="H" dataDxfId="60">
      <calculatedColumnFormula>$G$3+ROUNDDOWN($E6/($I$4+1),0)*0.5</calculatedColumnFormula>
    </tableColumn>
    <tableColumn id="4" xr3:uid="{7C2EF143-AFC9-41DE-B390-65E6C1C4EDAE}" name="W" dataDxfId="59">
      <calculatedColumnFormula>IF(MOD(E7-1,$I$4+1)=0,$H$3,H6+0.5)</calculatedColumnFormula>
    </tableColumn>
    <tableColumn id="5" xr3:uid="{D1272A79-428E-421F-81C2-988421AA20EF}" name="m2" dataDxfId="58">
      <calculatedColumnFormula>SUM(((G7*H7)/4),1)</calculatedColumnFormula>
    </tableColumn>
    <tableColumn id="6" xr3:uid="{BBFBD6FC-4944-4408-8E5B-22032C189A11}" name="M" dataDxfId="57" dataCellStyle="桁区切り">
      <calculatedColumnFormula>ROUND(SUM(I7*$C$6,$C$5),0)</calculatedColumnFormula>
    </tableColumn>
    <tableColumn id="7" xr3:uid="{B5EA5566-62DC-4220-9DC7-18921E05B4D8}" name="許可" dataDxfId="56"/>
  </tableColumns>
  <tableStyleInfo name="TableStyleMedium17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40B73EA-4774-48A3-8132-8F7A5CBE8A28}" name="M1テーブル" displayName="M1テーブル" ref="E6:K328" totalsRowShown="0">
  <autoFilter ref="E6:K328" xr:uid="{C431823F-ACFD-4EAD-86D6-60B7FD14BE1C}"/>
  <tableColumns count="7">
    <tableColumn id="1" xr3:uid="{0F7CF44F-A77C-4AAB-B1B7-25AA882830BF}" name="#" dataDxfId="55">
      <calculatedColumnFormula>ROW()-6</calculatedColumnFormula>
    </tableColumn>
    <tableColumn id="2" xr3:uid="{3BECA82F-8626-4A96-B60B-3EEFE185A096}" name="キー" dataDxfId="54">
      <calculatedColumnFormula>$C$4&amp;"-"&amp;G7&amp;"-"&amp;H7</calculatedColumnFormula>
    </tableColumn>
    <tableColumn id="3" xr3:uid="{09FC771D-A845-4FE0-AF30-66C7F15DF8B5}" name="H" dataDxfId="53">
      <calculatedColumnFormula>$G$3+ROUNDDOWN($E6/($I$4+1),0)*0.5</calculatedColumnFormula>
    </tableColumn>
    <tableColumn id="4" xr3:uid="{E015C71A-80E5-48F2-BD55-87C2DFD4C2CD}" name="W" dataDxfId="52">
      <calculatedColumnFormula>IF(MOD(E7-1,$I$4+1)=0,$H$3,H6+0.5)</calculatedColumnFormula>
    </tableColumn>
    <tableColumn id="5" xr3:uid="{4C7BCE26-510F-4511-86DB-AFACA70DBCA1}" name="m2" dataDxfId="51">
      <calculatedColumnFormula>SUM((G7*H7)/4,1)*2</calculatedColumnFormula>
    </tableColumn>
    <tableColumn id="6" xr3:uid="{A7D0D884-3257-43AE-8EE5-F9C7D87F1D56}" name="M" dataDxfId="50" dataCellStyle="桁区切り">
      <calculatedColumnFormula>ROUND(SUM(I7*$C$6,$C$5),0)</calculatedColumnFormula>
    </tableColumn>
    <tableColumn id="7" xr3:uid="{BF90A7F4-2DC9-430B-8E1E-C6F1B21EDB70}" name="許可" dataDxfId="49"/>
  </tableColumns>
  <tableStyleInfo name="TableStyleMedium20" showFirstColumn="1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DA88C84-F9CE-49F6-892C-39034D827119}" name="M2テーブル" displayName="M2テーブル" ref="E6:K328" totalsRowShown="0">
  <autoFilter ref="E6:K328" xr:uid="{C431823F-ACFD-4EAD-86D6-60B7FD14BE1C}"/>
  <tableColumns count="7">
    <tableColumn id="1" xr3:uid="{5E014539-9EBC-4062-99D8-B63D7207DF17}" name="#" dataDxfId="48">
      <calculatedColumnFormula>ROW()-6</calculatedColumnFormula>
    </tableColumn>
    <tableColumn id="2" xr3:uid="{8E4C0CBD-6F37-40DA-B57A-CA7E946085A1}" name="キー" dataDxfId="47">
      <calculatedColumnFormula>$C$4&amp;"-"&amp;G7&amp;"-"&amp;H7</calculatedColumnFormula>
    </tableColumn>
    <tableColumn id="3" xr3:uid="{5AFDE304-E0D1-4C90-AE13-090CBB1E18DC}" name="H" dataDxfId="46">
      <calculatedColumnFormula>$G$3+ROUNDDOWN($E6/($I$4+1),0)*0.5</calculatedColumnFormula>
    </tableColumn>
    <tableColumn id="4" xr3:uid="{7EF3DA54-7065-4CDB-ABDE-7153B49007BE}" name="W" dataDxfId="45">
      <calculatedColumnFormula>IF(MOD(E7-1,$I$4+1)=0,$H$3,H6+0.5)</calculatedColumnFormula>
    </tableColumn>
    <tableColumn id="5" xr3:uid="{CECFC183-ADAF-4F57-9403-14B7B423945D}" name="m2" dataDxfId="44">
      <calculatedColumnFormula>SUM((G7*H7)/4,1)*2</calculatedColumnFormula>
    </tableColumn>
    <tableColumn id="6" xr3:uid="{E1BC67C3-8732-42B1-BC86-AB697E0ED79C}" name="M" dataDxfId="43" dataCellStyle="桁区切り">
      <calculatedColumnFormula>ROUND(SUM(I7*$C$6,$C$5),0)</calculatedColumnFormula>
    </tableColumn>
    <tableColumn id="7" xr3:uid="{C8B46A03-A900-4A98-91D7-E1BBE14E8384}" name="許可" dataDxfId="42"/>
  </tableColumns>
  <tableStyleInfo name="TableStyleMedium20" showFirstColumn="1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AB64884-9335-411C-BE45-5C88AE04E1C1}" name="MCテーブル" displayName="MCテーブル" ref="E6:K328" totalsRowShown="0">
  <autoFilter ref="E6:K328" xr:uid="{C431823F-ACFD-4EAD-86D6-60B7FD14BE1C}"/>
  <tableColumns count="7">
    <tableColumn id="1" xr3:uid="{B339BFEE-6601-464E-97AE-5E1C30EB9CF6}" name="#" dataDxfId="41">
      <calculatedColumnFormula>ROW()-6</calculatedColumnFormula>
    </tableColumn>
    <tableColumn id="2" xr3:uid="{6C600053-D11D-4B3C-8AEC-B64FEFA43ECC}" name="キー" dataDxfId="40">
      <calculatedColumnFormula>$C$4&amp;"-"&amp;G7&amp;"-"&amp;H7</calculatedColumnFormula>
    </tableColumn>
    <tableColumn id="3" xr3:uid="{F170A5D3-AAEA-476C-B2D8-D1D4B37BEC7C}" name="H" dataDxfId="39">
      <calculatedColumnFormula>$G$3+ROUNDDOWN($E6/($I$4+1),0)*0.5</calculatedColumnFormula>
    </tableColumn>
    <tableColumn id="4" xr3:uid="{86DEDD4F-64CE-4B31-A682-CB95FB95A3F6}" name="W" dataDxfId="38">
      <calculatedColumnFormula>IF(MOD(E7-1,$I$4+1)=0,$H$3,H6+0.5)</calculatedColumnFormula>
    </tableColumn>
    <tableColumn id="5" xr3:uid="{2C62E489-A2E9-4695-810B-A7918EBF8B9C}" name="m2" dataDxfId="37">
      <calculatedColumnFormula>SUM((G7*H7)/4,1)*2</calculatedColumnFormula>
    </tableColumn>
    <tableColumn id="6" xr3:uid="{7A326AA1-0B3D-4096-AFBE-A928C2880271}" name="M" dataDxfId="36" dataCellStyle="桁区切り">
      <calculatedColumnFormula>ROUND(SUM(I7*$C$6,$C$5),0)</calculatedColumnFormula>
    </tableColumn>
    <tableColumn id="7" xr3:uid="{1258DF0E-D764-43B9-B38B-016B5186F0D8}" name="許可" dataDxfId="35"/>
  </tableColumns>
  <tableStyleInfo name="TableStyleMedium20" showFirstColumn="1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1F60C30-5763-4FE7-B35B-111C3E19D921}" name="M3テーブル" displayName="M3テーブル" ref="E6:K328" totalsRowShown="0">
  <autoFilter ref="E6:K328" xr:uid="{C431823F-ACFD-4EAD-86D6-60B7FD14BE1C}"/>
  <tableColumns count="7">
    <tableColumn id="1" xr3:uid="{47F93E4E-708A-470D-88E0-FD33AB9AC314}" name="#" dataDxfId="34">
      <calculatedColumnFormula>ROW()-6</calculatedColumnFormula>
    </tableColumn>
    <tableColumn id="2" xr3:uid="{90D47B73-0212-4674-8DE1-9563FCC584DA}" name="キー" dataDxfId="33">
      <calculatedColumnFormula>$C$4&amp;"-"&amp;G7&amp;"-"&amp;H7</calculatedColumnFormula>
    </tableColumn>
    <tableColumn id="3" xr3:uid="{877469F4-5683-4223-A8AF-375C8C11E27C}" name="H" dataDxfId="32">
      <calculatedColumnFormula>$G$3+ROUNDDOWN($E6/($I$4+1),0)*0.5</calculatedColumnFormula>
    </tableColumn>
    <tableColumn id="4" xr3:uid="{A48EB258-5A81-47D7-919E-C8691C86D605}" name="W" dataDxfId="31">
      <calculatedColumnFormula>IF(MOD(E7-1,$I$4+1)=0,$H$3,H6+0.5)</calculatedColumnFormula>
    </tableColumn>
    <tableColumn id="5" xr3:uid="{F6E4C0B3-F5E5-4D4F-BB1D-5C05A6022849}" name="m2" dataDxfId="30">
      <calculatedColumnFormula>SUM((G7*H7)/4,1)*3</calculatedColumnFormula>
    </tableColumn>
    <tableColumn id="6" xr3:uid="{058FEC40-66C9-41DC-B573-4B46C7267B99}" name="M" dataDxfId="29" dataCellStyle="桁区切り">
      <calculatedColumnFormula>ROUND(SUM(I7*$C$6,$C$5),0)</calculatedColumnFormula>
    </tableColumn>
    <tableColumn id="7" xr3:uid="{22395803-267D-4D90-A4C2-F3EAEDDFF5C4}" name="許可" dataDxfId="28"/>
  </tableColumns>
  <tableStyleInfo name="TableStyleMedium20" showFirstColumn="1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6DB17D4-67E1-4371-9F3C-DD45B7C772E6}" name="A1テーブル" displayName="A1テーブル" ref="E6:K328" totalsRowShown="0">
  <autoFilter ref="E6:K328" xr:uid="{C431823F-ACFD-4EAD-86D6-60B7FD14BE1C}"/>
  <tableColumns count="7">
    <tableColumn id="1" xr3:uid="{20916AA0-7B75-45F8-8313-103FB8F56ACA}" name="#" dataDxfId="27">
      <calculatedColumnFormula>ROW()-6</calculatedColumnFormula>
    </tableColumn>
    <tableColumn id="2" xr3:uid="{531045E1-1524-4E25-87B9-1F9703A10DB3}" name="キー" dataDxfId="26">
      <calculatedColumnFormula>$C$4&amp;"-"&amp;G7&amp;"-"&amp;H7</calculatedColumnFormula>
    </tableColumn>
    <tableColumn id="3" xr3:uid="{FB5D9699-A13B-413B-92C2-237248C4BA61}" name="H" dataDxfId="25">
      <calculatedColumnFormula>$G$3+ROUNDDOWN($E6/($I$4+1),0)*0.5</calculatedColumnFormula>
    </tableColumn>
    <tableColumn id="4" xr3:uid="{48B72BC5-BA05-43D1-9565-0389298C6E6F}" name="W" dataDxfId="24">
      <calculatedColumnFormula>IF(MOD(E7-1,$I$4+1)=0,$H$3,H6+0.5)</calculatedColumnFormula>
    </tableColumn>
    <tableColumn id="5" xr3:uid="{3BF27190-692E-47E1-8EDD-4397F986B70B}" name="m2" dataDxfId="23">
      <calculatedColumnFormula>SUM((G7*H7)/4)</calculatedColumnFormula>
    </tableColumn>
    <tableColumn id="6" xr3:uid="{A3166697-0D1D-47DA-9512-6BE2ADC07A63}" name="M" dataDxfId="22" dataCellStyle="桁区切り">
      <calculatedColumnFormula>ROUND(SUM(I7*$C$6,$C$5),0)</calculatedColumnFormula>
    </tableColumn>
    <tableColumn id="7" xr3:uid="{A93F54A5-D1ED-4691-89E3-10FF27C52564}" name="許可" dataDxfId="21"/>
  </tableColumns>
  <tableStyleInfo name="TableStyleMedium20 2 2" showFirstColumn="1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DF4EE27-5D0D-4E93-BF19-DFAA4A00C766}" name="A2テーブル" displayName="A2テーブル" ref="E6:K328" totalsRowShown="0">
  <autoFilter ref="E6:K328" xr:uid="{C431823F-ACFD-4EAD-86D6-60B7FD14BE1C}"/>
  <tableColumns count="7">
    <tableColumn id="1" xr3:uid="{C083E39A-F741-42A9-8E44-EAFB64CD7B98}" name="#" dataDxfId="20">
      <calculatedColumnFormula>ROW()-6</calculatedColumnFormula>
    </tableColumn>
    <tableColumn id="2" xr3:uid="{07F88D02-462C-4949-A07C-E34DA2F26F58}" name="キー" dataDxfId="19">
      <calculatedColumnFormula>$C$4&amp;"-"&amp;G7&amp;"-"&amp;H7</calculatedColumnFormula>
    </tableColumn>
    <tableColumn id="3" xr3:uid="{2753C4CB-61E3-49E2-9292-479840C5647E}" name="H" dataDxfId="18">
      <calculatedColumnFormula>$G$3+ROUNDDOWN($E6/($I$4+1),0)*0.5</calculatedColumnFormula>
    </tableColumn>
    <tableColumn id="4" xr3:uid="{4A99DB33-E03B-4CD7-B661-44AF959DC01B}" name="W" dataDxfId="17">
      <calculatedColumnFormula>IF(MOD(E7-1,$I$4+1)=0,$H$3,H6+0.5)</calculatedColumnFormula>
    </tableColumn>
    <tableColumn id="5" xr3:uid="{8BF99098-1648-4B14-A3A6-533CE249BEF2}" name="m2" dataDxfId="16">
      <calculatedColumnFormula>SUM((G7*H7)/4)*2</calculatedColumnFormula>
    </tableColumn>
    <tableColumn id="6" xr3:uid="{F875D35A-C5DB-4EEF-8C65-6DCB81842544}" name="M" dataDxfId="15" dataCellStyle="桁区切り">
      <calculatedColumnFormula>ROUND(SUM(I7*$C$6,$C$5),0)</calculatedColumnFormula>
    </tableColumn>
    <tableColumn id="7" xr3:uid="{87012D18-B10F-4DF5-AF3E-F5385DEFC64D}" name="許可" dataDxfId="14"/>
  </tableColumns>
  <tableStyleInfo name="TableStyleMedium20 2 2" showFirstColumn="1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99F421F-99F5-4353-A289-BDDF858CCCB5}" name="A3テーブル" displayName="A3テーブル" ref="E6:K328" totalsRowShown="0">
  <autoFilter ref="E6:K328" xr:uid="{C431823F-ACFD-4EAD-86D6-60B7FD14BE1C}"/>
  <tableColumns count="7">
    <tableColumn id="1" xr3:uid="{8557EB96-BFCD-4FEF-9303-73FBA03D87D0}" name="#" dataDxfId="13">
      <calculatedColumnFormula>ROW()-6</calculatedColumnFormula>
    </tableColumn>
    <tableColumn id="2" xr3:uid="{E0A3857F-B112-4421-8767-D8EA0F2E4C61}" name="キー" dataDxfId="12">
      <calculatedColumnFormula>$C$4&amp;"-"&amp;G7&amp;"-"&amp;H7</calculatedColumnFormula>
    </tableColumn>
    <tableColumn id="3" xr3:uid="{F314F76C-556A-4227-A2A7-944296265A9B}" name="H" dataDxfId="11">
      <calculatedColumnFormula>$G$3+ROUNDDOWN($E6/($I$4+1),0)*0.5</calculatedColumnFormula>
    </tableColumn>
    <tableColumn id="4" xr3:uid="{73BF743C-4CAE-4110-A55A-5EBBE0FEE6B8}" name="W" dataDxfId="10">
      <calculatedColumnFormula>IF(MOD(E7-1,$I$4+1)=0,$H$3,H6+0.5)</calculatedColumnFormula>
    </tableColumn>
    <tableColumn id="5" xr3:uid="{DE9C02FC-79F4-420F-93CB-83AFB1EDB018}" name="m2" dataDxfId="9">
      <calculatedColumnFormula>SUM((G7*H7)/4)*3</calculatedColumnFormula>
    </tableColumn>
    <tableColumn id="6" xr3:uid="{10271802-BB78-42E1-83A3-84D51F515CAE}" name="M" dataDxfId="8" dataCellStyle="桁区切り">
      <calculatedColumnFormula>ROUND(SUM(I7*$C$6,$C$5),0)</calculatedColumnFormula>
    </tableColumn>
    <tableColumn id="7" xr3:uid="{90256DB0-382D-4963-ADCE-75F1343E6309}" name="許可" dataDxfId="7"/>
  </tableColumns>
  <tableStyleInfo name="TableStyleMedium20 2 2" showFirstColumn="1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9210CFB-A61C-4EA4-AC85-C4429F6A19DE}" name="H3テーブル" displayName="H3テーブル" ref="E6:K328" totalsRowShown="0">
  <autoFilter ref="E6:K328" xr:uid="{C431823F-ACFD-4EAD-86D6-60B7FD14BE1C}"/>
  <tableColumns count="7">
    <tableColumn id="1" xr3:uid="{6E3B90E1-48CD-4F33-B197-6AB5A27EC91C}" name="#" dataDxfId="6">
      <calculatedColumnFormula>ROW()-6</calculatedColumnFormula>
    </tableColumn>
    <tableColumn id="2" xr3:uid="{27CC4E97-D474-4CE9-A1B7-DCBB8CC957D8}" name="キー" dataDxfId="5">
      <calculatedColumnFormula>$C$4&amp;"-"&amp;G7&amp;"-"&amp;H7</calculatedColumnFormula>
    </tableColumn>
    <tableColumn id="3" xr3:uid="{C17D7FEA-3EF6-4431-AF05-28122C8FAEDA}" name="H" dataDxfId="4">
      <calculatedColumnFormula>$G$3+ROUNDDOWN($E6/($I$4+1),0)*0.5</calculatedColumnFormula>
    </tableColumn>
    <tableColumn id="4" xr3:uid="{0840A3BC-E4F8-4200-A3BE-3422B9DE3ED6}" name="W" dataDxfId="3">
      <calculatedColumnFormula>IF(MOD(E7-1,$I$4+1)=0,$H$3,H6+0.5)</calculatedColumnFormula>
    </tableColumn>
    <tableColumn id="5" xr3:uid="{DA2978C5-0A1F-4851-8DC5-60E815977E6E}" name="m2" dataDxfId="2">
      <calculatedColumnFormula>SUM((G7*H7)/4)</calculatedColumnFormula>
    </tableColumn>
    <tableColumn id="6" xr3:uid="{963BC39D-C219-4867-B697-A85447E18822}" name="M" dataDxfId="1" dataCellStyle="桁区切り">
      <calculatedColumnFormula>ROUND(SUM(I7*$C$6,$C$5),0)</calculatedColumnFormula>
    </tableColumn>
    <tableColumn id="7" xr3:uid="{4B261BB6-D95D-4441-9520-76C53A3F2D05}" name="許可" dataDxfId="0"/>
  </tableColumns>
  <tableStyleInfo name="TableStyleMedium20 2" showFirstColumn="1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62F63-E250-4631-BE6F-76835DA22FA7}">
  <sheetPr codeName="Sheet1">
    <tabColor rgb="FF002060"/>
  </sheetPr>
  <dimension ref="A2:S24"/>
  <sheetViews>
    <sheetView tabSelected="1" zoomScaleNormal="100" workbookViewId="0">
      <pane xSplit="4" ySplit="7" topLeftCell="J8" activePane="bottomRight" state="frozen"/>
      <selection pane="topRight" activeCell="E1" sqref="E1"/>
      <selection pane="bottomLeft" activeCell="A8" sqref="A8"/>
      <selection pane="bottomRight" activeCell="N7" sqref="N7:S19"/>
    </sheetView>
  </sheetViews>
  <sheetFormatPr defaultRowHeight="15.75" x14ac:dyDescent="0.25"/>
  <cols>
    <col min="1" max="1" width="3.125" style="48" customWidth="1"/>
    <col min="2" max="2" width="3.125" style="24" customWidth="1"/>
    <col min="3" max="3" width="12.375" style="24" customWidth="1"/>
    <col min="4" max="4" width="5.5" style="71" customWidth="1"/>
    <col min="5" max="5" width="23.625" style="24" customWidth="1"/>
    <col min="6" max="10" width="15.5" style="24" customWidth="1"/>
    <col min="11" max="11" width="3.25" style="24" customWidth="1"/>
    <col min="12" max="13" width="7.125" style="24" customWidth="1"/>
    <col min="14" max="19" width="8" style="24" customWidth="1"/>
    <col min="20" max="16384" width="9" style="24"/>
  </cols>
  <sheetData>
    <row r="2" spans="3:19" x14ac:dyDescent="0.25">
      <c r="E2" s="25" t="s">
        <v>45</v>
      </c>
      <c r="F2" s="26" t="s">
        <v>46</v>
      </c>
      <c r="G2" s="27">
        <v>30000</v>
      </c>
    </row>
    <row r="3" spans="3:19" x14ac:dyDescent="0.25">
      <c r="E3" s="28" t="s">
        <v>47</v>
      </c>
      <c r="F3" s="29" t="s">
        <v>48</v>
      </c>
      <c r="G3" s="30">
        <v>0.9</v>
      </c>
      <c r="H3" s="28" t="s">
        <v>49</v>
      </c>
      <c r="I3" s="29" t="s">
        <v>48</v>
      </c>
      <c r="J3" s="30">
        <v>0.9</v>
      </c>
    </row>
    <row r="4" spans="3:19" x14ac:dyDescent="0.25">
      <c r="E4" s="31"/>
      <c r="F4" s="32" t="s">
        <v>50</v>
      </c>
      <c r="G4" s="33">
        <v>0.95</v>
      </c>
      <c r="H4" s="34"/>
      <c r="I4" s="32" t="s">
        <v>50</v>
      </c>
      <c r="J4" s="33">
        <v>0.65</v>
      </c>
    </row>
    <row r="5" spans="3:19" ht="15.75" customHeight="1" x14ac:dyDescent="0.25">
      <c r="E5" s="25" t="s">
        <v>51</v>
      </c>
      <c r="F5" s="26" t="s">
        <v>52</v>
      </c>
      <c r="G5" s="35">
        <v>0.8</v>
      </c>
      <c r="N5" s="85" t="s">
        <v>73</v>
      </c>
      <c r="O5" s="85"/>
      <c r="P5" s="85"/>
      <c r="Q5" s="85"/>
      <c r="R5" s="85"/>
      <c r="S5" s="85"/>
    </row>
    <row r="6" spans="3:19" x14ac:dyDescent="0.25">
      <c r="N6" s="85"/>
      <c r="O6" s="85"/>
      <c r="P6" s="85"/>
      <c r="Q6" s="85"/>
      <c r="R6" s="85"/>
      <c r="S6" s="85"/>
    </row>
    <row r="7" spans="3:19" x14ac:dyDescent="0.25">
      <c r="C7" s="36" t="s">
        <v>53</v>
      </c>
      <c r="D7" s="37" t="s">
        <v>4</v>
      </c>
      <c r="E7" s="36" t="s">
        <v>54</v>
      </c>
      <c r="F7" s="37" t="s">
        <v>55</v>
      </c>
      <c r="G7" s="37" t="s">
        <v>56</v>
      </c>
      <c r="H7" s="81" t="s">
        <v>57</v>
      </c>
      <c r="I7" s="37" t="s">
        <v>58</v>
      </c>
      <c r="J7" s="38" t="s">
        <v>59</v>
      </c>
      <c r="N7" s="24" t="s">
        <v>74</v>
      </c>
      <c r="O7" s="24" t="s">
        <v>75</v>
      </c>
      <c r="P7" s="24" t="s">
        <v>76</v>
      </c>
      <c r="Q7" s="24" t="s">
        <v>57</v>
      </c>
      <c r="R7" s="24" t="s">
        <v>58</v>
      </c>
      <c r="S7" s="24" t="s">
        <v>59</v>
      </c>
    </row>
    <row r="8" spans="3:19" x14ac:dyDescent="0.25">
      <c r="C8" s="59" t="s">
        <v>60</v>
      </c>
      <c r="D8" s="72" t="s">
        <v>5</v>
      </c>
      <c r="E8" s="39" t="s">
        <v>45</v>
      </c>
      <c r="F8" s="40" cm="1">
        <f t="array" aca="1" ref="F8" ca="1">INDIRECT(D8&amp;"!C5")</f>
        <v>3400000</v>
      </c>
      <c r="G8" s="40" cm="1">
        <f t="array" aca="1" ref="G8" ca="1">INDIRECT(D8&amp;"!C6")</f>
        <v>484500</v>
      </c>
      <c r="H8" s="82">
        <f ca="1">ROUNDDOWN(G8-$G$2,0)</f>
        <v>454500</v>
      </c>
      <c r="I8" s="40"/>
      <c r="J8" s="57"/>
      <c r="N8" s="41" t="str">
        <f>C8</f>
        <v>ブルージア</v>
      </c>
      <c r="O8" s="24" t="str">
        <f>D8</f>
        <v>B1</v>
      </c>
      <c r="P8" s="42" t="str">
        <f>E8</f>
        <v>平屋</v>
      </c>
      <c r="Q8" s="42">
        <f ca="1">H8</f>
        <v>454500</v>
      </c>
      <c r="R8" s="42">
        <f>I8</f>
        <v>0</v>
      </c>
      <c r="S8" s="42">
        <f>J8</f>
        <v>0</v>
      </c>
    </row>
    <row r="9" spans="3:19" x14ac:dyDescent="0.25">
      <c r="C9" s="60" t="s">
        <v>60</v>
      </c>
      <c r="D9" s="73" t="s">
        <v>21</v>
      </c>
      <c r="E9" s="43" t="s">
        <v>61</v>
      </c>
      <c r="F9" s="44" cm="1">
        <f t="array" aca="1" ref="F9" ca="1">INDIRECT(D9&amp;"!C5")</f>
        <v>3400000</v>
      </c>
      <c r="G9" s="44" cm="1">
        <f t="array" aca="1" ref="G9" ca="1">INDIRECT(D9&amp;"!C6")</f>
        <v>389800</v>
      </c>
      <c r="H9" s="44">
        <f ca="1">ROUNDDOWN((G9*$G$3)*$G$4,0)</f>
        <v>333279</v>
      </c>
      <c r="I9" s="44">
        <f ca="1">ROUNDDOWN((G9*$J$3)*$J$4,0)</f>
        <v>228033</v>
      </c>
      <c r="J9" s="58">
        <f ca="1">ROUNDDOWN(H9*$G$5,0)</f>
        <v>266623</v>
      </c>
      <c r="N9" s="41" t="str">
        <f t="shared" ref="N9:N19" si="0">C9</f>
        <v>ブルージア</v>
      </c>
      <c r="O9" s="24" t="str">
        <f t="shared" ref="O9:O19" si="1">D9</f>
        <v>B2</v>
      </c>
      <c r="P9" s="42" t="str">
        <f t="shared" ref="P9:P19" si="2">E9</f>
        <v>2階建</v>
      </c>
      <c r="Q9" s="42">
        <f t="shared" ref="Q9:Q19" ca="1" si="3">H9</f>
        <v>333279</v>
      </c>
      <c r="R9" s="42">
        <f t="shared" ref="R9:R19" ca="1" si="4">I9</f>
        <v>228033</v>
      </c>
      <c r="S9" s="42">
        <f t="shared" ref="S9:S19" ca="1" si="5">J9</f>
        <v>266623</v>
      </c>
    </row>
    <row r="10" spans="3:19" x14ac:dyDescent="0.25">
      <c r="C10" s="61" t="s">
        <v>62</v>
      </c>
      <c r="D10" s="74" t="s">
        <v>24</v>
      </c>
      <c r="E10" s="68" t="s">
        <v>66</v>
      </c>
      <c r="F10" s="69" cm="1">
        <f t="array" aca="1" ref="F10" ca="1">INDIRECT(D10&amp;"!C5")</f>
        <v>2950000</v>
      </c>
      <c r="G10" s="69" cm="1">
        <f t="array" aca="1" ref="G10" ca="1">INDIRECT(D10&amp;"!C6")</f>
        <v>366500</v>
      </c>
      <c r="H10" s="69">
        <f ca="1">ROUNDDOWN((G10*$G$3)*$G$4,0)</f>
        <v>313357</v>
      </c>
      <c r="I10" s="69">
        <f ca="1">ROUNDDOWN((G10*$J$3)*$J$4,0)</f>
        <v>214402</v>
      </c>
      <c r="J10" s="70">
        <f ca="1">ROUNDDOWN(H10*$G$5,0)</f>
        <v>250685</v>
      </c>
      <c r="N10" s="41" t="str">
        <f t="shared" si="0"/>
        <v>ネクストハウス</v>
      </c>
      <c r="O10" s="24" t="str">
        <f t="shared" si="1"/>
        <v>MV</v>
      </c>
      <c r="P10" s="42" t="str">
        <f t="shared" si="2"/>
        <v>バリュー(2階建)</v>
      </c>
      <c r="Q10" s="42">
        <f t="shared" ca="1" si="3"/>
        <v>313357</v>
      </c>
      <c r="R10" s="42">
        <f t="shared" ca="1" si="4"/>
        <v>214402</v>
      </c>
      <c r="S10" s="42">
        <f t="shared" ca="1" si="5"/>
        <v>250685</v>
      </c>
    </row>
    <row r="11" spans="3:19" x14ac:dyDescent="0.25">
      <c r="C11" s="62" t="s">
        <v>62</v>
      </c>
      <c r="D11" s="75" t="s">
        <v>36</v>
      </c>
      <c r="E11" s="52" t="s">
        <v>63</v>
      </c>
      <c r="F11" s="53" cm="1">
        <f t="array" aca="1" ref="F11" ca="1">INDIRECT(D11&amp;"!C5")</f>
        <v>3400000</v>
      </c>
      <c r="G11" s="53" cm="1">
        <f t="array" aca="1" ref="G11" ca="1">INDIRECT(D11&amp;"!C6")</f>
        <v>474500</v>
      </c>
      <c r="H11" s="83">
        <f ca="1">ROUNDDOWN(G11-$G$2,0)</f>
        <v>444500</v>
      </c>
      <c r="I11" s="53"/>
      <c r="J11" s="54"/>
      <c r="N11" s="41" t="str">
        <f t="shared" si="0"/>
        <v>ネクストハウス</v>
      </c>
      <c r="O11" s="24" t="str">
        <f t="shared" si="1"/>
        <v>ML</v>
      </c>
      <c r="P11" s="42" t="str">
        <f t="shared" si="2"/>
        <v>LAVIE(平屋)</v>
      </c>
      <c r="Q11" s="42">
        <f t="shared" ca="1" si="3"/>
        <v>444500</v>
      </c>
      <c r="R11" s="42">
        <f t="shared" si="4"/>
        <v>0</v>
      </c>
      <c r="S11" s="42">
        <f t="shared" si="5"/>
        <v>0</v>
      </c>
    </row>
    <row r="12" spans="3:19" x14ac:dyDescent="0.25">
      <c r="C12" s="62" t="s">
        <v>62</v>
      </c>
      <c r="D12" s="75" t="s">
        <v>28</v>
      </c>
      <c r="E12" s="49" t="s">
        <v>65</v>
      </c>
      <c r="F12" s="50" cm="1">
        <f t="array" aca="1" ref="F12" ca="1">INDIRECT(D12&amp;"!C5")</f>
        <v>3500000</v>
      </c>
      <c r="G12" s="50" cm="1">
        <f t="array" aca="1" ref="G12" ca="1">INDIRECT(D12&amp;"!C6")</f>
        <v>391000</v>
      </c>
      <c r="H12" s="50">
        <f ca="1">ROUNDDOWN((G12*$G$3)*$G$4,0)</f>
        <v>334305</v>
      </c>
      <c r="I12" s="50">
        <f ca="1">ROUNDDOWN((G12*$J$3)*$J$4,0)</f>
        <v>228735</v>
      </c>
      <c r="J12" s="55">
        <f ca="1">ROUNDDOWN(H12*$G$5,0)</f>
        <v>267444</v>
      </c>
      <c r="N12" s="41" t="str">
        <f t="shared" si="0"/>
        <v>ネクストハウス</v>
      </c>
      <c r="O12" s="24" t="str">
        <f t="shared" si="1"/>
        <v>M1</v>
      </c>
      <c r="P12" s="42" t="str">
        <f t="shared" si="2"/>
        <v>プライム・ファミリエALC(2階建)</v>
      </c>
      <c r="Q12" s="42">
        <f t="shared" ca="1" si="3"/>
        <v>334305</v>
      </c>
      <c r="R12" s="42">
        <f t="shared" ca="1" si="4"/>
        <v>228735</v>
      </c>
      <c r="S12" s="42">
        <f t="shared" ca="1" si="5"/>
        <v>267444</v>
      </c>
    </row>
    <row r="13" spans="3:19" x14ac:dyDescent="0.25">
      <c r="C13" s="62" t="s">
        <v>62</v>
      </c>
      <c r="D13" s="75" t="s">
        <v>27</v>
      </c>
      <c r="E13" s="49" t="s">
        <v>64</v>
      </c>
      <c r="F13" s="50" cm="1">
        <f t="array" aca="1" ref="F13" ca="1">INDIRECT(D13&amp;"!C5")</f>
        <v>3400000</v>
      </c>
      <c r="G13" s="50" cm="1">
        <f t="array" aca="1" ref="G13" ca="1">INDIRECT(D13&amp;"!C6")</f>
        <v>379800</v>
      </c>
      <c r="H13" s="50">
        <f ca="1">ROUNDDOWN((G13*$G$3)*$G$4,0)</f>
        <v>324729</v>
      </c>
      <c r="I13" s="50">
        <f t="shared" ref="I13:I18" ca="1" si="6">ROUNDDOWN((G13*$J$3)*$J$4,0)</f>
        <v>222183</v>
      </c>
      <c r="J13" s="55">
        <f t="shared" ref="J13:J18" ca="1" si="7">ROUNDDOWN(H13*$G$5,0)</f>
        <v>259783</v>
      </c>
      <c r="N13" s="41" t="str">
        <f t="shared" si="0"/>
        <v>ネクストハウス</v>
      </c>
      <c r="O13" s="24" t="str">
        <f t="shared" si="1"/>
        <v>M2</v>
      </c>
      <c r="P13" s="42" t="str">
        <f t="shared" si="2"/>
        <v>プライム・ファミリエ(2階建)</v>
      </c>
      <c r="Q13" s="42">
        <f t="shared" ca="1" si="3"/>
        <v>324729</v>
      </c>
      <c r="R13" s="42">
        <f t="shared" ca="1" si="4"/>
        <v>222183</v>
      </c>
      <c r="S13" s="42">
        <f t="shared" ca="1" si="5"/>
        <v>259783</v>
      </c>
    </row>
    <row r="14" spans="3:19" x14ac:dyDescent="0.25">
      <c r="C14" s="62" t="s">
        <v>62</v>
      </c>
      <c r="D14" s="75" t="s">
        <v>30</v>
      </c>
      <c r="E14" s="49" t="s">
        <v>67</v>
      </c>
      <c r="F14" s="50" cm="1">
        <f t="array" aca="1" ref="F14" ca="1">INDIRECT(D14&amp;"!C5")</f>
        <v>3550000</v>
      </c>
      <c r="G14" s="50" cm="1">
        <f t="array" aca="1" ref="G14" ca="1">INDIRECT(D14&amp;"!C6")</f>
        <v>421200</v>
      </c>
      <c r="H14" s="50">
        <f ca="1">ROUNDDOWN((G14*$G$3)*$G$4,0)</f>
        <v>360126</v>
      </c>
      <c r="I14" s="50">
        <f t="shared" ca="1" si="6"/>
        <v>246402</v>
      </c>
      <c r="J14" s="55">
        <f t="shared" ca="1" si="7"/>
        <v>288100</v>
      </c>
      <c r="N14" s="41" t="str">
        <f t="shared" si="0"/>
        <v>ネクストハウス</v>
      </c>
      <c r="O14" s="24" t="str">
        <f t="shared" si="1"/>
        <v>MC</v>
      </c>
      <c r="P14" s="42" t="str">
        <f t="shared" si="2"/>
        <v>セラグラン</v>
      </c>
      <c r="Q14" s="42">
        <f t="shared" ca="1" si="3"/>
        <v>360126</v>
      </c>
      <c r="R14" s="42">
        <f t="shared" ca="1" si="4"/>
        <v>246402</v>
      </c>
      <c r="S14" s="42">
        <f t="shared" ca="1" si="5"/>
        <v>288100</v>
      </c>
    </row>
    <row r="15" spans="3:19" x14ac:dyDescent="0.25">
      <c r="C15" s="63" t="s">
        <v>62</v>
      </c>
      <c r="D15" s="76" t="s">
        <v>34</v>
      </c>
      <c r="E15" s="43" t="s">
        <v>68</v>
      </c>
      <c r="F15" s="51" cm="1">
        <f t="array" aca="1" ref="F15" ca="1">INDIRECT(D15&amp;"!C5")</f>
        <v>3400000</v>
      </c>
      <c r="G15" s="51" cm="1">
        <f t="array" aca="1" ref="G15" ca="1">INDIRECT(D15&amp;"!C6")</f>
        <v>372000</v>
      </c>
      <c r="H15" s="51">
        <f ca="1">ROUNDDOWN((G15*$G$3)*$G$4,0)</f>
        <v>318060</v>
      </c>
      <c r="I15" s="51">
        <f t="shared" ca="1" si="6"/>
        <v>217620</v>
      </c>
      <c r="J15" s="56">
        <f t="shared" ca="1" si="7"/>
        <v>254448</v>
      </c>
      <c r="N15" s="41" t="str">
        <f t="shared" si="0"/>
        <v>ネクストハウス</v>
      </c>
      <c r="O15" s="24" t="str">
        <f t="shared" si="1"/>
        <v>M3</v>
      </c>
      <c r="P15" s="42" t="str">
        <f t="shared" si="2"/>
        <v>3階建</v>
      </c>
      <c r="Q15" s="42">
        <f t="shared" ca="1" si="3"/>
        <v>318060</v>
      </c>
      <c r="R15" s="42">
        <f t="shared" ca="1" si="4"/>
        <v>217620</v>
      </c>
      <c r="S15" s="42">
        <f t="shared" ca="1" si="5"/>
        <v>254448</v>
      </c>
    </row>
    <row r="16" spans="3:19" x14ac:dyDescent="0.25">
      <c r="C16" s="64" t="s">
        <v>69</v>
      </c>
      <c r="D16" s="77" t="s">
        <v>40</v>
      </c>
      <c r="E16" s="39" t="s">
        <v>45</v>
      </c>
      <c r="F16" s="40" cm="1">
        <f t="array" aca="1" ref="F16" ca="1">INDIRECT(D16&amp;"!C5")</f>
        <v>2800000</v>
      </c>
      <c r="G16" s="40" cm="1">
        <f t="array" aca="1" ref="G16" ca="1">INDIRECT(D16&amp;"!C6")</f>
        <v>454500</v>
      </c>
      <c r="H16" s="82">
        <f ca="1">ROUNDDOWN(G16-$G$2,0)</f>
        <v>424500</v>
      </c>
      <c r="I16" s="40"/>
      <c r="J16" s="57"/>
      <c r="N16" s="41" t="str">
        <f t="shared" si="0"/>
        <v>アクティブハウス</v>
      </c>
      <c r="O16" s="24" t="str">
        <f t="shared" si="1"/>
        <v>A1</v>
      </c>
      <c r="P16" s="42" t="str">
        <f t="shared" si="2"/>
        <v>平屋</v>
      </c>
      <c r="Q16" s="42">
        <f t="shared" ca="1" si="3"/>
        <v>424500</v>
      </c>
      <c r="R16" s="42">
        <f t="shared" si="4"/>
        <v>0</v>
      </c>
      <c r="S16" s="42">
        <f t="shared" si="5"/>
        <v>0</v>
      </c>
    </row>
    <row r="17" spans="3:19" x14ac:dyDescent="0.25">
      <c r="C17" s="65" t="s">
        <v>69</v>
      </c>
      <c r="D17" s="78" t="s">
        <v>42</v>
      </c>
      <c r="E17" s="49" t="s">
        <v>61</v>
      </c>
      <c r="F17" s="50" cm="1">
        <f t="array" aca="1" ref="F17" ca="1">INDIRECT(D17&amp;"!C5")</f>
        <v>2800000</v>
      </c>
      <c r="G17" s="50" cm="1">
        <f t="array" aca="1" ref="G17" ca="1">INDIRECT(D17&amp;"!C6")</f>
        <v>331500</v>
      </c>
      <c r="H17" s="50">
        <f ca="1">ROUNDDOWN((G17*$G$3)*$G$4,0)</f>
        <v>283432</v>
      </c>
      <c r="I17" s="50">
        <f t="shared" ca="1" si="6"/>
        <v>193927</v>
      </c>
      <c r="J17" s="55">
        <f t="shared" ca="1" si="7"/>
        <v>226745</v>
      </c>
      <c r="N17" s="41" t="str">
        <f t="shared" si="0"/>
        <v>アクティブハウス</v>
      </c>
      <c r="O17" s="24" t="str">
        <f t="shared" si="1"/>
        <v>A2</v>
      </c>
      <c r="P17" s="42" t="str">
        <f t="shared" si="2"/>
        <v>2階建</v>
      </c>
      <c r="Q17" s="42">
        <f t="shared" ca="1" si="3"/>
        <v>283432</v>
      </c>
      <c r="R17" s="42">
        <f t="shared" ca="1" si="4"/>
        <v>193927</v>
      </c>
      <c r="S17" s="42">
        <f t="shared" ca="1" si="5"/>
        <v>226745</v>
      </c>
    </row>
    <row r="18" spans="3:19" x14ac:dyDescent="0.25">
      <c r="C18" s="66" t="s">
        <v>69</v>
      </c>
      <c r="D18" s="79" t="s">
        <v>44</v>
      </c>
      <c r="E18" s="43" t="s">
        <v>68</v>
      </c>
      <c r="F18" s="51" cm="1">
        <f t="array" aca="1" ref="F18" ca="1">INDIRECT(D18&amp;"!C5")</f>
        <v>3100000</v>
      </c>
      <c r="G18" s="51" cm="1">
        <f t="array" aca="1" ref="G18" ca="1">INDIRECT(D18&amp;"!C6")</f>
        <v>344000</v>
      </c>
      <c r="H18" s="51">
        <f ca="1">ROUNDDOWN((G18*$G$3)*$G$4,0)</f>
        <v>294120</v>
      </c>
      <c r="I18" s="51">
        <f t="shared" ca="1" si="6"/>
        <v>201240</v>
      </c>
      <c r="J18" s="56">
        <f t="shared" ca="1" si="7"/>
        <v>235296</v>
      </c>
      <c r="N18" s="41" t="str">
        <f t="shared" si="0"/>
        <v>アクティブハウス</v>
      </c>
      <c r="O18" s="24" t="str">
        <f t="shared" si="1"/>
        <v>A3</v>
      </c>
      <c r="P18" s="42" t="str">
        <f t="shared" si="2"/>
        <v>3階建</v>
      </c>
      <c r="Q18" s="42">
        <f t="shared" ca="1" si="3"/>
        <v>294120</v>
      </c>
      <c r="R18" s="42">
        <f t="shared" ca="1" si="4"/>
        <v>201240</v>
      </c>
      <c r="S18" s="42">
        <f t="shared" ca="1" si="5"/>
        <v>235296</v>
      </c>
    </row>
    <row r="19" spans="3:19" x14ac:dyDescent="0.25">
      <c r="C19" s="67" t="s">
        <v>70</v>
      </c>
      <c r="D19" s="80" t="s">
        <v>38</v>
      </c>
      <c r="E19" s="45" t="s">
        <v>45</v>
      </c>
      <c r="F19" s="46" cm="1">
        <f t="array" aca="1" ref="F19" ca="1">INDIRECT(D19&amp;"!C5")</f>
        <v>2700000</v>
      </c>
      <c r="G19" s="46" cm="1">
        <f t="array" aca="1" ref="G19" ca="1">INDIRECT(D19&amp;"!C6")</f>
        <v>444500</v>
      </c>
      <c r="H19" s="84">
        <f ca="1">ROUNDDOWN(G19-$G$2,0)</f>
        <v>414500</v>
      </c>
      <c r="I19" s="46"/>
      <c r="J19" s="47"/>
      <c r="N19" s="41" t="str">
        <f t="shared" si="0"/>
        <v>はみちつハウス</v>
      </c>
      <c r="O19" s="24" t="str">
        <f t="shared" si="1"/>
        <v>H3</v>
      </c>
      <c r="P19" s="42" t="str">
        <f t="shared" si="2"/>
        <v>平屋</v>
      </c>
      <c r="Q19" s="42">
        <f t="shared" ca="1" si="3"/>
        <v>414500</v>
      </c>
      <c r="R19" s="42">
        <f t="shared" si="4"/>
        <v>0</v>
      </c>
      <c r="S19" s="42">
        <f t="shared" si="5"/>
        <v>0</v>
      </c>
    </row>
    <row r="20" spans="3:19" x14ac:dyDescent="0.25">
      <c r="N20" s="41"/>
      <c r="P20" s="42"/>
    </row>
    <row r="21" spans="3:19" x14ac:dyDescent="0.25">
      <c r="N21" s="41"/>
      <c r="P21" s="42"/>
    </row>
    <row r="22" spans="3:19" x14ac:dyDescent="0.25">
      <c r="N22" s="41"/>
      <c r="P22" s="42"/>
    </row>
    <row r="23" spans="3:19" x14ac:dyDescent="0.25">
      <c r="N23" s="41"/>
      <c r="P23" s="42"/>
    </row>
    <row r="24" spans="3:19" x14ac:dyDescent="0.25">
      <c r="C24" s="87" t="s">
        <v>79</v>
      </c>
      <c r="D24" s="87"/>
      <c r="E24" s="88" t="s">
        <v>80</v>
      </c>
    </row>
  </sheetData>
  <mergeCells count="2">
    <mergeCell ref="N5:S6"/>
    <mergeCell ref="C24:D24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3D343-A1B8-4FAC-9BB1-00447742D5C6}">
  <sheetPr codeName="Sheet2">
    <tabColor theme="4" tint="0.39997558519241921"/>
  </sheetPr>
  <dimension ref="A2:P680"/>
  <sheetViews>
    <sheetView zoomScaleNormal="100" workbookViewId="0">
      <pane xSplit="5" ySplit="6" topLeftCell="F7" activePane="bottomRight" state="frozen"/>
      <selection activeCell="C1" sqref="C1"/>
      <selection pane="topRight" activeCell="C1" sqref="C1"/>
      <selection pane="bottomLeft" activeCell="C1" sqref="C1"/>
      <selection pane="bottomRight" activeCell="F7" sqref="F7"/>
    </sheetView>
  </sheetViews>
  <sheetFormatPr defaultRowHeight="16.5" x14ac:dyDescent="0.25"/>
  <cols>
    <col min="1" max="1" width="2.25" style="15" customWidth="1"/>
    <col min="2" max="2" width="9.5" style="3" customWidth="1"/>
    <col min="3" max="3" width="18.375" customWidth="1"/>
    <col min="4" max="4" width="4.25" customWidth="1"/>
    <col min="5" max="5" width="5.75" style="1" customWidth="1"/>
    <col min="6" max="6" width="15.375" customWidth="1"/>
    <col min="7" max="8" width="7.25" style="11" customWidth="1"/>
    <col min="9" max="9" width="8.875" customWidth="1"/>
    <col min="10" max="10" width="14" customWidth="1"/>
    <col min="11" max="11" width="9" style="1"/>
    <col min="14" max="15" width="13.5" customWidth="1"/>
    <col min="16" max="16" width="17.25" customWidth="1"/>
  </cols>
  <sheetData>
    <row r="2" spans="2:16" x14ac:dyDescent="0.25">
      <c r="B2" s="7" t="s">
        <v>12</v>
      </c>
      <c r="C2" s="23" t="s">
        <v>0</v>
      </c>
      <c r="G2" s="17" t="s">
        <v>16</v>
      </c>
      <c r="H2" s="17" t="s">
        <v>17</v>
      </c>
    </row>
    <row r="3" spans="2:16" x14ac:dyDescent="0.25">
      <c r="B3" s="7" t="s">
        <v>13</v>
      </c>
      <c r="C3" s="23" t="s">
        <v>1</v>
      </c>
      <c r="F3" s="18" t="s">
        <v>6</v>
      </c>
      <c r="G3" s="12">
        <v>7</v>
      </c>
      <c r="H3" s="13">
        <v>7</v>
      </c>
      <c r="I3" s="17" t="s">
        <v>9</v>
      </c>
      <c r="J3" s="17" t="s">
        <v>25</v>
      </c>
    </row>
    <row r="4" spans="2:16" x14ac:dyDescent="0.25">
      <c r="B4" s="6" t="s">
        <v>4</v>
      </c>
      <c r="C4" s="8" t="s">
        <v>5</v>
      </c>
      <c r="F4" s="18" t="s">
        <v>7</v>
      </c>
      <c r="G4" s="12">
        <v>13.5</v>
      </c>
      <c r="H4" s="13">
        <v>16</v>
      </c>
      <c r="I4" s="5">
        <f>(H4-H3)*2</f>
        <v>18</v>
      </c>
      <c r="J4" s="16">
        <f>((G4-G3)*2+1)*((H4-H3)*2+1)</f>
        <v>266</v>
      </c>
      <c r="N4" s="85" t="s">
        <v>73</v>
      </c>
      <c r="O4" s="86"/>
      <c r="P4" s="86"/>
    </row>
    <row r="5" spans="2:16" x14ac:dyDescent="0.25">
      <c r="B5" s="6" t="s">
        <v>2</v>
      </c>
      <c r="C5" s="9">
        <v>3400000</v>
      </c>
      <c r="N5" s="86"/>
      <c r="O5" s="86"/>
      <c r="P5" s="86"/>
    </row>
    <row r="6" spans="2:16" x14ac:dyDescent="0.25">
      <c r="B6" s="6" t="s">
        <v>3</v>
      </c>
      <c r="C6" s="9">
        <f>468000+9500-3000+10000</f>
        <v>484500</v>
      </c>
      <c r="E6" s="1" t="s">
        <v>8</v>
      </c>
      <c r="F6" t="s">
        <v>4</v>
      </c>
      <c r="G6" s="14" t="s">
        <v>10</v>
      </c>
      <c r="H6" s="14" t="s">
        <v>11</v>
      </c>
      <c r="I6" s="14" t="s">
        <v>15</v>
      </c>
      <c r="J6" s="14" t="s">
        <v>14</v>
      </c>
      <c r="K6" s="1" t="s">
        <v>71</v>
      </c>
      <c r="N6" s="1" t="s">
        <v>19</v>
      </c>
      <c r="O6" s="1" t="s">
        <v>72</v>
      </c>
      <c r="P6" s="1" t="s">
        <v>18</v>
      </c>
    </row>
    <row r="7" spans="2:16" x14ac:dyDescent="0.25">
      <c r="E7" s="1">
        <f t="shared" ref="E7:E70" si="0">ROW()-6</f>
        <v>1</v>
      </c>
      <c r="F7" s="10" t="str">
        <f t="shared" ref="F7:F70" si="1">$C$4&amp;"-"&amp;G7&amp;"-"&amp;H7</f>
        <v>B1-7-7</v>
      </c>
      <c r="G7" s="14">
        <f>G3</f>
        <v>7</v>
      </c>
      <c r="H7" s="14">
        <f>H3</f>
        <v>7</v>
      </c>
      <c r="I7" s="4">
        <f>(G7*H7)/4+1</f>
        <v>13.25</v>
      </c>
      <c r="J7" s="2">
        <f t="shared" ref="J7:J70" si="2">ROUND(SUM(I7*$C$6,$C$5),0)</f>
        <v>9819625</v>
      </c>
      <c r="K7" s="21">
        <v>1</v>
      </c>
      <c r="N7" t="str" cm="1">
        <f t="array" ref="N7:N272">_xlfn._xlws.FILTER(B1テーブル[キー],B1テーブル[許可]=1)</f>
        <v>B1-7-7</v>
      </c>
      <c r="O7" cm="1">
        <f t="array" ref="O7:O272">_xlfn._xlws.FILTER(B1テーブル[m2],B1テーブル[許可]=1)</f>
        <v>13.25</v>
      </c>
      <c r="P7" s="19" cm="1">
        <f t="array" ref="P7:P272">_xlfn._xlws.FILTER(B1テーブル[M],B1テーブル[許可]=1)</f>
        <v>9819625</v>
      </c>
    </row>
    <row r="8" spans="2:16" x14ac:dyDescent="0.25">
      <c r="E8" s="1">
        <f t="shared" si="0"/>
        <v>2</v>
      </c>
      <c r="F8" s="10" t="str">
        <f t="shared" si="1"/>
        <v>B1-7-7.5</v>
      </c>
      <c r="G8" s="14">
        <f t="shared" ref="G8:G71" si="3">$G$3+ROUNDDOWN($E7/($I$4+1),0)*0.5</f>
        <v>7</v>
      </c>
      <c r="H8" s="14">
        <f t="shared" ref="H8:H71" si="4">IF(MOD(E8-1,$I$4+1)=0,$H$3,H7+0.5)</f>
        <v>7.5</v>
      </c>
      <c r="I8" s="4">
        <f t="shared" ref="I8:I71" si="5">(G8*H8)/4+1</f>
        <v>14.125</v>
      </c>
      <c r="J8" s="2">
        <f t="shared" si="2"/>
        <v>10243563</v>
      </c>
      <c r="K8" s="21">
        <v>1</v>
      </c>
      <c r="N8" t="str">
        <v>B1-7-7.5</v>
      </c>
      <c r="O8">
        <v>14.125</v>
      </c>
      <c r="P8" s="19">
        <v>10243563</v>
      </c>
    </row>
    <row r="9" spans="2:16" x14ac:dyDescent="0.25">
      <c r="E9" s="1">
        <f t="shared" si="0"/>
        <v>3</v>
      </c>
      <c r="F9" s="10" t="str">
        <f t="shared" si="1"/>
        <v>B1-7-8</v>
      </c>
      <c r="G9" s="14">
        <f t="shared" si="3"/>
        <v>7</v>
      </c>
      <c r="H9" s="14">
        <f t="shared" si="4"/>
        <v>8</v>
      </c>
      <c r="I9" s="4">
        <f t="shared" si="5"/>
        <v>15</v>
      </c>
      <c r="J9" s="2">
        <f t="shared" si="2"/>
        <v>10667500</v>
      </c>
      <c r="K9" s="21">
        <v>1</v>
      </c>
      <c r="N9" t="str">
        <v>B1-7-8</v>
      </c>
      <c r="O9">
        <v>15</v>
      </c>
      <c r="P9" s="19">
        <v>10667500</v>
      </c>
    </row>
    <row r="10" spans="2:16" x14ac:dyDescent="0.25">
      <c r="E10" s="1">
        <f t="shared" si="0"/>
        <v>4</v>
      </c>
      <c r="F10" s="10" t="str">
        <f t="shared" si="1"/>
        <v>B1-7-8.5</v>
      </c>
      <c r="G10" s="14">
        <f t="shared" si="3"/>
        <v>7</v>
      </c>
      <c r="H10" s="14">
        <f t="shared" si="4"/>
        <v>8.5</v>
      </c>
      <c r="I10" s="4">
        <f t="shared" si="5"/>
        <v>15.875</v>
      </c>
      <c r="J10" s="2">
        <f t="shared" si="2"/>
        <v>11091438</v>
      </c>
      <c r="K10" s="21">
        <v>1</v>
      </c>
      <c r="N10" t="str">
        <v>B1-7-8.5</v>
      </c>
      <c r="O10">
        <v>15.875</v>
      </c>
      <c r="P10" s="19">
        <v>11091438</v>
      </c>
    </row>
    <row r="11" spans="2:16" x14ac:dyDescent="0.25">
      <c r="E11" s="1">
        <f t="shared" si="0"/>
        <v>5</v>
      </c>
      <c r="F11" s="10" t="str">
        <f t="shared" si="1"/>
        <v>B1-7-9</v>
      </c>
      <c r="G11" s="14">
        <f t="shared" si="3"/>
        <v>7</v>
      </c>
      <c r="H11" s="14">
        <f t="shared" si="4"/>
        <v>9</v>
      </c>
      <c r="I11" s="4">
        <f t="shared" si="5"/>
        <v>16.75</v>
      </c>
      <c r="J11" s="2">
        <f t="shared" si="2"/>
        <v>11515375</v>
      </c>
      <c r="K11" s="21">
        <v>1</v>
      </c>
      <c r="N11" t="str">
        <v>B1-7-9</v>
      </c>
      <c r="O11">
        <v>16.75</v>
      </c>
      <c r="P11" s="19">
        <v>11515375</v>
      </c>
    </row>
    <row r="12" spans="2:16" x14ac:dyDescent="0.25">
      <c r="E12" s="1">
        <f t="shared" si="0"/>
        <v>6</v>
      </c>
      <c r="F12" s="10" t="str">
        <f t="shared" si="1"/>
        <v>B1-7-9.5</v>
      </c>
      <c r="G12" s="14">
        <f t="shared" si="3"/>
        <v>7</v>
      </c>
      <c r="H12" s="14">
        <f t="shared" si="4"/>
        <v>9.5</v>
      </c>
      <c r="I12" s="4">
        <f t="shared" si="5"/>
        <v>17.625</v>
      </c>
      <c r="J12" s="2">
        <f t="shared" si="2"/>
        <v>11939313</v>
      </c>
      <c r="K12" s="21">
        <v>1</v>
      </c>
      <c r="N12" t="str">
        <v>B1-7-9.5</v>
      </c>
      <c r="O12">
        <v>17.625</v>
      </c>
      <c r="P12" s="19">
        <v>11939313</v>
      </c>
    </row>
    <row r="13" spans="2:16" x14ac:dyDescent="0.25">
      <c r="E13" s="1">
        <f t="shared" si="0"/>
        <v>7</v>
      </c>
      <c r="F13" s="10" t="str">
        <f t="shared" si="1"/>
        <v>B1-7-10</v>
      </c>
      <c r="G13" s="14">
        <f t="shared" si="3"/>
        <v>7</v>
      </c>
      <c r="H13" s="14">
        <f t="shared" si="4"/>
        <v>10</v>
      </c>
      <c r="I13" s="4">
        <f t="shared" si="5"/>
        <v>18.5</v>
      </c>
      <c r="J13" s="2">
        <f t="shared" si="2"/>
        <v>12363250</v>
      </c>
      <c r="K13" s="21">
        <v>1</v>
      </c>
      <c r="N13" t="str">
        <v>B1-7-10</v>
      </c>
      <c r="O13">
        <v>18.5</v>
      </c>
      <c r="P13" s="19">
        <v>12363250</v>
      </c>
    </row>
    <row r="14" spans="2:16" x14ac:dyDescent="0.25">
      <c r="E14" s="1">
        <f t="shared" si="0"/>
        <v>8</v>
      </c>
      <c r="F14" s="10" t="str">
        <f t="shared" si="1"/>
        <v>B1-7-10.5</v>
      </c>
      <c r="G14" s="14">
        <f t="shared" si="3"/>
        <v>7</v>
      </c>
      <c r="H14" s="14">
        <f t="shared" si="4"/>
        <v>10.5</v>
      </c>
      <c r="I14" s="4">
        <f t="shared" si="5"/>
        <v>19.375</v>
      </c>
      <c r="J14" s="2">
        <f t="shared" si="2"/>
        <v>12787188</v>
      </c>
      <c r="K14" s="21">
        <v>1</v>
      </c>
      <c r="N14" t="str">
        <v>B1-7-10.5</v>
      </c>
      <c r="O14">
        <v>19.375</v>
      </c>
      <c r="P14" s="19">
        <v>12787188</v>
      </c>
    </row>
    <row r="15" spans="2:16" x14ac:dyDescent="0.25">
      <c r="E15" s="1">
        <f t="shared" si="0"/>
        <v>9</v>
      </c>
      <c r="F15" s="10" t="str">
        <f t="shared" si="1"/>
        <v>B1-7-11</v>
      </c>
      <c r="G15" s="14">
        <f t="shared" si="3"/>
        <v>7</v>
      </c>
      <c r="H15" s="14">
        <f t="shared" si="4"/>
        <v>11</v>
      </c>
      <c r="I15" s="4">
        <f t="shared" si="5"/>
        <v>20.25</v>
      </c>
      <c r="J15" s="2">
        <f t="shared" si="2"/>
        <v>13211125</v>
      </c>
      <c r="K15" s="21">
        <v>1</v>
      </c>
      <c r="N15" t="str">
        <v>B1-7-11</v>
      </c>
      <c r="O15">
        <v>20.25</v>
      </c>
      <c r="P15" s="19">
        <v>13211125</v>
      </c>
    </row>
    <row r="16" spans="2:16" x14ac:dyDescent="0.25">
      <c r="E16" s="1">
        <f t="shared" si="0"/>
        <v>10</v>
      </c>
      <c r="F16" s="10" t="str">
        <f t="shared" si="1"/>
        <v>B1-7-11.5</v>
      </c>
      <c r="G16" s="14">
        <f t="shared" si="3"/>
        <v>7</v>
      </c>
      <c r="H16" s="14">
        <f t="shared" si="4"/>
        <v>11.5</v>
      </c>
      <c r="I16" s="4">
        <f t="shared" si="5"/>
        <v>21.125</v>
      </c>
      <c r="J16" s="2">
        <f t="shared" si="2"/>
        <v>13635063</v>
      </c>
      <c r="K16" s="21">
        <v>1</v>
      </c>
      <c r="N16" t="str">
        <v>B1-7-11.5</v>
      </c>
      <c r="O16">
        <v>21.125</v>
      </c>
      <c r="P16" s="19">
        <v>13635063</v>
      </c>
    </row>
    <row r="17" spans="5:16" x14ac:dyDescent="0.25">
      <c r="E17" s="1">
        <f t="shared" si="0"/>
        <v>11</v>
      </c>
      <c r="F17" s="10" t="str">
        <f t="shared" si="1"/>
        <v>B1-7-12</v>
      </c>
      <c r="G17" s="14">
        <f t="shared" si="3"/>
        <v>7</v>
      </c>
      <c r="H17" s="14">
        <f t="shared" si="4"/>
        <v>12</v>
      </c>
      <c r="I17" s="4">
        <f t="shared" si="5"/>
        <v>22</v>
      </c>
      <c r="J17" s="2">
        <f t="shared" si="2"/>
        <v>14059000</v>
      </c>
      <c r="K17" s="21">
        <v>1</v>
      </c>
      <c r="N17" t="str">
        <v>B1-7-12</v>
      </c>
      <c r="O17">
        <v>22</v>
      </c>
      <c r="P17" s="19">
        <v>14059000</v>
      </c>
    </row>
    <row r="18" spans="5:16" x14ac:dyDescent="0.25">
      <c r="E18" s="1">
        <f t="shared" si="0"/>
        <v>12</v>
      </c>
      <c r="F18" s="10" t="str">
        <f t="shared" si="1"/>
        <v>B1-7-12.5</v>
      </c>
      <c r="G18" s="14">
        <f t="shared" si="3"/>
        <v>7</v>
      </c>
      <c r="H18" s="14">
        <f t="shared" si="4"/>
        <v>12.5</v>
      </c>
      <c r="I18" s="4">
        <f t="shared" si="5"/>
        <v>22.875</v>
      </c>
      <c r="J18" s="2">
        <f t="shared" si="2"/>
        <v>14482938</v>
      </c>
      <c r="K18" s="21">
        <v>1</v>
      </c>
      <c r="N18" t="str">
        <v>B1-7-12.5</v>
      </c>
      <c r="O18">
        <v>22.875</v>
      </c>
      <c r="P18" s="19">
        <v>14482938</v>
      </c>
    </row>
    <row r="19" spans="5:16" x14ac:dyDescent="0.25">
      <c r="E19" s="1">
        <f t="shared" si="0"/>
        <v>13</v>
      </c>
      <c r="F19" s="10" t="str">
        <f t="shared" si="1"/>
        <v>B1-7-13</v>
      </c>
      <c r="G19" s="14">
        <f t="shared" si="3"/>
        <v>7</v>
      </c>
      <c r="H19" s="14">
        <f t="shared" si="4"/>
        <v>13</v>
      </c>
      <c r="I19" s="4">
        <f t="shared" si="5"/>
        <v>23.75</v>
      </c>
      <c r="J19" s="2">
        <f t="shared" si="2"/>
        <v>14906875</v>
      </c>
      <c r="K19" s="21">
        <v>1</v>
      </c>
      <c r="N19" t="str">
        <v>B1-7-13</v>
      </c>
      <c r="O19">
        <v>23.75</v>
      </c>
      <c r="P19" s="19">
        <v>14906875</v>
      </c>
    </row>
    <row r="20" spans="5:16" x14ac:dyDescent="0.25">
      <c r="E20" s="1">
        <f t="shared" si="0"/>
        <v>14</v>
      </c>
      <c r="F20" s="10" t="str">
        <f t="shared" si="1"/>
        <v>B1-7-13.5</v>
      </c>
      <c r="G20" s="14">
        <f t="shared" si="3"/>
        <v>7</v>
      </c>
      <c r="H20" s="14">
        <f t="shared" si="4"/>
        <v>13.5</v>
      </c>
      <c r="I20" s="4">
        <f t="shared" si="5"/>
        <v>24.625</v>
      </c>
      <c r="J20" s="2">
        <f t="shared" si="2"/>
        <v>15330813</v>
      </c>
      <c r="K20" s="21">
        <v>1</v>
      </c>
      <c r="N20" t="str">
        <v>B1-7-13.5</v>
      </c>
      <c r="O20">
        <v>24.625</v>
      </c>
      <c r="P20" s="19">
        <v>15330813</v>
      </c>
    </row>
    <row r="21" spans="5:16" x14ac:dyDescent="0.25">
      <c r="E21" s="1">
        <f t="shared" si="0"/>
        <v>15</v>
      </c>
      <c r="F21" s="10" t="str">
        <f t="shared" si="1"/>
        <v>B1-7-14</v>
      </c>
      <c r="G21" s="14">
        <f t="shared" si="3"/>
        <v>7</v>
      </c>
      <c r="H21" s="14">
        <f t="shared" si="4"/>
        <v>14</v>
      </c>
      <c r="I21" s="4">
        <f t="shared" si="5"/>
        <v>25.5</v>
      </c>
      <c r="J21" s="2">
        <f t="shared" si="2"/>
        <v>15754750</v>
      </c>
      <c r="K21" s="21">
        <v>1</v>
      </c>
      <c r="N21" t="str">
        <v>B1-7-14</v>
      </c>
      <c r="O21">
        <v>25.5</v>
      </c>
      <c r="P21" s="19">
        <v>15754750</v>
      </c>
    </row>
    <row r="22" spans="5:16" x14ac:dyDescent="0.25">
      <c r="E22" s="1">
        <f t="shared" si="0"/>
        <v>16</v>
      </c>
      <c r="F22" s="10" t="str">
        <f t="shared" si="1"/>
        <v>B1-7-14.5</v>
      </c>
      <c r="G22" s="14">
        <f t="shared" si="3"/>
        <v>7</v>
      </c>
      <c r="H22" s="14">
        <f t="shared" si="4"/>
        <v>14.5</v>
      </c>
      <c r="I22" s="4">
        <f t="shared" si="5"/>
        <v>26.375</v>
      </c>
      <c r="J22" s="2">
        <f t="shared" si="2"/>
        <v>16178688</v>
      </c>
      <c r="K22" s="21">
        <v>1</v>
      </c>
      <c r="N22" t="str">
        <v>B1-7-14.5</v>
      </c>
      <c r="O22">
        <v>26.375</v>
      </c>
      <c r="P22" s="19">
        <v>16178688</v>
      </c>
    </row>
    <row r="23" spans="5:16" x14ac:dyDescent="0.25">
      <c r="E23" s="1">
        <f t="shared" si="0"/>
        <v>17</v>
      </c>
      <c r="F23" s="10" t="str">
        <f t="shared" si="1"/>
        <v>B1-7-15</v>
      </c>
      <c r="G23" s="14">
        <f t="shared" si="3"/>
        <v>7</v>
      </c>
      <c r="H23" s="14">
        <f t="shared" si="4"/>
        <v>15</v>
      </c>
      <c r="I23" s="4">
        <f t="shared" si="5"/>
        <v>27.25</v>
      </c>
      <c r="J23" s="2">
        <f t="shared" si="2"/>
        <v>16602625</v>
      </c>
      <c r="K23" s="21">
        <v>1</v>
      </c>
      <c r="N23" t="str">
        <v>B1-7-15</v>
      </c>
      <c r="O23">
        <v>27.25</v>
      </c>
      <c r="P23" s="19">
        <v>16602625</v>
      </c>
    </row>
    <row r="24" spans="5:16" x14ac:dyDescent="0.25">
      <c r="E24" s="1">
        <f t="shared" si="0"/>
        <v>18</v>
      </c>
      <c r="F24" s="10" t="str">
        <f t="shared" si="1"/>
        <v>B1-7-15.5</v>
      </c>
      <c r="G24" s="14">
        <f t="shared" si="3"/>
        <v>7</v>
      </c>
      <c r="H24" s="14">
        <f t="shared" si="4"/>
        <v>15.5</v>
      </c>
      <c r="I24" s="4">
        <f t="shared" si="5"/>
        <v>28.125</v>
      </c>
      <c r="J24" s="2">
        <f t="shared" si="2"/>
        <v>17026563</v>
      </c>
      <c r="K24" s="21">
        <v>1</v>
      </c>
      <c r="N24" t="str">
        <v>B1-7-15.5</v>
      </c>
      <c r="O24">
        <v>28.125</v>
      </c>
      <c r="P24" s="19">
        <v>17026563</v>
      </c>
    </row>
    <row r="25" spans="5:16" x14ac:dyDescent="0.25">
      <c r="E25" s="1">
        <f t="shared" si="0"/>
        <v>19</v>
      </c>
      <c r="F25" s="10" t="str">
        <f t="shared" si="1"/>
        <v>B1-7-16</v>
      </c>
      <c r="G25" s="14">
        <f t="shared" si="3"/>
        <v>7</v>
      </c>
      <c r="H25" s="14">
        <f t="shared" si="4"/>
        <v>16</v>
      </c>
      <c r="I25" s="4">
        <f t="shared" si="5"/>
        <v>29</v>
      </c>
      <c r="J25" s="2">
        <f t="shared" si="2"/>
        <v>17450500</v>
      </c>
      <c r="K25" s="21">
        <v>1</v>
      </c>
      <c r="N25" t="str">
        <v>B1-7-16</v>
      </c>
      <c r="O25">
        <v>29</v>
      </c>
      <c r="P25" s="19">
        <v>17450500</v>
      </c>
    </row>
    <row r="26" spans="5:16" x14ac:dyDescent="0.25">
      <c r="E26" s="1">
        <f t="shared" si="0"/>
        <v>20</v>
      </c>
      <c r="F26" s="10" t="str">
        <f t="shared" si="1"/>
        <v>B1-7.5-7</v>
      </c>
      <c r="G26" s="14">
        <f t="shared" si="3"/>
        <v>7.5</v>
      </c>
      <c r="H26" s="14">
        <f t="shared" si="4"/>
        <v>7</v>
      </c>
      <c r="I26" s="4">
        <f t="shared" si="5"/>
        <v>14.125</v>
      </c>
      <c r="J26" s="2">
        <f t="shared" si="2"/>
        <v>10243563</v>
      </c>
      <c r="K26" s="21">
        <v>1</v>
      </c>
      <c r="N26" t="str">
        <v>B1-7.5-7</v>
      </c>
      <c r="O26">
        <v>14.125</v>
      </c>
      <c r="P26" s="19">
        <v>10243563</v>
      </c>
    </row>
    <row r="27" spans="5:16" x14ac:dyDescent="0.25">
      <c r="E27" s="1">
        <f t="shared" si="0"/>
        <v>21</v>
      </c>
      <c r="F27" s="10" t="str">
        <f t="shared" si="1"/>
        <v>B1-7.5-7.5</v>
      </c>
      <c r="G27" s="14">
        <f t="shared" si="3"/>
        <v>7.5</v>
      </c>
      <c r="H27" s="14">
        <f t="shared" si="4"/>
        <v>7.5</v>
      </c>
      <c r="I27" s="4">
        <f t="shared" si="5"/>
        <v>15.0625</v>
      </c>
      <c r="J27" s="2">
        <f t="shared" si="2"/>
        <v>10697781</v>
      </c>
      <c r="K27" s="21">
        <v>1</v>
      </c>
      <c r="N27" t="str">
        <v>B1-7.5-7.5</v>
      </c>
      <c r="O27">
        <v>15.0625</v>
      </c>
      <c r="P27" s="19">
        <v>10697781</v>
      </c>
    </row>
    <row r="28" spans="5:16" x14ac:dyDescent="0.25">
      <c r="E28" s="1">
        <f t="shared" si="0"/>
        <v>22</v>
      </c>
      <c r="F28" s="10" t="str">
        <f t="shared" si="1"/>
        <v>B1-7.5-8</v>
      </c>
      <c r="G28" s="14">
        <f t="shared" si="3"/>
        <v>7.5</v>
      </c>
      <c r="H28" s="14">
        <f t="shared" si="4"/>
        <v>8</v>
      </c>
      <c r="I28" s="4">
        <f t="shared" si="5"/>
        <v>16</v>
      </c>
      <c r="J28" s="2">
        <f t="shared" si="2"/>
        <v>11152000</v>
      </c>
      <c r="K28" s="21">
        <v>1</v>
      </c>
      <c r="N28" t="str">
        <v>B1-7.5-8</v>
      </c>
      <c r="O28">
        <v>16</v>
      </c>
      <c r="P28" s="19">
        <v>11152000</v>
      </c>
    </row>
    <row r="29" spans="5:16" x14ac:dyDescent="0.25">
      <c r="E29" s="1">
        <f t="shared" si="0"/>
        <v>23</v>
      </c>
      <c r="F29" s="10" t="str">
        <f t="shared" si="1"/>
        <v>B1-7.5-8.5</v>
      </c>
      <c r="G29" s="14">
        <f t="shared" si="3"/>
        <v>7.5</v>
      </c>
      <c r="H29" s="14">
        <f t="shared" si="4"/>
        <v>8.5</v>
      </c>
      <c r="I29" s="4">
        <f t="shared" si="5"/>
        <v>16.9375</v>
      </c>
      <c r="J29" s="2">
        <f t="shared" si="2"/>
        <v>11606219</v>
      </c>
      <c r="K29" s="21">
        <v>1</v>
      </c>
      <c r="N29" t="str">
        <v>B1-7.5-8.5</v>
      </c>
      <c r="O29">
        <v>16.9375</v>
      </c>
      <c r="P29" s="19">
        <v>11606219</v>
      </c>
    </row>
    <row r="30" spans="5:16" x14ac:dyDescent="0.25">
      <c r="E30" s="1">
        <f t="shared" si="0"/>
        <v>24</v>
      </c>
      <c r="F30" s="10" t="str">
        <f t="shared" si="1"/>
        <v>B1-7.5-9</v>
      </c>
      <c r="G30" s="14">
        <f t="shared" si="3"/>
        <v>7.5</v>
      </c>
      <c r="H30" s="14">
        <f t="shared" si="4"/>
        <v>9</v>
      </c>
      <c r="I30" s="4">
        <f t="shared" si="5"/>
        <v>17.875</v>
      </c>
      <c r="J30" s="2">
        <f t="shared" si="2"/>
        <v>12060438</v>
      </c>
      <c r="K30" s="21">
        <v>1</v>
      </c>
      <c r="N30" t="str">
        <v>B1-7.5-9</v>
      </c>
      <c r="O30">
        <v>17.875</v>
      </c>
      <c r="P30" s="19">
        <v>12060438</v>
      </c>
    </row>
    <row r="31" spans="5:16" x14ac:dyDescent="0.25">
      <c r="E31" s="1">
        <f t="shared" si="0"/>
        <v>25</v>
      </c>
      <c r="F31" s="10" t="str">
        <f t="shared" si="1"/>
        <v>B1-7.5-9.5</v>
      </c>
      <c r="G31" s="14">
        <f t="shared" si="3"/>
        <v>7.5</v>
      </c>
      <c r="H31" s="14">
        <f t="shared" si="4"/>
        <v>9.5</v>
      </c>
      <c r="I31" s="4">
        <f t="shared" si="5"/>
        <v>18.8125</v>
      </c>
      <c r="J31" s="2">
        <f t="shared" si="2"/>
        <v>12514656</v>
      </c>
      <c r="K31" s="21">
        <v>1</v>
      </c>
      <c r="N31" t="str">
        <v>B1-7.5-9.5</v>
      </c>
      <c r="O31">
        <v>18.8125</v>
      </c>
      <c r="P31" s="19">
        <v>12514656</v>
      </c>
    </row>
    <row r="32" spans="5:16" x14ac:dyDescent="0.25">
      <c r="E32" s="1">
        <f t="shared" si="0"/>
        <v>26</v>
      </c>
      <c r="F32" s="10" t="str">
        <f t="shared" si="1"/>
        <v>B1-7.5-10</v>
      </c>
      <c r="G32" s="14">
        <f t="shared" si="3"/>
        <v>7.5</v>
      </c>
      <c r="H32" s="14">
        <f t="shared" si="4"/>
        <v>10</v>
      </c>
      <c r="I32" s="4">
        <f t="shared" si="5"/>
        <v>19.75</v>
      </c>
      <c r="J32" s="2">
        <f t="shared" si="2"/>
        <v>12968875</v>
      </c>
      <c r="K32" s="21">
        <v>1</v>
      </c>
      <c r="N32" t="str">
        <v>B1-7.5-10</v>
      </c>
      <c r="O32">
        <v>19.75</v>
      </c>
      <c r="P32" s="19">
        <v>12968875</v>
      </c>
    </row>
    <row r="33" spans="5:16" x14ac:dyDescent="0.25">
      <c r="E33" s="1">
        <f t="shared" si="0"/>
        <v>27</v>
      </c>
      <c r="F33" s="10" t="str">
        <f t="shared" si="1"/>
        <v>B1-7.5-10.5</v>
      </c>
      <c r="G33" s="14">
        <f t="shared" si="3"/>
        <v>7.5</v>
      </c>
      <c r="H33" s="14">
        <f t="shared" si="4"/>
        <v>10.5</v>
      </c>
      <c r="I33" s="4">
        <f t="shared" si="5"/>
        <v>20.6875</v>
      </c>
      <c r="J33" s="2">
        <f t="shared" si="2"/>
        <v>13423094</v>
      </c>
      <c r="K33" s="21">
        <v>1</v>
      </c>
      <c r="N33" t="str">
        <v>B1-7.5-10.5</v>
      </c>
      <c r="O33">
        <v>20.6875</v>
      </c>
      <c r="P33" s="19">
        <v>13423094</v>
      </c>
    </row>
    <row r="34" spans="5:16" x14ac:dyDescent="0.25">
      <c r="E34" s="1">
        <f t="shared" si="0"/>
        <v>28</v>
      </c>
      <c r="F34" s="10" t="str">
        <f t="shared" si="1"/>
        <v>B1-7.5-11</v>
      </c>
      <c r="G34" s="14">
        <f t="shared" si="3"/>
        <v>7.5</v>
      </c>
      <c r="H34" s="14">
        <f t="shared" si="4"/>
        <v>11</v>
      </c>
      <c r="I34" s="4">
        <f t="shared" si="5"/>
        <v>21.625</v>
      </c>
      <c r="J34" s="2">
        <f t="shared" si="2"/>
        <v>13877313</v>
      </c>
      <c r="K34" s="21">
        <v>1</v>
      </c>
      <c r="N34" t="str">
        <v>B1-7.5-11</v>
      </c>
      <c r="O34">
        <v>21.625</v>
      </c>
      <c r="P34" s="19">
        <v>13877313</v>
      </c>
    </row>
    <row r="35" spans="5:16" x14ac:dyDescent="0.25">
      <c r="E35" s="1">
        <f t="shared" si="0"/>
        <v>29</v>
      </c>
      <c r="F35" s="10" t="str">
        <f t="shared" si="1"/>
        <v>B1-7.5-11.5</v>
      </c>
      <c r="G35" s="14">
        <f t="shared" si="3"/>
        <v>7.5</v>
      </c>
      <c r="H35" s="14">
        <f t="shared" si="4"/>
        <v>11.5</v>
      </c>
      <c r="I35" s="4">
        <f t="shared" si="5"/>
        <v>22.5625</v>
      </c>
      <c r="J35" s="2">
        <f t="shared" si="2"/>
        <v>14331531</v>
      </c>
      <c r="K35" s="21">
        <v>1</v>
      </c>
      <c r="N35" t="str">
        <v>B1-7.5-11.5</v>
      </c>
      <c r="O35">
        <v>22.5625</v>
      </c>
      <c r="P35" s="19">
        <v>14331531</v>
      </c>
    </row>
    <row r="36" spans="5:16" x14ac:dyDescent="0.25">
      <c r="E36" s="1">
        <f t="shared" si="0"/>
        <v>30</v>
      </c>
      <c r="F36" s="10" t="str">
        <f t="shared" si="1"/>
        <v>B1-7.5-12</v>
      </c>
      <c r="G36" s="14">
        <f t="shared" si="3"/>
        <v>7.5</v>
      </c>
      <c r="H36" s="14">
        <f t="shared" si="4"/>
        <v>12</v>
      </c>
      <c r="I36" s="4">
        <f t="shared" si="5"/>
        <v>23.5</v>
      </c>
      <c r="J36" s="2">
        <f t="shared" si="2"/>
        <v>14785750</v>
      </c>
      <c r="K36" s="21">
        <v>1</v>
      </c>
      <c r="N36" t="str">
        <v>B1-7.5-12</v>
      </c>
      <c r="O36">
        <v>23.5</v>
      </c>
      <c r="P36" s="19">
        <v>14785750</v>
      </c>
    </row>
    <row r="37" spans="5:16" x14ac:dyDescent="0.25">
      <c r="E37" s="1">
        <f t="shared" si="0"/>
        <v>31</v>
      </c>
      <c r="F37" s="10" t="str">
        <f t="shared" si="1"/>
        <v>B1-7.5-12.5</v>
      </c>
      <c r="G37" s="14">
        <f t="shared" si="3"/>
        <v>7.5</v>
      </c>
      <c r="H37" s="14">
        <f t="shared" si="4"/>
        <v>12.5</v>
      </c>
      <c r="I37" s="4">
        <f t="shared" si="5"/>
        <v>24.4375</v>
      </c>
      <c r="J37" s="2">
        <f t="shared" si="2"/>
        <v>15239969</v>
      </c>
      <c r="K37" s="21">
        <v>1</v>
      </c>
      <c r="N37" t="str">
        <v>B1-7.5-12.5</v>
      </c>
      <c r="O37">
        <v>24.4375</v>
      </c>
      <c r="P37" s="19">
        <v>15239969</v>
      </c>
    </row>
    <row r="38" spans="5:16" x14ac:dyDescent="0.25">
      <c r="E38" s="1">
        <f t="shared" si="0"/>
        <v>32</v>
      </c>
      <c r="F38" s="10" t="str">
        <f t="shared" si="1"/>
        <v>B1-7.5-13</v>
      </c>
      <c r="G38" s="14">
        <f t="shared" si="3"/>
        <v>7.5</v>
      </c>
      <c r="H38" s="14">
        <f t="shared" si="4"/>
        <v>13</v>
      </c>
      <c r="I38" s="4">
        <f t="shared" si="5"/>
        <v>25.375</v>
      </c>
      <c r="J38" s="2">
        <f t="shared" si="2"/>
        <v>15694188</v>
      </c>
      <c r="K38" s="21">
        <v>1</v>
      </c>
      <c r="N38" t="str">
        <v>B1-7.5-13</v>
      </c>
      <c r="O38">
        <v>25.375</v>
      </c>
      <c r="P38" s="19">
        <v>15694188</v>
      </c>
    </row>
    <row r="39" spans="5:16" x14ac:dyDescent="0.25">
      <c r="E39" s="1">
        <f t="shared" si="0"/>
        <v>33</v>
      </c>
      <c r="F39" s="10" t="str">
        <f t="shared" si="1"/>
        <v>B1-7.5-13.5</v>
      </c>
      <c r="G39" s="14">
        <f t="shared" si="3"/>
        <v>7.5</v>
      </c>
      <c r="H39" s="14">
        <f t="shared" si="4"/>
        <v>13.5</v>
      </c>
      <c r="I39" s="4">
        <f t="shared" si="5"/>
        <v>26.3125</v>
      </c>
      <c r="J39" s="2">
        <f t="shared" si="2"/>
        <v>16148406</v>
      </c>
      <c r="K39" s="21">
        <v>1</v>
      </c>
      <c r="N39" t="str">
        <v>B1-7.5-13.5</v>
      </c>
      <c r="O39">
        <v>26.3125</v>
      </c>
      <c r="P39" s="19">
        <v>16148406</v>
      </c>
    </row>
    <row r="40" spans="5:16" x14ac:dyDescent="0.25">
      <c r="E40" s="1">
        <f t="shared" si="0"/>
        <v>34</v>
      </c>
      <c r="F40" s="10" t="str">
        <f t="shared" si="1"/>
        <v>B1-7.5-14</v>
      </c>
      <c r="G40" s="14">
        <f t="shared" si="3"/>
        <v>7.5</v>
      </c>
      <c r="H40" s="14">
        <f t="shared" si="4"/>
        <v>14</v>
      </c>
      <c r="I40" s="4">
        <f t="shared" si="5"/>
        <v>27.25</v>
      </c>
      <c r="J40" s="2">
        <f t="shared" si="2"/>
        <v>16602625</v>
      </c>
      <c r="K40" s="21">
        <v>1</v>
      </c>
      <c r="N40" t="str">
        <v>B1-7.5-14</v>
      </c>
      <c r="O40">
        <v>27.25</v>
      </c>
      <c r="P40" s="19">
        <v>16602625</v>
      </c>
    </row>
    <row r="41" spans="5:16" x14ac:dyDescent="0.25">
      <c r="E41" s="1">
        <f t="shared" si="0"/>
        <v>35</v>
      </c>
      <c r="F41" s="10" t="str">
        <f t="shared" si="1"/>
        <v>B1-7.5-14.5</v>
      </c>
      <c r="G41" s="14">
        <f t="shared" si="3"/>
        <v>7.5</v>
      </c>
      <c r="H41" s="14">
        <f t="shared" si="4"/>
        <v>14.5</v>
      </c>
      <c r="I41" s="4">
        <f t="shared" si="5"/>
        <v>28.1875</v>
      </c>
      <c r="J41" s="2">
        <f t="shared" si="2"/>
        <v>17056844</v>
      </c>
      <c r="K41" s="21">
        <v>1</v>
      </c>
      <c r="N41" t="str">
        <v>B1-7.5-14.5</v>
      </c>
      <c r="O41">
        <v>28.1875</v>
      </c>
      <c r="P41" s="19">
        <v>17056844</v>
      </c>
    </row>
    <row r="42" spans="5:16" x14ac:dyDescent="0.25">
      <c r="E42" s="1">
        <f t="shared" si="0"/>
        <v>36</v>
      </c>
      <c r="F42" s="10" t="str">
        <f t="shared" si="1"/>
        <v>B1-7.5-15</v>
      </c>
      <c r="G42" s="14">
        <f t="shared" si="3"/>
        <v>7.5</v>
      </c>
      <c r="H42" s="14">
        <f t="shared" si="4"/>
        <v>15</v>
      </c>
      <c r="I42" s="4">
        <f t="shared" si="5"/>
        <v>29.125</v>
      </c>
      <c r="J42" s="2">
        <f t="shared" si="2"/>
        <v>17511063</v>
      </c>
      <c r="K42" s="21">
        <v>1</v>
      </c>
      <c r="N42" t="str">
        <v>B1-7.5-15</v>
      </c>
      <c r="O42">
        <v>29.125</v>
      </c>
      <c r="P42" s="19">
        <v>17511063</v>
      </c>
    </row>
    <row r="43" spans="5:16" x14ac:dyDescent="0.25">
      <c r="E43" s="1">
        <f t="shared" si="0"/>
        <v>37</v>
      </c>
      <c r="F43" s="10" t="str">
        <f t="shared" si="1"/>
        <v>B1-7.5-15.5</v>
      </c>
      <c r="G43" s="14">
        <f t="shared" si="3"/>
        <v>7.5</v>
      </c>
      <c r="H43" s="14">
        <f t="shared" si="4"/>
        <v>15.5</v>
      </c>
      <c r="I43" s="4">
        <f t="shared" si="5"/>
        <v>30.0625</v>
      </c>
      <c r="J43" s="2">
        <f t="shared" si="2"/>
        <v>17965281</v>
      </c>
      <c r="K43" s="21">
        <v>1</v>
      </c>
      <c r="N43" t="str">
        <v>B1-7.5-15.5</v>
      </c>
      <c r="O43">
        <v>30.0625</v>
      </c>
      <c r="P43" s="19">
        <v>17965281</v>
      </c>
    </row>
    <row r="44" spans="5:16" x14ac:dyDescent="0.25">
      <c r="E44" s="1">
        <f t="shared" si="0"/>
        <v>38</v>
      </c>
      <c r="F44" s="10" t="str">
        <f t="shared" si="1"/>
        <v>B1-7.5-16</v>
      </c>
      <c r="G44" s="14">
        <f t="shared" si="3"/>
        <v>7.5</v>
      </c>
      <c r="H44" s="14">
        <f t="shared" si="4"/>
        <v>16</v>
      </c>
      <c r="I44" s="4">
        <f t="shared" si="5"/>
        <v>31</v>
      </c>
      <c r="J44" s="2">
        <f t="shared" si="2"/>
        <v>18419500</v>
      </c>
      <c r="K44" s="21">
        <v>1</v>
      </c>
      <c r="N44" t="str">
        <v>B1-7.5-16</v>
      </c>
      <c r="O44">
        <v>31</v>
      </c>
      <c r="P44" s="19">
        <v>18419500</v>
      </c>
    </row>
    <row r="45" spans="5:16" x14ac:dyDescent="0.25">
      <c r="E45" s="1">
        <f t="shared" si="0"/>
        <v>39</v>
      </c>
      <c r="F45" s="10" t="str">
        <f t="shared" si="1"/>
        <v>B1-8-7</v>
      </c>
      <c r="G45" s="14">
        <f t="shared" si="3"/>
        <v>8</v>
      </c>
      <c r="H45" s="14">
        <f t="shared" si="4"/>
        <v>7</v>
      </c>
      <c r="I45" s="4">
        <f t="shared" si="5"/>
        <v>15</v>
      </c>
      <c r="J45" s="2">
        <f t="shared" si="2"/>
        <v>10667500</v>
      </c>
      <c r="K45" s="21">
        <v>1</v>
      </c>
      <c r="N45" t="str">
        <v>B1-8-7</v>
      </c>
      <c r="O45">
        <v>15</v>
      </c>
      <c r="P45" s="19">
        <v>10667500</v>
      </c>
    </row>
    <row r="46" spans="5:16" x14ac:dyDescent="0.25">
      <c r="E46" s="1">
        <f t="shared" si="0"/>
        <v>40</v>
      </c>
      <c r="F46" s="10" t="str">
        <f t="shared" si="1"/>
        <v>B1-8-7.5</v>
      </c>
      <c r="G46" s="14">
        <f t="shared" si="3"/>
        <v>8</v>
      </c>
      <c r="H46" s="14">
        <f t="shared" si="4"/>
        <v>7.5</v>
      </c>
      <c r="I46" s="4">
        <f t="shared" si="5"/>
        <v>16</v>
      </c>
      <c r="J46" s="2">
        <f t="shared" si="2"/>
        <v>11152000</v>
      </c>
      <c r="K46" s="21">
        <v>1</v>
      </c>
      <c r="N46" t="str">
        <v>B1-8-7.5</v>
      </c>
      <c r="O46">
        <v>16</v>
      </c>
      <c r="P46" s="19">
        <v>11152000</v>
      </c>
    </row>
    <row r="47" spans="5:16" x14ac:dyDescent="0.25">
      <c r="E47" s="1">
        <f t="shared" si="0"/>
        <v>41</v>
      </c>
      <c r="F47" s="10" t="str">
        <f t="shared" si="1"/>
        <v>B1-8-8</v>
      </c>
      <c r="G47" s="14">
        <f t="shared" si="3"/>
        <v>8</v>
      </c>
      <c r="H47" s="14">
        <f t="shared" si="4"/>
        <v>8</v>
      </c>
      <c r="I47" s="4">
        <f t="shared" si="5"/>
        <v>17</v>
      </c>
      <c r="J47" s="2">
        <f t="shared" si="2"/>
        <v>11636500</v>
      </c>
      <c r="K47" s="21">
        <v>1</v>
      </c>
      <c r="N47" t="str">
        <v>B1-8-8</v>
      </c>
      <c r="O47">
        <v>17</v>
      </c>
      <c r="P47" s="19">
        <v>11636500</v>
      </c>
    </row>
    <row r="48" spans="5:16" x14ac:dyDescent="0.25">
      <c r="E48" s="1">
        <f t="shared" si="0"/>
        <v>42</v>
      </c>
      <c r="F48" s="10" t="str">
        <f t="shared" si="1"/>
        <v>B1-8-8.5</v>
      </c>
      <c r="G48" s="14">
        <f t="shared" si="3"/>
        <v>8</v>
      </c>
      <c r="H48" s="14">
        <f t="shared" si="4"/>
        <v>8.5</v>
      </c>
      <c r="I48" s="4">
        <f t="shared" si="5"/>
        <v>18</v>
      </c>
      <c r="J48" s="2">
        <f t="shared" si="2"/>
        <v>12121000</v>
      </c>
      <c r="K48" s="21">
        <v>1</v>
      </c>
      <c r="N48" t="str">
        <v>B1-8-8.5</v>
      </c>
      <c r="O48">
        <v>18</v>
      </c>
      <c r="P48" s="19">
        <v>12121000</v>
      </c>
    </row>
    <row r="49" spans="5:16" x14ac:dyDescent="0.25">
      <c r="E49" s="1">
        <f t="shared" si="0"/>
        <v>43</v>
      </c>
      <c r="F49" s="10" t="str">
        <f t="shared" si="1"/>
        <v>B1-8-9</v>
      </c>
      <c r="G49" s="14">
        <f t="shared" si="3"/>
        <v>8</v>
      </c>
      <c r="H49" s="14">
        <f t="shared" si="4"/>
        <v>9</v>
      </c>
      <c r="I49" s="4">
        <f t="shared" si="5"/>
        <v>19</v>
      </c>
      <c r="J49" s="2">
        <f t="shared" si="2"/>
        <v>12605500</v>
      </c>
      <c r="K49" s="21">
        <v>1</v>
      </c>
      <c r="N49" t="str">
        <v>B1-8-9</v>
      </c>
      <c r="O49">
        <v>19</v>
      </c>
      <c r="P49" s="19">
        <v>12605500</v>
      </c>
    </row>
    <row r="50" spans="5:16" x14ac:dyDescent="0.25">
      <c r="E50" s="1">
        <f t="shared" si="0"/>
        <v>44</v>
      </c>
      <c r="F50" s="10" t="str">
        <f t="shared" si="1"/>
        <v>B1-8-9.5</v>
      </c>
      <c r="G50" s="14">
        <f t="shared" si="3"/>
        <v>8</v>
      </c>
      <c r="H50" s="14">
        <f t="shared" si="4"/>
        <v>9.5</v>
      </c>
      <c r="I50" s="4">
        <f t="shared" si="5"/>
        <v>20</v>
      </c>
      <c r="J50" s="2">
        <f t="shared" si="2"/>
        <v>13090000</v>
      </c>
      <c r="K50" s="21">
        <v>1</v>
      </c>
      <c r="N50" t="str">
        <v>B1-8-9.5</v>
      </c>
      <c r="O50">
        <v>20</v>
      </c>
      <c r="P50" s="19">
        <v>13090000</v>
      </c>
    </row>
    <row r="51" spans="5:16" x14ac:dyDescent="0.25">
      <c r="E51" s="1">
        <f t="shared" si="0"/>
        <v>45</v>
      </c>
      <c r="F51" s="10" t="str">
        <f t="shared" si="1"/>
        <v>B1-8-10</v>
      </c>
      <c r="G51" s="14">
        <f t="shared" si="3"/>
        <v>8</v>
      </c>
      <c r="H51" s="14">
        <f t="shared" si="4"/>
        <v>10</v>
      </c>
      <c r="I51" s="4">
        <f t="shared" si="5"/>
        <v>21</v>
      </c>
      <c r="J51" s="2">
        <f t="shared" si="2"/>
        <v>13574500</v>
      </c>
      <c r="K51" s="21">
        <v>1</v>
      </c>
      <c r="N51" t="str">
        <v>B1-8-10</v>
      </c>
      <c r="O51">
        <v>21</v>
      </c>
      <c r="P51" s="19">
        <v>13574500</v>
      </c>
    </row>
    <row r="52" spans="5:16" x14ac:dyDescent="0.25">
      <c r="E52" s="1">
        <f t="shared" si="0"/>
        <v>46</v>
      </c>
      <c r="F52" s="10" t="str">
        <f t="shared" si="1"/>
        <v>B1-8-10.5</v>
      </c>
      <c r="G52" s="14">
        <f t="shared" si="3"/>
        <v>8</v>
      </c>
      <c r="H52" s="14">
        <f t="shared" si="4"/>
        <v>10.5</v>
      </c>
      <c r="I52" s="4">
        <f t="shared" si="5"/>
        <v>22</v>
      </c>
      <c r="J52" s="2">
        <f t="shared" si="2"/>
        <v>14059000</v>
      </c>
      <c r="K52" s="21">
        <v>1</v>
      </c>
      <c r="N52" t="str">
        <v>B1-8-10.5</v>
      </c>
      <c r="O52">
        <v>22</v>
      </c>
      <c r="P52" s="19">
        <v>14059000</v>
      </c>
    </row>
    <row r="53" spans="5:16" x14ac:dyDescent="0.25">
      <c r="E53" s="1">
        <f t="shared" si="0"/>
        <v>47</v>
      </c>
      <c r="F53" s="10" t="str">
        <f t="shared" si="1"/>
        <v>B1-8-11</v>
      </c>
      <c r="G53" s="14">
        <f t="shared" si="3"/>
        <v>8</v>
      </c>
      <c r="H53" s="14">
        <f t="shared" si="4"/>
        <v>11</v>
      </c>
      <c r="I53" s="4">
        <f t="shared" si="5"/>
        <v>23</v>
      </c>
      <c r="J53" s="2">
        <f t="shared" si="2"/>
        <v>14543500</v>
      </c>
      <c r="K53" s="21">
        <v>1</v>
      </c>
      <c r="N53" t="str">
        <v>B1-8-11</v>
      </c>
      <c r="O53">
        <v>23</v>
      </c>
      <c r="P53" s="19">
        <v>14543500</v>
      </c>
    </row>
    <row r="54" spans="5:16" x14ac:dyDescent="0.25">
      <c r="E54" s="1">
        <f t="shared" si="0"/>
        <v>48</v>
      </c>
      <c r="F54" s="10" t="str">
        <f t="shared" si="1"/>
        <v>B1-8-11.5</v>
      </c>
      <c r="G54" s="14">
        <f t="shared" si="3"/>
        <v>8</v>
      </c>
      <c r="H54" s="14">
        <f t="shared" si="4"/>
        <v>11.5</v>
      </c>
      <c r="I54" s="4">
        <f t="shared" si="5"/>
        <v>24</v>
      </c>
      <c r="J54" s="2">
        <f t="shared" si="2"/>
        <v>15028000</v>
      </c>
      <c r="K54" s="21">
        <v>1</v>
      </c>
      <c r="N54" t="str">
        <v>B1-8-11.5</v>
      </c>
      <c r="O54">
        <v>24</v>
      </c>
      <c r="P54" s="19">
        <v>15028000</v>
      </c>
    </row>
    <row r="55" spans="5:16" x14ac:dyDescent="0.25">
      <c r="E55" s="1">
        <f t="shared" si="0"/>
        <v>49</v>
      </c>
      <c r="F55" s="10" t="str">
        <f t="shared" si="1"/>
        <v>B1-8-12</v>
      </c>
      <c r="G55" s="14">
        <f t="shared" si="3"/>
        <v>8</v>
      </c>
      <c r="H55" s="14">
        <f t="shared" si="4"/>
        <v>12</v>
      </c>
      <c r="I55" s="4">
        <f t="shared" si="5"/>
        <v>25</v>
      </c>
      <c r="J55" s="2">
        <f t="shared" si="2"/>
        <v>15512500</v>
      </c>
      <c r="K55" s="21">
        <v>1</v>
      </c>
      <c r="N55" t="str">
        <v>B1-8-12</v>
      </c>
      <c r="O55">
        <v>25</v>
      </c>
      <c r="P55" s="19">
        <v>15512500</v>
      </c>
    </row>
    <row r="56" spans="5:16" x14ac:dyDescent="0.25">
      <c r="E56" s="1">
        <f t="shared" si="0"/>
        <v>50</v>
      </c>
      <c r="F56" s="10" t="str">
        <f t="shared" si="1"/>
        <v>B1-8-12.5</v>
      </c>
      <c r="G56" s="14">
        <f t="shared" si="3"/>
        <v>8</v>
      </c>
      <c r="H56" s="14">
        <f t="shared" si="4"/>
        <v>12.5</v>
      </c>
      <c r="I56" s="4">
        <f t="shared" si="5"/>
        <v>26</v>
      </c>
      <c r="J56" s="2">
        <f t="shared" si="2"/>
        <v>15997000</v>
      </c>
      <c r="K56" s="21">
        <v>1</v>
      </c>
      <c r="N56" t="str">
        <v>B1-8-12.5</v>
      </c>
      <c r="O56">
        <v>26</v>
      </c>
      <c r="P56" s="19">
        <v>15997000</v>
      </c>
    </row>
    <row r="57" spans="5:16" x14ac:dyDescent="0.25">
      <c r="E57" s="1">
        <f t="shared" si="0"/>
        <v>51</v>
      </c>
      <c r="F57" s="10" t="str">
        <f t="shared" si="1"/>
        <v>B1-8-13</v>
      </c>
      <c r="G57" s="14">
        <f t="shared" si="3"/>
        <v>8</v>
      </c>
      <c r="H57" s="14">
        <f t="shared" si="4"/>
        <v>13</v>
      </c>
      <c r="I57" s="4">
        <f t="shared" si="5"/>
        <v>27</v>
      </c>
      <c r="J57" s="2">
        <f t="shared" si="2"/>
        <v>16481500</v>
      </c>
      <c r="K57" s="21">
        <v>1</v>
      </c>
      <c r="N57" t="str">
        <v>B1-8-13</v>
      </c>
      <c r="O57">
        <v>27</v>
      </c>
      <c r="P57" s="19">
        <v>16481500</v>
      </c>
    </row>
    <row r="58" spans="5:16" x14ac:dyDescent="0.25">
      <c r="E58" s="1">
        <f t="shared" si="0"/>
        <v>52</v>
      </c>
      <c r="F58" s="10" t="str">
        <f t="shared" si="1"/>
        <v>B1-8-13.5</v>
      </c>
      <c r="G58" s="14">
        <f t="shared" si="3"/>
        <v>8</v>
      </c>
      <c r="H58" s="14">
        <f t="shared" si="4"/>
        <v>13.5</v>
      </c>
      <c r="I58" s="4">
        <f t="shared" si="5"/>
        <v>28</v>
      </c>
      <c r="J58" s="2">
        <f t="shared" si="2"/>
        <v>16966000</v>
      </c>
      <c r="K58" s="21">
        <v>1</v>
      </c>
      <c r="N58" t="str">
        <v>B1-8-13.5</v>
      </c>
      <c r="O58">
        <v>28</v>
      </c>
      <c r="P58" s="19">
        <v>16966000</v>
      </c>
    </row>
    <row r="59" spans="5:16" x14ac:dyDescent="0.25">
      <c r="E59" s="1">
        <f t="shared" si="0"/>
        <v>53</v>
      </c>
      <c r="F59" s="10" t="str">
        <f t="shared" si="1"/>
        <v>B1-8-14</v>
      </c>
      <c r="G59" s="14">
        <f t="shared" si="3"/>
        <v>8</v>
      </c>
      <c r="H59" s="14">
        <f t="shared" si="4"/>
        <v>14</v>
      </c>
      <c r="I59" s="4">
        <f t="shared" si="5"/>
        <v>29</v>
      </c>
      <c r="J59" s="2">
        <f t="shared" si="2"/>
        <v>17450500</v>
      </c>
      <c r="K59" s="21">
        <v>1</v>
      </c>
      <c r="N59" t="str">
        <v>B1-8-14</v>
      </c>
      <c r="O59">
        <v>29</v>
      </c>
      <c r="P59" s="19">
        <v>17450500</v>
      </c>
    </row>
    <row r="60" spans="5:16" x14ac:dyDescent="0.25">
      <c r="E60" s="1">
        <f t="shared" si="0"/>
        <v>54</v>
      </c>
      <c r="F60" s="10" t="str">
        <f t="shared" si="1"/>
        <v>B1-8-14.5</v>
      </c>
      <c r="G60" s="14">
        <f t="shared" si="3"/>
        <v>8</v>
      </c>
      <c r="H60" s="14">
        <f t="shared" si="4"/>
        <v>14.5</v>
      </c>
      <c r="I60" s="4">
        <f t="shared" si="5"/>
        <v>30</v>
      </c>
      <c r="J60" s="2">
        <f t="shared" si="2"/>
        <v>17935000</v>
      </c>
      <c r="K60" s="21">
        <v>1</v>
      </c>
      <c r="N60" t="str">
        <v>B1-8-14.5</v>
      </c>
      <c r="O60">
        <v>30</v>
      </c>
      <c r="P60" s="19">
        <v>17935000</v>
      </c>
    </row>
    <row r="61" spans="5:16" x14ac:dyDescent="0.25">
      <c r="E61" s="1">
        <f t="shared" si="0"/>
        <v>55</v>
      </c>
      <c r="F61" s="10" t="str">
        <f t="shared" si="1"/>
        <v>B1-8-15</v>
      </c>
      <c r="G61" s="14">
        <f t="shared" si="3"/>
        <v>8</v>
      </c>
      <c r="H61" s="14">
        <f t="shared" si="4"/>
        <v>15</v>
      </c>
      <c r="I61" s="4">
        <f t="shared" si="5"/>
        <v>31</v>
      </c>
      <c r="J61" s="2">
        <f t="shared" si="2"/>
        <v>18419500</v>
      </c>
      <c r="K61" s="21">
        <v>1</v>
      </c>
      <c r="N61" t="str">
        <v>B1-8-15</v>
      </c>
      <c r="O61">
        <v>31</v>
      </c>
      <c r="P61" s="19">
        <v>18419500</v>
      </c>
    </row>
    <row r="62" spans="5:16" x14ac:dyDescent="0.25">
      <c r="E62" s="1">
        <f t="shared" si="0"/>
        <v>56</v>
      </c>
      <c r="F62" s="10" t="str">
        <f t="shared" si="1"/>
        <v>B1-8-15.5</v>
      </c>
      <c r="G62" s="14">
        <f t="shared" si="3"/>
        <v>8</v>
      </c>
      <c r="H62" s="14">
        <f t="shared" si="4"/>
        <v>15.5</v>
      </c>
      <c r="I62" s="4">
        <f t="shared" si="5"/>
        <v>32</v>
      </c>
      <c r="J62" s="2">
        <f t="shared" si="2"/>
        <v>18904000</v>
      </c>
      <c r="K62" s="21">
        <v>1</v>
      </c>
      <c r="N62" t="str">
        <v>B1-8-15.5</v>
      </c>
      <c r="O62">
        <v>32</v>
      </c>
      <c r="P62" s="19">
        <v>18904000</v>
      </c>
    </row>
    <row r="63" spans="5:16" x14ac:dyDescent="0.25">
      <c r="E63" s="1">
        <f t="shared" si="0"/>
        <v>57</v>
      </c>
      <c r="F63" s="10" t="str">
        <f t="shared" si="1"/>
        <v>B1-8-16</v>
      </c>
      <c r="G63" s="14">
        <f t="shared" si="3"/>
        <v>8</v>
      </c>
      <c r="H63" s="14">
        <f t="shared" si="4"/>
        <v>16</v>
      </c>
      <c r="I63" s="4">
        <f t="shared" si="5"/>
        <v>33</v>
      </c>
      <c r="J63" s="2">
        <f t="shared" si="2"/>
        <v>19388500</v>
      </c>
      <c r="K63" s="21">
        <v>1</v>
      </c>
      <c r="N63" t="str">
        <v>B1-8-16</v>
      </c>
      <c r="O63">
        <v>33</v>
      </c>
      <c r="P63" s="19">
        <v>19388500</v>
      </c>
    </row>
    <row r="64" spans="5:16" x14ac:dyDescent="0.25">
      <c r="E64" s="1">
        <f t="shared" si="0"/>
        <v>58</v>
      </c>
      <c r="F64" s="10" t="str">
        <f t="shared" si="1"/>
        <v>B1-8.5-7</v>
      </c>
      <c r="G64" s="14">
        <f t="shared" si="3"/>
        <v>8.5</v>
      </c>
      <c r="H64" s="14">
        <f t="shared" si="4"/>
        <v>7</v>
      </c>
      <c r="I64" s="4">
        <f t="shared" si="5"/>
        <v>15.875</v>
      </c>
      <c r="J64" s="2">
        <f t="shared" si="2"/>
        <v>11091438</v>
      </c>
      <c r="K64" s="21">
        <v>1</v>
      </c>
      <c r="N64" t="str">
        <v>B1-8.5-7</v>
      </c>
      <c r="O64">
        <v>15.875</v>
      </c>
      <c r="P64" s="19">
        <v>11091438</v>
      </c>
    </row>
    <row r="65" spans="5:16" x14ac:dyDescent="0.25">
      <c r="E65" s="1">
        <f t="shared" si="0"/>
        <v>59</v>
      </c>
      <c r="F65" s="10" t="str">
        <f t="shared" si="1"/>
        <v>B1-8.5-7.5</v>
      </c>
      <c r="G65" s="14">
        <f t="shared" si="3"/>
        <v>8.5</v>
      </c>
      <c r="H65" s="14">
        <f t="shared" si="4"/>
        <v>7.5</v>
      </c>
      <c r="I65" s="4">
        <f t="shared" si="5"/>
        <v>16.9375</v>
      </c>
      <c r="J65" s="2">
        <f t="shared" si="2"/>
        <v>11606219</v>
      </c>
      <c r="K65" s="21">
        <v>1</v>
      </c>
      <c r="N65" t="str">
        <v>B1-8.5-7.5</v>
      </c>
      <c r="O65">
        <v>16.9375</v>
      </c>
      <c r="P65" s="19">
        <v>11606219</v>
      </c>
    </row>
    <row r="66" spans="5:16" x14ac:dyDescent="0.25">
      <c r="E66" s="1">
        <f t="shared" si="0"/>
        <v>60</v>
      </c>
      <c r="F66" s="10" t="str">
        <f t="shared" si="1"/>
        <v>B1-8.5-8</v>
      </c>
      <c r="G66" s="14">
        <f t="shared" si="3"/>
        <v>8.5</v>
      </c>
      <c r="H66" s="14">
        <f t="shared" si="4"/>
        <v>8</v>
      </c>
      <c r="I66" s="4">
        <f t="shared" si="5"/>
        <v>18</v>
      </c>
      <c r="J66" s="2">
        <f t="shared" si="2"/>
        <v>12121000</v>
      </c>
      <c r="K66" s="21">
        <v>1</v>
      </c>
      <c r="N66" t="str">
        <v>B1-8.5-8</v>
      </c>
      <c r="O66">
        <v>18</v>
      </c>
      <c r="P66" s="19">
        <v>12121000</v>
      </c>
    </row>
    <row r="67" spans="5:16" x14ac:dyDescent="0.25">
      <c r="E67" s="1">
        <f t="shared" si="0"/>
        <v>61</v>
      </c>
      <c r="F67" s="10" t="str">
        <f t="shared" si="1"/>
        <v>B1-8.5-8.5</v>
      </c>
      <c r="G67" s="14">
        <f t="shared" si="3"/>
        <v>8.5</v>
      </c>
      <c r="H67" s="14">
        <f t="shared" si="4"/>
        <v>8.5</v>
      </c>
      <c r="I67" s="4">
        <f t="shared" si="5"/>
        <v>19.0625</v>
      </c>
      <c r="J67" s="2">
        <f t="shared" si="2"/>
        <v>12635781</v>
      </c>
      <c r="K67" s="21">
        <v>1</v>
      </c>
      <c r="N67" t="str">
        <v>B1-8.5-8.5</v>
      </c>
      <c r="O67">
        <v>19.0625</v>
      </c>
      <c r="P67" s="19">
        <v>12635781</v>
      </c>
    </row>
    <row r="68" spans="5:16" x14ac:dyDescent="0.25">
      <c r="E68" s="1">
        <f t="shared" si="0"/>
        <v>62</v>
      </c>
      <c r="F68" s="10" t="str">
        <f t="shared" si="1"/>
        <v>B1-8.5-9</v>
      </c>
      <c r="G68" s="14">
        <f t="shared" si="3"/>
        <v>8.5</v>
      </c>
      <c r="H68" s="14">
        <f t="shared" si="4"/>
        <v>9</v>
      </c>
      <c r="I68" s="4">
        <f t="shared" si="5"/>
        <v>20.125</v>
      </c>
      <c r="J68" s="2">
        <f t="shared" si="2"/>
        <v>13150563</v>
      </c>
      <c r="K68" s="21">
        <v>1</v>
      </c>
      <c r="N68" t="str">
        <v>B1-8.5-9</v>
      </c>
      <c r="O68">
        <v>20.125</v>
      </c>
      <c r="P68" s="19">
        <v>13150563</v>
      </c>
    </row>
    <row r="69" spans="5:16" x14ac:dyDescent="0.25">
      <c r="E69" s="1">
        <f t="shared" si="0"/>
        <v>63</v>
      </c>
      <c r="F69" s="10" t="str">
        <f t="shared" si="1"/>
        <v>B1-8.5-9.5</v>
      </c>
      <c r="G69" s="14">
        <f t="shared" si="3"/>
        <v>8.5</v>
      </c>
      <c r="H69" s="14">
        <f t="shared" si="4"/>
        <v>9.5</v>
      </c>
      <c r="I69" s="4">
        <f t="shared" si="5"/>
        <v>21.1875</v>
      </c>
      <c r="J69" s="2">
        <f t="shared" si="2"/>
        <v>13665344</v>
      </c>
      <c r="K69" s="21">
        <v>1</v>
      </c>
      <c r="N69" t="str">
        <v>B1-8.5-9.5</v>
      </c>
      <c r="O69">
        <v>21.1875</v>
      </c>
      <c r="P69" s="19">
        <v>13665344</v>
      </c>
    </row>
    <row r="70" spans="5:16" x14ac:dyDescent="0.25">
      <c r="E70" s="1">
        <f t="shared" si="0"/>
        <v>64</v>
      </c>
      <c r="F70" s="10" t="str">
        <f t="shared" si="1"/>
        <v>B1-8.5-10</v>
      </c>
      <c r="G70" s="14">
        <f t="shared" si="3"/>
        <v>8.5</v>
      </c>
      <c r="H70" s="14">
        <f t="shared" si="4"/>
        <v>10</v>
      </c>
      <c r="I70" s="4">
        <f t="shared" si="5"/>
        <v>22.25</v>
      </c>
      <c r="J70" s="2">
        <f t="shared" si="2"/>
        <v>14180125</v>
      </c>
      <c r="K70" s="21">
        <v>1</v>
      </c>
      <c r="N70" t="str">
        <v>B1-8.5-10</v>
      </c>
      <c r="O70">
        <v>22.25</v>
      </c>
      <c r="P70" s="19">
        <v>14180125</v>
      </c>
    </row>
    <row r="71" spans="5:16" x14ac:dyDescent="0.25">
      <c r="E71" s="1">
        <f t="shared" ref="E71:E134" si="6">ROW()-6</f>
        <v>65</v>
      </c>
      <c r="F71" s="10" t="str">
        <f t="shared" ref="F71:F134" si="7">$C$4&amp;"-"&amp;G71&amp;"-"&amp;H71</f>
        <v>B1-8.5-10.5</v>
      </c>
      <c r="G71" s="14">
        <f t="shared" si="3"/>
        <v>8.5</v>
      </c>
      <c r="H71" s="14">
        <f t="shared" si="4"/>
        <v>10.5</v>
      </c>
      <c r="I71" s="4">
        <f t="shared" si="5"/>
        <v>23.3125</v>
      </c>
      <c r="J71" s="2">
        <f t="shared" ref="J71:J134" si="8">ROUND(SUM(I71*$C$6,$C$5),0)</f>
        <v>14694906</v>
      </c>
      <c r="K71" s="21">
        <v>1</v>
      </c>
      <c r="N71" t="str">
        <v>B1-8.5-10.5</v>
      </c>
      <c r="O71">
        <v>23.3125</v>
      </c>
      <c r="P71" s="19">
        <v>14694906</v>
      </c>
    </row>
    <row r="72" spans="5:16" x14ac:dyDescent="0.25">
      <c r="E72" s="1">
        <f t="shared" si="6"/>
        <v>66</v>
      </c>
      <c r="F72" s="10" t="str">
        <f t="shared" si="7"/>
        <v>B1-8.5-11</v>
      </c>
      <c r="G72" s="14">
        <f t="shared" ref="G72:G135" si="9">$G$3+ROUNDDOWN($E71/($I$4+1),0)*0.5</f>
        <v>8.5</v>
      </c>
      <c r="H72" s="14">
        <f t="shared" ref="H72:H135" si="10">IF(MOD(E72-1,$I$4+1)=0,$H$3,H71+0.5)</f>
        <v>11</v>
      </c>
      <c r="I72" s="4">
        <f t="shared" ref="I72:I135" si="11">(G72*H72)/4+1</f>
        <v>24.375</v>
      </c>
      <c r="J72" s="2">
        <f t="shared" si="8"/>
        <v>15209688</v>
      </c>
      <c r="K72" s="21">
        <v>1</v>
      </c>
      <c r="N72" t="str">
        <v>B1-8.5-11</v>
      </c>
      <c r="O72">
        <v>24.375</v>
      </c>
      <c r="P72" s="19">
        <v>15209688</v>
      </c>
    </row>
    <row r="73" spans="5:16" x14ac:dyDescent="0.25">
      <c r="E73" s="1">
        <f t="shared" si="6"/>
        <v>67</v>
      </c>
      <c r="F73" s="10" t="str">
        <f t="shared" si="7"/>
        <v>B1-8.5-11.5</v>
      </c>
      <c r="G73" s="14">
        <f t="shared" si="9"/>
        <v>8.5</v>
      </c>
      <c r="H73" s="14">
        <f t="shared" si="10"/>
        <v>11.5</v>
      </c>
      <c r="I73" s="4">
        <f t="shared" si="11"/>
        <v>25.4375</v>
      </c>
      <c r="J73" s="2">
        <f t="shared" si="8"/>
        <v>15724469</v>
      </c>
      <c r="K73" s="21">
        <v>1</v>
      </c>
      <c r="N73" t="str">
        <v>B1-8.5-11.5</v>
      </c>
      <c r="O73">
        <v>25.4375</v>
      </c>
      <c r="P73" s="19">
        <v>15724469</v>
      </c>
    </row>
    <row r="74" spans="5:16" x14ac:dyDescent="0.25">
      <c r="E74" s="1">
        <f t="shared" si="6"/>
        <v>68</v>
      </c>
      <c r="F74" s="10" t="str">
        <f t="shared" si="7"/>
        <v>B1-8.5-12</v>
      </c>
      <c r="G74" s="14">
        <f t="shared" si="9"/>
        <v>8.5</v>
      </c>
      <c r="H74" s="14">
        <f t="shared" si="10"/>
        <v>12</v>
      </c>
      <c r="I74" s="4">
        <f t="shared" si="11"/>
        <v>26.5</v>
      </c>
      <c r="J74" s="2">
        <f t="shared" si="8"/>
        <v>16239250</v>
      </c>
      <c r="K74" s="21">
        <v>1</v>
      </c>
      <c r="N74" t="str">
        <v>B1-8.5-12</v>
      </c>
      <c r="O74">
        <v>26.5</v>
      </c>
      <c r="P74" s="19">
        <v>16239250</v>
      </c>
    </row>
    <row r="75" spans="5:16" x14ac:dyDescent="0.25">
      <c r="E75" s="1">
        <f t="shared" si="6"/>
        <v>69</v>
      </c>
      <c r="F75" s="10" t="str">
        <f t="shared" si="7"/>
        <v>B1-8.5-12.5</v>
      </c>
      <c r="G75" s="14">
        <f t="shared" si="9"/>
        <v>8.5</v>
      </c>
      <c r="H75" s="14">
        <f t="shared" si="10"/>
        <v>12.5</v>
      </c>
      <c r="I75" s="4">
        <f t="shared" si="11"/>
        <v>27.5625</v>
      </c>
      <c r="J75" s="2">
        <f t="shared" si="8"/>
        <v>16754031</v>
      </c>
      <c r="K75" s="21">
        <v>1</v>
      </c>
      <c r="N75" t="str">
        <v>B1-8.5-12.5</v>
      </c>
      <c r="O75">
        <v>27.5625</v>
      </c>
      <c r="P75" s="19">
        <v>16754031</v>
      </c>
    </row>
    <row r="76" spans="5:16" x14ac:dyDescent="0.25">
      <c r="E76" s="1">
        <f t="shared" si="6"/>
        <v>70</v>
      </c>
      <c r="F76" s="10" t="str">
        <f t="shared" si="7"/>
        <v>B1-8.5-13</v>
      </c>
      <c r="G76" s="14">
        <f t="shared" si="9"/>
        <v>8.5</v>
      </c>
      <c r="H76" s="14">
        <f t="shared" si="10"/>
        <v>13</v>
      </c>
      <c r="I76" s="4">
        <f t="shared" si="11"/>
        <v>28.625</v>
      </c>
      <c r="J76" s="2">
        <f t="shared" si="8"/>
        <v>17268813</v>
      </c>
      <c r="K76" s="21">
        <v>1</v>
      </c>
      <c r="N76" t="str">
        <v>B1-8.5-13</v>
      </c>
      <c r="O76">
        <v>28.625</v>
      </c>
      <c r="P76" s="19">
        <v>17268813</v>
      </c>
    </row>
    <row r="77" spans="5:16" x14ac:dyDescent="0.25">
      <c r="E77" s="1">
        <f t="shared" si="6"/>
        <v>71</v>
      </c>
      <c r="F77" s="10" t="str">
        <f t="shared" si="7"/>
        <v>B1-8.5-13.5</v>
      </c>
      <c r="G77" s="14">
        <f t="shared" si="9"/>
        <v>8.5</v>
      </c>
      <c r="H77" s="14">
        <f t="shared" si="10"/>
        <v>13.5</v>
      </c>
      <c r="I77" s="4">
        <f t="shared" si="11"/>
        <v>29.6875</v>
      </c>
      <c r="J77" s="2">
        <f t="shared" si="8"/>
        <v>17783594</v>
      </c>
      <c r="K77" s="21">
        <v>1</v>
      </c>
      <c r="N77" t="str">
        <v>B1-8.5-13.5</v>
      </c>
      <c r="O77">
        <v>29.6875</v>
      </c>
      <c r="P77" s="19">
        <v>17783594</v>
      </c>
    </row>
    <row r="78" spans="5:16" x14ac:dyDescent="0.25">
      <c r="E78" s="1">
        <f t="shared" si="6"/>
        <v>72</v>
      </c>
      <c r="F78" s="10" t="str">
        <f t="shared" si="7"/>
        <v>B1-8.5-14</v>
      </c>
      <c r="G78" s="14">
        <f t="shared" si="9"/>
        <v>8.5</v>
      </c>
      <c r="H78" s="14">
        <f t="shared" si="10"/>
        <v>14</v>
      </c>
      <c r="I78" s="4">
        <f t="shared" si="11"/>
        <v>30.75</v>
      </c>
      <c r="J78" s="2">
        <f t="shared" si="8"/>
        <v>18298375</v>
      </c>
      <c r="K78" s="21">
        <v>1</v>
      </c>
      <c r="N78" t="str">
        <v>B1-8.5-14</v>
      </c>
      <c r="O78">
        <v>30.75</v>
      </c>
      <c r="P78" s="19">
        <v>18298375</v>
      </c>
    </row>
    <row r="79" spans="5:16" x14ac:dyDescent="0.25">
      <c r="E79" s="1">
        <f t="shared" si="6"/>
        <v>73</v>
      </c>
      <c r="F79" s="10" t="str">
        <f t="shared" si="7"/>
        <v>B1-8.5-14.5</v>
      </c>
      <c r="G79" s="14">
        <f t="shared" si="9"/>
        <v>8.5</v>
      </c>
      <c r="H79" s="14">
        <f t="shared" si="10"/>
        <v>14.5</v>
      </c>
      <c r="I79" s="4">
        <f t="shared" si="11"/>
        <v>31.8125</v>
      </c>
      <c r="J79" s="2">
        <f t="shared" si="8"/>
        <v>18813156</v>
      </c>
      <c r="K79" s="21">
        <v>1</v>
      </c>
      <c r="N79" t="str">
        <v>B1-8.5-14.5</v>
      </c>
      <c r="O79">
        <v>31.8125</v>
      </c>
      <c r="P79" s="19">
        <v>18813156</v>
      </c>
    </row>
    <row r="80" spans="5:16" x14ac:dyDescent="0.25">
      <c r="E80" s="1">
        <f t="shared" si="6"/>
        <v>74</v>
      </c>
      <c r="F80" s="10" t="str">
        <f t="shared" si="7"/>
        <v>B1-8.5-15</v>
      </c>
      <c r="G80" s="14">
        <f t="shared" si="9"/>
        <v>8.5</v>
      </c>
      <c r="H80" s="14">
        <f t="shared" si="10"/>
        <v>15</v>
      </c>
      <c r="I80" s="4">
        <f t="shared" si="11"/>
        <v>32.875</v>
      </c>
      <c r="J80" s="2">
        <f t="shared" si="8"/>
        <v>19327938</v>
      </c>
      <c r="K80" s="21">
        <v>1</v>
      </c>
      <c r="N80" t="str">
        <v>B1-8.5-15</v>
      </c>
      <c r="O80">
        <v>32.875</v>
      </c>
      <c r="P80" s="19">
        <v>19327938</v>
      </c>
    </row>
    <row r="81" spans="5:16" x14ac:dyDescent="0.25">
      <c r="E81" s="1">
        <f t="shared" si="6"/>
        <v>75</v>
      </c>
      <c r="F81" s="10" t="str">
        <f t="shared" si="7"/>
        <v>B1-8.5-15.5</v>
      </c>
      <c r="G81" s="14">
        <f t="shared" si="9"/>
        <v>8.5</v>
      </c>
      <c r="H81" s="14">
        <f t="shared" si="10"/>
        <v>15.5</v>
      </c>
      <c r="I81" s="4">
        <f t="shared" si="11"/>
        <v>33.9375</v>
      </c>
      <c r="J81" s="2">
        <f t="shared" si="8"/>
        <v>19842719</v>
      </c>
      <c r="K81" s="21">
        <v>1</v>
      </c>
      <c r="N81" t="str">
        <v>B1-8.5-15.5</v>
      </c>
      <c r="O81">
        <v>33.9375</v>
      </c>
      <c r="P81" s="19">
        <v>19842719</v>
      </c>
    </row>
    <row r="82" spans="5:16" x14ac:dyDescent="0.25">
      <c r="E82" s="1">
        <f t="shared" si="6"/>
        <v>76</v>
      </c>
      <c r="F82" s="10" t="str">
        <f t="shared" si="7"/>
        <v>B1-8.5-16</v>
      </c>
      <c r="G82" s="14">
        <f t="shared" si="9"/>
        <v>8.5</v>
      </c>
      <c r="H82" s="14">
        <f t="shared" si="10"/>
        <v>16</v>
      </c>
      <c r="I82" s="4">
        <f t="shared" si="11"/>
        <v>35</v>
      </c>
      <c r="J82" s="2">
        <f t="shared" si="8"/>
        <v>20357500</v>
      </c>
      <c r="K82" s="21">
        <v>1</v>
      </c>
      <c r="N82" t="str">
        <v>B1-8.5-16</v>
      </c>
      <c r="O82">
        <v>35</v>
      </c>
      <c r="P82" s="19">
        <v>20357500</v>
      </c>
    </row>
    <row r="83" spans="5:16" x14ac:dyDescent="0.25">
      <c r="E83" s="1">
        <f t="shared" si="6"/>
        <v>77</v>
      </c>
      <c r="F83" s="10" t="str">
        <f t="shared" si="7"/>
        <v>B1-9-7</v>
      </c>
      <c r="G83" s="14">
        <f t="shared" si="9"/>
        <v>9</v>
      </c>
      <c r="H83" s="14">
        <f t="shared" si="10"/>
        <v>7</v>
      </c>
      <c r="I83" s="4">
        <f t="shared" si="11"/>
        <v>16.75</v>
      </c>
      <c r="J83" s="2">
        <f t="shared" si="8"/>
        <v>11515375</v>
      </c>
      <c r="K83" s="21">
        <v>1</v>
      </c>
      <c r="N83" t="str">
        <v>B1-9-7</v>
      </c>
      <c r="O83">
        <v>16.75</v>
      </c>
      <c r="P83" s="19">
        <v>11515375</v>
      </c>
    </row>
    <row r="84" spans="5:16" x14ac:dyDescent="0.25">
      <c r="E84" s="1">
        <f t="shared" si="6"/>
        <v>78</v>
      </c>
      <c r="F84" s="10" t="str">
        <f t="shared" si="7"/>
        <v>B1-9-7.5</v>
      </c>
      <c r="G84" s="14">
        <f t="shared" si="9"/>
        <v>9</v>
      </c>
      <c r="H84" s="14">
        <f t="shared" si="10"/>
        <v>7.5</v>
      </c>
      <c r="I84" s="4">
        <f t="shared" si="11"/>
        <v>17.875</v>
      </c>
      <c r="J84" s="2">
        <f t="shared" si="8"/>
        <v>12060438</v>
      </c>
      <c r="K84" s="21">
        <v>1</v>
      </c>
      <c r="N84" t="str">
        <v>B1-9-7.5</v>
      </c>
      <c r="O84">
        <v>17.875</v>
      </c>
      <c r="P84" s="19">
        <v>12060438</v>
      </c>
    </row>
    <row r="85" spans="5:16" x14ac:dyDescent="0.25">
      <c r="E85" s="1">
        <f t="shared" si="6"/>
        <v>79</v>
      </c>
      <c r="F85" s="10" t="str">
        <f t="shared" si="7"/>
        <v>B1-9-8</v>
      </c>
      <c r="G85" s="14">
        <f t="shared" si="9"/>
        <v>9</v>
      </c>
      <c r="H85" s="14">
        <f t="shared" si="10"/>
        <v>8</v>
      </c>
      <c r="I85" s="4">
        <f t="shared" si="11"/>
        <v>19</v>
      </c>
      <c r="J85" s="2">
        <f t="shared" si="8"/>
        <v>12605500</v>
      </c>
      <c r="K85" s="21">
        <v>1</v>
      </c>
      <c r="N85" t="str">
        <v>B1-9-8</v>
      </c>
      <c r="O85">
        <v>19</v>
      </c>
      <c r="P85" s="19">
        <v>12605500</v>
      </c>
    </row>
    <row r="86" spans="5:16" x14ac:dyDescent="0.25">
      <c r="E86" s="1">
        <f t="shared" si="6"/>
        <v>80</v>
      </c>
      <c r="F86" s="10" t="str">
        <f t="shared" si="7"/>
        <v>B1-9-8.5</v>
      </c>
      <c r="G86" s="14">
        <f t="shared" si="9"/>
        <v>9</v>
      </c>
      <c r="H86" s="14">
        <f t="shared" si="10"/>
        <v>8.5</v>
      </c>
      <c r="I86" s="4">
        <f t="shared" si="11"/>
        <v>20.125</v>
      </c>
      <c r="J86" s="2">
        <f t="shared" si="8"/>
        <v>13150563</v>
      </c>
      <c r="K86" s="21">
        <v>1</v>
      </c>
      <c r="N86" t="str">
        <v>B1-9-8.5</v>
      </c>
      <c r="O86">
        <v>20.125</v>
      </c>
      <c r="P86" s="19">
        <v>13150563</v>
      </c>
    </row>
    <row r="87" spans="5:16" x14ac:dyDescent="0.25">
      <c r="E87" s="1">
        <f t="shared" si="6"/>
        <v>81</v>
      </c>
      <c r="F87" s="10" t="str">
        <f t="shared" si="7"/>
        <v>B1-9-9</v>
      </c>
      <c r="G87" s="14">
        <f t="shared" si="9"/>
        <v>9</v>
      </c>
      <c r="H87" s="14">
        <f t="shared" si="10"/>
        <v>9</v>
      </c>
      <c r="I87" s="4">
        <f t="shared" si="11"/>
        <v>21.25</v>
      </c>
      <c r="J87" s="2">
        <f t="shared" si="8"/>
        <v>13695625</v>
      </c>
      <c r="K87" s="21">
        <v>1</v>
      </c>
      <c r="N87" t="str">
        <v>B1-9-9</v>
      </c>
      <c r="O87">
        <v>21.25</v>
      </c>
      <c r="P87" s="19">
        <v>13695625</v>
      </c>
    </row>
    <row r="88" spans="5:16" x14ac:dyDescent="0.25">
      <c r="E88" s="1">
        <f t="shared" si="6"/>
        <v>82</v>
      </c>
      <c r="F88" s="10" t="str">
        <f t="shared" si="7"/>
        <v>B1-9-9.5</v>
      </c>
      <c r="G88" s="14">
        <f t="shared" si="9"/>
        <v>9</v>
      </c>
      <c r="H88" s="14">
        <f t="shared" si="10"/>
        <v>9.5</v>
      </c>
      <c r="I88" s="4">
        <f t="shared" si="11"/>
        <v>22.375</v>
      </c>
      <c r="J88" s="2">
        <f t="shared" si="8"/>
        <v>14240688</v>
      </c>
      <c r="K88" s="21">
        <v>1</v>
      </c>
      <c r="N88" t="str">
        <v>B1-9-9.5</v>
      </c>
      <c r="O88">
        <v>22.375</v>
      </c>
      <c r="P88" s="19">
        <v>14240688</v>
      </c>
    </row>
    <row r="89" spans="5:16" x14ac:dyDescent="0.25">
      <c r="E89" s="1">
        <f t="shared" si="6"/>
        <v>83</v>
      </c>
      <c r="F89" s="10" t="str">
        <f t="shared" si="7"/>
        <v>B1-9-10</v>
      </c>
      <c r="G89" s="14">
        <f t="shared" si="9"/>
        <v>9</v>
      </c>
      <c r="H89" s="14">
        <f t="shared" si="10"/>
        <v>10</v>
      </c>
      <c r="I89" s="4">
        <f t="shared" si="11"/>
        <v>23.5</v>
      </c>
      <c r="J89" s="2">
        <f t="shared" si="8"/>
        <v>14785750</v>
      </c>
      <c r="K89" s="21">
        <v>1</v>
      </c>
      <c r="N89" t="str">
        <v>B1-9-10</v>
      </c>
      <c r="O89">
        <v>23.5</v>
      </c>
      <c r="P89" s="19">
        <v>14785750</v>
      </c>
    </row>
    <row r="90" spans="5:16" x14ac:dyDescent="0.25">
      <c r="E90" s="1">
        <f t="shared" si="6"/>
        <v>84</v>
      </c>
      <c r="F90" s="10" t="str">
        <f t="shared" si="7"/>
        <v>B1-9-10.5</v>
      </c>
      <c r="G90" s="14">
        <f t="shared" si="9"/>
        <v>9</v>
      </c>
      <c r="H90" s="14">
        <f t="shared" si="10"/>
        <v>10.5</v>
      </c>
      <c r="I90" s="4">
        <f t="shared" si="11"/>
        <v>24.625</v>
      </c>
      <c r="J90" s="2">
        <f t="shared" si="8"/>
        <v>15330813</v>
      </c>
      <c r="K90" s="21">
        <v>1</v>
      </c>
      <c r="N90" t="str">
        <v>B1-9-10.5</v>
      </c>
      <c r="O90">
        <v>24.625</v>
      </c>
      <c r="P90" s="19">
        <v>15330813</v>
      </c>
    </row>
    <row r="91" spans="5:16" x14ac:dyDescent="0.25">
      <c r="E91" s="1">
        <f t="shared" si="6"/>
        <v>85</v>
      </c>
      <c r="F91" s="10" t="str">
        <f t="shared" si="7"/>
        <v>B1-9-11</v>
      </c>
      <c r="G91" s="14">
        <f t="shared" si="9"/>
        <v>9</v>
      </c>
      <c r="H91" s="14">
        <f t="shared" si="10"/>
        <v>11</v>
      </c>
      <c r="I91" s="4">
        <f t="shared" si="11"/>
        <v>25.75</v>
      </c>
      <c r="J91" s="2">
        <f t="shared" si="8"/>
        <v>15875875</v>
      </c>
      <c r="K91" s="21">
        <v>1</v>
      </c>
      <c r="N91" t="str">
        <v>B1-9-11</v>
      </c>
      <c r="O91">
        <v>25.75</v>
      </c>
      <c r="P91" s="19">
        <v>15875875</v>
      </c>
    </row>
    <row r="92" spans="5:16" x14ac:dyDescent="0.25">
      <c r="E92" s="1">
        <f t="shared" si="6"/>
        <v>86</v>
      </c>
      <c r="F92" s="10" t="str">
        <f t="shared" si="7"/>
        <v>B1-9-11.5</v>
      </c>
      <c r="G92" s="14">
        <f t="shared" si="9"/>
        <v>9</v>
      </c>
      <c r="H92" s="14">
        <f t="shared" si="10"/>
        <v>11.5</v>
      </c>
      <c r="I92" s="4">
        <f t="shared" si="11"/>
        <v>26.875</v>
      </c>
      <c r="J92" s="2">
        <f t="shared" si="8"/>
        <v>16420938</v>
      </c>
      <c r="K92" s="21">
        <v>1</v>
      </c>
      <c r="N92" t="str">
        <v>B1-9-11.5</v>
      </c>
      <c r="O92">
        <v>26.875</v>
      </c>
      <c r="P92" s="19">
        <v>16420938</v>
      </c>
    </row>
    <row r="93" spans="5:16" x14ac:dyDescent="0.25">
      <c r="E93" s="1">
        <f t="shared" si="6"/>
        <v>87</v>
      </c>
      <c r="F93" s="10" t="str">
        <f t="shared" si="7"/>
        <v>B1-9-12</v>
      </c>
      <c r="G93" s="14">
        <f t="shared" si="9"/>
        <v>9</v>
      </c>
      <c r="H93" s="14">
        <f t="shared" si="10"/>
        <v>12</v>
      </c>
      <c r="I93" s="4">
        <f t="shared" si="11"/>
        <v>28</v>
      </c>
      <c r="J93" s="2">
        <f t="shared" si="8"/>
        <v>16966000</v>
      </c>
      <c r="K93" s="21">
        <v>1</v>
      </c>
      <c r="N93" t="str">
        <v>B1-9-12</v>
      </c>
      <c r="O93">
        <v>28</v>
      </c>
      <c r="P93" s="19">
        <v>16966000</v>
      </c>
    </row>
    <row r="94" spans="5:16" x14ac:dyDescent="0.25">
      <c r="E94" s="1">
        <f t="shared" si="6"/>
        <v>88</v>
      </c>
      <c r="F94" s="10" t="str">
        <f t="shared" si="7"/>
        <v>B1-9-12.5</v>
      </c>
      <c r="G94" s="14">
        <f t="shared" si="9"/>
        <v>9</v>
      </c>
      <c r="H94" s="14">
        <f t="shared" si="10"/>
        <v>12.5</v>
      </c>
      <c r="I94" s="4">
        <f t="shared" si="11"/>
        <v>29.125</v>
      </c>
      <c r="J94" s="2">
        <f t="shared" si="8"/>
        <v>17511063</v>
      </c>
      <c r="K94" s="21">
        <v>1</v>
      </c>
      <c r="N94" t="str">
        <v>B1-9-12.5</v>
      </c>
      <c r="O94">
        <v>29.125</v>
      </c>
      <c r="P94" s="19">
        <v>17511063</v>
      </c>
    </row>
    <row r="95" spans="5:16" x14ac:dyDescent="0.25">
      <c r="E95" s="1">
        <f t="shared" si="6"/>
        <v>89</v>
      </c>
      <c r="F95" s="10" t="str">
        <f t="shared" si="7"/>
        <v>B1-9-13</v>
      </c>
      <c r="G95" s="14">
        <f t="shared" si="9"/>
        <v>9</v>
      </c>
      <c r="H95" s="14">
        <f t="shared" si="10"/>
        <v>13</v>
      </c>
      <c r="I95" s="4">
        <f t="shared" si="11"/>
        <v>30.25</v>
      </c>
      <c r="J95" s="2">
        <f t="shared" si="8"/>
        <v>18056125</v>
      </c>
      <c r="K95" s="21">
        <v>1</v>
      </c>
      <c r="N95" t="str">
        <v>B1-9-13</v>
      </c>
      <c r="O95">
        <v>30.25</v>
      </c>
      <c r="P95" s="19">
        <v>18056125</v>
      </c>
    </row>
    <row r="96" spans="5:16" x14ac:dyDescent="0.25">
      <c r="E96" s="1">
        <f t="shared" si="6"/>
        <v>90</v>
      </c>
      <c r="F96" s="10" t="str">
        <f t="shared" si="7"/>
        <v>B1-9-13.5</v>
      </c>
      <c r="G96" s="14">
        <f t="shared" si="9"/>
        <v>9</v>
      </c>
      <c r="H96" s="14">
        <f t="shared" si="10"/>
        <v>13.5</v>
      </c>
      <c r="I96" s="4">
        <f t="shared" si="11"/>
        <v>31.375</v>
      </c>
      <c r="J96" s="2">
        <f t="shared" si="8"/>
        <v>18601188</v>
      </c>
      <c r="K96" s="21">
        <v>1</v>
      </c>
      <c r="N96" t="str">
        <v>B1-9-13.5</v>
      </c>
      <c r="O96">
        <v>31.375</v>
      </c>
      <c r="P96" s="19">
        <v>18601188</v>
      </c>
    </row>
    <row r="97" spans="5:16" x14ac:dyDescent="0.25">
      <c r="E97" s="1">
        <f t="shared" si="6"/>
        <v>91</v>
      </c>
      <c r="F97" s="10" t="str">
        <f t="shared" si="7"/>
        <v>B1-9-14</v>
      </c>
      <c r="G97" s="14">
        <f t="shared" si="9"/>
        <v>9</v>
      </c>
      <c r="H97" s="14">
        <f t="shared" si="10"/>
        <v>14</v>
      </c>
      <c r="I97" s="4">
        <f t="shared" si="11"/>
        <v>32.5</v>
      </c>
      <c r="J97" s="2">
        <f t="shared" si="8"/>
        <v>19146250</v>
      </c>
      <c r="K97" s="21">
        <v>1</v>
      </c>
      <c r="N97" t="str">
        <v>B1-9-14</v>
      </c>
      <c r="O97">
        <v>32.5</v>
      </c>
      <c r="P97" s="19">
        <v>19146250</v>
      </c>
    </row>
    <row r="98" spans="5:16" x14ac:dyDescent="0.25">
      <c r="E98" s="1">
        <f t="shared" si="6"/>
        <v>92</v>
      </c>
      <c r="F98" s="10" t="str">
        <f t="shared" si="7"/>
        <v>B1-9-14.5</v>
      </c>
      <c r="G98" s="14">
        <f t="shared" si="9"/>
        <v>9</v>
      </c>
      <c r="H98" s="14">
        <f t="shared" si="10"/>
        <v>14.5</v>
      </c>
      <c r="I98" s="4">
        <f t="shared" si="11"/>
        <v>33.625</v>
      </c>
      <c r="J98" s="2">
        <f t="shared" si="8"/>
        <v>19691313</v>
      </c>
      <c r="K98" s="21">
        <v>1</v>
      </c>
      <c r="N98" t="str">
        <v>B1-9-14.5</v>
      </c>
      <c r="O98">
        <v>33.625</v>
      </c>
      <c r="P98" s="19">
        <v>19691313</v>
      </c>
    </row>
    <row r="99" spans="5:16" x14ac:dyDescent="0.25">
      <c r="E99" s="1">
        <f t="shared" si="6"/>
        <v>93</v>
      </c>
      <c r="F99" s="10" t="str">
        <f t="shared" si="7"/>
        <v>B1-9-15</v>
      </c>
      <c r="G99" s="14">
        <f t="shared" si="9"/>
        <v>9</v>
      </c>
      <c r="H99" s="14">
        <f t="shared" si="10"/>
        <v>15</v>
      </c>
      <c r="I99" s="4">
        <f t="shared" si="11"/>
        <v>34.75</v>
      </c>
      <c r="J99" s="2">
        <f t="shared" si="8"/>
        <v>20236375</v>
      </c>
      <c r="K99" s="21">
        <v>1</v>
      </c>
      <c r="N99" t="str">
        <v>B1-9-15</v>
      </c>
      <c r="O99">
        <v>34.75</v>
      </c>
      <c r="P99" s="19">
        <v>20236375</v>
      </c>
    </row>
    <row r="100" spans="5:16" x14ac:dyDescent="0.25">
      <c r="E100" s="1">
        <f t="shared" si="6"/>
        <v>94</v>
      </c>
      <c r="F100" s="10" t="str">
        <f t="shared" si="7"/>
        <v>B1-9-15.5</v>
      </c>
      <c r="G100" s="14">
        <f t="shared" si="9"/>
        <v>9</v>
      </c>
      <c r="H100" s="14">
        <f t="shared" si="10"/>
        <v>15.5</v>
      </c>
      <c r="I100" s="4">
        <f t="shared" si="11"/>
        <v>35.875</v>
      </c>
      <c r="J100" s="2">
        <f t="shared" si="8"/>
        <v>20781438</v>
      </c>
      <c r="K100" s="21">
        <v>1</v>
      </c>
      <c r="N100" t="str">
        <v>B1-9-15.5</v>
      </c>
      <c r="O100">
        <v>35.875</v>
      </c>
      <c r="P100" s="19">
        <v>20781438</v>
      </c>
    </row>
    <row r="101" spans="5:16" x14ac:dyDescent="0.25">
      <c r="E101" s="1">
        <f t="shared" si="6"/>
        <v>95</v>
      </c>
      <c r="F101" s="10" t="str">
        <f t="shared" si="7"/>
        <v>B1-9-16</v>
      </c>
      <c r="G101" s="14">
        <f t="shared" si="9"/>
        <v>9</v>
      </c>
      <c r="H101" s="14">
        <f t="shared" si="10"/>
        <v>16</v>
      </c>
      <c r="I101" s="4">
        <f t="shared" si="11"/>
        <v>37</v>
      </c>
      <c r="J101" s="2">
        <f t="shared" si="8"/>
        <v>21326500</v>
      </c>
      <c r="K101" s="21">
        <v>1</v>
      </c>
      <c r="N101" t="str">
        <v>B1-9-16</v>
      </c>
      <c r="O101">
        <v>37</v>
      </c>
      <c r="P101" s="19">
        <v>21326500</v>
      </c>
    </row>
    <row r="102" spans="5:16" x14ac:dyDescent="0.25">
      <c r="E102" s="1">
        <f t="shared" si="6"/>
        <v>96</v>
      </c>
      <c r="F102" s="10" t="str">
        <f t="shared" si="7"/>
        <v>B1-9.5-7</v>
      </c>
      <c r="G102" s="14">
        <f t="shared" si="9"/>
        <v>9.5</v>
      </c>
      <c r="H102" s="14">
        <f t="shared" si="10"/>
        <v>7</v>
      </c>
      <c r="I102" s="4">
        <f t="shared" si="11"/>
        <v>17.625</v>
      </c>
      <c r="J102" s="2">
        <f t="shared" si="8"/>
        <v>11939313</v>
      </c>
      <c r="K102" s="21">
        <v>1</v>
      </c>
      <c r="N102" t="str">
        <v>B1-9.5-7</v>
      </c>
      <c r="O102">
        <v>17.625</v>
      </c>
      <c r="P102" s="19">
        <v>11939313</v>
      </c>
    </row>
    <row r="103" spans="5:16" x14ac:dyDescent="0.25">
      <c r="E103" s="1">
        <f t="shared" si="6"/>
        <v>97</v>
      </c>
      <c r="F103" s="10" t="str">
        <f t="shared" si="7"/>
        <v>B1-9.5-7.5</v>
      </c>
      <c r="G103" s="14">
        <f t="shared" si="9"/>
        <v>9.5</v>
      </c>
      <c r="H103" s="14">
        <f t="shared" si="10"/>
        <v>7.5</v>
      </c>
      <c r="I103" s="4">
        <f t="shared" si="11"/>
        <v>18.8125</v>
      </c>
      <c r="J103" s="2">
        <f t="shared" si="8"/>
        <v>12514656</v>
      </c>
      <c r="K103" s="21">
        <v>1</v>
      </c>
      <c r="N103" t="str">
        <v>B1-9.5-7.5</v>
      </c>
      <c r="O103">
        <v>18.8125</v>
      </c>
      <c r="P103" s="19">
        <v>12514656</v>
      </c>
    </row>
    <row r="104" spans="5:16" x14ac:dyDescent="0.25">
      <c r="E104" s="1">
        <f t="shared" si="6"/>
        <v>98</v>
      </c>
      <c r="F104" s="10" t="str">
        <f t="shared" si="7"/>
        <v>B1-9.5-8</v>
      </c>
      <c r="G104" s="14">
        <f t="shared" si="9"/>
        <v>9.5</v>
      </c>
      <c r="H104" s="14">
        <f t="shared" si="10"/>
        <v>8</v>
      </c>
      <c r="I104" s="4">
        <f t="shared" si="11"/>
        <v>20</v>
      </c>
      <c r="J104" s="2">
        <f t="shared" si="8"/>
        <v>13090000</v>
      </c>
      <c r="K104" s="21">
        <v>1</v>
      </c>
      <c r="N104" t="str">
        <v>B1-9.5-8</v>
      </c>
      <c r="O104">
        <v>20</v>
      </c>
      <c r="P104" s="19">
        <v>13090000</v>
      </c>
    </row>
    <row r="105" spans="5:16" x14ac:dyDescent="0.25">
      <c r="E105" s="1">
        <f t="shared" si="6"/>
        <v>99</v>
      </c>
      <c r="F105" s="10" t="str">
        <f t="shared" si="7"/>
        <v>B1-9.5-8.5</v>
      </c>
      <c r="G105" s="14">
        <f t="shared" si="9"/>
        <v>9.5</v>
      </c>
      <c r="H105" s="14">
        <f t="shared" si="10"/>
        <v>8.5</v>
      </c>
      <c r="I105" s="4">
        <f t="shared" si="11"/>
        <v>21.1875</v>
      </c>
      <c r="J105" s="2">
        <f t="shared" si="8"/>
        <v>13665344</v>
      </c>
      <c r="K105" s="21">
        <v>1</v>
      </c>
      <c r="N105" t="str">
        <v>B1-9.5-8.5</v>
      </c>
      <c r="O105">
        <v>21.1875</v>
      </c>
      <c r="P105" s="19">
        <v>13665344</v>
      </c>
    </row>
    <row r="106" spans="5:16" x14ac:dyDescent="0.25">
      <c r="E106" s="1">
        <f t="shared" si="6"/>
        <v>100</v>
      </c>
      <c r="F106" s="10" t="str">
        <f t="shared" si="7"/>
        <v>B1-9.5-9</v>
      </c>
      <c r="G106" s="14">
        <f t="shared" si="9"/>
        <v>9.5</v>
      </c>
      <c r="H106" s="14">
        <f t="shared" si="10"/>
        <v>9</v>
      </c>
      <c r="I106" s="4">
        <f t="shared" si="11"/>
        <v>22.375</v>
      </c>
      <c r="J106" s="2">
        <f t="shared" si="8"/>
        <v>14240688</v>
      </c>
      <c r="K106" s="21">
        <v>1</v>
      </c>
      <c r="N106" t="str">
        <v>B1-9.5-9</v>
      </c>
      <c r="O106">
        <v>22.375</v>
      </c>
      <c r="P106" s="19">
        <v>14240688</v>
      </c>
    </row>
    <row r="107" spans="5:16" x14ac:dyDescent="0.25">
      <c r="E107" s="1">
        <f t="shared" si="6"/>
        <v>101</v>
      </c>
      <c r="F107" s="10" t="str">
        <f t="shared" si="7"/>
        <v>B1-9.5-9.5</v>
      </c>
      <c r="G107" s="14">
        <f t="shared" si="9"/>
        <v>9.5</v>
      </c>
      <c r="H107" s="14">
        <f t="shared" si="10"/>
        <v>9.5</v>
      </c>
      <c r="I107" s="4">
        <f t="shared" si="11"/>
        <v>23.5625</v>
      </c>
      <c r="J107" s="2">
        <f t="shared" si="8"/>
        <v>14816031</v>
      </c>
      <c r="K107" s="21">
        <v>1</v>
      </c>
      <c r="N107" t="str">
        <v>B1-9.5-9.5</v>
      </c>
      <c r="O107">
        <v>23.5625</v>
      </c>
      <c r="P107" s="19">
        <v>14816031</v>
      </c>
    </row>
    <row r="108" spans="5:16" x14ac:dyDescent="0.25">
      <c r="E108" s="1">
        <f t="shared" si="6"/>
        <v>102</v>
      </c>
      <c r="F108" s="10" t="str">
        <f t="shared" si="7"/>
        <v>B1-9.5-10</v>
      </c>
      <c r="G108" s="14">
        <f t="shared" si="9"/>
        <v>9.5</v>
      </c>
      <c r="H108" s="14">
        <f t="shared" si="10"/>
        <v>10</v>
      </c>
      <c r="I108" s="4">
        <f t="shared" si="11"/>
        <v>24.75</v>
      </c>
      <c r="J108" s="2">
        <f t="shared" si="8"/>
        <v>15391375</v>
      </c>
      <c r="K108" s="21">
        <v>1</v>
      </c>
      <c r="N108" t="str">
        <v>B1-9.5-10</v>
      </c>
      <c r="O108">
        <v>24.75</v>
      </c>
      <c r="P108" s="19">
        <v>15391375</v>
      </c>
    </row>
    <row r="109" spans="5:16" x14ac:dyDescent="0.25">
      <c r="E109" s="1">
        <f t="shared" si="6"/>
        <v>103</v>
      </c>
      <c r="F109" s="10" t="str">
        <f t="shared" si="7"/>
        <v>B1-9.5-10.5</v>
      </c>
      <c r="G109" s="14">
        <f t="shared" si="9"/>
        <v>9.5</v>
      </c>
      <c r="H109" s="14">
        <f t="shared" si="10"/>
        <v>10.5</v>
      </c>
      <c r="I109" s="4">
        <f t="shared" si="11"/>
        <v>25.9375</v>
      </c>
      <c r="J109" s="2">
        <f t="shared" si="8"/>
        <v>15966719</v>
      </c>
      <c r="K109" s="21">
        <v>1</v>
      </c>
      <c r="N109" t="str">
        <v>B1-9.5-10.5</v>
      </c>
      <c r="O109">
        <v>25.9375</v>
      </c>
      <c r="P109" s="19">
        <v>15966719</v>
      </c>
    </row>
    <row r="110" spans="5:16" x14ac:dyDescent="0.25">
      <c r="E110" s="1">
        <f t="shared" si="6"/>
        <v>104</v>
      </c>
      <c r="F110" s="10" t="str">
        <f t="shared" si="7"/>
        <v>B1-9.5-11</v>
      </c>
      <c r="G110" s="14">
        <f t="shared" si="9"/>
        <v>9.5</v>
      </c>
      <c r="H110" s="14">
        <f t="shared" si="10"/>
        <v>11</v>
      </c>
      <c r="I110" s="4">
        <f t="shared" si="11"/>
        <v>27.125</v>
      </c>
      <c r="J110" s="2">
        <f t="shared" si="8"/>
        <v>16542063</v>
      </c>
      <c r="K110" s="21">
        <v>1</v>
      </c>
      <c r="N110" t="str">
        <v>B1-9.5-11</v>
      </c>
      <c r="O110">
        <v>27.125</v>
      </c>
      <c r="P110" s="19">
        <v>16542063</v>
      </c>
    </row>
    <row r="111" spans="5:16" x14ac:dyDescent="0.25">
      <c r="E111" s="1">
        <f t="shared" si="6"/>
        <v>105</v>
      </c>
      <c r="F111" s="10" t="str">
        <f t="shared" si="7"/>
        <v>B1-9.5-11.5</v>
      </c>
      <c r="G111" s="14">
        <f t="shared" si="9"/>
        <v>9.5</v>
      </c>
      <c r="H111" s="14">
        <f t="shared" si="10"/>
        <v>11.5</v>
      </c>
      <c r="I111" s="4">
        <f t="shared" si="11"/>
        <v>28.3125</v>
      </c>
      <c r="J111" s="2">
        <f t="shared" si="8"/>
        <v>17117406</v>
      </c>
      <c r="K111" s="21">
        <v>1</v>
      </c>
      <c r="N111" t="str">
        <v>B1-9.5-11.5</v>
      </c>
      <c r="O111">
        <v>28.3125</v>
      </c>
      <c r="P111" s="19">
        <v>17117406</v>
      </c>
    </row>
    <row r="112" spans="5:16" x14ac:dyDescent="0.25">
      <c r="E112" s="1">
        <f t="shared" si="6"/>
        <v>106</v>
      </c>
      <c r="F112" s="10" t="str">
        <f t="shared" si="7"/>
        <v>B1-9.5-12</v>
      </c>
      <c r="G112" s="14">
        <f t="shared" si="9"/>
        <v>9.5</v>
      </c>
      <c r="H112" s="14">
        <f t="shared" si="10"/>
        <v>12</v>
      </c>
      <c r="I112" s="4">
        <f t="shared" si="11"/>
        <v>29.5</v>
      </c>
      <c r="J112" s="2">
        <f t="shared" si="8"/>
        <v>17692750</v>
      </c>
      <c r="K112" s="21">
        <v>1</v>
      </c>
      <c r="N112" t="str">
        <v>B1-9.5-12</v>
      </c>
      <c r="O112">
        <v>29.5</v>
      </c>
      <c r="P112" s="19">
        <v>17692750</v>
      </c>
    </row>
    <row r="113" spans="5:16" x14ac:dyDescent="0.25">
      <c r="E113" s="1">
        <f t="shared" si="6"/>
        <v>107</v>
      </c>
      <c r="F113" s="10" t="str">
        <f t="shared" si="7"/>
        <v>B1-9.5-12.5</v>
      </c>
      <c r="G113" s="14">
        <f t="shared" si="9"/>
        <v>9.5</v>
      </c>
      <c r="H113" s="14">
        <f t="shared" si="10"/>
        <v>12.5</v>
      </c>
      <c r="I113" s="4">
        <f t="shared" si="11"/>
        <v>30.6875</v>
      </c>
      <c r="J113" s="2">
        <f t="shared" si="8"/>
        <v>18268094</v>
      </c>
      <c r="K113" s="21">
        <v>1</v>
      </c>
      <c r="N113" t="str">
        <v>B1-9.5-12.5</v>
      </c>
      <c r="O113">
        <v>30.6875</v>
      </c>
      <c r="P113" s="19">
        <v>18268094</v>
      </c>
    </row>
    <row r="114" spans="5:16" x14ac:dyDescent="0.25">
      <c r="E114" s="1">
        <f t="shared" si="6"/>
        <v>108</v>
      </c>
      <c r="F114" s="10" t="str">
        <f t="shared" si="7"/>
        <v>B1-9.5-13</v>
      </c>
      <c r="G114" s="14">
        <f t="shared" si="9"/>
        <v>9.5</v>
      </c>
      <c r="H114" s="14">
        <f t="shared" si="10"/>
        <v>13</v>
      </c>
      <c r="I114" s="4">
        <f t="shared" si="11"/>
        <v>31.875</v>
      </c>
      <c r="J114" s="2">
        <f t="shared" si="8"/>
        <v>18843438</v>
      </c>
      <c r="K114" s="21">
        <v>1</v>
      </c>
      <c r="N114" t="str">
        <v>B1-9.5-13</v>
      </c>
      <c r="O114">
        <v>31.875</v>
      </c>
      <c r="P114" s="19">
        <v>18843438</v>
      </c>
    </row>
    <row r="115" spans="5:16" x14ac:dyDescent="0.25">
      <c r="E115" s="1">
        <f t="shared" si="6"/>
        <v>109</v>
      </c>
      <c r="F115" s="10" t="str">
        <f t="shared" si="7"/>
        <v>B1-9.5-13.5</v>
      </c>
      <c r="G115" s="14">
        <f t="shared" si="9"/>
        <v>9.5</v>
      </c>
      <c r="H115" s="14">
        <f t="shared" si="10"/>
        <v>13.5</v>
      </c>
      <c r="I115" s="4">
        <f t="shared" si="11"/>
        <v>33.0625</v>
      </c>
      <c r="J115" s="2">
        <f t="shared" si="8"/>
        <v>19418781</v>
      </c>
      <c r="K115" s="21">
        <v>1</v>
      </c>
      <c r="N115" t="str">
        <v>B1-9.5-13.5</v>
      </c>
      <c r="O115">
        <v>33.0625</v>
      </c>
      <c r="P115" s="19">
        <v>19418781</v>
      </c>
    </row>
    <row r="116" spans="5:16" x14ac:dyDescent="0.25">
      <c r="E116" s="1">
        <f t="shared" si="6"/>
        <v>110</v>
      </c>
      <c r="F116" s="10" t="str">
        <f t="shared" si="7"/>
        <v>B1-9.5-14</v>
      </c>
      <c r="G116" s="14">
        <f t="shared" si="9"/>
        <v>9.5</v>
      </c>
      <c r="H116" s="14">
        <f t="shared" si="10"/>
        <v>14</v>
      </c>
      <c r="I116" s="4">
        <f t="shared" si="11"/>
        <v>34.25</v>
      </c>
      <c r="J116" s="2">
        <f t="shared" si="8"/>
        <v>19994125</v>
      </c>
      <c r="K116" s="21">
        <v>1</v>
      </c>
      <c r="N116" t="str">
        <v>B1-9.5-14</v>
      </c>
      <c r="O116">
        <v>34.25</v>
      </c>
      <c r="P116" s="19">
        <v>19994125</v>
      </c>
    </row>
    <row r="117" spans="5:16" x14ac:dyDescent="0.25">
      <c r="E117" s="1">
        <f t="shared" si="6"/>
        <v>111</v>
      </c>
      <c r="F117" s="10" t="str">
        <f t="shared" si="7"/>
        <v>B1-9.5-14.5</v>
      </c>
      <c r="G117" s="14">
        <f t="shared" si="9"/>
        <v>9.5</v>
      </c>
      <c r="H117" s="14">
        <f t="shared" si="10"/>
        <v>14.5</v>
      </c>
      <c r="I117" s="4">
        <f t="shared" si="11"/>
        <v>35.4375</v>
      </c>
      <c r="J117" s="2">
        <f t="shared" si="8"/>
        <v>20569469</v>
      </c>
      <c r="K117" s="21">
        <v>1</v>
      </c>
      <c r="N117" t="str">
        <v>B1-9.5-14.5</v>
      </c>
      <c r="O117">
        <v>35.4375</v>
      </c>
      <c r="P117" s="19">
        <v>20569469</v>
      </c>
    </row>
    <row r="118" spans="5:16" x14ac:dyDescent="0.25">
      <c r="E118" s="1">
        <f t="shared" si="6"/>
        <v>112</v>
      </c>
      <c r="F118" s="10" t="str">
        <f t="shared" si="7"/>
        <v>B1-9.5-15</v>
      </c>
      <c r="G118" s="14">
        <f t="shared" si="9"/>
        <v>9.5</v>
      </c>
      <c r="H118" s="14">
        <f t="shared" si="10"/>
        <v>15</v>
      </c>
      <c r="I118" s="4">
        <f t="shared" si="11"/>
        <v>36.625</v>
      </c>
      <c r="J118" s="2">
        <f t="shared" si="8"/>
        <v>21144813</v>
      </c>
      <c r="K118" s="21">
        <v>1</v>
      </c>
      <c r="N118" t="str">
        <v>B1-9.5-15</v>
      </c>
      <c r="O118">
        <v>36.625</v>
      </c>
      <c r="P118" s="19">
        <v>21144813</v>
      </c>
    </row>
    <row r="119" spans="5:16" x14ac:dyDescent="0.25">
      <c r="E119" s="1">
        <f t="shared" si="6"/>
        <v>113</v>
      </c>
      <c r="F119" s="10" t="str">
        <f t="shared" si="7"/>
        <v>B1-9.5-15.5</v>
      </c>
      <c r="G119" s="14">
        <f t="shared" si="9"/>
        <v>9.5</v>
      </c>
      <c r="H119" s="14">
        <f t="shared" si="10"/>
        <v>15.5</v>
      </c>
      <c r="I119" s="4">
        <f t="shared" si="11"/>
        <v>37.8125</v>
      </c>
      <c r="J119" s="2">
        <f t="shared" si="8"/>
        <v>21720156</v>
      </c>
      <c r="K119" s="21">
        <v>1</v>
      </c>
      <c r="N119" t="str">
        <v>B1-9.5-15.5</v>
      </c>
      <c r="O119">
        <v>37.8125</v>
      </c>
      <c r="P119" s="19">
        <v>21720156</v>
      </c>
    </row>
    <row r="120" spans="5:16" x14ac:dyDescent="0.25">
      <c r="E120" s="1">
        <f t="shared" si="6"/>
        <v>114</v>
      </c>
      <c r="F120" s="10" t="str">
        <f t="shared" si="7"/>
        <v>B1-9.5-16</v>
      </c>
      <c r="G120" s="14">
        <f t="shared" si="9"/>
        <v>9.5</v>
      </c>
      <c r="H120" s="14">
        <f t="shared" si="10"/>
        <v>16</v>
      </c>
      <c r="I120" s="4">
        <f t="shared" si="11"/>
        <v>39</v>
      </c>
      <c r="J120" s="2">
        <f t="shared" si="8"/>
        <v>22295500</v>
      </c>
      <c r="K120" s="21">
        <v>1</v>
      </c>
      <c r="N120" t="str">
        <v>B1-9.5-16</v>
      </c>
      <c r="O120">
        <v>39</v>
      </c>
      <c r="P120" s="19">
        <v>22295500</v>
      </c>
    </row>
    <row r="121" spans="5:16" x14ac:dyDescent="0.25">
      <c r="E121" s="1">
        <f t="shared" si="6"/>
        <v>115</v>
      </c>
      <c r="F121" s="10" t="str">
        <f t="shared" si="7"/>
        <v>B1-10-7</v>
      </c>
      <c r="G121" s="14">
        <f t="shared" si="9"/>
        <v>10</v>
      </c>
      <c r="H121" s="14">
        <f t="shared" si="10"/>
        <v>7</v>
      </c>
      <c r="I121" s="4">
        <f t="shared" si="11"/>
        <v>18.5</v>
      </c>
      <c r="J121" s="2">
        <f t="shared" si="8"/>
        <v>12363250</v>
      </c>
      <c r="K121" s="21">
        <v>1</v>
      </c>
      <c r="N121" t="str">
        <v>B1-10-7</v>
      </c>
      <c r="O121">
        <v>18.5</v>
      </c>
      <c r="P121" s="19">
        <v>12363250</v>
      </c>
    </row>
    <row r="122" spans="5:16" x14ac:dyDescent="0.25">
      <c r="E122" s="1">
        <f t="shared" si="6"/>
        <v>116</v>
      </c>
      <c r="F122" s="10" t="str">
        <f t="shared" si="7"/>
        <v>B1-10-7.5</v>
      </c>
      <c r="G122" s="14">
        <f t="shared" si="9"/>
        <v>10</v>
      </c>
      <c r="H122" s="14">
        <f t="shared" si="10"/>
        <v>7.5</v>
      </c>
      <c r="I122" s="4">
        <f t="shared" si="11"/>
        <v>19.75</v>
      </c>
      <c r="J122" s="2">
        <f t="shared" si="8"/>
        <v>12968875</v>
      </c>
      <c r="K122" s="21">
        <v>1</v>
      </c>
      <c r="N122" t="str">
        <v>B1-10-7.5</v>
      </c>
      <c r="O122">
        <v>19.75</v>
      </c>
      <c r="P122" s="19">
        <v>12968875</v>
      </c>
    </row>
    <row r="123" spans="5:16" x14ac:dyDescent="0.25">
      <c r="E123" s="1">
        <f t="shared" si="6"/>
        <v>117</v>
      </c>
      <c r="F123" s="10" t="str">
        <f t="shared" si="7"/>
        <v>B1-10-8</v>
      </c>
      <c r="G123" s="14">
        <f t="shared" si="9"/>
        <v>10</v>
      </c>
      <c r="H123" s="14">
        <f t="shared" si="10"/>
        <v>8</v>
      </c>
      <c r="I123" s="4">
        <f t="shared" si="11"/>
        <v>21</v>
      </c>
      <c r="J123" s="2">
        <f t="shared" si="8"/>
        <v>13574500</v>
      </c>
      <c r="K123" s="21">
        <v>1</v>
      </c>
      <c r="N123" t="str">
        <v>B1-10-8</v>
      </c>
      <c r="O123">
        <v>21</v>
      </c>
      <c r="P123" s="19">
        <v>13574500</v>
      </c>
    </row>
    <row r="124" spans="5:16" x14ac:dyDescent="0.25">
      <c r="E124" s="1">
        <f t="shared" si="6"/>
        <v>118</v>
      </c>
      <c r="F124" s="10" t="str">
        <f t="shared" si="7"/>
        <v>B1-10-8.5</v>
      </c>
      <c r="G124" s="14">
        <f t="shared" si="9"/>
        <v>10</v>
      </c>
      <c r="H124" s="14">
        <f t="shared" si="10"/>
        <v>8.5</v>
      </c>
      <c r="I124" s="4">
        <f t="shared" si="11"/>
        <v>22.25</v>
      </c>
      <c r="J124" s="2">
        <f t="shared" si="8"/>
        <v>14180125</v>
      </c>
      <c r="K124" s="21">
        <v>1</v>
      </c>
      <c r="N124" t="str">
        <v>B1-10-8.5</v>
      </c>
      <c r="O124">
        <v>22.25</v>
      </c>
      <c r="P124" s="19">
        <v>14180125</v>
      </c>
    </row>
    <row r="125" spans="5:16" x14ac:dyDescent="0.25">
      <c r="E125" s="1">
        <f t="shared" si="6"/>
        <v>119</v>
      </c>
      <c r="F125" s="10" t="str">
        <f t="shared" si="7"/>
        <v>B1-10-9</v>
      </c>
      <c r="G125" s="14">
        <f t="shared" si="9"/>
        <v>10</v>
      </c>
      <c r="H125" s="14">
        <f t="shared" si="10"/>
        <v>9</v>
      </c>
      <c r="I125" s="4">
        <f t="shared" si="11"/>
        <v>23.5</v>
      </c>
      <c r="J125" s="2">
        <f t="shared" si="8"/>
        <v>14785750</v>
      </c>
      <c r="K125" s="21">
        <v>1</v>
      </c>
      <c r="N125" t="str">
        <v>B1-10-9</v>
      </c>
      <c r="O125">
        <v>23.5</v>
      </c>
      <c r="P125" s="19">
        <v>14785750</v>
      </c>
    </row>
    <row r="126" spans="5:16" x14ac:dyDescent="0.25">
      <c r="E126" s="1">
        <f t="shared" si="6"/>
        <v>120</v>
      </c>
      <c r="F126" s="10" t="str">
        <f t="shared" si="7"/>
        <v>B1-10-9.5</v>
      </c>
      <c r="G126" s="14">
        <f t="shared" si="9"/>
        <v>10</v>
      </c>
      <c r="H126" s="14">
        <f t="shared" si="10"/>
        <v>9.5</v>
      </c>
      <c r="I126" s="4">
        <f t="shared" si="11"/>
        <v>24.75</v>
      </c>
      <c r="J126" s="2">
        <f t="shared" si="8"/>
        <v>15391375</v>
      </c>
      <c r="K126" s="21">
        <v>1</v>
      </c>
      <c r="N126" t="str">
        <v>B1-10-9.5</v>
      </c>
      <c r="O126">
        <v>24.75</v>
      </c>
      <c r="P126" s="19">
        <v>15391375</v>
      </c>
    </row>
    <row r="127" spans="5:16" x14ac:dyDescent="0.25">
      <c r="E127" s="1">
        <f t="shared" si="6"/>
        <v>121</v>
      </c>
      <c r="F127" s="10" t="str">
        <f t="shared" si="7"/>
        <v>B1-10-10</v>
      </c>
      <c r="G127" s="14">
        <f t="shared" si="9"/>
        <v>10</v>
      </c>
      <c r="H127" s="14">
        <f t="shared" si="10"/>
        <v>10</v>
      </c>
      <c r="I127" s="4">
        <f t="shared" si="11"/>
        <v>26</v>
      </c>
      <c r="J127" s="2">
        <f t="shared" si="8"/>
        <v>15997000</v>
      </c>
      <c r="K127" s="21">
        <v>1</v>
      </c>
      <c r="N127" t="str">
        <v>B1-10-10</v>
      </c>
      <c r="O127">
        <v>26</v>
      </c>
      <c r="P127" s="19">
        <v>15997000</v>
      </c>
    </row>
    <row r="128" spans="5:16" x14ac:dyDescent="0.25">
      <c r="E128" s="1">
        <f t="shared" si="6"/>
        <v>122</v>
      </c>
      <c r="F128" s="10" t="str">
        <f t="shared" si="7"/>
        <v>B1-10-10.5</v>
      </c>
      <c r="G128" s="14">
        <f t="shared" si="9"/>
        <v>10</v>
      </c>
      <c r="H128" s="14">
        <f t="shared" si="10"/>
        <v>10.5</v>
      </c>
      <c r="I128" s="4">
        <f t="shared" si="11"/>
        <v>27.25</v>
      </c>
      <c r="J128" s="2">
        <f t="shared" si="8"/>
        <v>16602625</v>
      </c>
      <c r="K128" s="21">
        <v>1</v>
      </c>
      <c r="N128" t="str">
        <v>B1-10-10.5</v>
      </c>
      <c r="O128">
        <v>27.25</v>
      </c>
      <c r="P128" s="19">
        <v>16602625</v>
      </c>
    </row>
    <row r="129" spans="5:16" x14ac:dyDescent="0.25">
      <c r="E129" s="1">
        <f t="shared" si="6"/>
        <v>123</v>
      </c>
      <c r="F129" s="10" t="str">
        <f t="shared" si="7"/>
        <v>B1-10-11</v>
      </c>
      <c r="G129" s="14">
        <f t="shared" si="9"/>
        <v>10</v>
      </c>
      <c r="H129" s="14">
        <f t="shared" si="10"/>
        <v>11</v>
      </c>
      <c r="I129" s="4">
        <f t="shared" si="11"/>
        <v>28.5</v>
      </c>
      <c r="J129" s="2">
        <f t="shared" si="8"/>
        <v>17208250</v>
      </c>
      <c r="K129" s="21">
        <v>1</v>
      </c>
      <c r="N129" t="str">
        <v>B1-10-11</v>
      </c>
      <c r="O129">
        <v>28.5</v>
      </c>
      <c r="P129" s="19">
        <v>17208250</v>
      </c>
    </row>
    <row r="130" spans="5:16" x14ac:dyDescent="0.25">
      <c r="E130" s="1">
        <f t="shared" si="6"/>
        <v>124</v>
      </c>
      <c r="F130" s="10" t="str">
        <f t="shared" si="7"/>
        <v>B1-10-11.5</v>
      </c>
      <c r="G130" s="14">
        <f t="shared" si="9"/>
        <v>10</v>
      </c>
      <c r="H130" s="14">
        <f t="shared" si="10"/>
        <v>11.5</v>
      </c>
      <c r="I130" s="4">
        <f t="shared" si="11"/>
        <v>29.75</v>
      </c>
      <c r="J130" s="2">
        <f t="shared" si="8"/>
        <v>17813875</v>
      </c>
      <c r="K130" s="21">
        <v>1</v>
      </c>
      <c r="N130" t="str">
        <v>B1-10-11.5</v>
      </c>
      <c r="O130">
        <v>29.75</v>
      </c>
      <c r="P130" s="19">
        <v>17813875</v>
      </c>
    </row>
    <row r="131" spans="5:16" x14ac:dyDescent="0.25">
      <c r="E131" s="1">
        <f t="shared" si="6"/>
        <v>125</v>
      </c>
      <c r="F131" s="10" t="str">
        <f t="shared" si="7"/>
        <v>B1-10-12</v>
      </c>
      <c r="G131" s="14">
        <f t="shared" si="9"/>
        <v>10</v>
      </c>
      <c r="H131" s="14">
        <f t="shared" si="10"/>
        <v>12</v>
      </c>
      <c r="I131" s="4">
        <f t="shared" si="11"/>
        <v>31</v>
      </c>
      <c r="J131" s="2">
        <f t="shared" si="8"/>
        <v>18419500</v>
      </c>
      <c r="K131" s="21">
        <v>1</v>
      </c>
      <c r="N131" t="str">
        <v>B1-10-12</v>
      </c>
      <c r="O131">
        <v>31</v>
      </c>
      <c r="P131" s="19">
        <v>18419500</v>
      </c>
    </row>
    <row r="132" spans="5:16" x14ac:dyDescent="0.25">
      <c r="E132" s="1">
        <f t="shared" si="6"/>
        <v>126</v>
      </c>
      <c r="F132" s="10" t="str">
        <f t="shared" si="7"/>
        <v>B1-10-12.5</v>
      </c>
      <c r="G132" s="14">
        <f t="shared" si="9"/>
        <v>10</v>
      </c>
      <c r="H132" s="14">
        <f t="shared" si="10"/>
        <v>12.5</v>
      </c>
      <c r="I132" s="4">
        <f t="shared" si="11"/>
        <v>32.25</v>
      </c>
      <c r="J132" s="2">
        <f t="shared" si="8"/>
        <v>19025125</v>
      </c>
      <c r="K132" s="21">
        <v>1</v>
      </c>
      <c r="N132" t="str">
        <v>B1-10-12.5</v>
      </c>
      <c r="O132">
        <v>32.25</v>
      </c>
      <c r="P132" s="19">
        <v>19025125</v>
      </c>
    </row>
    <row r="133" spans="5:16" x14ac:dyDescent="0.25">
      <c r="E133" s="1">
        <f t="shared" si="6"/>
        <v>127</v>
      </c>
      <c r="F133" s="10" t="str">
        <f t="shared" si="7"/>
        <v>B1-10-13</v>
      </c>
      <c r="G133" s="14">
        <f t="shared" si="9"/>
        <v>10</v>
      </c>
      <c r="H133" s="14">
        <f t="shared" si="10"/>
        <v>13</v>
      </c>
      <c r="I133" s="4">
        <f t="shared" si="11"/>
        <v>33.5</v>
      </c>
      <c r="J133" s="2">
        <f t="shared" si="8"/>
        <v>19630750</v>
      </c>
      <c r="K133" s="21">
        <v>1</v>
      </c>
      <c r="N133" t="str">
        <v>B1-10-13</v>
      </c>
      <c r="O133">
        <v>33.5</v>
      </c>
      <c r="P133" s="19">
        <v>19630750</v>
      </c>
    </row>
    <row r="134" spans="5:16" x14ac:dyDescent="0.25">
      <c r="E134" s="1">
        <f t="shared" si="6"/>
        <v>128</v>
      </c>
      <c r="F134" s="10" t="str">
        <f t="shared" si="7"/>
        <v>B1-10-13.5</v>
      </c>
      <c r="G134" s="14">
        <f t="shared" si="9"/>
        <v>10</v>
      </c>
      <c r="H134" s="14">
        <f t="shared" si="10"/>
        <v>13.5</v>
      </c>
      <c r="I134" s="4">
        <f t="shared" si="11"/>
        <v>34.75</v>
      </c>
      <c r="J134" s="2">
        <f t="shared" si="8"/>
        <v>20236375</v>
      </c>
      <c r="K134" s="21">
        <v>1</v>
      </c>
      <c r="N134" t="str">
        <v>B1-10-13.5</v>
      </c>
      <c r="O134">
        <v>34.75</v>
      </c>
      <c r="P134" s="19">
        <v>20236375</v>
      </c>
    </row>
    <row r="135" spans="5:16" x14ac:dyDescent="0.25">
      <c r="E135" s="1">
        <f t="shared" ref="E135:E198" si="12">ROW()-6</f>
        <v>129</v>
      </c>
      <c r="F135" s="10" t="str">
        <f t="shared" ref="F135:F198" si="13">$C$4&amp;"-"&amp;G135&amp;"-"&amp;H135</f>
        <v>B1-10-14</v>
      </c>
      <c r="G135" s="14">
        <f t="shared" si="9"/>
        <v>10</v>
      </c>
      <c r="H135" s="14">
        <f t="shared" si="10"/>
        <v>14</v>
      </c>
      <c r="I135" s="4">
        <f t="shared" si="11"/>
        <v>36</v>
      </c>
      <c r="J135" s="2">
        <f t="shared" ref="J135:J198" si="14">ROUND(SUM(I135*$C$6,$C$5),0)</f>
        <v>20842000</v>
      </c>
      <c r="K135" s="21">
        <v>1</v>
      </c>
      <c r="N135" t="str">
        <v>B1-10-14</v>
      </c>
      <c r="O135">
        <v>36</v>
      </c>
      <c r="P135" s="19">
        <v>20842000</v>
      </c>
    </row>
    <row r="136" spans="5:16" x14ac:dyDescent="0.25">
      <c r="E136" s="1">
        <f t="shared" si="12"/>
        <v>130</v>
      </c>
      <c r="F136" s="10" t="str">
        <f t="shared" si="13"/>
        <v>B1-10-14.5</v>
      </c>
      <c r="G136" s="14">
        <f t="shared" ref="G136:G199" si="15">$G$3+ROUNDDOWN($E135/($I$4+1),0)*0.5</f>
        <v>10</v>
      </c>
      <c r="H136" s="14">
        <f t="shared" ref="H136:H199" si="16">IF(MOD(E136-1,$I$4+1)=0,$H$3,H135+0.5)</f>
        <v>14.5</v>
      </c>
      <c r="I136" s="4">
        <f t="shared" ref="I136:I199" si="17">(G136*H136)/4+1</f>
        <v>37.25</v>
      </c>
      <c r="J136" s="2">
        <f t="shared" si="14"/>
        <v>21447625</v>
      </c>
      <c r="K136" s="21">
        <v>1</v>
      </c>
      <c r="N136" t="str">
        <v>B1-10-14.5</v>
      </c>
      <c r="O136">
        <v>37.25</v>
      </c>
      <c r="P136" s="19">
        <v>21447625</v>
      </c>
    </row>
    <row r="137" spans="5:16" x14ac:dyDescent="0.25">
      <c r="E137" s="1">
        <f t="shared" si="12"/>
        <v>131</v>
      </c>
      <c r="F137" s="10" t="str">
        <f t="shared" si="13"/>
        <v>B1-10-15</v>
      </c>
      <c r="G137" s="14">
        <f t="shared" si="15"/>
        <v>10</v>
      </c>
      <c r="H137" s="14">
        <f t="shared" si="16"/>
        <v>15</v>
      </c>
      <c r="I137" s="4">
        <f t="shared" si="17"/>
        <v>38.5</v>
      </c>
      <c r="J137" s="2">
        <f t="shared" si="14"/>
        <v>22053250</v>
      </c>
      <c r="K137" s="21">
        <v>1</v>
      </c>
      <c r="N137" t="str">
        <v>B1-10-15</v>
      </c>
      <c r="O137">
        <v>38.5</v>
      </c>
      <c r="P137" s="19">
        <v>22053250</v>
      </c>
    </row>
    <row r="138" spans="5:16" x14ac:dyDescent="0.25">
      <c r="E138" s="1">
        <f t="shared" si="12"/>
        <v>132</v>
      </c>
      <c r="F138" s="10" t="str">
        <f t="shared" si="13"/>
        <v>B1-10-15.5</v>
      </c>
      <c r="G138" s="14">
        <f t="shared" si="15"/>
        <v>10</v>
      </c>
      <c r="H138" s="14">
        <f t="shared" si="16"/>
        <v>15.5</v>
      </c>
      <c r="I138" s="4">
        <f t="shared" si="17"/>
        <v>39.75</v>
      </c>
      <c r="J138" s="2">
        <f t="shared" si="14"/>
        <v>22658875</v>
      </c>
      <c r="K138" s="21">
        <v>1</v>
      </c>
      <c r="N138" t="str">
        <v>B1-10-15.5</v>
      </c>
      <c r="O138">
        <v>39.75</v>
      </c>
      <c r="P138" s="19">
        <v>22658875</v>
      </c>
    </row>
    <row r="139" spans="5:16" x14ac:dyDescent="0.25">
      <c r="E139" s="1">
        <f t="shared" si="12"/>
        <v>133</v>
      </c>
      <c r="F139" s="10" t="str">
        <f t="shared" si="13"/>
        <v>B1-10-16</v>
      </c>
      <c r="G139" s="14">
        <f t="shared" si="15"/>
        <v>10</v>
      </c>
      <c r="H139" s="14">
        <f t="shared" si="16"/>
        <v>16</v>
      </c>
      <c r="I139" s="4">
        <f t="shared" si="17"/>
        <v>41</v>
      </c>
      <c r="J139" s="2">
        <f t="shared" si="14"/>
        <v>23264500</v>
      </c>
      <c r="K139" s="21">
        <v>1</v>
      </c>
      <c r="N139" t="str">
        <v>B1-10-16</v>
      </c>
      <c r="O139">
        <v>41</v>
      </c>
      <c r="P139" s="19">
        <v>23264500</v>
      </c>
    </row>
    <row r="140" spans="5:16" x14ac:dyDescent="0.25">
      <c r="E140" s="1">
        <f t="shared" si="12"/>
        <v>134</v>
      </c>
      <c r="F140" s="10" t="str">
        <f t="shared" si="13"/>
        <v>B1-10.5-7</v>
      </c>
      <c r="G140" s="14">
        <f t="shared" si="15"/>
        <v>10.5</v>
      </c>
      <c r="H140" s="14">
        <f t="shared" si="16"/>
        <v>7</v>
      </c>
      <c r="I140" s="4">
        <f t="shared" si="17"/>
        <v>19.375</v>
      </c>
      <c r="J140" s="2">
        <f t="shared" si="14"/>
        <v>12787188</v>
      </c>
      <c r="K140" s="21">
        <v>1</v>
      </c>
      <c r="N140" t="str">
        <v>B1-10.5-7</v>
      </c>
      <c r="O140">
        <v>19.375</v>
      </c>
      <c r="P140" s="19">
        <v>12787188</v>
      </c>
    </row>
    <row r="141" spans="5:16" x14ac:dyDescent="0.25">
      <c r="E141" s="1">
        <f t="shared" si="12"/>
        <v>135</v>
      </c>
      <c r="F141" s="10" t="str">
        <f t="shared" si="13"/>
        <v>B1-10.5-7.5</v>
      </c>
      <c r="G141" s="14">
        <f t="shared" si="15"/>
        <v>10.5</v>
      </c>
      <c r="H141" s="14">
        <f t="shared" si="16"/>
        <v>7.5</v>
      </c>
      <c r="I141" s="4">
        <f t="shared" si="17"/>
        <v>20.6875</v>
      </c>
      <c r="J141" s="2">
        <f t="shared" si="14"/>
        <v>13423094</v>
      </c>
      <c r="K141" s="21">
        <v>1</v>
      </c>
      <c r="N141" t="str">
        <v>B1-10.5-7.5</v>
      </c>
      <c r="O141">
        <v>20.6875</v>
      </c>
      <c r="P141" s="19">
        <v>13423094</v>
      </c>
    </row>
    <row r="142" spans="5:16" x14ac:dyDescent="0.25">
      <c r="E142" s="1">
        <f t="shared" si="12"/>
        <v>136</v>
      </c>
      <c r="F142" s="10" t="str">
        <f t="shared" si="13"/>
        <v>B1-10.5-8</v>
      </c>
      <c r="G142" s="14">
        <f t="shared" si="15"/>
        <v>10.5</v>
      </c>
      <c r="H142" s="14">
        <f t="shared" si="16"/>
        <v>8</v>
      </c>
      <c r="I142" s="4">
        <f t="shared" si="17"/>
        <v>22</v>
      </c>
      <c r="J142" s="2">
        <f t="shared" si="14"/>
        <v>14059000</v>
      </c>
      <c r="K142" s="21">
        <v>1</v>
      </c>
      <c r="N142" t="str">
        <v>B1-10.5-8</v>
      </c>
      <c r="O142">
        <v>22</v>
      </c>
      <c r="P142" s="19">
        <v>14059000</v>
      </c>
    </row>
    <row r="143" spans="5:16" x14ac:dyDescent="0.25">
      <c r="E143" s="1">
        <f t="shared" si="12"/>
        <v>137</v>
      </c>
      <c r="F143" s="10" t="str">
        <f t="shared" si="13"/>
        <v>B1-10.5-8.5</v>
      </c>
      <c r="G143" s="14">
        <f t="shared" si="15"/>
        <v>10.5</v>
      </c>
      <c r="H143" s="14">
        <f t="shared" si="16"/>
        <v>8.5</v>
      </c>
      <c r="I143" s="4">
        <f t="shared" si="17"/>
        <v>23.3125</v>
      </c>
      <c r="J143" s="2">
        <f t="shared" si="14"/>
        <v>14694906</v>
      </c>
      <c r="K143" s="21">
        <v>1</v>
      </c>
      <c r="N143" t="str">
        <v>B1-10.5-8.5</v>
      </c>
      <c r="O143">
        <v>23.3125</v>
      </c>
      <c r="P143" s="19">
        <v>14694906</v>
      </c>
    </row>
    <row r="144" spans="5:16" x14ac:dyDescent="0.25">
      <c r="E144" s="1">
        <f t="shared" si="12"/>
        <v>138</v>
      </c>
      <c r="F144" s="10" t="str">
        <f t="shared" si="13"/>
        <v>B1-10.5-9</v>
      </c>
      <c r="G144" s="14">
        <f t="shared" si="15"/>
        <v>10.5</v>
      </c>
      <c r="H144" s="14">
        <f t="shared" si="16"/>
        <v>9</v>
      </c>
      <c r="I144" s="4">
        <f t="shared" si="17"/>
        <v>24.625</v>
      </c>
      <c r="J144" s="2">
        <f t="shared" si="14"/>
        <v>15330813</v>
      </c>
      <c r="K144" s="21">
        <v>1</v>
      </c>
      <c r="N144" t="str">
        <v>B1-10.5-9</v>
      </c>
      <c r="O144">
        <v>24.625</v>
      </c>
      <c r="P144" s="19">
        <v>15330813</v>
      </c>
    </row>
    <row r="145" spans="5:16" x14ac:dyDescent="0.25">
      <c r="E145" s="1">
        <f t="shared" si="12"/>
        <v>139</v>
      </c>
      <c r="F145" s="10" t="str">
        <f t="shared" si="13"/>
        <v>B1-10.5-9.5</v>
      </c>
      <c r="G145" s="14">
        <f t="shared" si="15"/>
        <v>10.5</v>
      </c>
      <c r="H145" s="14">
        <f t="shared" si="16"/>
        <v>9.5</v>
      </c>
      <c r="I145" s="4">
        <f t="shared" si="17"/>
        <v>25.9375</v>
      </c>
      <c r="J145" s="2">
        <f t="shared" si="14"/>
        <v>15966719</v>
      </c>
      <c r="K145" s="21">
        <v>1</v>
      </c>
      <c r="N145" t="str">
        <v>B1-10.5-9.5</v>
      </c>
      <c r="O145">
        <v>25.9375</v>
      </c>
      <c r="P145" s="19">
        <v>15966719</v>
      </c>
    </row>
    <row r="146" spans="5:16" x14ac:dyDescent="0.25">
      <c r="E146" s="1">
        <f t="shared" si="12"/>
        <v>140</v>
      </c>
      <c r="F146" s="10" t="str">
        <f t="shared" si="13"/>
        <v>B1-10.5-10</v>
      </c>
      <c r="G146" s="14">
        <f t="shared" si="15"/>
        <v>10.5</v>
      </c>
      <c r="H146" s="14">
        <f t="shared" si="16"/>
        <v>10</v>
      </c>
      <c r="I146" s="4">
        <f t="shared" si="17"/>
        <v>27.25</v>
      </c>
      <c r="J146" s="2">
        <f t="shared" si="14"/>
        <v>16602625</v>
      </c>
      <c r="K146" s="21">
        <v>1</v>
      </c>
      <c r="N146" t="str">
        <v>B1-10.5-10</v>
      </c>
      <c r="O146">
        <v>27.25</v>
      </c>
      <c r="P146" s="19">
        <v>16602625</v>
      </c>
    </row>
    <row r="147" spans="5:16" x14ac:dyDescent="0.25">
      <c r="E147" s="1">
        <f t="shared" si="12"/>
        <v>141</v>
      </c>
      <c r="F147" s="10" t="str">
        <f t="shared" si="13"/>
        <v>B1-10.5-10.5</v>
      </c>
      <c r="G147" s="14">
        <f t="shared" si="15"/>
        <v>10.5</v>
      </c>
      <c r="H147" s="14">
        <f t="shared" si="16"/>
        <v>10.5</v>
      </c>
      <c r="I147" s="4">
        <f t="shared" si="17"/>
        <v>28.5625</v>
      </c>
      <c r="J147" s="2">
        <f t="shared" si="14"/>
        <v>17238531</v>
      </c>
      <c r="K147" s="21">
        <v>1</v>
      </c>
      <c r="N147" t="str">
        <v>B1-10.5-10.5</v>
      </c>
      <c r="O147">
        <v>28.5625</v>
      </c>
      <c r="P147" s="19">
        <v>17238531</v>
      </c>
    </row>
    <row r="148" spans="5:16" x14ac:dyDescent="0.25">
      <c r="E148" s="1">
        <f t="shared" si="12"/>
        <v>142</v>
      </c>
      <c r="F148" s="10" t="str">
        <f t="shared" si="13"/>
        <v>B1-10.5-11</v>
      </c>
      <c r="G148" s="14">
        <f t="shared" si="15"/>
        <v>10.5</v>
      </c>
      <c r="H148" s="14">
        <f t="shared" si="16"/>
        <v>11</v>
      </c>
      <c r="I148" s="4">
        <f t="shared" si="17"/>
        <v>29.875</v>
      </c>
      <c r="J148" s="2">
        <f t="shared" si="14"/>
        <v>17874438</v>
      </c>
      <c r="K148" s="21">
        <v>1</v>
      </c>
      <c r="N148" t="str">
        <v>B1-10.5-11</v>
      </c>
      <c r="O148">
        <v>29.875</v>
      </c>
      <c r="P148" s="19">
        <v>17874438</v>
      </c>
    </row>
    <row r="149" spans="5:16" x14ac:dyDescent="0.25">
      <c r="E149" s="1">
        <f t="shared" si="12"/>
        <v>143</v>
      </c>
      <c r="F149" s="10" t="str">
        <f t="shared" si="13"/>
        <v>B1-10.5-11.5</v>
      </c>
      <c r="G149" s="14">
        <f t="shared" si="15"/>
        <v>10.5</v>
      </c>
      <c r="H149" s="14">
        <f t="shared" si="16"/>
        <v>11.5</v>
      </c>
      <c r="I149" s="4">
        <f t="shared" si="17"/>
        <v>31.1875</v>
      </c>
      <c r="J149" s="2">
        <f t="shared" si="14"/>
        <v>18510344</v>
      </c>
      <c r="K149" s="21">
        <v>1</v>
      </c>
      <c r="N149" t="str">
        <v>B1-10.5-11.5</v>
      </c>
      <c r="O149">
        <v>31.1875</v>
      </c>
      <c r="P149" s="19">
        <v>18510344</v>
      </c>
    </row>
    <row r="150" spans="5:16" x14ac:dyDescent="0.25">
      <c r="E150" s="1">
        <f t="shared" si="12"/>
        <v>144</v>
      </c>
      <c r="F150" s="10" t="str">
        <f t="shared" si="13"/>
        <v>B1-10.5-12</v>
      </c>
      <c r="G150" s="14">
        <f t="shared" si="15"/>
        <v>10.5</v>
      </c>
      <c r="H150" s="14">
        <f t="shared" si="16"/>
        <v>12</v>
      </c>
      <c r="I150" s="4">
        <f t="shared" si="17"/>
        <v>32.5</v>
      </c>
      <c r="J150" s="2">
        <f t="shared" si="14"/>
        <v>19146250</v>
      </c>
      <c r="K150" s="21">
        <v>1</v>
      </c>
      <c r="N150" t="str">
        <v>B1-10.5-12</v>
      </c>
      <c r="O150">
        <v>32.5</v>
      </c>
      <c r="P150" s="19">
        <v>19146250</v>
      </c>
    </row>
    <row r="151" spans="5:16" x14ac:dyDescent="0.25">
      <c r="E151" s="1">
        <f t="shared" si="12"/>
        <v>145</v>
      </c>
      <c r="F151" s="10" t="str">
        <f t="shared" si="13"/>
        <v>B1-10.5-12.5</v>
      </c>
      <c r="G151" s="14">
        <f t="shared" si="15"/>
        <v>10.5</v>
      </c>
      <c r="H151" s="14">
        <f t="shared" si="16"/>
        <v>12.5</v>
      </c>
      <c r="I151" s="4">
        <f t="shared" si="17"/>
        <v>33.8125</v>
      </c>
      <c r="J151" s="2">
        <f t="shared" si="14"/>
        <v>19782156</v>
      </c>
      <c r="K151" s="21">
        <v>1</v>
      </c>
      <c r="N151" t="str">
        <v>B1-10.5-12.5</v>
      </c>
      <c r="O151">
        <v>33.8125</v>
      </c>
      <c r="P151" s="19">
        <v>19782156</v>
      </c>
    </row>
    <row r="152" spans="5:16" x14ac:dyDescent="0.25">
      <c r="E152" s="1">
        <f t="shared" si="12"/>
        <v>146</v>
      </c>
      <c r="F152" s="10" t="str">
        <f t="shared" si="13"/>
        <v>B1-10.5-13</v>
      </c>
      <c r="G152" s="14">
        <f t="shared" si="15"/>
        <v>10.5</v>
      </c>
      <c r="H152" s="14">
        <f t="shared" si="16"/>
        <v>13</v>
      </c>
      <c r="I152" s="4">
        <f t="shared" si="17"/>
        <v>35.125</v>
      </c>
      <c r="J152" s="2">
        <f t="shared" si="14"/>
        <v>20418063</v>
      </c>
      <c r="K152" s="21">
        <v>1</v>
      </c>
      <c r="N152" t="str">
        <v>B1-10.5-13</v>
      </c>
      <c r="O152">
        <v>35.125</v>
      </c>
      <c r="P152" s="19">
        <v>20418063</v>
      </c>
    </row>
    <row r="153" spans="5:16" x14ac:dyDescent="0.25">
      <c r="E153" s="1">
        <f t="shared" si="12"/>
        <v>147</v>
      </c>
      <c r="F153" s="10" t="str">
        <f t="shared" si="13"/>
        <v>B1-10.5-13.5</v>
      </c>
      <c r="G153" s="14">
        <f t="shared" si="15"/>
        <v>10.5</v>
      </c>
      <c r="H153" s="14">
        <f t="shared" si="16"/>
        <v>13.5</v>
      </c>
      <c r="I153" s="4">
        <f t="shared" si="17"/>
        <v>36.4375</v>
      </c>
      <c r="J153" s="2">
        <f t="shared" si="14"/>
        <v>21053969</v>
      </c>
      <c r="K153" s="21">
        <v>1</v>
      </c>
      <c r="N153" t="str">
        <v>B1-10.5-13.5</v>
      </c>
      <c r="O153">
        <v>36.4375</v>
      </c>
      <c r="P153" s="19">
        <v>21053969</v>
      </c>
    </row>
    <row r="154" spans="5:16" x14ac:dyDescent="0.25">
      <c r="E154" s="1">
        <f t="shared" si="12"/>
        <v>148</v>
      </c>
      <c r="F154" s="10" t="str">
        <f t="shared" si="13"/>
        <v>B1-10.5-14</v>
      </c>
      <c r="G154" s="14">
        <f t="shared" si="15"/>
        <v>10.5</v>
      </c>
      <c r="H154" s="14">
        <f t="shared" si="16"/>
        <v>14</v>
      </c>
      <c r="I154" s="4">
        <f t="shared" si="17"/>
        <v>37.75</v>
      </c>
      <c r="J154" s="2">
        <f t="shared" si="14"/>
        <v>21689875</v>
      </c>
      <c r="K154" s="21">
        <v>1</v>
      </c>
      <c r="N154" t="str">
        <v>B1-10.5-14</v>
      </c>
      <c r="O154">
        <v>37.75</v>
      </c>
      <c r="P154" s="19">
        <v>21689875</v>
      </c>
    </row>
    <row r="155" spans="5:16" x14ac:dyDescent="0.25">
      <c r="E155" s="1">
        <f t="shared" si="12"/>
        <v>149</v>
      </c>
      <c r="F155" s="10" t="str">
        <f t="shared" si="13"/>
        <v>B1-10.5-14.5</v>
      </c>
      <c r="G155" s="14">
        <f t="shared" si="15"/>
        <v>10.5</v>
      </c>
      <c r="H155" s="14">
        <f t="shared" si="16"/>
        <v>14.5</v>
      </c>
      <c r="I155" s="4">
        <f t="shared" si="17"/>
        <v>39.0625</v>
      </c>
      <c r="J155" s="2">
        <f t="shared" si="14"/>
        <v>22325781</v>
      </c>
      <c r="K155" s="21">
        <v>1</v>
      </c>
      <c r="N155" t="str">
        <v>B1-10.5-14.5</v>
      </c>
      <c r="O155">
        <v>39.0625</v>
      </c>
      <c r="P155" s="19">
        <v>22325781</v>
      </c>
    </row>
    <row r="156" spans="5:16" x14ac:dyDescent="0.25">
      <c r="E156" s="1">
        <f t="shared" si="12"/>
        <v>150</v>
      </c>
      <c r="F156" s="10" t="str">
        <f t="shared" si="13"/>
        <v>B1-10.5-15</v>
      </c>
      <c r="G156" s="14">
        <f t="shared" si="15"/>
        <v>10.5</v>
      </c>
      <c r="H156" s="14">
        <f t="shared" si="16"/>
        <v>15</v>
      </c>
      <c r="I156" s="4">
        <f t="shared" si="17"/>
        <v>40.375</v>
      </c>
      <c r="J156" s="2">
        <f t="shared" si="14"/>
        <v>22961688</v>
      </c>
      <c r="K156" s="21">
        <v>1</v>
      </c>
      <c r="N156" t="str">
        <v>B1-10.5-15</v>
      </c>
      <c r="O156">
        <v>40.375</v>
      </c>
      <c r="P156" s="19">
        <v>22961688</v>
      </c>
    </row>
    <row r="157" spans="5:16" x14ac:dyDescent="0.25">
      <c r="E157" s="1">
        <f t="shared" si="12"/>
        <v>151</v>
      </c>
      <c r="F157" s="10" t="str">
        <f t="shared" si="13"/>
        <v>B1-10.5-15.5</v>
      </c>
      <c r="G157" s="14">
        <f t="shared" si="15"/>
        <v>10.5</v>
      </c>
      <c r="H157" s="14">
        <f t="shared" si="16"/>
        <v>15.5</v>
      </c>
      <c r="I157" s="4">
        <f t="shared" si="17"/>
        <v>41.6875</v>
      </c>
      <c r="J157" s="2">
        <f t="shared" si="14"/>
        <v>23597594</v>
      </c>
      <c r="K157" s="21">
        <v>1</v>
      </c>
      <c r="N157" t="str">
        <v>B1-10.5-15.5</v>
      </c>
      <c r="O157">
        <v>41.6875</v>
      </c>
      <c r="P157" s="19">
        <v>23597594</v>
      </c>
    </row>
    <row r="158" spans="5:16" x14ac:dyDescent="0.25">
      <c r="E158" s="1">
        <f t="shared" si="12"/>
        <v>152</v>
      </c>
      <c r="F158" s="10" t="str">
        <f t="shared" si="13"/>
        <v>B1-10.5-16</v>
      </c>
      <c r="G158" s="14">
        <f t="shared" si="15"/>
        <v>10.5</v>
      </c>
      <c r="H158" s="14">
        <f t="shared" si="16"/>
        <v>16</v>
      </c>
      <c r="I158" s="4">
        <f t="shared" si="17"/>
        <v>43</v>
      </c>
      <c r="J158" s="2">
        <f t="shared" si="14"/>
        <v>24233500</v>
      </c>
      <c r="K158" s="21">
        <v>1</v>
      </c>
      <c r="N158" t="str">
        <v>B1-10.5-16</v>
      </c>
      <c r="O158">
        <v>43</v>
      </c>
      <c r="P158" s="19">
        <v>24233500</v>
      </c>
    </row>
    <row r="159" spans="5:16" x14ac:dyDescent="0.25">
      <c r="E159" s="1">
        <f t="shared" si="12"/>
        <v>153</v>
      </c>
      <c r="F159" s="10" t="str">
        <f t="shared" si="13"/>
        <v>B1-11-7</v>
      </c>
      <c r="G159" s="14">
        <f t="shared" si="15"/>
        <v>11</v>
      </c>
      <c r="H159" s="14">
        <f t="shared" si="16"/>
        <v>7</v>
      </c>
      <c r="I159" s="4">
        <f t="shared" si="17"/>
        <v>20.25</v>
      </c>
      <c r="J159" s="2">
        <f t="shared" si="14"/>
        <v>13211125</v>
      </c>
      <c r="K159" s="21">
        <v>1</v>
      </c>
      <c r="N159" t="str">
        <v>B1-11-7</v>
      </c>
      <c r="O159">
        <v>20.25</v>
      </c>
      <c r="P159" s="19">
        <v>13211125</v>
      </c>
    </row>
    <row r="160" spans="5:16" x14ac:dyDescent="0.25">
      <c r="E160" s="1">
        <f t="shared" si="12"/>
        <v>154</v>
      </c>
      <c r="F160" s="10" t="str">
        <f t="shared" si="13"/>
        <v>B1-11-7.5</v>
      </c>
      <c r="G160" s="14">
        <f t="shared" si="15"/>
        <v>11</v>
      </c>
      <c r="H160" s="14">
        <f t="shared" si="16"/>
        <v>7.5</v>
      </c>
      <c r="I160" s="4">
        <f t="shared" si="17"/>
        <v>21.625</v>
      </c>
      <c r="J160" s="2">
        <f t="shared" si="14"/>
        <v>13877313</v>
      </c>
      <c r="K160" s="21">
        <v>1</v>
      </c>
      <c r="N160" t="str">
        <v>B1-11-7.5</v>
      </c>
      <c r="O160">
        <v>21.625</v>
      </c>
      <c r="P160" s="19">
        <v>13877313</v>
      </c>
    </row>
    <row r="161" spans="5:16" x14ac:dyDescent="0.25">
      <c r="E161" s="1">
        <f t="shared" si="12"/>
        <v>155</v>
      </c>
      <c r="F161" s="10" t="str">
        <f t="shared" si="13"/>
        <v>B1-11-8</v>
      </c>
      <c r="G161" s="14">
        <f t="shared" si="15"/>
        <v>11</v>
      </c>
      <c r="H161" s="14">
        <f t="shared" si="16"/>
        <v>8</v>
      </c>
      <c r="I161" s="4">
        <f t="shared" si="17"/>
        <v>23</v>
      </c>
      <c r="J161" s="2">
        <f t="shared" si="14"/>
        <v>14543500</v>
      </c>
      <c r="K161" s="21">
        <v>1</v>
      </c>
      <c r="N161" t="str">
        <v>B1-11-8</v>
      </c>
      <c r="O161">
        <v>23</v>
      </c>
      <c r="P161" s="19">
        <v>14543500</v>
      </c>
    </row>
    <row r="162" spans="5:16" x14ac:dyDescent="0.25">
      <c r="E162" s="1">
        <f t="shared" si="12"/>
        <v>156</v>
      </c>
      <c r="F162" s="10" t="str">
        <f t="shared" si="13"/>
        <v>B1-11-8.5</v>
      </c>
      <c r="G162" s="14">
        <f t="shared" si="15"/>
        <v>11</v>
      </c>
      <c r="H162" s="14">
        <f t="shared" si="16"/>
        <v>8.5</v>
      </c>
      <c r="I162" s="4">
        <f t="shared" si="17"/>
        <v>24.375</v>
      </c>
      <c r="J162" s="2">
        <f t="shared" si="14"/>
        <v>15209688</v>
      </c>
      <c r="K162" s="21">
        <v>1</v>
      </c>
      <c r="N162" t="str">
        <v>B1-11-8.5</v>
      </c>
      <c r="O162">
        <v>24.375</v>
      </c>
      <c r="P162" s="19">
        <v>15209688</v>
      </c>
    </row>
    <row r="163" spans="5:16" x14ac:dyDescent="0.25">
      <c r="E163" s="1">
        <f t="shared" si="12"/>
        <v>157</v>
      </c>
      <c r="F163" s="10" t="str">
        <f t="shared" si="13"/>
        <v>B1-11-9</v>
      </c>
      <c r="G163" s="14">
        <f t="shared" si="15"/>
        <v>11</v>
      </c>
      <c r="H163" s="14">
        <f t="shared" si="16"/>
        <v>9</v>
      </c>
      <c r="I163" s="4">
        <f t="shared" si="17"/>
        <v>25.75</v>
      </c>
      <c r="J163" s="2">
        <f t="shared" si="14"/>
        <v>15875875</v>
      </c>
      <c r="K163" s="21">
        <v>1</v>
      </c>
      <c r="N163" t="str">
        <v>B1-11-9</v>
      </c>
      <c r="O163">
        <v>25.75</v>
      </c>
      <c r="P163" s="19">
        <v>15875875</v>
      </c>
    </row>
    <row r="164" spans="5:16" x14ac:dyDescent="0.25">
      <c r="E164" s="1">
        <f t="shared" si="12"/>
        <v>158</v>
      </c>
      <c r="F164" s="10" t="str">
        <f t="shared" si="13"/>
        <v>B1-11-9.5</v>
      </c>
      <c r="G164" s="14">
        <f t="shared" si="15"/>
        <v>11</v>
      </c>
      <c r="H164" s="14">
        <f t="shared" si="16"/>
        <v>9.5</v>
      </c>
      <c r="I164" s="4">
        <f t="shared" si="17"/>
        <v>27.125</v>
      </c>
      <c r="J164" s="2">
        <f t="shared" si="14"/>
        <v>16542063</v>
      </c>
      <c r="K164" s="21">
        <v>1</v>
      </c>
      <c r="N164" t="str">
        <v>B1-11-9.5</v>
      </c>
      <c r="O164">
        <v>27.125</v>
      </c>
      <c r="P164" s="19">
        <v>16542063</v>
      </c>
    </row>
    <row r="165" spans="5:16" x14ac:dyDescent="0.25">
      <c r="E165" s="1">
        <f t="shared" si="12"/>
        <v>159</v>
      </c>
      <c r="F165" s="10" t="str">
        <f t="shared" si="13"/>
        <v>B1-11-10</v>
      </c>
      <c r="G165" s="14">
        <f t="shared" si="15"/>
        <v>11</v>
      </c>
      <c r="H165" s="14">
        <f t="shared" si="16"/>
        <v>10</v>
      </c>
      <c r="I165" s="4">
        <f t="shared" si="17"/>
        <v>28.5</v>
      </c>
      <c r="J165" s="2">
        <f t="shared" si="14"/>
        <v>17208250</v>
      </c>
      <c r="K165" s="21">
        <v>1</v>
      </c>
      <c r="N165" t="str">
        <v>B1-11-10</v>
      </c>
      <c r="O165">
        <v>28.5</v>
      </c>
      <c r="P165" s="19">
        <v>17208250</v>
      </c>
    </row>
    <row r="166" spans="5:16" x14ac:dyDescent="0.25">
      <c r="E166" s="1">
        <f t="shared" si="12"/>
        <v>160</v>
      </c>
      <c r="F166" s="10" t="str">
        <f t="shared" si="13"/>
        <v>B1-11-10.5</v>
      </c>
      <c r="G166" s="14">
        <f t="shared" si="15"/>
        <v>11</v>
      </c>
      <c r="H166" s="14">
        <f t="shared" si="16"/>
        <v>10.5</v>
      </c>
      <c r="I166" s="4">
        <f t="shared" si="17"/>
        <v>29.875</v>
      </c>
      <c r="J166" s="2">
        <f t="shared" si="14"/>
        <v>17874438</v>
      </c>
      <c r="K166" s="21">
        <v>1</v>
      </c>
      <c r="N166" t="str">
        <v>B1-11-10.5</v>
      </c>
      <c r="O166">
        <v>29.875</v>
      </c>
      <c r="P166" s="19">
        <v>17874438</v>
      </c>
    </row>
    <row r="167" spans="5:16" x14ac:dyDescent="0.25">
      <c r="E167" s="1">
        <f t="shared" si="12"/>
        <v>161</v>
      </c>
      <c r="F167" s="10" t="str">
        <f t="shared" si="13"/>
        <v>B1-11-11</v>
      </c>
      <c r="G167" s="14">
        <f t="shared" si="15"/>
        <v>11</v>
      </c>
      <c r="H167" s="14">
        <f t="shared" si="16"/>
        <v>11</v>
      </c>
      <c r="I167" s="4">
        <f t="shared" si="17"/>
        <v>31.25</v>
      </c>
      <c r="J167" s="2">
        <f t="shared" si="14"/>
        <v>18540625</v>
      </c>
      <c r="K167" s="21">
        <v>1</v>
      </c>
      <c r="N167" t="str">
        <v>B1-11-11</v>
      </c>
      <c r="O167">
        <v>31.25</v>
      </c>
      <c r="P167" s="19">
        <v>18540625</v>
      </c>
    </row>
    <row r="168" spans="5:16" x14ac:dyDescent="0.25">
      <c r="E168" s="1">
        <f t="shared" si="12"/>
        <v>162</v>
      </c>
      <c r="F168" s="10" t="str">
        <f t="shared" si="13"/>
        <v>B1-11-11.5</v>
      </c>
      <c r="G168" s="14">
        <f t="shared" si="15"/>
        <v>11</v>
      </c>
      <c r="H168" s="14">
        <f t="shared" si="16"/>
        <v>11.5</v>
      </c>
      <c r="I168" s="4">
        <f t="shared" si="17"/>
        <v>32.625</v>
      </c>
      <c r="J168" s="2">
        <f t="shared" si="14"/>
        <v>19206813</v>
      </c>
      <c r="K168" s="21">
        <v>1</v>
      </c>
      <c r="N168" t="str">
        <v>B1-11-11.5</v>
      </c>
      <c r="O168">
        <v>32.625</v>
      </c>
      <c r="P168" s="19">
        <v>19206813</v>
      </c>
    </row>
    <row r="169" spans="5:16" x14ac:dyDescent="0.25">
      <c r="E169" s="1">
        <f t="shared" si="12"/>
        <v>163</v>
      </c>
      <c r="F169" s="10" t="str">
        <f t="shared" si="13"/>
        <v>B1-11-12</v>
      </c>
      <c r="G169" s="14">
        <f t="shared" si="15"/>
        <v>11</v>
      </c>
      <c r="H169" s="14">
        <f t="shared" si="16"/>
        <v>12</v>
      </c>
      <c r="I169" s="4">
        <f t="shared" si="17"/>
        <v>34</v>
      </c>
      <c r="J169" s="2">
        <f t="shared" si="14"/>
        <v>19873000</v>
      </c>
      <c r="K169" s="21">
        <v>1</v>
      </c>
      <c r="N169" t="str">
        <v>B1-11-12</v>
      </c>
      <c r="O169">
        <v>34</v>
      </c>
      <c r="P169" s="19">
        <v>19873000</v>
      </c>
    </row>
    <row r="170" spans="5:16" x14ac:dyDescent="0.25">
      <c r="E170" s="1">
        <f t="shared" si="12"/>
        <v>164</v>
      </c>
      <c r="F170" s="10" t="str">
        <f t="shared" si="13"/>
        <v>B1-11-12.5</v>
      </c>
      <c r="G170" s="14">
        <f t="shared" si="15"/>
        <v>11</v>
      </c>
      <c r="H170" s="14">
        <f t="shared" si="16"/>
        <v>12.5</v>
      </c>
      <c r="I170" s="4">
        <f t="shared" si="17"/>
        <v>35.375</v>
      </c>
      <c r="J170" s="2">
        <f t="shared" si="14"/>
        <v>20539188</v>
      </c>
      <c r="K170" s="21">
        <v>1</v>
      </c>
      <c r="N170" t="str">
        <v>B1-11-12.5</v>
      </c>
      <c r="O170">
        <v>35.375</v>
      </c>
      <c r="P170" s="19">
        <v>20539188</v>
      </c>
    </row>
    <row r="171" spans="5:16" x14ac:dyDescent="0.25">
      <c r="E171" s="1">
        <f t="shared" si="12"/>
        <v>165</v>
      </c>
      <c r="F171" s="10" t="str">
        <f t="shared" si="13"/>
        <v>B1-11-13</v>
      </c>
      <c r="G171" s="14">
        <f t="shared" si="15"/>
        <v>11</v>
      </c>
      <c r="H171" s="14">
        <f t="shared" si="16"/>
        <v>13</v>
      </c>
      <c r="I171" s="4">
        <f t="shared" si="17"/>
        <v>36.75</v>
      </c>
      <c r="J171" s="2">
        <f t="shared" si="14"/>
        <v>21205375</v>
      </c>
      <c r="K171" s="21">
        <v>1</v>
      </c>
      <c r="N171" t="str">
        <v>B1-11-13</v>
      </c>
      <c r="O171">
        <v>36.75</v>
      </c>
      <c r="P171" s="19">
        <v>21205375</v>
      </c>
    </row>
    <row r="172" spans="5:16" x14ac:dyDescent="0.25">
      <c r="E172" s="1">
        <f t="shared" si="12"/>
        <v>166</v>
      </c>
      <c r="F172" s="10" t="str">
        <f t="shared" si="13"/>
        <v>B1-11-13.5</v>
      </c>
      <c r="G172" s="14">
        <f t="shared" si="15"/>
        <v>11</v>
      </c>
      <c r="H172" s="14">
        <f t="shared" si="16"/>
        <v>13.5</v>
      </c>
      <c r="I172" s="4">
        <f t="shared" si="17"/>
        <v>38.125</v>
      </c>
      <c r="J172" s="2">
        <f t="shared" si="14"/>
        <v>21871563</v>
      </c>
      <c r="K172" s="21">
        <v>1</v>
      </c>
      <c r="N172" t="str">
        <v>B1-11-13.5</v>
      </c>
      <c r="O172">
        <v>38.125</v>
      </c>
      <c r="P172" s="19">
        <v>21871563</v>
      </c>
    </row>
    <row r="173" spans="5:16" x14ac:dyDescent="0.25">
      <c r="E173" s="1">
        <f t="shared" si="12"/>
        <v>167</v>
      </c>
      <c r="F173" s="10" t="str">
        <f t="shared" si="13"/>
        <v>B1-11-14</v>
      </c>
      <c r="G173" s="14">
        <f t="shared" si="15"/>
        <v>11</v>
      </c>
      <c r="H173" s="14">
        <f t="shared" si="16"/>
        <v>14</v>
      </c>
      <c r="I173" s="4">
        <f t="shared" si="17"/>
        <v>39.5</v>
      </c>
      <c r="J173" s="2">
        <f t="shared" si="14"/>
        <v>22537750</v>
      </c>
      <c r="K173" s="21">
        <v>1</v>
      </c>
      <c r="N173" t="str">
        <v>B1-11-14</v>
      </c>
      <c r="O173">
        <v>39.5</v>
      </c>
      <c r="P173" s="19">
        <v>22537750</v>
      </c>
    </row>
    <row r="174" spans="5:16" x14ac:dyDescent="0.25">
      <c r="E174" s="1">
        <f t="shared" si="12"/>
        <v>168</v>
      </c>
      <c r="F174" s="10" t="str">
        <f t="shared" si="13"/>
        <v>B1-11-14.5</v>
      </c>
      <c r="G174" s="14">
        <f t="shared" si="15"/>
        <v>11</v>
      </c>
      <c r="H174" s="14">
        <f t="shared" si="16"/>
        <v>14.5</v>
      </c>
      <c r="I174" s="4">
        <f t="shared" si="17"/>
        <v>40.875</v>
      </c>
      <c r="J174" s="2">
        <f t="shared" si="14"/>
        <v>23203938</v>
      </c>
      <c r="K174" s="21">
        <v>1</v>
      </c>
      <c r="N174" t="str">
        <v>B1-11-14.5</v>
      </c>
      <c r="O174">
        <v>40.875</v>
      </c>
      <c r="P174" s="19">
        <v>23203938</v>
      </c>
    </row>
    <row r="175" spans="5:16" x14ac:dyDescent="0.25">
      <c r="E175" s="1">
        <f t="shared" si="12"/>
        <v>169</v>
      </c>
      <c r="F175" s="10" t="str">
        <f t="shared" si="13"/>
        <v>B1-11-15</v>
      </c>
      <c r="G175" s="14">
        <f t="shared" si="15"/>
        <v>11</v>
      </c>
      <c r="H175" s="14">
        <f t="shared" si="16"/>
        <v>15</v>
      </c>
      <c r="I175" s="4">
        <f t="shared" si="17"/>
        <v>42.25</v>
      </c>
      <c r="J175" s="2">
        <f t="shared" si="14"/>
        <v>23870125</v>
      </c>
      <c r="K175" s="21">
        <v>1</v>
      </c>
      <c r="N175" t="str">
        <v>B1-11-15</v>
      </c>
      <c r="O175">
        <v>42.25</v>
      </c>
      <c r="P175" s="19">
        <v>23870125</v>
      </c>
    </row>
    <row r="176" spans="5:16" x14ac:dyDescent="0.25">
      <c r="E176" s="1">
        <f t="shared" si="12"/>
        <v>170</v>
      </c>
      <c r="F176" s="10" t="str">
        <f t="shared" si="13"/>
        <v>B1-11-15.5</v>
      </c>
      <c r="G176" s="14">
        <f t="shared" si="15"/>
        <v>11</v>
      </c>
      <c r="H176" s="14">
        <f t="shared" si="16"/>
        <v>15.5</v>
      </c>
      <c r="I176" s="4">
        <f t="shared" si="17"/>
        <v>43.625</v>
      </c>
      <c r="J176" s="2">
        <f t="shared" si="14"/>
        <v>24536313</v>
      </c>
      <c r="K176" s="21">
        <v>1</v>
      </c>
      <c r="N176" t="str">
        <v>B1-11-15.5</v>
      </c>
      <c r="O176">
        <v>43.625</v>
      </c>
      <c r="P176" s="19">
        <v>24536313</v>
      </c>
    </row>
    <row r="177" spans="5:16" x14ac:dyDescent="0.25">
      <c r="E177" s="1">
        <f t="shared" si="12"/>
        <v>171</v>
      </c>
      <c r="F177" s="10" t="str">
        <f t="shared" si="13"/>
        <v>B1-11-16</v>
      </c>
      <c r="G177" s="14">
        <f t="shared" si="15"/>
        <v>11</v>
      </c>
      <c r="H177" s="14">
        <f t="shared" si="16"/>
        <v>16</v>
      </c>
      <c r="I177" s="4">
        <f t="shared" si="17"/>
        <v>45</v>
      </c>
      <c r="J177" s="2">
        <f t="shared" si="14"/>
        <v>25202500</v>
      </c>
      <c r="K177" s="21">
        <v>1</v>
      </c>
      <c r="N177" t="str">
        <v>B1-11-16</v>
      </c>
      <c r="O177">
        <v>45</v>
      </c>
      <c r="P177" s="19">
        <v>25202500</v>
      </c>
    </row>
    <row r="178" spans="5:16" x14ac:dyDescent="0.25">
      <c r="E178" s="1">
        <f t="shared" si="12"/>
        <v>172</v>
      </c>
      <c r="F178" s="10" t="str">
        <f t="shared" si="13"/>
        <v>B1-11.5-7</v>
      </c>
      <c r="G178" s="14">
        <f t="shared" si="15"/>
        <v>11.5</v>
      </c>
      <c r="H178" s="14">
        <f t="shared" si="16"/>
        <v>7</v>
      </c>
      <c r="I178" s="4">
        <f t="shared" si="17"/>
        <v>21.125</v>
      </c>
      <c r="J178" s="2">
        <f t="shared" si="14"/>
        <v>13635063</v>
      </c>
      <c r="K178" s="21">
        <v>1</v>
      </c>
      <c r="N178" t="str">
        <v>B1-11.5-7</v>
      </c>
      <c r="O178">
        <v>21.125</v>
      </c>
      <c r="P178" s="19">
        <v>13635063</v>
      </c>
    </row>
    <row r="179" spans="5:16" x14ac:dyDescent="0.25">
      <c r="E179" s="1">
        <f t="shared" si="12"/>
        <v>173</v>
      </c>
      <c r="F179" s="10" t="str">
        <f t="shared" si="13"/>
        <v>B1-11.5-7.5</v>
      </c>
      <c r="G179" s="14">
        <f t="shared" si="15"/>
        <v>11.5</v>
      </c>
      <c r="H179" s="14">
        <f t="shared" si="16"/>
        <v>7.5</v>
      </c>
      <c r="I179" s="4">
        <f t="shared" si="17"/>
        <v>22.5625</v>
      </c>
      <c r="J179" s="2">
        <f t="shared" si="14"/>
        <v>14331531</v>
      </c>
      <c r="K179" s="21">
        <v>1</v>
      </c>
      <c r="N179" t="str">
        <v>B1-11.5-7.5</v>
      </c>
      <c r="O179">
        <v>22.5625</v>
      </c>
      <c r="P179" s="19">
        <v>14331531</v>
      </c>
    </row>
    <row r="180" spans="5:16" x14ac:dyDescent="0.25">
      <c r="E180" s="1">
        <f t="shared" si="12"/>
        <v>174</v>
      </c>
      <c r="F180" s="10" t="str">
        <f t="shared" si="13"/>
        <v>B1-11.5-8</v>
      </c>
      <c r="G180" s="14">
        <f t="shared" si="15"/>
        <v>11.5</v>
      </c>
      <c r="H180" s="14">
        <f t="shared" si="16"/>
        <v>8</v>
      </c>
      <c r="I180" s="4">
        <f t="shared" si="17"/>
        <v>24</v>
      </c>
      <c r="J180" s="2">
        <f t="shared" si="14"/>
        <v>15028000</v>
      </c>
      <c r="K180" s="21">
        <v>1</v>
      </c>
      <c r="N180" t="str">
        <v>B1-11.5-8</v>
      </c>
      <c r="O180">
        <v>24</v>
      </c>
      <c r="P180" s="19">
        <v>15028000</v>
      </c>
    </row>
    <row r="181" spans="5:16" x14ac:dyDescent="0.25">
      <c r="E181" s="1">
        <f t="shared" si="12"/>
        <v>175</v>
      </c>
      <c r="F181" s="10" t="str">
        <f t="shared" si="13"/>
        <v>B1-11.5-8.5</v>
      </c>
      <c r="G181" s="14">
        <f t="shared" si="15"/>
        <v>11.5</v>
      </c>
      <c r="H181" s="14">
        <f t="shared" si="16"/>
        <v>8.5</v>
      </c>
      <c r="I181" s="4">
        <f t="shared" si="17"/>
        <v>25.4375</v>
      </c>
      <c r="J181" s="2">
        <f t="shared" si="14"/>
        <v>15724469</v>
      </c>
      <c r="K181" s="21">
        <v>1</v>
      </c>
      <c r="N181" t="str">
        <v>B1-11.5-8.5</v>
      </c>
      <c r="O181">
        <v>25.4375</v>
      </c>
      <c r="P181" s="19">
        <v>15724469</v>
      </c>
    </row>
    <row r="182" spans="5:16" x14ac:dyDescent="0.25">
      <c r="E182" s="1">
        <f t="shared" si="12"/>
        <v>176</v>
      </c>
      <c r="F182" s="10" t="str">
        <f t="shared" si="13"/>
        <v>B1-11.5-9</v>
      </c>
      <c r="G182" s="14">
        <f t="shared" si="15"/>
        <v>11.5</v>
      </c>
      <c r="H182" s="14">
        <f t="shared" si="16"/>
        <v>9</v>
      </c>
      <c r="I182" s="4">
        <f t="shared" si="17"/>
        <v>26.875</v>
      </c>
      <c r="J182" s="2">
        <f t="shared" si="14"/>
        <v>16420938</v>
      </c>
      <c r="K182" s="21">
        <v>1</v>
      </c>
      <c r="N182" t="str">
        <v>B1-11.5-9</v>
      </c>
      <c r="O182">
        <v>26.875</v>
      </c>
      <c r="P182" s="19">
        <v>16420938</v>
      </c>
    </row>
    <row r="183" spans="5:16" x14ac:dyDescent="0.25">
      <c r="E183" s="1">
        <f t="shared" si="12"/>
        <v>177</v>
      </c>
      <c r="F183" s="10" t="str">
        <f t="shared" si="13"/>
        <v>B1-11.5-9.5</v>
      </c>
      <c r="G183" s="14">
        <f t="shared" si="15"/>
        <v>11.5</v>
      </c>
      <c r="H183" s="14">
        <f t="shared" si="16"/>
        <v>9.5</v>
      </c>
      <c r="I183" s="4">
        <f t="shared" si="17"/>
        <v>28.3125</v>
      </c>
      <c r="J183" s="2">
        <f t="shared" si="14"/>
        <v>17117406</v>
      </c>
      <c r="K183" s="21">
        <v>1</v>
      </c>
      <c r="N183" t="str">
        <v>B1-11.5-9.5</v>
      </c>
      <c r="O183">
        <v>28.3125</v>
      </c>
      <c r="P183" s="19">
        <v>17117406</v>
      </c>
    </row>
    <row r="184" spans="5:16" x14ac:dyDescent="0.25">
      <c r="E184" s="1">
        <f t="shared" si="12"/>
        <v>178</v>
      </c>
      <c r="F184" s="10" t="str">
        <f t="shared" si="13"/>
        <v>B1-11.5-10</v>
      </c>
      <c r="G184" s="14">
        <f t="shared" si="15"/>
        <v>11.5</v>
      </c>
      <c r="H184" s="14">
        <f t="shared" si="16"/>
        <v>10</v>
      </c>
      <c r="I184" s="4">
        <f t="shared" si="17"/>
        <v>29.75</v>
      </c>
      <c r="J184" s="2">
        <f t="shared" si="14"/>
        <v>17813875</v>
      </c>
      <c r="K184" s="21">
        <v>1</v>
      </c>
      <c r="N184" t="str">
        <v>B1-11.5-10</v>
      </c>
      <c r="O184">
        <v>29.75</v>
      </c>
      <c r="P184" s="19">
        <v>17813875</v>
      </c>
    </row>
    <row r="185" spans="5:16" x14ac:dyDescent="0.25">
      <c r="E185" s="1">
        <f t="shared" si="12"/>
        <v>179</v>
      </c>
      <c r="F185" s="10" t="str">
        <f t="shared" si="13"/>
        <v>B1-11.5-10.5</v>
      </c>
      <c r="G185" s="14">
        <f t="shared" si="15"/>
        <v>11.5</v>
      </c>
      <c r="H185" s="14">
        <f t="shared" si="16"/>
        <v>10.5</v>
      </c>
      <c r="I185" s="4">
        <f t="shared" si="17"/>
        <v>31.1875</v>
      </c>
      <c r="J185" s="2">
        <f t="shared" si="14"/>
        <v>18510344</v>
      </c>
      <c r="K185" s="21">
        <v>1</v>
      </c>
      <c r="N185" t="str">
        <v>B1-11.5-10.5</v>
      </c>
      <c r="O185">
        <v>31.1875</v>
      </c>
      <c r="P185" s="19">
        <v>18510344</v>
      </c>
    </row>
    <row r="186" spans="5:16" x14ac:dyDescent="0.25">
      <c r="E186" s="1">
        <f t="shared" si="12"/>
        <v>180</v>
      </c>
      <c r="F186" s="10" t="str">
        <f t="shared" si="13"/>
        <v>B1-11.5-11</v>
      </c>
      <c r="G186" s="14">
        <f t="shared" si="15"/>
        <v>11.5</v>
      </c>
      <c r="H186" s="14">
        <f t="shared" si="16"/>
        <v>11</v>
      </c>
      <c r="I186" s="4">
        <f t="shared" si="17"/>
        <v>32.625</v>
      </c>
      <c r="J186" s="2">
        <f t="shared" si="14"/>
        <v>19206813</v>
      </c>
      <c r="K186" s="21">
        <v>1</v>
      </c>
      <c r="N186" t="str">
        <v>B1-11.5-11</v>
      </c>
      <c r="O186">
        <v>32.625</v>
      </c>
      <c r="P186" s="19">
        <v>19206813</v>
      </c>
    </row>
    <row r="187" spans="5:16" x14ac:dyDescent="0.25">
      <c r="E187" s="1">
        <f t="shared" si="12"/>
        <v>181</v>
      </c>
      <c r="F187" s="10" t="str">
        <f t="shared" si="13"/>
        <v>B1-11.5-11.5</v>
      </c>
      <c r="G187" s="14">
        <f t="shared" si="15"/>
        <v>11.5</v>
      </c>
      <c r="H187" s="14">
        <f t="shared" si="16"/>
        <v>11.5</v>
      </c>
      <c r="I187" s="4">
        <f t="shared" si="17"/>
        <v>34.0625</v>
      </c>
      <c r="J187" s="2">
        <f t="shared" si="14"/>
        <v>19903281</v>
      </c>
      <c r="K187" s="21">
        <v>1</v>
      </c>
      <c r="N187" t="str">
        <v>B1-11.5-11.5</v>
      </c>
      <c r="O187">
        <v>34.0625</v>
      </c>
      <c r="P187" s="19">
        <v>19903281</v>
      </c>
    </row>
    <row r="188" spans="5:16" x14ac:dyDescent="0.25">
      <c r="E188" s="1">
        <f t="shared" si="12"/>
        <v>182</v>
      </c>
      <c r="F188" s="10" t="str">
        <f t="shared" si="13"/>
        <v>B1-11.5-12</v>
      </c>
      <c r="G188" s="14">
        <f t="shared" si="15"/>
        <v>11.5</v>
      </c>
      <c r="H188" s="14">
        <f t="shared" si="16"/>
        <v>12</v>
      </c>
      <c r="I188" s="4">
        <f t="shared" si="17"/>
        <v>35.5</v>
      </c>
      <c r="J188" s="2">
        <f t="shared" si="14"/>
        <v>20599750</v>
      </c>
      <c r="K188" s="21">
        <v>1</v>
      </c>
      <c r="N188" t="str">
        <v>B1-11.5-12</v>
      </c>
      <c r="O188">
        <v>35.5</v>
      </c>
      <c r="P188" s="19">
        <v>20599750</v>
      </c>
    </row>
    <row r="189" spans="5:16" x14ac:dyDescent="0.25">
      <c r="E189" s="1">
        <f t="shared" si="12"/>
        <v>183</v>
      </c>
      <c r="F189" s="10" t="str">
        <f t="shared" si="13"/>
        <v>B1-11.5-12.5</v>
      </c>
      <c r="G189" s="14">
        <f t="shared" si="15"/>
        <v>11.5</v>
      </c>
      <c r="H189" s="14">
        <f t="shared" si="16"/>
        <v>12.5</v>
      </c>
      <c r="I189" s="4">
        <f t="shared" si="17"/>
        <v>36.9375</v>
      </c>
      <c r="J189" s="2">
        <f t="shared" si="14"/>
        <v>21296219</v>
      </c>
      <c r="K189" s="21">
        <v>1</v>
      </c>
      <c r="N189" t="str">
        <v>B1-11.5-12.5</v>
      </c>
      <c r="O189">
        <v>36.9375</v>
      </c>
      <c r="P189" s="19">
        <v>21296219</v>
      </c>
    </row>
    <row r="190" spans="5:16" x14ac:dyDescent="0.25">
      <c r="E190" s="1">
        <f t="shared" si="12"/>
        <v>184</v>
      </c>
      <c r="F190" s="10" t="str">
        <f t="shared" si="13"/>
        <v>B1-11.5-13</v>
      </c>
      <c r="G190" s="14">
        <f t="shared" si="15"/>
        <v>11.5</v>
      </c>
      <c r="H190" s="14">
        <f t="shared" si="16"/>
        <v>13</v>
      </c>
      <c r="I190" s="4">
        <f t="shared" si="17"/>
        <v>38.375</v>
      </c>
      <c r="J190" s="2">
        <f t="shared" si="14"/>
        <v>21992688</v>
      </c>
      <c r="K190" s="21">
        <v>1</v>
      </c>
      <c r="N190" t="str">
        <v>B1-11.5-13</v>
      </c>
      <c r="O190">
        <v>38.375</v>
      </c>
      <c r="P190" s="19">
        <v>21992688</v>
      </c>
    </row>
    <row r="191" spans="5:16" x14ac:dyDescent="0.25">
      <c r="E191" s="1">
        <f t="shared" si="12"/>
        <v>185</v>
      </c>
      <c r="F191" s="10" t="str">
        <f t="shared" si="13"/>
        <v>B1-11.5-13.5</v>
      </c>
      <c r="G191" s="14">
        <f t="shared" si="15"/>
        <v>11.5</v>
      </c>
      <c r="H191" s="14">
        <f t="shared" si="16"/>
        <v>13.5</v>
      </c>
      <c r="I191" s="4">
        <f t="shared" si="17"/>
        <v>39.8125</v>
      </c>
      <c r="J191" s="2">
        <f t="shared" si="14"/>
        <v>22689156</v>
      </c>
      <c r="K191" s="21">
        <v>1</v>
      </c>
      <c r="N191" t="str">
        <v>B1-11.5-13.5</v>
      </c>
      <c r="O191">
        <v>39.8125</v>
      </c>
      <c r="P191" s="19">
        <v>22689156</v>
      </c>
    </row>
    <row r="192" spans="5:16" x14ac:dyDescent="0.25">
      <c r="E192" s="1">
        <f t="shared" si="12"/>
        <v>186</v>
      </c>
      <c r="F192" s="10" t="str">
        <f t="shared" si="13"/>
        <v>B1-11.5-14</v>
      </c>
      <c r="G192" s="14">
        <f t="shared" si="15"/>
        <v>11.5</v>
      </c>
      <c r="H192" s="14">
        <f t="shared" si="16"/>
        <v>14</v>
      </c>
      <c r="I192" s="4">
        <f t="shared" si="17"/>
        <v>41.25</v>
      </c>
      <c r="J192" s="2">
        <f t="shared" si="14"/>
        <v>23385625</v>
      </c>
      <c r="K192" s="21">
        <v>1</v>
      </c>
      <c r="N192" t="str">
        <v>B1-11.5-14</v>
      </c>
      <c r="O192">
        <v>41.25</v>
      </c>
      <c r="P192" s="19">
        <v>23385625</v>
      </c>
    </row>
    <row r="193" spans="5:16" x14ac:dyDescent="0.25">
      <c r="E193" s="1">
        <f t="shared" si="12"/>
        <v>187</v>
      </c>
      <c r="F193" s="10" t="str">
        <f t="shared" si="13"/>
        <v>B1-11.5-14.5</v>
      </c>
      <c r="G193" s="14">
        <f t="shared" si="15"/>
        <v>11.5</v>
      </c>
      <c r="H193" s="14">
        <f t="shared" si="16"/>
        <v>14.5</v>
      </c>
      <c r="I193" s="4">
        <f t="shared" si="17"/>
        <v>42.6875</v>
      </c>
      <c r="J193" s="2">
        <f t="shared" si="14"/>
        <v>24082094</v>
      </c>
      <c r="K193" s="21">
        <v>1</v>
      </c>
      <c r="N193" t="str">
        <v>B1-11.5-14.5</v>
      </c>
      <c r="O193">
        <v>42.6875</v>
      </c>
      <c r="P193" s="19">
        <v>24082094</v>
      </c>
    </row>
    <row r="194" spans="5:16" x14ac:dyDescent="0.25">
      <c r="E194" s="1">
        <f t="shared" si="12"/>
        <v>188</v>
      </c>
      <c r="F194" s="10" t="str">
        <f t="shared" si="13"/>
        <v>B1-11.5-15</v>
      </c>
      <c r="G194" s="14">
        <f t="shared" si="15"/>
        <v>11.5</v>
      </c>
      <c r="H194" s="14">
        <f t="shared" si="16"/>
        <v>15</v>
      </c>
      <c r="I194" s="4">
        <f t="shared" si="17"/>
        <v>44.125</v>
      </c>
      <c r="J194" s="2">
        <f t="shared" si="14"/>
        <v>24778563</v>
      </c>
      <c r="K194" s="21">
        <v>1</v>
      </c>
      <c r="N194" t="str">
        <v>B1-11.5-15</v>
      </c>
      <c r="O194">
        <v>44.125</v>
      </c>
      <c r="P194" s="19">
        <v>24778563</v>
      </c>
    </row>
    <row r="195" spans="5:16" x14ac:dyDescent="0.25">
      <c r="E195" s="1">
        <f t="shared" si="12"/>
        <v>189</v>
      </c>
      <c r="F195" s="10" t="str">
        <f t="shared" si="13"/>
        <v>B1-11.5-15.5</v>
      </c>
      <c r="G195" s="14">
        <f t="shared" si="15"/>
        <v>11.5</v>
      </c>
      <c r="H195" s="14">
        <f t="shared" si="16"/>
        <v>15.5</v>
      </c>
      <c r="I195" s="4">
        <f t="shared" si="17"/>
        <v>45.5625</v>
      </c>
      <c r="J195" s="2">
        <f t="shared" si="14"/>
        <v>25475031</v>
      </c>
      <c r="K195" s="21">
        <v>1</v>
      </c>
      <c r="N195" t="str">
        <v>B1-11.5-15.5</v>
      </c>
      <c r="O195">
        <v>45.5625</v>
      </c>
      <c r="P195" s="19">
        <v>25475031</v>
      </c>
    </row>
    <row r="196" spans="5:16" x14ac:dyDescent="0.25">
      <c r="E196" s="1">
        <f t="shared" si="12"/>
        <v>190</v>
      </c>
      <c r="F196" s="10" t="str">
        <f t="shared" si="13"/>
        <v>B1-11.5-16</v>
      </c>
      <c r="G196" s="14">
        <f t="shared" si="15"/>
        <v>11.5</v>
      </c>
      <c r="H196" s="14">
        <f t="shared" si="16"/>
        <v>16</v>
      </c>
      <c r="I196" s="4">
        <f t="shared" si="17"/>
        <v>47</v>
      </c>
      <c r="J196" s="2">
        <f t="shared" si="14"/>
        <v>26171500</v>
      </c>
      <c r="K196" s="21">
        <v>1</v>
      </c>
      <c r="N196" t="str">
        <v>B1-11.5-16</v>
      </c>
      <c r="O196">
        <v>47</v>
      </c>
      <c r="P196" s="19">
        <v>26171500</v>
      </c>
    </row>
    <row r="197" spans="5:16" x14ac:dyDescent="0.25">
      <c r="E197" s="1">
        <f t="shared" si="12"/>
        <v>191</v>
      </c>
      <c r="F197" s="10" t="str">
        <f t="shared" si="13"/>
        <v>B1-12-7</v>
      </c>
      <c r="G197" s="14">
        <f t="shared" si="15"/>
        <v>12</v>
      </c>
      <c r="H197" s="14">
        <f t="shared" si="16"/>
        <v>7</v>
      </c>
      <c r="I197" s="4">
        <f t="shared" si="17"/>
        <v>22</v>
      </c>
      <c r="J197" s="2">
        <f t="shared" si="14"/>
        <v>14059000</v>
      </c>
      <c r="K197" s="21">
        <v>1</v>
      </c>
      <c r="N197" t="str">
        <v>B1-12-7</v>
      </c>
      <c r="O197">
        <v>22</v>
      </c>
      <c r="P197" s="19">
        <v>14059000</v>
      </c>
    </row>
    <row r="198" spans="5:16" x14ac:dyDescent="0.25">
      <c r="E198" s="1">
        <f t="shared" si="12"/>
        <v>192</v>
      </c>
      <c r="F198" s="10" t="str">
        <f t="shared" si="13"/>
        <v>B1-12-7.5</v>
      </c>
      <c r="G198" s="14">
        <f t="shared" si="15"/>
        <v>12</v>
      </c>
      <c r="H198" s="14">
        <f t="shared" si="16"/>
        <v>7.5</v>
      </c>
      <c r="I198" s="4">
        <f t="shared" si="17"/>
        <v>23.5</v>
      </c>
      <c r="J198" s="2">
        <f t="shared" si="14"/>
        <v>14785750</v>
      </c>
      <c r="K198" s="21">
        <v>1</v>
      </c>
      <c r="N198" t="str">
        <v>B1-12-7.5</v>
      </c>
      <c r="O198">
        <v>23.5</v>
      </c>
      <c r="P198" s="19">
        <v>14785750</v>
      </c>
    </row>
    <row r="199" spans="5:16" x14ac:dyDescent="0.25">
      <c r="E199" s="1">
        <f t="shared" ref="E199:E262" si="18">ROW()-6</f>
        <v>193</v>
      </c>
      <c r="F199" s="10" t="str">
        <f t="shared" ref="F199:F262" si="19">$C$4&amp;"-"&amp;G199&amp;"-"&amp;H199</f>
        <v>B1-12-8</v>
      </c>
      <c r="G199" s="14">
        <f t="shared" si="15"/>
        <v>12</v>
      </c>
      <c r="H199" s="14">
        <f t="shared" si="16"/>
        <v>8</v>
      </c>
      <c r="I199" s="4">
        <f t="shared" si="17"/>
        <v>25</v>
      </c>
      <c r="J199" s="2">
        <f t="shared" ref="J199:J262" si="20">ROUND(SUM(I199*$C$6,$C$5),0)</f>
        <v>15512500</v>
      </c>
      <c r="K199" s="21">
        <v>1</v>
      </c>
      <c r="N199" t="str">
        <v>B1-12-8</v>
      </c>
      <c r="O199">
        <v>25</v>
      </c>
      <c r="P199" s="19">
        <v>15512500</v>
      </c>
    </row>
    <row r="200" spans="5:16" x14ac:dyDescent="0.25">
      <c r="E200" s="1">
        <f t="shared" si="18"/>
        <v>194</v>
      </c>
      <c r="F200" s="10" t="str">
        <f t="shared" si="19"/>
        <v>B1-12-8.5</v>
      </c>
      <c r="G200" s="14">
        <f t="shared" ref="G200:G263" si="21">$G$3+ROUNDDOWN($E199/($I$4+1),0)*0.5</f>
        <v>12</v>
      </c>
      <c r="H200" s="14">
        <f t="shared" ref="H200:H263" si="22">IF(MOD(E200-1,$I$4+1)=0,$H$3,H199+0.5)</f>
        <v>8.5</v>
      </c>
      <c r="I200" s="4">
        <f t="shared" ref="I200:I263" si="23">(G200*H200)/4+1</f>
        <v>26.5</v>
      </c>
      <c r="J200" s="2">
        <f t="shared" si="20"/>
        <v>16239250</v>
      </c>
      <c r="K200" s="21">
        <v>1</v>
      </c>
      <c r="N200" t="str">
        <v>B1-12-8.5</v>
      </c>
      <c r="O200">
        <v>26.5</v>
      </c>
      <c r="P200" s="19">
        <v>16239250</v>
      </c>
    </row>
    <row r="201" spans="5:16" x14ac:dyDescent="0.25">
      <c r="E201" s="1">
        <f t="shared" si="18"/>
        <v>195</v>
      </c>
      <c r="F201" s="10" t="str">
        <f t="shared" si="19"/>
        <v>B1-12-9</v>
      </c>
      <c r="G201" s="14">
        <f t="shared" si="21"/>
        <v>12</v>
      </c>
      <c r="H201" s="14">
        <f t="shared" si="22"/>
        <v>9</v>
      </c>
      <c r="I201" s="4">
        <f t="shared" si="23"/>
        <v>28</v>
      </c>
      <c r="J201" s="2">
        <f t="shared" si="20"/>
        <v>16966000</v>
      </c>
      <c r="K201" s="21">
        <v>1</v>
      </c>
      <c r="N201" t="str">
        <v>B1-12-9</v>
      </c>
      <c r="O201">
        <v>28</v>
      </c>
      <c r="P201" s="19">
        <v>16966000</v>
      </c>
    </row>
    <row r="202" spans="5:16" x14ac:dyDescent="0.25">
      <c r="E202" s="1">
        <f t="shared" si="18"/>
        <v>196</v>
      </c>
      <c r="F202" s="10" t="str">
        <f t="shared" si="19"/>
        <v>B1-12-9.5</v>
      </c>
      <c r="G202" s="14">
        <f t="shared" si="21"/>
        <v>12</v>
      </c>
      <c r="H202" s="14">
        <f t="shared" si="22"/>
        <v>9.5</v>
      </c>
      <c r="I202" s="4">
        <f t="shared" si="23"/>
        <v>29.5</v>
      </c>
      <c r="J202" s="2">
        <f t="shared" si="20"/>
        <v>17692750</v>
      </c>
      <c r="K202" s="21">
        <v>1</v>
      </c>
      <c r="N202" t="str">
        <v>B1-12-9.5</v>
      </c>
      <c r="O202">
        <v>29.5</v>
      </c>
      <c r="P202" s="19">
        <v>17692750</v>
      </c>
    </row>
    <row r="203" spans="5:16" x14ac:dyDescent="0.25">
      <c r="E203" s="1">
        <f t="shared" si="18"/>
        <v>197</v>
      </c>
      <c r="F203" s="10" t="str">
        <f t="shared" si="19"/>
        <v>B1-12-10</v>
      </c>
      <c r="G203" s="14">
        <f t="shared" si="21"/>
        <v>12</v>
      </c>
      <c r="H203" s="14">
        <f t="shared" si="22"/>
        <v>10</v>
      </c>
      <c r="I203" s="4">
        <f t="shared" si="23"/>
        <v>31</v>
      </c>
      <c r="J203" s="2">
        <f t="shared" si="20"/>
        <v>18419500</v>
      </c>
      <c r="K203" s="21">
        <v>1</v>
      </c>
      <c r="N203" t="str">
        <v>B1-12-10</v>
      </c>
      <c r="O203">
        <v>31</v>
      </c>
      <c r="P203" s="19">
        <v>18419500</v>
      </c>
    </row>
    <row r="204" spans="5:16" x14ac:dyDescent="0.25">
      <c r="E204" s="1">
        <f t="shared" si="18"/>
        <v>198</v>
      </c>
      <c r="F204" s="10" t="str">
        <f t="shared" si="19"/>
        <v>B1-12-10.5</v>
      </c>
      <c r="G204" s="14">
        <f t="shared" si="21"/>
        <v>12</v>
      </c>
      <c r="H204" s="14">
        <f t="shared" si="22"/>
        <v>10.5</v>
      </c>
      <c r="I204" s="4">
        <f t="shared" si="23"/>
        <v>32.5</v>
      </c>
      <c r="J204" s="2">
        <f t="shared" si="20"/>
        <v>19146250</v>
      </c>
      <c r="K204" s="21">
        <v>1</v>
      </c>
      <c r="N204" t="str">
        <v>B1-12-10.5</v>
      </c>
      <c r="O204">
        <v>32.5</v>
      </c>
      <c r="P204" s="19">
        <v>19146250</v>
      </c>
    </row>
    <row r="205" spans="5:16" x14ac:dyDescent="0.25">
      <c r="E205" s="1">
        <f t="shared" si="18"/>
        <v>199</v>
      </c>
      <c r="F205" s="10" t="str">
        <f t="shared" si="19"/>
        <v>B1-12-11</v>
      </c>
      <c r="G205" s="14">
        <f t="shared" si="21"/>
        <v>12</v>
      </c>
      <c r="H205" s="14">
        <f t="shared" si="22"/>
        <v>11</v>
      </c>
      <c r="I205" s="4">
        <f t="shared" si="23"/>
        <v>34</v>
      </c>
      <c r="J205" s="2">
        <f t="shared" si="20"/>
        <v>19873000</v>
      </c>
      <c r="K205" s="21">
        <v>1</v>
      </c>
      <c r="N205" t="str">
        <v>B1-12-11</v>
      </c>
      <c r="O205">
        <v>34</v>
      </c>
      <c r="P205" s="19">
        <v>19873000</v>
      </c>
    </row>
    <row r="206" spans="5:16" x14ac:dyDescent="0.25">
      <c r="E206" s="1">
        <f t="shared" si="18"/>
        <v>200</v>
      </c>
      <c r="F206" s="10" t="str">
        <f t="shared" si="19"/>
        <v>B1-12-11.5</v>
      </c>
      <c r="G206" s="14">
        <f t="shared" si="21"/>
        <v>12</v>
      </c>
      <c r="H206" s="14">
        <f t="shared" si="22"/>
        <v>11.5</v>
      </c>
      <c r="I206" s="4">
        <f t="shared" si="23"/>
        <v>35.5</v>
      </c>
      <c r="J206" s="2">
        <f t="shared" si="20"/>
        <v>20599750</v>
      </c>
      <c r="K206" s="21">
        <v>1</v>
      </c>
      <c r="N206" t="str">
        <v>B1-12-11.5</v>
      </c>
      <c r="O206">
        <v>35.5</v>
      </c>
      <c r="P206" s="19">
        <v>20599750</v>
      </c>
    </row>
    <row r="207" spans="5:16" x14ac:dyDescent="0.25">
      <c r="E207" s="1">
        <f t="shared" si="18"/>
        <v>201</v>
      </c>
      <c r="F207" s="10" t="str">
        <f t="shared" si="19"/>
        <v>B1-12-12</v>
      </c>
      <c r="G207" s="14">
        <f t="shared" si="21"/>
        <v>12</v>
      </c>
      <c r="H207" s="14">
        <f t="shared" si="22"/>
        <v>12</v>
      </c>
      <c r="I207" s="4">
        <f t="shared" si="23"/>
        <v>37</v>
      </c>
      <c r="J207" s="2">
        <f t="shared" si="20"/>
        <v>21326500</v>
      </c>
      <c r="K207" s="21">
        <v>1</v>
      </c>
      <c r="N207" t="str">
        <v>B1-12-12</v>
      </c>
      <c r="O207">
        <v>37</v>
      </c>
      <c r="P207" s="19">
        <v>21326500</v>
      </c>
    </row>
    <row r="208" spans="5:16" x14ac:dyDescent="0.25">
      <c r="E208" s="1">
        <f t="shared" si="18"/>
        <v>202</v>
      </c>
      <c r="F208" s="10" t="str">
        <f t="shared" si="19"/>
        <v>B1-12-12.5</v>
      </c>
      <c r="G208" s="14">
        <f t="shared" si="21"/>
        <v>12</v>
      </c>
      <c r="H208" s="14">
        <f t="shared" si="22"/>
        <v>12.5</v>
      </c>
      <c r="I208" s="4">
        <f t="shared" si="23"/>
        <v>38.5</v>
      </c>
      <c r="J208" s="2">
        <f t="shared" si="20"/>
        <v>22053250</v>
      </c>
      <c r="K208" s="21">
        <v>1</v>
      </c>
      <c r="N208" t="str">
        <v>B1-12-12.5</v>
      </c>
      <c r="O208">
        <v>38.5</v>
      </c>
      <c r="P208" s="19">
        <v>22053250</v>
      </c>
    </row>
    <row r="209" spans="5:16" x14ac:dyDescent="0.25">
      <c r="E209" s="1">
        <f t="shared" si="18"/>
        <v>203</v>
      </c>
      <c r="F209" s="10" t="str">
        <f t="shared" si="19"/>
        <v>B1-12-13</v>
      </c>
      <c r="G209" s="14">
        <f t="shared" si="21"/>
        <v>12</v>
      </c>
      <c r="H209" s="14">
        <f t="shared" si="22"/>
        <v>13</v>
      </c>
      <c r="I209" s="4">
        <f t="shared" si="23"/>
        <v>40</v>
      </c>
      <c r="J209" s="2">
        <f t="shared" si="20"/>
        <v>22780000</v>
      </c>
      <c r="K209" s="21">
        <v>1</v>
      </c>
      <c r="N209" t="str">
        <v>B1-12-13</v>
      </c>
      <c r="O209">
        <v>40</v>
      </c>
      <c r="P209" s="19">
        <v>22780000</v>
      </c>
    </row>
    <row r="210" spans="5:16" x14ac:dyDescent="0.25">
      <c r="E210" s="1">
        <f t="shared" si="18"/>
        <v>204</v>
      </c>
      <c r="F210" s="10" t="str">
        <f t="shared" si="19"/>
        <v>B1-12-13.5</v>
      </c>
      <c r="G210" s="14">
        <f t="shared" si="21"/>
        <v>12</v>
      </c>
      <c r="H210" s="14">
        <f t="shared" si="22"/>
        <v>13.5</v>
      </c>
      <c r="I210" s="4">
        <f t="shared" si="23"/>
        <v>41.5</v>
      </c>
      <c r="J210" s="2">
        <f t="shared" si="20"/>
        <v>23506750</v>
      </c>
      <c r="K210" s="21">
        <v>1</v>
      </c>
      <c r="N210" t="str">
        <v>B1-12-13.5</v>
      </c>
      <c r="O210">
        <v>41.5</v>
      </c>
      <c r="P210" s="19">
        <v>23506750</v>
      </c>
    </row>
    <row r="211" spans="5:16" x14ac:dyDescent="0.25">
      <c r="E211" s="1">
        <f t="shared" si="18"/>
        <v>205</v>
      </c>
      <c r="F211" s="10" t="str">
        <f t="shared" si="19"/>
        <v>B1-12-14</v>
      </c>
      <c r="G211" s="14">
        <f t="shared" si="21"/>
        <v>12</v>
      </c>
      <c r="H211" s="14">
        <f t="shared" si="22"/>
        <v>14</v>
      </c>
      <c r="I211" s="4">
        <f t="shared" si="23"/>
        <v>43</v>
      </c>
      <c r="J211" s="2">
        <f t="shared" si="20"/>
        <v>24233500</v>
      </c>
      <c r="K211" s="21">
        <v>1</v>
      </c>
      <c r="N211" t="str">
        <v>B1-12-14</v>
      </c>
      <c r="O211">
        <v>43</v>
      </c>
      <c r="P211" s="19">
        <v>24233500</v>
      </c>
    </row>
    <row r="212" spans="5:16" x14ac:dyDescent="0.25">
      <c r="E212" s="1">
        <f t="shared" si="18"/>
        <v>206</v>
      </c>
      <c r="F212" s="10" t="str">
        <f t="shared" si="19"/>
        <v>B1-12-14.5</v>
      </c>
      <c r="G212" s="14">
        <f t="shared" si="21"/>
        <v>12</v>
      </c>
      <c r="H212" s="14">
        <f t="shared" si="22"/>
        <v>14.5</v>
      </c>
      <c r="I212" s="4">
        <f t="shared" si="23"/>
        <v>44.5</v>
      </c>
      <c r="J212" s="2">
        <f t="shared" si="20"/>
        <v>24960250</v>
      </c>
      <c r="K212" s="21">
        <v>1</v>
      </c>
      <c r="N212" t="str">
        <v>B1-12-14.5</v>
      </c>
      <c r="O212">
        <v>44.5</v>
      </c>
      <c r="P212" s="19">
        <v>24960250</v>
      </c>
    </row>
    <row r="213" spans="5:16" x14ac:dyDescent="0.25">
      <c r="E213" s="1">
        <f t="shared" si="18"/>
        <v>207</v>
      </c>
      <c r="F213" s="10" t="str">
        <f t="shared" si="19"/>
        <v>B1-12-15</v>
      </c>
      <c r="G213" s="14">
        <f t="shared" si="21"/>
        <v>12</v>
      </c>
      <c r="H213" s="14">
        <f t="shared" si="22"/>
        <v>15</v>
      </c>
      <c r="I213" s="4">
        <f t="shared" si="23"/>
        <v>46</v>
      </c>
      <c r="J213" s="2">
        <f t="shared" si="20"/>
        <v>25687000</v>
      </c>
      <c r="K213" s="21">
        <v>1</v>
      </c>
      <c r="N213" t="str">
        <v>B1-12-15</v>
      </c>
      <c r="O213">
        <v>46</v>
      </c>
      <c r="P213" s="19">
        <v>25687000</v>
      </c>
    </row>
    <row r="214" spans="5:16" x14ac:dyDescent="0.25">
      <c r="E214" s="1">
        <f t="shared" si="18"/>
        <v>208</v>
      </c>
      <c r="F214" s="10" t="str">
        <f t="shared" si="19"/>
        <v>B1-12-15.5</v>
      </c>
      <c r="G214" s="14">
        <f t="shared" si="21"/>
        <v>12</v>
      </c>
      <c r="H214" s="14">
        <f t="shared" si="22"/>
        <v>15.5</v>
      </c>
      <c r="I214" s="4">
        <f t="shared" si="23"/>
        <v>47.5</v>
      </c>
      <c r="J214" s="2">
        <f t="shared" si="20"/>
        <v>26413750</v>
      </c>
      <c r="K214" s="21">
        <v>1</v>
      </c>
      <c r="N214" t="str">
        <v>B1-12-15.5</v>
      </c>
      <c r="O214">
        <v>47.5</v>
      </c>
      <c r="P214" s="19">
        <v>26413750</v>
      </c>
    </row>
    <row r="215" spans="5:16" x14ac:dyDescent="0.25">
      <c r="E215" s="1">
        <f t="shared" si="18"/>
        <v>209</v>
      </c>
      <c r="F215" s="10" t="str">
        <f t="shared" si="19"/>
        <v>B1-12-16</v>
      </c>
      <c r="G215" s="14">
        <f t="shared" si="21"/>
        <v>12</v>
      </c>
      <c r="H215" s="14">
        <f t="shared" si="22"/>
        <v>16</v>
      </c>
      <c r="I215" s="4">
        <f t="shared" si="23"/>
        <v>49</v>
      </c>
      <c r="J215" s="2">
        <f t="shared" si="20"/>
        <v>27140500</v>
      </c>
      <c r="K215" s="21">
        <v>1</v>
      </c>
      <c r="N215" t="str">
        <v>B1-12-16</v>
      </c>
      <c r="O215">
        <v>49</v>
      </c>
      <c r="P215" s="19">
        <v>27140500</v>
      </c>
    </row>
    <row r="216" spans="5:16" x14ac:dyDescent="0.25">
      <c r="E216" s="1">
        <f t="shared" si="18"/>
        <v>210</v>
      </c>
      <c r="F216" s="10" t="str">
        <f t="shared" si="19"/>
        <v>B1-12.5-7</v>
      </c>
      <c r="G216" s="14">
        <f t="shared" si="21"/>
        <v>12.5</v>
      </c>
      <c r="H216" s="14">
        <f t="shared" si="22"/>
        <v>7</v>
      </c>
      <c r="I216" s="4">
        <f t="shared" si="23"/>
        <v>22.875</v>
      </c>
      <c r="J216" s="2">
        <f t="shared" si="20"/>
        <v>14482938</v>
      </c>
      <c r="K216" s="21">
        <v>1</v>
      </c>
      <c r="N216" t="str">
        <v>B1-12.5-7</v>
      </c>
      <c r="O216">
        <v>22.875</v>
      </c>
      <c r="P216" s="19">
        <v>14482938</v>
      </c>
    </row>
    <row r="217" spans="5:16" x14ac:dyDescent="0.25">
      <c r="E217" s="1">
        <f t="shared" si="18"/>
        <v>211</v>
      </c>
      <c r="F217" s="10" t="str">
        <f t="shared" si="19"/>
        <v>B1-12.5-7.5</v>
      </c>
      <c r="G217" s="14">
        <f t="shared" si="21"/>
        <v>12.5</v>
      </c>
      <c r="H217" s="14">
        <f t="shared" si="22"/>
        <v>7.5</v>
      </c>
      <c r="I217" s="4">
        <f t="shared" si="23"/>
        <v>24.4375</v>
      </c>
      <c r="J217" s="2">
        <f t="shared" si="20"/>
        <v>15239969</v>
      </c>
      <c r="K217" s="21">
        <v>1</v>
      </c>
      <c r="N217" t="str">
        <v>B1-12.5-7.5</v>
      </c>
      <c r="O217">
        <v>24.4375</v>
      </c>
      <c r="P217" s="19">
        <v>15239969</v>
      </c>
    </row>
    <row r="218" spans="5:16" x14ac:dyDescent="0.25">
      <c r="E218" s="1">
        <f t="shared" si="18"/>
        <v>212</v>
      </c>
      <c r="F218" s="10" t="str">
        <f t="shared" si="19"/>
        <v>B1-12.5-8</v>
      </c>
      <c r="G218" s="14">
        <f t="shared" si="21"/>
        <v>12.5</v>
      </c>
      <c r="H218" s="14">
        <f t="shared" si="22"/>
        <v>8</v>
      </c>
      <c r="I218" s="4">
        <f t="shared" si="23"/>
        <v>26</v>
      </c>
      <c r="J218" s="2">
        <f t="shared" si="20"/>
        <v>15997000</v>
      </c>
      <c r="K218" s="21">
        <v>1</v>
      </c>
      <c r="N218" t="str">
        <v>B1-12.5-8</v>
      </c>
      <c r="O218">
        <v>26</v>
      </c>
      <c r="P218" s="19">
        <v>15997000</v>
      </c>
    </row>
    <row r="219" spans="5:16" x14ac:dyDescent="0.25">
      <c r="E219" s="1">
        <f t="shared" si="18"/>
        <v>213</v>
      </c>
      <c r="F219" s="10" t="str">
        <f t="shared" si="19"/>
        <v>B1-12.5-8.5</v>
      </c>
      <c r="G219" s="14">
        <f t="shared" si="21"/>
        <v>12.5</v>
      </c>
      <c r="H219" s="14">
        <f t="shared" si="22"/>
        <v>8.5</v>
      </c>
      <c r="I219" s="4">
        <f t="shared" si="23"/>
        <v>27.5625</v>
      </c>
      <c r="J219" s="2">
        <f t="shared" si="20"/>
        <v>16754031</v>
      </c>
      <c r="K219" s="21">
        <v>1</v>
      </c>
      <c r="N219" t="str">
        <v>B1-12.5-8.5</v>
      </c>
      <c r="O219">
        <v>27.5625</v>
      </c>
      <c r="P219" s="19">
        <v>16754031</v>
      </c>
    </row>
    <row r="220" spans="5:16" x14ac:dyDescent="0.25">
      <c r="E220" s="1">
        <f t="shared" si="18"/>
        <v>214</v>
      </c>
      <c r="F220" s="10" t="str">
        <f t="shared" si="19"/>
        <v>B1-12.5-9</v>
      </c>
      <c r="G220" s="14">
        <f t="shared" si="21"/>
        <v>12.5</v>
      </c>
      <c r="H220" s="14">
        <f t="shared" si="22"/>
        <v>9</v>
      </c>
      <c r="I220" s="4">
        <f t="shared" si="23"/>
        <v>29.125</v>
      </c>
      <c r="J220" s="2">
        <f t="shared" si="20"/>
        <v>17511063</v>
      </c>
      <c r="K220" s="21">
        <v>1</v>
      </c>
      <c r="N220" t="str">
        <v>B1-12.5-9</v>
      </c>
      <c r="O220">
        <v>29.125</v>
      </c>
      <c r="P220" s="19">
        <v>17511063</v>
      </c>
    </row>
    <row r="221" spans="5:16" x14ac:dyDescent="0.25">
      <c r="E221" s="1">
        <f t="shared" si="18"/>
        <v>215</v>
      </c>
      <c r="F221" s="10" t="str">
        <f t="shared" si="19"/>
        <v>B1-12.5-9.5</v>
      </c>
      <c r="G221" s="14">
        <f t="shared" si="21"/>
        <v>12.5</v>
      </c>
      <c r="H221" s="14">
        <f t="shared" si="22"/>
        <v>9.5</v>
      </c>
      <c r="I221" s="4">
        <f t="shared" si="23"/>
        <v>30.6875</v>
      </c>
      <c r="J221" s="2">
        <f t="shared" si="20"/>
        <v>18268094</v>
      </c>
      <c r="K221" s="21">
        <v>1</v>
      </c>
      <c r="N221" t="str">
        <v>B1-12.5-9.5</v>
      </c>
      <c r="O221">
        <v>30.6875</v>
      </c>
      <c r="P221" s="19">
        <v>18268094</v>
      </c>
    </row>
    <row r="222" spans="5:16" x14ac:dyDescent="0.25">
      <c r="E222" s="1">
        <f t="shared" si="18"/>
        <v>216</v>
      </c>
      <c r="F222" s="10" t="str">
        <f t="shared" si="19"/>
        <v>B1-12.5-10</v>
      </c>
      <c r="G222" s="14">
        <f t="shared" si="21"/>
        <v>12.5</v>
      </c>
      <c r="H222" s="14">
        <f t="shared" si="22"/>
        <v>10</v>
      </c>
      <c r="I222" s="4">
        <f t="shared" si="23"/>
        <v>32.25</v>
      </c>
      <c r="J222" s="2">
        <f t="shared" si="20"/>
        <v>19025125</v>
      </c>
      <c r="K222" s="21">
        <v>1</v>
      </c>
      <c r="N222" t="str">
        <v>B1-12.5-10</v>
      </c>
      <c r="O222">
        <v>32.25</v>
      </c>
      <c r="P222" s="19">
        <v>19025125</v>
      </c>
    </row>
    <row r="223" spans="5:16" x14ac:dyDescent="0.25">
      <c r="E223" s="1">
        <f t="shared" si="18"/>
        <v>217</v>
      </c>
      <c r="F223" s="10" t="str">
        <f t="shared" si="19"/>
        <v>B1-12.5-10.5</v>
      </c>
      <c r="G223" s="14">
        <f t="shared" si="21"/>
        <v>12.5</v>
      </c>
      <c r="H223" s="14">
        <f t="shared" si="22"/>
        <v>10.5</v>
      </c>
      <c r="I223" s="4">
        <f t="shared" si="23"/>
        <v>33.8125</v>
      </c>
      <c r="J223" s="2">
        <f t="shared" si="20"/>
        <v>19782156</v>
      </c>
      <c r="K223" s="21">
        <v>1</v>
      </c>
      <c r="N223" t="str">
        <v>B1-12.5-10.5</v>
      </c>
      <c r="O223">
        <v>33.8125</v>
      </c>
      <c r="P223" s="19">
        <v>19782156</v>
      </c>
    </row>
    <row r="224" spans="5:16" x14ac:dyDescent="0.25">
      <c r="E224" s="1">
        <f t="shared" si="18"/>
        <v>218</v>
      </c>
      <c r="F224" s="10" t="str">
        <f t="shared" si="19"/>
        <v>B1-12.5-11</v>
      </c>
      <c r="G224" s="14">
        <f t="shared" si="21"/>
        <v>12.5</v>
      </c>
      <c r="H224" s="14">
        <f t="shared" si="22"/>
        <v>11</v>
      </c>
      <c r="I224" s="4">
        <f t="shared" si="23"/>
        <v>35.375</v>
      </c>
      <c r="J224" s="2">
        <f t="shared" si="20"/>
        <v>20539188</v>
      </c>
      <c r="K224" s="21">
        <v>1</v>
      </c>
      <c r="N224" t="str">
        <v>B1-12.5-11</v>
      </c>
      <c r="O224">
        <v>35.375</v>
      </c>
      <c r="P224" s="19">
        <v>20539188</v>
      </c>
    </row>
    <row r="225" spans="5:16" x14ac:dyDescent="0.25">
      <c r="E225" s="1">
        <f t="shared" si="18"/>
        <v>219</v>
      </c>
      <c r="F225" s="10" t="str">
        <f t="shared" si="19"/>
        <v>B1-12.5-11.5</v>
      </c>
      <c r="G225" s="14">
        <f t="shared" si="21"/>
        <v>12.5</v>
      </c>
      <c r="H225" s="14">
        <f t="shared" si="22"/>
        <v>11.5</v>
      </c>
      <c r="I225" s="4">
        <f t="shared" si="23"/>
        <v>36.9375</v>
      </c>
      <c r="J225" s="2">
        <f t="shared" si="20"/>
        <v>21296219</v>
      </c>
      <c r="K225" s="21">
        <v>1</v>
      </c>
      <c r="N225" t="str">
        <v>B1-12.5-11.5</v>
      </c>
      <c r="O225">
        <v>36.9375</v>
      </c>
      <c r="P225" s="19">
        <v>21296219</v>
      </c>
    </row>
    <row r="226" spans="5:16" x14ac:dyDescent="0.25">
      <c r="E226" s="1">
        <f t="shared" si="18"/>
        <v>220</v>
      </c>
      <c r="F226" s="10" t="str">
        <f t="shared" si="19"/>
        <v>B1-12.5-12</v>
      </c>
      <c r="G226" s="14">
        <f t="shared" si="21"/>
        <v>12.5</v>
      </c>
      <c r="H226" s="14">
        <f t="shared" si="22"/>
        <v>12</v>
      </c>
      <c r="I226" s="4">
        <f t="shared" si="23"/>
        <v>38.5</v>
      </c>
      <c r="J226" s="2">
        <f t="shared" si="20"/>
        <v>22053250</v>
      </c>
      <c r="K226" s="21">
        <v>1</v>
      </c>
      <c r="N226" t="str">
        <v>B1-12.5-12</v>
      </c>
      <c r="O226">
        <v>38.5</v>
      </c>
      <c r="P226" s="19">
        <v>22053250</v>
      </c>
    </row>
    <row r="227" spans="5:16" x14ac:dyDescent="0.25">
      <c r="E227" s="1">
        <f t="shared" si="18"/>
        <v>221</v>
      </c>
      <c r="F227" s="10" t="str">
        <f t="shared" si="19"/>
        <v>B1-12.5-12.5</v>
      </c>
      <c r="G227" s="14">
        <f t="shared" si="21"/>
        <v>12.5</v>
      </c>
      <c r="H227" s="14">
        <f t="shared" si="22"/>
        <v>12.5</v>
      </c>
      <c r="I227" s="4">
        <f t="shared" si="23"/>
        <v>40.0625</v>
      </c>
      <c r="J227" s="2">
        <f t="shared" si="20"/>
        <v>22810281</v>
      </c>
      <c r="K227" s="21">
        <v>1</v>
      </c>
      <c r="N227" t="str">
        <v>B1-12.5-12.5</v>
      </c>
      <c r="O227">
        <v>40.0625</v>
      </c>
      <c r="P227" s="19">
        <v>22810281</v>
      </c>
    </row>
    <row r="228" spans="5:16" x14ac:dyDescent="0.25">
      <c r="E228" s="1">
        <f t="shared" si="18"/>
        <v>222</v>
      </c>
      <c r="F228" s="10" t="str">
        <f t="shared" si="19"/>
        <v>B1-12.5-13</v>
      </c>
      <c r="G228" s="14">
        <f t="shared" si="21"/>
        <v>12.5</v>
      </c>
      <c r="H228" s="14">
        <f t="shared" si="22"/>
        <v>13</v>
      </c>
      <c r="I228" s="4">
        <f t="shared" si="23"/>
        <v>41.625</v>
      </c>
      <c r="J228" s="2">
        <f t="shared" si="20"/>
        <v>23567313</v>
      </c>
      <c r="K228" s="21">
        <v>1</v>
      </c>
      <c r="N228" t="str">
        <v>B1-12.5-13</v>
      </c>
      <c r="O228">
        <v>41.625</v>
      </c>
      <c r="P228" s="19">
        <v>23567313</v>
      </c>
    </row>
    <row r="229" spans="5:16" x14ac:dyDescent="0.25">
      <c r="E229" s="1">
        <f t="shared" si="18"/>
        <v>223</v>
      </c>
      <c r="F229" s="10" t="str">
        <f t="shared" si="19"/>
        <v>B1-12.5-13.5</v>
      </c>
      <c r="G229" s="14">
        <f t="shared" si="21"/>
        <v>12.5</v>
      </c>
      <c r="H229" s="14">
        <f t="shared" si="22"/>
        <v>13.5</v>
      </c>
      <c r="I229" s="4">
        <f t="shared" si="23"/>
        <v>43.1875</v>
      </c>
      <c r="J229" s="2">
        <f t="shared" si="20"/>
        <v>24324344</v>
      </c>
      <c r="K229" s="21">
        <v>1</v>
      </c>
      <c r="N229" t="str">
        <v>B1-12.5-13.5</v>
      </c>
      <c r="O229">
        <v>43.1875</v>
      </c>
      <c r="P229" s="19">
        <v>24324344</v>
      </c>
    </row>
    <row r="230" spans="5:16" x14ac:dyDescent="0.25">
      <c r="E230" s="1">
        <f t="shared" si="18"/>
        <v>224</v>
      </c>
      <c r="F230" s="10" t="str">
        <f t="shared" si="19"/>
        <v>B1-12.5-14</v>
      </c>
      <c r="G230" s="14">
        <f t="shared" si="21"/>
        <v>12.5</v>
      </c>
      <c r="H230" s="14">
        <f t="shared" si="22"/>
        <v>14</v>
      </c>
      <c r="I230" s="4">
        <f t="shared" si="23"/>
        <v>44.75</v>
      </c>
      <c r="J230" s="2">
        <f t="shared" si="20"/>
        <v>25081375</v>
      </c>
      <c r="K230" s="21">
        <v>1</v>
      </c>
      <c r="N230" t="str">
        <v>B1-12.5-14</v>
      </c>
      <c r="O230">
        <v>44.75</v>
      </c>
      <c r="P230" s="19">
        <v>25081375</v>
      </c>
    </row>
    <row r="231" spans="5:16" x14ac:dyDescent="0.25">
      <c r="E231" s="1">
        <f t="shared" si="18"/>
        <v>225</v>
      </c>
      <c r="F231" s="10" t="str">
        <f t="shared" si="19"/>
        <v>B1-12.5-14.5</v>
      </c>
      <c r="G231" s="14">
        <f t="shared" si="21"/>
        <v>12.5</v>
      </c>
      <c r="H231" s="14">
        <f t="shared" si="22"/>
        <v>14.5</v>
      </c>
      <c r="I231" s="4">
        <f t="shared" si="23"/>
        <v>46.3125</v>
      </c>
      <c r="J231" s="2">
        <f t="shared" si="20"/>
        <v>25838406</v>
      </c>
      <c r="K231" s="21">
        <v>1</v>
      </c>
      <c r="N231" t="str">
        <v>B1-12.5-14.5</v>
      </c>
      <c r="O231">
        <v>46.3125</v>
      </c>
      <c r="P231" s="19">
        <v>25838406</v>
      </c>
    </row>
    <row r="232" spans="5:16" x14ac:dyDescent="0.25">
      <c r="E232" s="1">
        <f t="shared" si="18"/>
        <v>226</v>
      </c>
      <c r="F232" s="10" t="str">
        <f t="shared" si="19"/>
        <v>B1-12.5-15</v>
      </c>
      <c r="G232" s="14">
        <f t="shared" si="21"/>
        <v>12.5</v>
      </c>
      <c r="H232" s="14">
        <f t="shared" si="22"/>
        <v>15</v>
      </c>
      <c r="I232" s="4">
        <f t="shared" si="23"/>
        <v>47.875</v>
      </c>
      <c r="J232" s="2">
        <f t="shared" si="20"/>
        <v>26595438</v>
      </c>
      <c r="K232" s="21">
        <v>1</v>
      </c>
      <c r="N232" t="str">
        <v>B1-12.5-15</v>
      </c>
      <c r="O232">
        <v>47.875</v>
      </c>
      <c r="P232" s="19">
        <v>26595438</v>
      </c>
    </row>
    <row r="233" spans="5:16" x14ac:dyDescent="0.25">
      <c r="E233" s="1">
        <f t="shared" si="18"/>
        <v>227</v>
      </c>
      <c r="F233" s="10" t="str">
        <f t="shared" si="19"/>
        <v>B1-12.5-15.5</v>
      </c>
      <c r="G233" s="14">
        <f t="shared" si="21"/>
        <v>12.5</v>
      </c>
      <c r="H233" s="14">
        <f t="shared" si="22"/>
        <v>15.5</v>
      </c>
      <c r="I233" s="4">
        <f t="shared" si="23"/>
        <v>49.4375</v>
      </c>
      <c r="J233" s="2">
        <f t="shared" si="20"/>
        <v>27352469</v>
      </c>
      <c r="K233" s="21">
        <v>1</v>
      </c>
      <c r="N233" t="str">
        <v>B1-12.5-15.5</v>
      </c>
      <c r="O233">
        <v>49.4375</v>
      </c>
      <c r="P233" s="19">
        <v>27352469</v>
      </c>
    </row>
    <row r="234" spans="5:16" x14ac:dyDescent="0.25">
      <c r="E234" s="1">
        <f t="shared" si="18"/>
        <v>228</v>
      </c>
      <c r="F234" s="10" t="str">
        <f t="shared" si="19"/>
        <v>B1-12.5-16</v>
      </c>
      <c r="G234" s="14">
        <f t="shared" si="21"/>
        <v>12.5</v>
      </c>
      <c r="H234" s="14">
        <f t="shared" si="22"/>
        <v>16</v>
      </c>
      <c r="I234" s="4">
        <f t="shared" si="23"/>
        <v>51</v>
      </c>
      <c r="J234" s="2">
        <f t="shared" si="20"/>
        <v>28109500</v>
      </c>
      <c r="K234" s="21">
        <v>1</v>
      </c>
      <c r="N234" t="str">
        <v>B1-12.5-16</v>
      </c>
      <c r="O234">
        <v>51</v>
      </c>
      <c r="P234" s="19">
        <v>28109500</v>
      </c>
    </row>
    <row r="235" spans="5:16" x14ac:dyDescent="0.25">
      <c r="E235" s="1">
        <f t="shared" si="18"/>
        <v>229</v>
      </c>
      <c r="F235" s="10" t="str">
        <f t="shared" si="19"/>
        <v>B1-13-7</v>
      </c>
      <c r="G235" s="14">
        <f t="shared" si="21"/>
        <v>13</v>
      </c>
      <c r="H235" s="14">
        <f t="shared" si="22"/>
        <v>7</v>
      </c>
      <c r="I235" s="4">
        <f t="shared" si="23"/>
        <v>23.75</v>
      </c>
      <c r="J235" s="2">
        <f t="shared" si="20"/>
        <v>14906875</v>
      </c>
      <c r="K235" s="21">
        <v>1</v>
      </c>
      <c r="N235" t="str">
        <v>B1-13-7</v>
      </c>
      <c r="O235">
        <v>23.75</v>
      </c>
      <c r="P235" s="19">
        <v>14906875</v>
      </c>
    </row>
    <row r="236" spans="5:16" x14ac:dyDescent="0.25">
      <c r="E236" s="1">
        <f t="shared" si="18"/>
        <v>230</v>
      </c>
      <c r="F236" s="10" t="str">
        <f t="shared" si="19"/>
        <v>B1-13-7.5</v>
      </c>
      <c r="G236" s="14">
        <f t="shared" si="21"/>
        <v>13</v>
      </c>
      <c r="H236" s="14">
        <f t="shared" si="22"/>
        <v>7.5</v>
      </c>
      <c r="I236" s="4">
        <f t="shared" si="23"/>
        <v>25.375</v>
      </c>
      <c r="J236" s="2">
        <f t="shared" si="20"/>
        <v>15694188</v>
      </c>
      <c r="K236" s="21">
        <v>1</v>
      </c>
      <c r="N236" t="str">
        <v>B1-13-7.5</v>
      </c>
      <c r="O236">
        <v>25.375</v>
      </c>
      <c r="P236" s="19">
        <v>15694188</v>
      </c>
    </row>
    <row r="237" spans="5:16" x14ac:dyDescent="0.25">
      <c r="E237" s="1">
        <f t="shared" si="18"/>
        <v>231</v>
      </c>
      <c r="F237" s="10" t="str">
        <f t="shared" si="19"/>
        <v>B1-13-8</v>
      </c>
      <c r="G237" s="14">
        <f t="shared" si="21"/>
        <v>13</v>
      </c>
      <c r="H237" s="14">
        <f t="shared" si="22"/>
        <v>8</v>
      </c>
      <c r="I237" s="4">
        <f t="shared" si="23"/>
        <v>27</v>
      </c>
      <c r="J237" s="2">
        <f t="shared" si="20"/>
        <v>16481500</v>
      </c>
      <c r="K237" s="21">
        <v>1</v>
      </c>
      <c r="N237" t="str">
        <v>B1-13-8</v>
      </c>
      <c r="O237">
        <v>27</v>
      </c>
      <c r="P237" s="19">
        <v>16481500</v>
      </c>
    </row>
    <row r="238" spans="5:16" x14ac:dyDescent="0.25">
      <c r="E238" s="1">
        <f t="shared" si="18"/>
        <v>232</v>
      </c>
      <c r="F238" s="10" t="str">
        <f t="shared" si="19"/>
        <v>B1-13-8.5</v>
      </c>
      <c r="G238" s="14">
        <f t="shared" si="21"/>
        <v>13</v>
      </c>
      <c r="H238" s="14">
        <f t="shared" si="22"/>
        <v>8.5</v>
      </c>
      <c r="I238" s="4">
        <f t="shared" si="23"/>
        <v>28.625</v>
      </c>
      <c r="J238" s="2">
        <f t="shared" si="20"/>
        <v>17268813</v>
      </c>
      <c r="K238" s="21">
        <v>1</v>
      </c>
      <c r="N238" t="str">
        <v>B1-13-8.5</v>
      </c>
      <c r="O238">
        <v>28.625</v>
      </c>
      <c r="P238" s="19">
        <v>17268813</v>
      </c>
    </row>
    <row r="239" spans="5:16" x14ac:dyDescent="0.25">
      <c r="E239" s="1">
        <f t="shared" si="18"/>
        <v>233</v>
      </c>
      <c r="F239" s="10" t="str">
        <f t="shared" si="19"/>
        <v>B1-13-9</v>
      </c>
      <c r="G239" s="14">
        <f t="shared" si="21"/>
        <v>13</v>
      </c>
      <c r="H239" s="14">
        <f t="shared" si="22"/>
        <v>9</v>
      </c>
      <c r="I239" s="4">
        <f t="shared" si="23"/>
        <v>30.25</v>
      </c>
      <c r="J239" s="2">
        <f t="shared" si="20"/>
        <v>18056125</v>
      </c>
      <c r="K239" s="21">
        <v>1</v>
      </c>
      <c r="N239" t="str">
        <v>B1-13-9</v>
      </c>
      <c r="O239">
        <v>30.25</v>
      </c>
      <c r="P239" s="19">
        <v>18056125</v>
      </c>
    </row>
    <row r="240" spans="5:16" x14ac:dyDescent="0.25">
      <c r="E240" s="1">
        <f t="shared" si="18"/>
        <v>234</v>
      </c>
      <c r="F240" s="10" t="str">
        <f t="shared" si="19"/>
        <v>B1-13-9.5</v>
      </c>
      <c r="G240" s="14">
        <f t="shared" si="21"/>
        <v>13</v>
      </c>
      <c r="H240" s="14">
        <f t="shared" si="22"/>
        <v>9.5</v>
      </c>
      <c r="I240" s="4">
        <f t="shared" si="23"/>
        <v>31.875</v>
      </c>
      <c r="J240" s="2">
        <f t="shared" si="20"/>
        <v>18843438</v>
      </c>
      <c r="K240" s="21">
        <v>1</v>
      </c>
      <c r="N240" t="str">
        <v>B1-13-9.5</v>
      </c>
      <c r="O240">
        <v>31.875</v>
      </c>
      <c r="P240" s="19">
        <v>18843438</v>
      </c>
    </row>
    <row r="241" spans="5:16" x14ac:dyDescent="0.25">
      <c r="E241" s="1">
        <f t="shared" si="18"/>
        <v>235</v>
      </c>
      <c r="F241" s="10" t="str">
        <f t="shared" si="19"/>
        <v>B1-13-10</v>
      </c>
      <c r="G241" s="14">
        <f t="shared" si="21"/>
        <v>13</v>
      </c>
      <c r="H241" s="14">
        <f t="shared" si="22"/>
        <v>10</v>
      </c>
      <c r="I241" s="4">
        <f t="shared" si="23"/>
        <v>33.5</v>
      </c>
      <c r="J241" s="2">
        <f t="shared" si="20"/>
        <v>19630750</v>
      </c>
      <c r="K241" s="21">
        <v>1</v>
      </c>
      <c r="N241" t="str">
        <v>B1-13-10</v>
      </c>
      <c r="O241">
        <v>33.5</v>
      </c>
      <c r="P241" s="19">
        <v>19630750</v>
      </c>
    </row>
    <row r="242" spans="5:16" x14ac:dyDescent="0.25">
      <c r="E242" s="1">
        <f t="shared" si="18"/>
        <v>236</v>
      </c>
      <c r="F242" s="10" t="str">
        <f t="shared" si="19"/>
        <v>B1-13-10.5</v>
      </c>
      <c r="G242" s="14">
        <f t="shared" si="21"/>
        <v>13</v>
      </c>
      <c r="H242" s="14">
        <f t="shared" si="22"/>
        <v>10.5</v>
      </c>
      <c r="I242" s="4">
        <f t="shared" si="23"/>
        <v>35.125</v>
      </c>
      <c r="J242" s="2">
        <f t="shared" si="20"/>
        <v>20418063</v>
      </c>
      <c r="K242" s="21">
        <v>1</v>
      </c>
      <c r="N242" t="str">
        <v>B1-13-10.5</v>
      </c>
      <c r="O242">
        <v>35.125</v>
      </c>
      <c r="P242" s="19">
        <v>20418063</v>
      </c>
    </row>
    <row r="243" spans="5:16" x14ac:dyDescent="0.25">
      <c r="E243" s="1">
        <f t="shared" si="18"/>
        <v>237</v>
      </c>
      <c r="F243" s="10" t="str">
        <f t="shared" si="19"/>
        <v>B1-13-11</v>
      </c>
      <c r="G243" s="14">
        <f t="shared" si="21"/>
        <v>13</v>
      </c>
      <c r="H243" s="14">
        <f t="shared" si="22"/>
        <v>11</v>
      </c>
      <c r="I243" s="4">
        <f t="shared" si="23"/>
        <v>36.75</v>
      </c>
      <c r="J243" s="2">
        <f t="shared" si="20"/>
        <v>21205375</v>
      </c>
      <c r="K243" s="21">
        <v>1</v>
      </c>
      <c r="N243" t="str">
        <v>B1-13-11</v>
      </c>
      <c r="O243">
        <v>36.75</v>
      </c>
      <c r="P243" s="19">
        <v>21205375</v>
      </c>
    </row>
    <row r="244" spans="5:16" x14ac:dyDescent="0.25">
      <c r="E244" s="1">
        <f t="shared" si="18"/>
        <v>238</v>
      </c>
      <c r="F244" s="10" t="str">
        <f t="shared" si="19"/>
        <v>B1-13-11.5</v>
      </c>
      <c r="G244" s="14">
        <f t="shared" si="21"/>
        <v>13</v>
      </c>
      <c r="H244" s="14">
        <f t="shared" si="22"/>
        <v>11.5</v>
      </c>
      <c r="I244" s="4">
        <f t="shared" si="23"/>
        <v>38.375</v>
      </c>
      <c r="J244" s="2">
        <f t="shared" si="20"/>
        <v>21992688</v>
      </c>
      <c r="K244" s="21">
        <v>1</v>
      </c>
      <c r="N244" t="str">
        <v>B1-13-11.5</v>
      </c>
      <c r="O244">
        <v>38.375</v>
      </c>
      <c r="P244" s="19">
        <v>21992688</v>
      </c>
    </row>
    <row r="245" spans="5:16" x14ac:dyDescent="0.25">
      <c r="E245" s="1">
        <f t="shared" si="18"/>
        <v>239</v>
      </c>
      <c r="F245" s="10" t="str">
        <f t="shared" si="19"/>
        <v>B1-13-12</v>
      </c>
      <c r="G245" s="14">
        <f t="shared" si="21"/>
        <v>13</v>
      </c>
      <c r="H245" s="14">
        <f t="shared" si="22"/>
        <v>12</v>
      </c>
      <c r="I245" s="4">
        <f t="shared" si="23"/>
        <v>40</v>
      </c>
      <c r="J245" s="2">
        <f t="shared" si="20"/>
        <v>22780000</v>
      </c>
      <c r="K245" s="21">
        <v>1</v>
      </c>
      <c r="N245" t="str">
        <v>B1-13-12</v>
      </c>
      <c r="O245">
        <v>40</v>
      </c>
      <c r="P245" s="19">
        <v>22780000</v>
      </c>
    </row>
    <row r="246" spans="5:16" x14ac:dyDescent="0.25">
      <c r="E246" s="1">
        <f t="shared" si="18"/>
        <v>240</v>
      </c>
      <c r="F246" s="10" t="str">
        <f t="shared" si="19"/>
        <v>B1-13-12.5</v>
      </c>
      <c r="G246" s="14">
        <f t="shared" si="21"/>
        <v>13</v>
      </c>
      <c r="H246" s="14">
        <f t="shared" si="22"/>
        <v>12.5</v>
      </c>
      <c r="I246" s="4">
        <f t="shared" si="23"/>
        <v>41.625</v>
      </c>
      <c r="J246" s="2">
        <f t="shared" si="20"/>
        <v>23567313</v>
      </c>
      <c r="K246" s="21">
        <v>1</v>
      </c>
      <c r="N246" t="str">
        <v>B1-13-12.5</v>
      </c>
      <c r="O246">
        <v>41.625</v>
      </c>
      <c r="P246" s="19">
        <v>23567313</v>
      </c>
    </row>
    <row r="247" spans="5:16" x14ac:dyDescent="0.25">
      <c r="E247" s="1">
        <f t="shared" si="18"/>
        <v>241</v>
      </c>
      <c r="F247" s="10" t="str">
        <f t="shared" si="19"/>
        <v>B1-13-13</v>
      </c>
      <c r="G247" s="14">
        <f t="shared" si="21"/>
        <v>13</v>
      </c>
      <c r="H247" s="14">
        <f t="shared" si="22"/>
        <v>13</v>
      </c>
      <c r="I247" s="4">
        <f t="shared" si="23"/>
        <v>43.25</v>
      </c>
      <c r="J247" s="2">
        <f t="shared" si="20"/>
        <v>24354625</v>
      </c>
      <c r="K247" s="21">
        <v>1</v>
      </c>
      <c r="N247" t="str">
        <v>B1-13-13</v>
      </c>
      <c r="O247">
        <v>43.25</v>
      </c>
      <c r="P247" s="19">
        <v>24354625</v>
      </c>
    </row>
    <row r="248" spans="5:16" x14ac:dyDescent="0.25">
      <c r="E248" s="1">
        <f t="shared" si="18"/>
        <v>242</v>
      </c>
      <c r="F248" s="10" t="str">
        <f t="shared" si="19"/>
        <v>B1-13-13.5</v>
      </c>
      <c r="G248" s="14">
        <f t="shared" si="21"/>
        <v>13</v>
      </c>
      <c r="H248" s="14">
        <f t="shared" si="22"/>
        <v>13.5</v>
      </c>
      <c r="I248" s="4">
        <f t="shared" si="23"/>
        <v>44.875</v>
      </c>
      <c r="J248" s="2">
        <f t="shared" si="20"/>
        <v>25141938</v>
      </c>
      <c r="K248" s="21">
        <v>1</v>
      </c>
      <c r="N248" t="str">
        <v>B1-13-13.5</v>
      </c>
      <c r="O248">
        <v>44.875</v>
      </c>
      <c r="P248" s="19">
        <v>25141938</v>
      </c>
    </row>
    <row r="249" spans="5:16" x14ac:dyDescent="0.25">
      <c r="E249" s="1">
        <f t="shared" si="18"/>
        <v>243</v>
      </c>
      <c r="F249" s="10" t="str">
        <f t="shared" si="19"/>
        <v>B1-13-14</v>
      </c>
      <c r="G249" s="14">
        <f t="shared" si="21"/>
        <v>13</v>
      </c>
      <c r="H249" s="14">
        <f t="shared" si="22"/>
        <v>14</v>
      </c>
      <c r="I249" s="4">
        <f t="shared" si="23"/>
        <v>46.5</v>
      </c>
      <c r="J249" s="2">
        <f t="shared" si="20"/>
        <v>25929250</v>
      </c>
      <c r="K249" s="21">
        <v>1</v>
      </c>
      <c r="N249" t="str">
        <v>B1-13-14</v>
      </c>
      <c r="O249">
        <v>46.5</v>
      </c>
      <c r="P249" s="19">
        <v>25929250</v>
      </c>
    </row>
    <row r="250" spans="5:16" x14ac:dyDescent="0.25">
      <c r="E250" s="1">
        <f t="shared" si="18"/>
        <v>244</v>
      </c>
      <c r="F250" s="10" t="str">
        <f t="shared" si="19"/>
        <v>B1-13-14.5</v>
      </c>
      <c r="G250" s="14">
        <f t="shared" si="21"/>
        <v>13</v>
      </c>
      <c r="H250" s="14">
        <f t="shared" si="22"/>
        <v>14.5</v>
      </c>
      <c r="I250" s="4">
        <f t="shared" si="23"/>
        <v>48.125</v>
      </c>
      <c r="J250" s="2">
        <f t="shared" si="20"/>
        <v>26716563</v>
      </c>
      <c r="K250" s="21">
        <v>1</v>
      </c>
      <c r="N250" t="str">
        <v>B1-13-14.5</v>
      </c>
      <c r="O250">
        <v>48.125</v>
      </c>
      <c r="P250" s="19">
        <v>26716563</v>
      </c>
    </row>
    <row r="251" spans="5:16" x14ac:dyDescent="0.25">
      <c r="E251" s="1">
        <f t="shared" si="18"/>
        <v>245</v>
      </c>
      <c r="F251" s="10" t="str">
        <f t="shared" si="19"/>
        <v>B1-13-15</v>
      </c>
      <c r="G251" s="14">
        <f t="shared" si="21"/>
        <v>13</v>
      </c>
      <c r="H251" s="14">
        <f t="shared" si="22"/>
        <v>15</v>
      </c>
      <c r="I251" s="4">
        <f t="shared" si="23"/>
        <v>49.75</v>
      </c>
      <c r="J251" s="2">
        <f t="shared" si="20"/>
        <v>27503875</v>
      </c>
      <c r="K251" s="21">
        <v>1</v>
      </c>
      <c r="N251" t="str">
        <v>B1-13-15</v>
      </c>
      <c r="O251">
        <v>49.75</v>
      </c>
      <c r="P251" s="19">
        <v>27503875</v>
      </c>
    </row>
    <row r="252" spans="5:16" x14ac:dyDescent="0.25">
      <c r="E252" s="1">
        <f t="shared" si="18"/>
        <v>246</v>
      </c>
      <c r="F252" s="10" t="str">
        <f t="shared" si="19"/>
        <v>B1-13-15.5</v>
      </c>
      <c r="G252" s="14">
        <f t="shared" si="21"/>
        <v>13</v>
      </c>
      <c r="H252" s="14">
        <f t="shared" si="22"/>
        <v>15.5</v>
      </c>
      <c r="I252" s="4">
        <f t="shared" si="23"/>
        <v>51.375</v>
      </c>
      <c r="J252" s="2">
        <f t="shared" si="20"/>
        <v>28291188</v>
      </c>
      <c r="K252" s="21">
        <v>1</v>
      </c>
      <c r="N252" t="str">
        <v>B1-13-15.5</v>
      </c>
      <c r="O252">
        <v>51.375</v>
      </c>
      <c r="P252" s="19">
        <v>28291188</v>
      </c>
    </row>
    <row r="253" spans="5:16" x14ac:dyDescent="0.25">
      <c r="E253" s="1">
        <f t="shared" si="18"/>
        <v>247</v>
      </c>
      <c r="F253" s="10" t="str">
        <f t="shared" si="19"/>
        <v>B1-13-16</v>
      </c>
      <c r="G253" s="14">
        <f t="shared" si="21"/>
        <v>13</v>
      </c>
      <c r="H253" s="14">
        <f t="shared" si="22"/>
        <v>16</v>
      </c>
      <c r="I253" s="4">
        <f t="shared" si="23"/>
        <v>53</v>
      </c>
      <c r="J253" s="2">
        <f t="shared" si="20"/>
        <v>29078500</v>
      </c>
      <c r="K253" s="21">
        <v>1</v>
      </c>
      <c r="N253" t="str">
        <v>B1-13-16</v>
      </c>
      <c r="O253">
        <v>53</v>
      </c>
      <c r="P253" s="19">
        <v>29078500</v>
      </c>
    </row>
    <row r="254" spans="5:16" x14ac:dyDescent="0.25">
      <c r="E254" s="1">
        <f t="shared" si="18"/>
        <v>248</v>
      </c>
      <c r="F254" s="10" t="str">
        <f t="shared" si="19"/>
        <v>B1-13.5-7</v>
      </c>
      <c r="G254" s="14">
        <f t="shared" si="21"/>
        <v>13.5</v>
      </c>
      <c r="H254" s="14">
        <f t="shared" si="22"/>
        <v>7</v>
      </c>
      <c r="I254" s="4">
        <f t="shared" si="23"/>
        <v>24.625</v>
      </c>
      <c r="J254" s="2">
        <f t="shared" si="20"/>
        <v>15330813</v>
      </c>
      <c r="K254" s="21">
        <v>1</v>
      </c>
      <c r="N254" t="str">
        <v>B1-13.5-7</v>
      </c>
      <c r="O254">
        <v>24.625</v>
      </c>
      <c r="P254" s="19">
        <v>15330813</v>
      </c>
    </row>
    <row r="255" spans="5:16" x14ac:dyDescent="0.25">
      <c r="E255" s="1">
        <f t="shared" si="18"/>
        <v>249</v>
      </c>
      <c r="F255" s="10" t="str">
        <f t="shared" si="19"/>
        <v>B1-13.5-7.5</v>
      </c>
      <c r="G255" s="14">
        <f t="shared" si="21"/>
        <v>13.5</v>
      </c>
      <c r="H255" s="14">
        <f t="shared" si="22"/>
        <v>7.5</v>
      </c>
      <c r="I255" s="4">
        <f t="shared" si="23"/>
        <v>26.3125</v>
      </c>
      <c r="J255" s="2">
        <f t="shared" si="20"/>
        <v>16148406</v>
      </c>
      <c r="K255" s="21">
        <v>1</v>
      </c>
      <c r="N255" t="str">
        <v>B1-13.5-7.5</v>
      </c>
      <c r="O255">
        <v>26.3125</v>
      </c>
      <c r="P255" s="19">
        <v>16148406</v>
      </c>
    </row>
    <row r="256" spans="5:16" x14ac:dyDescent="0.25">
      <c r="E256" s="1">
        <f t="shared" si="18"/>
        <v>250</v>
      </c>
      <c r="F256" s="10" t="str">
        <f t="shared" si="19"/>
        <v>B1-13.5-8</v>
      </c>
      <c r="G256" s="14">
        <f t="shared" si="21"/>
        <v>13.5</v>
      </c>
      <c r="H256" s="14">
        <f t="shared" si="22"/>
        <v>8</v>
      </c>
      <c r="I256" s="4">
        <f t="shared" si="23"/>
        <v>28</v>
      </c>
      <c r="J256" s="2">
        <f t="shared" si="20"/>
        <v>16966000</v>
      </c>
      <c r="K256" s="21">
        <v>1</v>
      </c>
      <c r="N256" t="str">
        <v>B1-13.5-8</v>
      </c>
      <c r="O256">
        <v>28</v>
      </c>
      <c r="P256" s="19">
        <v>16966000</v>
      </c>
    </row>
    <row r="257" spans="5:16" x14ac:dyDescent="0.25">
      <c r="E257" s="1">
        <f t="shared" si="18"/>
        <v>251</v>
      </c>
      <c r="F257" s="10" t="str">
        <f t="shared" si="19"/>
        <v>B1-13.5-8.5</v>
      </c>
      <c r="G257" s="14">
        <f t="shared" si="21"/>
        <v>13.5</v>
      </c>
      <c r="H257" s="14">
        <f t="shared" si="22"/>
        <v>8.5</v>
      </c>
      <c r="I257" s="4">
        <f t="shared" si="23"/>
        <v>29.6875</v>
      </c>
      <c r="J257" s="2">
        <f t="shared" si="20"/>
        <v>17783594</v>
      </c>
      <c r="K257" s="21">
        <v>1</v>
      </c>
      <c r="N257" t="str">
        <v>B1-13.5-8.5</v>
      </c>
      <c r="O257">
        <v>29.6875</v>
      </c>
      <c r="P257" s="19">
        <v>17783594</v>
      </c>
    </row>
    <row r="258" spans="5:16" x14ac:dyDescent="0.25">
      <c r="E258" s="1">
        <f t="shared" si="18"/>
        <v>252</v>
      </c>
      <c r="F258" s="10" t="str">
        <f t="shared" si="19"/>
        <v>B1-13.5-9</v>
      </c>
      <c r="G258" s="14">
        <f t="shared" si="21"/>
        <v>13.5</v>
      </c>
      <c r="H258" s="14">
        <f t="shared" si="22"/>
        <v>9</v>
      </c>
      <c r="I258" s="4">
        <f t="shared" si="23"/>
        <v>31.375</v>
      </c>
      <c r="J258" s="2">
        <f t="shared" si="20"/>
        <v>18601188</v>
      </c>
      <c r="K258" s="21">
        <v>1</v>
      </c>
      <c r="N258" t="str">
        <v>B1-13.5-9</v>
      </c>
      <c r="O258">
        <v>31.375</v>
      </c>
      <c r="P258" s="19">
        <v>18601188</v>
      </c>
    </row>
    <row r="259" spans="5:16" x14ac:dyDescent="0.25">
      <c r="E259" s="1">
        <f t="shared" si="18"/>
        <v>253</v>
      </c>
      <c r="F259" s="10" t="str">
        <f t="shared" si="19"/>
        <v>B1-13.5-9.5</v>
      </c>
      <c r="G259" s="14">
        <f t="shared" si="21"/>
        <v>13.5</v>
      </c>
      <c r="H259" s="14">
        <f t="shared" si="22"/>
        <v>9.5</v>
      </c>
      <c r="I259" s="4">
        <f t="shared" si="23"/>
        <v>33.0625</v>
      </c>
      <c r="J259" s="2">
        <f t="shared" si="20"/>
        <v>19418781</v>
      </c>
      <c r="K259" s="21">
        <v>1</v>
      </c>
      <c r="N259" t="str">
        <v>B1-13.5-9.5</v>
      </c>
      <c r="O259">
        <v>33.0625</v>
      </c>
      <c r="P259" s="19">
        <v>19418781</v>
      </c>
    </row>
    <row r="260" spans="5:16" x14ac:dyDescent="0.25">
      <c r="E260" s="1">
        <f t="shared" si="18"/>
        <v>254</v>
      </c>
      <c r="F260" s="10" t="str">
        <f t="shared" si="19"/>
        <v>B1-13.5-10</v>
      </c>
      <c r="G260" s="14">
        <f t="shared" si="21"/>
        <v>13.5</v>
      </c>
      <c r="H260" s="14">
        <f t="shared" si="22"/>
        <v>10</v>
      </c>
      <c r="I260" s="4">
        <f t="shared" si="23"/>
        <v>34.75</v>
      </c>
      <c r="J260" s="2">
        <f t="shared" si="20"/>
        <v>20236375</v>
      </c>
      <c r="K260" s="21">
        <v>1</v>
      </c>
      <c r="N260" t="str">
        <v>B1-13.5-10</v>
      </c>
      <c r="O260">
        <v>34.75</v>
      </c>
      <c r="P260" s="19">
        <v>20236375</v>
      </c>
    </row>
    <row r="261" spans="5:16" x14ac:dyDescent="0.25">
      <c r="E261" s="1">
        <f t="shared" si="18"/>
        <v>255</v>
      </c>
      <c r="F261" s="10" t="str">
        <f t="shared" si="19"/>
        <v>B1-13.5-10.5</v>
      </c>
      <c r="G261" s="14">
        <f t="shared" si="21"/>
        <v>13.5</v>
      </c>
      <c r="H261" s="14">
        <f t="shared" si="22"/>
        <v>10.5</v>
      </c>
      <c r="I261" s="4">
        <f t="shared" si="23"/>
        <v>36.4375</v>
      </c>
      <c r="J261" s="2">
        <f t="shared" si="20"/>
        <v>21053969</v>
      </c>
      <c r="K261" s="21">
        <v>1</v>
      </c>
      <c r="N261" t="str">
        <v>B1-13.5-10.5</v>
      </c>
      <c r="O261">
        <v>36.4375</v>
      </c>
      <c r="P261" s="19">
        <v>21053969</v>
      </c>
    </row>
    <row r="262" spans="5:16" x14ac:dyDescent="0.25">
      <c r="E262" s="1">
        <f t="shared" si="18"/>
        <v>256</v>
      </c>
      <c r="F262" s="10" t="str">
        <f t="shared" si="19"/>
        <v>B1-13.5-11</v>
      </c>
      <c r="G262" s="14">
        <f t="shared" si="21"/>
        <v>13.5</v>
      </c>
      <c r="H262" s="14">
        <f t="shared" si="22"/>
        <v>11</v>
      </c>
      <c r="I262" s="4">
        <f t="shared" si="23"/>
        <v>38.125</v>
      </c>
      <c r="J262" s="2">
        <f t="shared" si="20"/>
        <v>21871563</v>
      </c>
      <c r="K262" s="21">
        <v>1</v>
      </c>
      <c r="N262" t="str">
        <v>B1-13.5-11</v>
      </c>
      <c r="O262">
        <v>38.125</v>
      </c>
      <c r="P262" s="19">
        <v>21871563</v>
      </c>
    </row>
    <row r="263" spans="5:16" x14ac:dyDescent="0.25">
      <c r="E263" s="1">
        <f t="shared" ref="E263:E272" si="24">ROW()-6</f>
        <v>257</v>
      </c>
      <c r="F263" s="10" t="str">
        <f t="shared" ref="F263:F272" si="25">$C$4&amp;"-"&amp;G263&amp;"-"&amp;H263</f>
        <v>B1-13.5-11.5</v>
      </c>
      <c r="G263" s="14">
        <f t="shared" si="21"/>
        <v>13.5</v>
      </c>
      <c r="H263" s="14">
        <f t="shared" si="22"/>
        <v>11.5</v>
      </c>
      <c r="I263" s="4">
        <f t="shared" si="23"/>
        <v>39.8125</v>
      </c>
      <c r="J263" s="2">
        <f t="shared" ref="J263:J272" si="26">ROUND(SUM(I263*$C$6,$C$5),0)</f>
        <v>22689156</v>
      </c>
      <c r="K263" s="21">
        <v>1</v>
      </c>
      <c r="N263" t="str">
        <v>B1-13.5-11.5</v>
      </c>
      <c r="O263">
        <v>39.8125</v>
      </c>
      <c r="P263" s="19">
        <v>22689156</v>
      </c>
    </row>
    <row r="264" spans="5:16" x14ac:dyDescent="0.25">
      <c r="E264" s="1">
        <f t="shared" si="24"/>
        <v>258</v>
      </c>
      <c r="F264" s="10" t="str">
        <f t="shared" si="25"/>
        <v>B1-13.5-12</v>
      </c>
      <c r="G264" s="14">
        <f t="shared" ref="G264:G272" si="27">$G$3+ROUNDDOWN($E263/($I$4+1),0)*0.5</f>
        <v>13.5</v>
      </c>
      <c r="H264" s="14">
        <f t="shared" ref="H264:H272" si="28">IF(MOD(E264-1,$I$4+1)=0,$H$3,H263+0.5)</f>
        <v>12</v>
      </c>
      <c r="I264" s="4">
        <f t="shared" ref="I264:I272" si="29">(G264*H264)/4+1</f>
        <v>41.5</v>
      </c>
      <c r="J264" s="2">
        <f t="shared" si="26"/>
        <v>23506750</v>
      </c>
      <c r="K264" s="21">
        <v>1</v>
      </c>
      <c r="N264" t="str">
        <v>B1-13.5-12</v>
      </c>
      <c r="O264">
        <v>41.5</v>
      </c>
      <c r="P264" s="19">
        <v>23506750</v>
      </c>
    </row>
    <row r="265" spans="5:16" x14ac:dyDescent="0.25">
      <c r="E265" s="1">
        <f t="shared" si="24"/>
        <v>259</v>
      </c>
      <c r="F265" s="10" t="str">
        <f t="shared" si="25"/>
        <v>B1-13.5-12.5</v>
      </c>
      <c r="G265" s="14">
        <f t="shared" si="27"/>
        <v>13.5</v>
      </c>
      <c r="H265" s="14">
        <f t="shared" si="28"/>
        <v>12.5</v>
      </c>
      <c r="I265" s="4">
        <f t="shared" si="29"/>
        <v>43.1875</v>
      </c>
      <c r="J265" s="2">
        <f t="shared" si="26"/>
        <v>24324344</v>
      </c>
      <c r="K265" s="21">
        <v>1</v>
      </c>
      <c r="N265" t="str">
        <v>B1-13.5-12.5</v>
      </c>
      <c r="O265">
        <v>43.1875</v>
      </c>
      <c r="P265" s="19">
        <v>24324344</v>
      </c>
    </row>
    <row r="266" spans="5:16" x14ac:dyDescent="0.25">
      <c r="E266" s="1">
        <f t="shared" si="24"/>
        <v>260</v>
      </c>
      <c r="F266" s="10" t="str">
        <f t="shared" si="25"/>
        <v>B1-13.5-13</v>
      </c>
      <c r="G266" s="14">
        <f t="shared" si="27"/>
        <v>13.5</v>
      </c>
      <c r="H266" s="14">
        <f t="shared" si="28"/>
        <v>13</v>
      </c>
      <c r="I266" s="4">
        <f t="shared" si="29"/>
        <v>44.875</v>
      </c>
      <c r="J266" s="2">
        <f t="shared" si="26"/>
        <v>25141938</v>
      </c>
      <c r="K266" s="21">
        <v>1</v>
      </c>
      <c r="N266" t="str">
        <v>B1-13.5-13</v>
      </c>
      <c r="O266">
        <v>44.875</v>
      </c>
      <c r="P266" s="19">
        <v>25141938</v>
      </c>
    </row>
    <row r="267" spans="5:16" x14ac:dyDescent="0.25">
      <c r="E267" s="1">
        <f t="shared" si="24"/>
        <v>261</v>
      </c>
      <c r="F267" s="10" t="str">
        <f t="shared" si="25"/>
        <v>B1-13.5-13.5</v>
      </c>
      <c r="G267" s="14">
        <f t="shared" si="27"/>
        <v>13.5</v>
      </c>
      <c r="H267" s="14">
        <f t="shared" si="28"/>
        <v>13.5</v>
      </c>
      <c r="I267" s="4">
        <f t="shared" si="29"/>
        <v>46.5625</v>
      </c>
      <c r="J267" s="2">
        <f t="shared" si="26"/>
        <v>25959531</v>
      </c>
      <c r="K267" s="21">
        <v>1</v>
      </c>
      <c r="N267" t="str">
        <v>B1-13.5-13.5</v>
      </c>
      <c r="O267">
        <v>46.5625</v>
      </c>
      <c r="P267" s="19">
        <v>25959531</v>
      </c>
    </row>
    <row r="268" spans="5:16" x14ac:dyDescent="0.25">
      <c r="E268" s="1">
        <f t="shared" si="24"/>
        <v>262</v>
      </c>
      <c r="F268" s="10" t="str">
        <f t="shared" si="25"/>
        <v>B1-13.5-14</v>
      </c>
      <c r="G268" s="14">
        <f t="shared" si="27"/>
        <v>13.5</v>
      </c>
      <c r="H268" s="14">
        <f t="shared" si="28"/>
        <v>14</v>
      </c>
      <c r="I268" s="4">
        <f t="shared" si="29"/>
        <v>48.25</v>
      </c>
      <c r="J268" s="2">
        <f t="shared" si="26"/>
        <v>26777125</v>
      </c>
      <c r="K268" s="21">
        <v>1</v>
      </c>
      <c r="N268" t="str">
        <v>B1-13.5-14</v>
      </c>
      <c r="O268">
        <v>48.25</v>
      </c>
      <c r="P268" s="19">
        <v>26777125</v>
      </c>
    </row>
    <row r="269" spans="5:16" x14ac:dyDescent="0.25">
      <c r="E269" s="1">
        <f t="shared" si="24"/>
        <v>263</v>
      </c>
      <c r="F269" s="10" t="str">
        <f t="shared" si="25"/>
        <v>B1-13.5-14.5</v>
      </c>
      <c r="G269" s="14">
        <f t="shared" si="27"/>
        <v>13.5</v>
      </c>
      <c r="H269" s="14">
        <f t="shared" si="28"/>
        <v>14.5</v>
      </c>
      <c r="I269" s="4">
        <f t="shared" si="29"/>
        <v>49.9375</v>
      </c>
      <c r="J269" s="2">
        <f t="shared" si="26"/>
        <v>27594719</v>
      </c>
      <c r="K269" s="21">
        <v>1</v>
      </c>
      <c r="N269" t="str">
        <v>B1-13.5-14.5</v>
      </c>
      <c r="O269">
        <v>49.9375</v>
      </c>
      <c r="P269" s="19">
        <v>27594719</v>
      </c>
    </row>
    <row r="270" spans="5:16" x14ac:dyDescent="0.25">
      <c r="E270" s="1">
        <f t="shared" si="24"/>
        <v>264</v>
      </c>
      <c r="F270" s="10" t="str">
        <f t="shared" si="25"/>
        <v>B1-13.5-15</v>
      </c>
      <c r="G270" s="14">
        <f t="shared" si="27"/>
        <v>13.5</v>
      </c>
      <c r="H270" s="14">
        <f t="shared" si="28"/>
        <v>15</v>
      </c>
      <c r="I270" s="4">
        <f t="shared" si="29"/>
        <v>51.625</v>
      </c>
      <c r="J270" s="2">
        <f t="shared" si="26"/>
        <v>28412313</v>
      </c>
      <c r="K270" s="21">
        <v>1</v>
      </c>
      <c r="N270" t="str">
        <v>B1-13.5-15</v>
      </c>
      <c r="O270">
        <v>51.625</v>
      </c>
      <c r="P270" s="19">
        <v>28412313</v>
      </c>
    </row>
    <row r="271" spans="5:16" x14ac:dyDescent="0.25">
      <c r="E271" s="1">
        <f t="shared" si="24"/>
        <v>265</v>
      </c>
      <c r="F271" s="10" t="str">
        <f t="shared" si="25"/>
        <v>B1-13.5-15.5</v>
      </c>
      <c r="G271" s="14">
        <f t="shared" si="27"/>
        <v>13.5</v>
      </c>
      <c r="H271" s="14">
        <f t="shared" si="28"/>
        <v>15.5</v>
      </c>
      <c r="I271" s="4">
        <f t="shared" si="29"/>
        <v>53.3125</v>
      </c>
      <c r="J271" s="2">
        <f t="shared" si="26"/>
        <v>29229906</v>
      </c>
      <c r="K271" s="21">
        <v>1</v>
      </c>
      <c r="N271" t="str">
        <v>B1-13.5-15.5</v>
      </c>
      <c r="O271">
        <v>53.3125</v>
      </c>
      <c r="P271" s="19">
        <v>29229906</v>
      </c>
    </row>
    <row r="272" spans="5:16" x14ac:dyDescent="0.25">
      <c r="E272" s="1">
        <f t="shared" si="24"/>
        <v>266</v>
      </c>
      <c r="F272" s="10" t="str">
        <f t="shared" si="25"/>
        <v>B1-13.5-16</v>
      </c>
      <c r="G272" s="14">
        <f t="shared" si="27"/>
        <v>13.5</v>
      </c>
      <c r="H272" s="14">
        <f t="shared" si="28"/>
        <v>16</v>
      </c>
      <c r="I272" s="4">
        <f t="shared" si="29"/>
        <v>55</v>
      </c>
      <c r="J272" s="2">
        <f t="shared" si="26"/>
        <v>30047500</v>
      </c>
      <c r="K272" s="21">
        <v>1</v>
      </c>
      <c r="N272" t="str">
        <v>B1-13.5-16</v>
      </c>
      <c r="O272">
        <v>55</v>
      </c>
      <c r="P272" s="19">
        <v>30047500</v>
      </c>
    </row>
    <row r="273" spans="7:16" x14ac:dyDescent="0.25">
      <c r="G273" s="14"/>
      <c r="H273" s="14"/>
      <c r="P273" s="19"/>
    </row>
    <row r="274" spans="7:16" x14ac:dyDescent="0.25">
      <c r="G274" s="14"/>
      <c r="H274" s="14"/>
      <c r="P274" s="19"/>
    </row>
    <row r="275" spans="7:16" x14ac:dyDescent="0.25">
      <c r="G275" s="14"/>
      <c r="H275" s="14"/>
      <c r="P275" s="19"/>
    </row>
    <row r="276" spans="7:16" x14ac:dyDescent="0.25">
      <c r="G276" s="14"/>
      <c r="H276" s="14"/>
      <c r="P276" s="19"/>
    </row>
    <row r="277" spans="7:16" x14ac:dyDescent="0.25">
      <c r="G277" s="14"/>
      <c r="H277" s="14"/>
      <c r="P277" s="19"/>
    </row>
    <row r="278" spans="7:16" x14ac:dyDescent="0.25">
      <c r="G278" s="14"/>
      <c r="H278" s="14"/>
      <c r="P278" s="19"/>
    </row>
    <row r="279" spans="7:16" x14ac:dyDescent="0.25">
      <c r="G279" s="14"/>
      <c r="H279" s="14"/>
      <c r="P279" s="19"/>
    </row>
    <row r="280" spans="7:16" x14ac:dyDescent="0.25">
      <c r="G280" s="14"/>
      <c r="H280" s="14"/>
      <c r="P280" s="19"/>
    </row>
    <row r="281" spans="7:16" x14ac:dyDescent="0.25">
      <c r="G281" s="14"/>
      <c r="H281" s="14"/>
      <c r="P281" s="19"/>
    </row>
    <row r="282" spans="7:16" x14ac:dyDescent="0.25">
      <c r="G282" s="14"/>
      <c r="H282" s="14"/>
      <c r="P282" s="19"/>
    </row>
    <row r="283" spans="7:16" x14ac:dyDescent="0.25">
      <c r="G283" s="14"/>
      <c r="H283" s="14"/>
      <c r="P283" s="19"/>
    </row>
    <row r="284" spans="7:16" x14ac:dyDescent="0.25">
      <c r="G284" s="14"/>
      <c r="H284" s="14"/>
      <c r="P284" s="19"/>
    </row>
    <row r="285" spans="7:16" x14ac:dyDescent="0.25">
      <c r="G285" s="14"/>
      <c r="H285" s="14"/>
      <c r="P285" s="19"/>
    </row>
    <row r="286" spans="7:16" x14ac:dyDescent="0.25">
      <c r="G286" s="14"/>
      <c r="H286" s="14"/>
      <c r="P286" s="19"/>
    </row>
    <row r="287" spans="7:16" x14ac:dyDescent="0.25">
      <c r="G287" s="14"/>
      <c r="H287" s="14"/>
      <c r="P287" s="19"/>
    </row>
    <row r="288" spans="7:16" x14ac:dyDescent="0.25">
      <c r="G288" s="14"/>
      <c r="H288" s="14"/>
      <c r="P288" s="19"/>
    </row>
    <row r="289" spans="7:16" x14ac:dyDescent="0.25">
      <c r="G289" s="14"/>
      <c r="H289" s="14"/>
      <c r="P289" s="19"/>
    </row>
    <row r="290" spans="7:16" x14ac:dyDescent="0.25">
      <c r="G290" s="14"/>
      <c r="H290" s="14"/>
      <c r="P290" s="19"/>
    </row>
    <row r="291" spans="7:16" x14ac:dyDescent="0.25">
      <c r="G291" s="14"/>
      <c r="H291" s="14"/>
      <c r="P291" s="19"/>
    </row>
    <row r="292" spans="7:16" x14ac:dyDescent="0.25">
      <c r="G292" s="14"/>
      <c r="H292" s="14"/>
      <c r="P292" s="19"/>
    </row>
    <row r="293" spans="7:16" x14ac:dyDescent="0.25">
      <c r="G293" s="14"/>
      <c r="H293" s="14"/>
      <c r="P293" s="19"/>
    </row>
    <row r="294" spans="7:16" x14ac:dyDescent="0.25">
      <c r="G294" s="14"/>
      <c r="H294" s="14"/>
      <c r="P294" s="19"/>
    </row>
    <row r="295" spans="7:16" x14ac:dyDescent="0.25">
      <c r="G295" s="14"/>
      <c r="H295" s="14"/>
      <c r="P295" s="19"/>
    </row>
    <row r="296" spans="7:16" x14ac:dyDescent="0.25">
      <c r="G296" s="14"/>
      <c r="H296" s="14"/>
      <c r="P296" s="19"/>
    </row>
    <row r="297" spans="7:16" x14ac:dyDescent="0.25">
      <c r="G297" s="14"/>
      <c r="H297" s="14"/>
      <c r="P297" s="19"/>
    </row>
    <row r="298" spans="7:16" x14ac:dyDescent="0.25">
      <c r="G298" s="14"/>
      <c r="H298" s="14"/>
      <c r="P298" s="19"/>
    </row>
    <row r="299" spans="7:16" x14ac:dyDescent="0.25">
      <c r="P299" s="19"/>
    </row>
    <row r="300" spans="7:16" x14ac:dyDescent="0.25">
      <c r="P300" s="19"/>
    </row>
    <row r="301" spans="7:16" x14ac:dyDescent="0.25">
      <c r="P301" s="19"/>
    </row>
    <row r="302" spans="7:16" x14ac:dyDescent="0.25">
      <c r="P302" s="19"/>
    </row>
    <row r="303" spans="7:16" x14ac:dyDescent="0.25">
      <c r="P303" s="19"/>
    </row>
    <row r="304" spans="7:16" x14ac:dyDescent="0.25">
      <c r="P304" s="19"/>
    </row>
    <row r="305" spans="16:16" x14ac:dyDescent="0.25">
      <c r="P305" s="19"/>
    </row>
    <row r="306" spans="16:16" x14ac:dyDescent="0.25">
      <c r="P306" s="19"/>
    </row>
    <row r="307" spans="16:16" x14ac:dyDescent="0.25">
      <c r="P307" s="19"/>
    </row>
    <row r="308" spans="16:16" x14ac:dyDescent="0.25">
      <c r="P308" s="19"/>
    </row>
    <row r="309" spans="16:16" x14ac:dyDescent="0.25">
      <c r="P309" s="19"/>
    </row>
    <row r="310" spans="16:16" x14ac:dyDescent="0.25">
      <c r="P310" s="19"/>
    </row>
    <row r="311" spans="16:16" x14ac:dyDescent="0.25">
      <c r="P311" s="19"/>
    </row>
    <row r="312" spans="16:16" x14ac:dyDescent="0.25">
      <c r="P312" s="19"/>
    </row>
    <row r="313" spans="16:16" x14ac:dyDescent="0.25">
      <c r="P313" s="19"/>
    </row>
    <row r="314" spans="16:16" x14ac:dyDescent="0.25">
      <c r="P314" s="19"/>
    </row>
    <row r="315" spans="16:16" x14ac:dyDescent="0.25">
      <c r="P315" s="19"/>
    </row>
    <row r="316" spans="16:16" x14ac:dyDescent="0.25">
      <c r="P316" s="19"/>
    </row>
    <row r="317" spans="16:16" x14ac:dyDescent="0.25">
      <c r="P317" s="19"/>
    </row>
    <row r="318" spans="16:16" x14ac:dyDescent="0.25">
      <c r="P318" s="19"/>
    </row>
    <row r="319" spans="16:16" x14ac:dyDescent="0.25">
      <c r="P319" s="19"/>
    </row>
    <row r="320" spans="16:16" x14ac:dyDescent="0.25">
      <c r="P320" s="19"/>
    </row>
    <row r="321" spans="16:16" x14ac:dyDescent="0.25">
      <c r="P321" s="19"/>
    </row>
    <row r="322" spans="16:16" x14ac:dyDescent="0.25">
      <c r="P322" s="19"/>
    </row>
    <row r="323" spans="16:16" x14ac:dyDescent="0.25">
      <c r="P323" s="19"/>
    </row>
    <row r="324" spans="16:16" x14ac:dyDescent="0.25">
      <c r="P324" s="19"/>
    </row>
    <row r="325" spans="16:16" x14ac:dyDescent="0.25">
      <c r="P325" s="19"/>
    </row>
    <row r="326" spans="16:16" x14ac:dyDescent="0.25">
      <c r="P326" s="19"/>
    </row>
    <row r="327" spans="16:16" x14ac:dyDescent="0.25">
      <c r="P327" s="19"/>
    </row>
    <row r="328" spans="16:16" x14ac:dyDescent="0.25">
      <c r="P328" s="19"/>
    </row>
    <row r="329" spans="16:16" x14ac:dyDescent="0.25">
      <c r="P329" s="19"/>
    </row>
    <row r="330" spans="16:16" x14ac:dyDescent="0.25">
      <c r="P330" s="19"/>
    </row>
    <row r="331" spans="16:16" x14ac:dyDescent="0.25">
      <c r="P331" s="19"/>
    </row>
    <row r="332" spans="16:16" x14ac:dyDescent="0.25">
      <c r="P332" s="19"/>
    </row>
    <row r="333" spans="16:16" x14ac:dyDescent="0.25">
      <c r="P333" s="19"/>
    </row>
    <row r="334" spans="16:16" x14ac:dyDescent="0.25">
      <c r="P334" s="19"/>
    </row>
    <row r="335" spans="16:16" x14ac:dyDescent="0.25">
      <c r="P335" s="19"/>
    </row>
    <row r="336" spans="16:16" x14ac:dyDescent="0.25">
      <c r="P336" s="19"/>
    </row>
    <row r="337" spans="16:16" x14ac:dyDescent="0.25">
      <c r="P337" s="19"/>
    </row>
    <row r="338" spans="16:16" x14ac:dyDescent="0.25">
      <c r="P338" s="19"/>
    </row>
    <row r="339" spans="16:16" x14ac:dyDescent="0.25">
      <c r="P339" s="19"/>
    </row>
    <row r="340" spans="16:16" x14ac:dyDescent="0.25">
      <c r="P340" s="19"/>
    </row>
    <row r="341" spans="16:16" x14ac:dyDescent="0.25">
      <c r="P341" s="19"/>
    </row>
    <row r="342" spans="16:16" x14ac:dyDescent="0.25">
      <c r="P342" s="19"/>
    </row>
    <row r="343" spans="16:16" x14ac:dyDescent="0.25">
      <c r="P343" s="19"/>
    </row>
    <row r="344" spans="16:16" x14ac:dyDescent="0.25">
      <c r="P344" s="19"/>
    </row>
    <row r="345" spans="16:16" x14ac:dyDescent="0.25">
      <c r="P345" s="19"/>
    </row>
    <row r="346" spans="16:16" x14ac:dyDescent="0.25">
      <c r="P346" s="19"/>
    </row>
    <row r="347" spans="16:16" x14ac:dyDescent="0.25">
      <c r="P347" s="19"/>
    </row>
    <row r="348" spans="16:16" x14ac:dyDescent="0.25">
      <c r="P348" s="19"/>
    </row>
    <row r="349" spans="16:16" x14ac:dyDescent="0.25">
      <c r="P349" s="19"/>
    </row>
    <row r="350" spans="16:16" x14ac:dyDescent="0.25">
      <c r="P350" s="19"/>
    </row>
    <row r="351" spans="16:16" x14ac:dyDescent="0.25">
      <c r="P351" s="19"/>
    </row>
    <row r="352" spans="16:16" x14ac:dyDescent="0.25">
      <c r="P352" s="19"/>
    </row>
    <row r="353" spans="16:16" x14ac:dyDescent="0.25">
      <c r="P353" s="19"/>
    </row>
    <row r="354" spans="16:16" x14ac:dyDescent="0.25">
      <c r="P354" s="19"/>
    </row>
    <row r="355" spans="16:16" x14ac:dyDescent="0.25">
      <c r="P355" s="19"/>
    </row>
    <row r="356" spans="16:16" x14ac:dyDescent="0.25">
      <c r="P356" s="19"/>
    </row>
    <row r="357" spans="16:16" x14ac:dyDescent="0.25">
      <c r="P357" s="19"/>
    </row>
    <row r="358" spans="16:16" x14ac:dyDescent="0.25">
      <c r="P358" s="19"/>
    </row>
    <row r="359" spans="16:16" x14ac:dyDescent="0.25">
      <c r="P359" s="19"/>
    </row>
    <row r="360" spans="16:16" x14ac:dyDescent="0.25">
      <c r="P360" s="19"/>
    </row>
    <row r="361" spans="16:16" x14ac:dyDescent="0.25">
      <c r="P361" s="19"/>
    </row>
    <row r="362" spans="16:16" x14ac:dyDescent="0.25">
      <c r="P362" s="19"/>
    </row>
    <row r="363" spans="16:16" x14ac:dyDescent="0.25">
      <c r="P363" s="19"/>
    </row>
    <row r="364" spans="16:16" x14ac:dyDescent="0.25">
      <c r="P364" s="19"/>
    </row>
    <row r="365" spans="16:16" x14ac:dyDescent="0.25">
      <c r="P365" s="19"/>
    </row>
    <row r="366" spans="16:16" x14ac:dyDescent="0.25">
      <c r="P366" s="19"/>
    </row>
    <row r="367" spans="16:16" x14ac:dyDescent="0.25">
      <c r="P367" s="19"/>
    </row>
    <row r="368" spans="16:16" x14ac:dyDescent="0.25">
      <c r="P368" s="19"/>
    </row>
    <row r="369" spans="16:16" x14ac:dyDescent="0.25">
      <c r="P369" s="19"/>
    </row>
    <row r="370" spans="16:16" x14ac:dyDescent="0.25">
      <c r="P370" s="19"/>
    </row>
    <row r="371" spans="16:16" x14ac:dyDescent="0.25">
      <c r="P371" s="19"/>
    </row>
    <row r="372" spans="16:16" x14ac:dyDescent="0.25">
      <c r="P372" s="19"/>
    </row>
    <row r="373" spans="16:16" x14ac:dyDescent="0.25">
      <c r="P373" s="19"/>
    </row>
    <row r="374" spans="16:16" x14ac:dyDescent="0.25">
      <c r="P374" s="19"/>
    </row>
    <row r="375" spans="16:16" x14ac:dyDescent="0.25">
      <c r="P375" s="19"/>
    </row>
    <row r="376" spans="16:16" x14ac:dyDescent="0.25">
      <c r="P376" s="19"/>
    </row>
    <row r="377" spans="16:16" x14ac:dyDescent="0.25">
      <c r="P377" s="19"/>
    </row>
    <row r="378" spans="16:16" x14ac:dyDescent="0.25">
      <c r="P378" s="19"/>
    </row>
    <row r="379" spans="16:16" x14ac:dyDescent="0.25">
      <c r="P379" s="19"/>
    </row>
    <row r="380" spans="16:16" x14ac:dyDescent="0.25">
      <c r="P380" s="19"/>
    </row>
    <row r="381" spans="16:16" x14ac:dyDescent="0.25">
      <c r="P381" s="19"/>
    </row>
    <row r="382" spans="16:16" x14ac:dyDescent="0.25">
      <c r="P382" s="19"/>
    </row>
    <row r="383" spans="16:16" x14ac:dyDescent="0.25">
      <c r="P383" s="19"/>
    </row>
    <row r="384" spans="16:16" x14ac:dyDescent="0.25">
      <c r="P384" s="19"/>
    </row>
    <row r="385" spans="16:16" x14ac:dyDescent="0.25">
      <c r="P385" s="19"/>
    </row>
    <row r="386" spans="16:16" x14ac:dyDescent="0.25">
      <c r="P386" s="19"/>
    </row>
    <row r="387" spans="16:16" x14ac:dyDescent="0.25">
      <c r="P387" s="19"/>
    </row>
    <row r="388" spans="16:16" x14ac:dyDescent="0.25">
      <c r="P388" s="19"/>
    </row>
    <row r="389" spans="16:16" x14ac:dyDescent="0.25">
      <c r="P389" s="19"/>
    </row>
    <row r="390" spans="16:16" x14ac:dyDescent="0.25">
      <c r="P390" s="19"/>
    </row>
    <row r="391" spans="16:16" x14ac:dyDescent="0.25">
      <c r="P391" s="19"/>
    </row>
    <row r="392" spans="16:16" x14ac:dyDescent="0.25">
      <c r="P392" s="19"/>
    </row>
    <row r="393" spans="16:16" x14ac:dyDescent="0.25">
      <c r="P393" s="19"/>
    </row>
    <row r="394" spans="16:16" x14ac:dyDescent="0.25">
      <c r="P394" s="19"/>
    </row>
    <row r="395" spans="16:16" x14ac:dyDescent="0.25">
      <c r="P395" s="19"/>
    </row>
    <row r="396" spans="16:16" x14ac:dyDescent="0.25">
      <c r="P396" s="19"/>
    </row>
    <row r="397" spans="16:16" x14ac:dyDescent="0.25">
      <c r="P397" s="19"/>
    </row>
    <row r="398" spans="16:16" x14ac:dyDescent="0.25">
      <c r="P398" s="19"/>
    </row>
    <row r="399" spans="16:16" x14ac:dyDescent="0.25">
      <c r="P399" s="19"/>
    </row>
    <row r="400" spans="16:16" x14ac:dyDescent="0.25">
      <c r="P400" s="19"/>
    </row>
    <row r="401" spans="16:16" x14ac:dyDescent="0.25">
      <c r="P401" s="19"/>
    </row>
    <row r="402" spans="16:16" x14ac:dyDescent="0.25">
      <c r="P402" s="19"/>
    </row>
    <row r="403" spans="16:16" x14ac:dyDescent="0.25">
      <c r="P403" s="19"/>
    </row>
    <row r="404" spans="16:16" x14ac:dyDescent="0.25">
      <c r="P404" s="19"/>
    </row>
    <row r="405" spans="16:16" x14ac:dyDescent="0.25">
      <c r="P405" s="19"/>
    </row>
    <row r="406" spans="16:16" x14ac:dyDescent="0.25">
      <c r="P406" s="19"/>
    </row>
    <row r="407" spans="16:16" x14ac:dyDescent="0.25">
      <c r="P407" s="19"/>
    </row>
    <row r="408" spans="16:16" x14ac:dyDescent="0.25">
      <c r="P408" s="19"/>
    </row>
    <row r="409" spans="16:16" x14ac:dyDescent="0.25">
      <c r="P409" s="19"/>
    </row>
    <row r="410" spans="16:16" x14ac:dyDescent="0.25">
      <c r="P410" s="19"/>
    </row>
    <row r="411" spans="16:16" x14ac:dyDescent="0.25">
      <c r="P411" s="19"/>
    </row>
    <row r="412" spans="16:16" x14ac:dyDescent="0.25">
      <c r="P412" s="19"/>
    </row>
    <row r="413" spans="16:16" x14ac:dyDescent="0.25">
      <c r="P413" s="19"/>
    </row>
    <row r="414" spans="16:16" x14ac:dyDescent="0.25">
      <c r="P414" s="19"/>
    </row>
    <row r="415" spans="16:16" x14ac:dyDescent="0.25">
      <c r="P415" s="19"/>
    </row>
    <row r="416" spans="16:16" x14ac:dyDescent="0.25">
      <c r="P416" s="19"/>
    </row>
    <row r="417" spans="16:16" x14ac:dyDescent="0.25">
      <c r="P417" s="19"/>
    </row>
    <row r="418" spans="16:16" x14ac:dyDescent="0.25">
      <c r="P418" s="19"/>
    </row>
    <row r="419" spans="16:16" x14ac:dyDescent="0.25">
      <c r="P419" s="19"/>
    </row>
    <row r="420" spans="16:16" x14ac:dyDescent="0.25">
      <c r="P420" s="19"/>
    </row>
    <row r="421" spans="16:16" x14ac:dyDescent="0.25">
      <c r="P421" s="19"/>
    </row>
    <row r="422" spans="16:16" x14ac:dyDescent="0.25">
      <c r="P422" s="19"/>
    </row>
    <row r="423" spans="16:16" x14ac:dyDescent="0.25">
      <c r="P423" s="19"/>
    </row>
    <row r="424" spans="16:16" x14ac:dyDescent="0.25">
      <c r="P424" s="19"/>
    </row>
    <row r="425" spans="16:16" x14ac:dyDescent="0.25">
      <c r="P425" s="19"/>
    </row>
    <row r="426" spans="16:16" x14ac:dyDescent="0.25">
      <c r="P426" s="19"/>
    </row>
    <row r="427" spans="16:16" x14ac:dyDescent="0.25">
      <c r="P427" s="19"/>
    </row>
    <row r="428" spans="16:16" x14ac:dyDescent="0.25">
      <c r="P428" s="19"/>
    </row>
    <row r="429" spans="16:16" x14ac:dyDescent="0.25">
      <c r="P429" s="19"/>
    </row>
    <row r="430" spans="16:16" x14ac:dyDescent="0.25">
      <c r="P430" s="19"/>
    </row>
    <row r="431" spans="16:16" x14ac:dyDescent="0.25">
      <c r="P431" s="19"/>
    </row>
    <row r="432" spans="16:16" x14ac:dyDescent="0.25">
      <c r="P432" s="19"/>
    </row>
    <row r="433" spans="16:16" x14ac:dyDescent="0.25">
      <c r="P433" s="19"/>
    </row>
    <row r="434" spans="16:16" x14ac:dyDescent="0.25">
      <c r="P434" s="19"/>
    </row>
    <row r="435" spans="16:16" x14ac:dyDescent="0.25">
      <c r="P435" s="19"/>
    </row>
    <row r="436" spans="16:16" x14ac:dyDescent="0.25">
      <c r="P436" s="19"/>
    </row>
    <row r="437" spans="16:16" x14ac:dyDescent="0.25">
      <c r="P437" s="19"/>
    </row>
    <row r="438" spans="16:16" x14ac:dyDescent="0.25">
      <c r="P438" s="19"/>
    </row>
    <row r="439" spans="16:16" x14ac:dyDescent="0.25">
      <c r="P439" s="19"/>
    </row>
    <row r="440" spans="16:16" x14ac:dyDescent="0.25">
      <c r="P440" s="19"/>
    </row>
    <row r="441" spans="16:16" x14ac:dyDescent="0.25">
      <c r="P441" s="19"/>
    </row>
    <row r="442" spans="16:16" x14ac:dyDescent="0.25">
      <c r="P442" s="19"/>
    </row>
    <row r="443" spans="16:16" x14ac:dyDescent="0.25">
      <c r="P443" s="19"/>
    </row>
    <row r="444" spans="16:16" x14ac:dyDescent="0.25">
      <c r="P444" s="19"/>
    </row>
    <row r="445" spans="16:16" x14ac:dyDescent="0.25">
      <c r="P445" s="19"/>
    </row>
    <row r="446" spans="16:16" x14ac:dyDescent="0.25">
      <c r="P446" s="19"/>
    </row>
    <row r="447" spans="16:16" x14ac:dyDescent="0.25">
      <c r="P447" s="19"/>
    </row>
    <row r="448" spans="16:16" x14ac:dyDescent="0.25">
      <c r="P448" s="19"/>
    </row>
    <row r="449" spans="16:16" x14ac:dyDescent="0.25">
      <c r="P449" s="19"/>
    </row>
    <row r="450" spans="16:16" x14ac:dyDescent="0.25">
      <c r="P450" s="19"/>
    </row>
    <row r="451" spans="16:16" x14ac:dyDescent="0.25">
      <c r="P451" s="19"/>
    </row>
    <row r="452" spans="16:16" x14ac:dyDescent="0.25">
      <c r="P452" s="19"/>
    </row>
    <row r="453" spans="16:16" x14ac:dyDescent="0.25">
      <c r="P453" s="19"/>
    </row>
    <row r="454" spans="16:16" x14ac:dyDescent="0.25">
      <c r="P454" s="19"/>
    </row>
    <row r="455" spans="16:16" x14ac:dyDescent="0.25">
      <c r="P455" s="19"/>
    </row>
    <row r="456" spans="16:16" x14ac:dyDescent="0.25">
      <c r="P456" s="19"/>
    </row>
    <row r="457" spans="16:16" x14ac:dyDescent="0.25">
      <c r="P457" s="19"/>
    </row>
    <row r="458" spans="16:16" x14ac:dyDescent="0.25">
      <c r="P458" s="19"/>
    </row>
    <row r="459" spans="16:16" x14ac:dyDescent="0.25">
      <c r="P459" s="19"/>
    </row>
    <row r="460" spans="16:16" x14ac:dyDescent="0.25">
      <c r="P460" s="19"/>
    </row>
    <row r="461" spans="16:16" x14ac:dyDescent="0.25">
      <c r="P461" s="19"/>
    </row>
    <row r="462" spans="16:16" x14ac:dyDescent="0.25">
      <c r="P462" s="19"/>
    </row>
    <row r="463" spans="16:16" x14ac:dyDescent="0.25">
      <c r="P463" s="19"/>
    </row>
    <row r="464" spans="16:16" x14ac:dyDescent="0.25">
      <c r="P464" s="19"/>
    </row>
    <row r="465" spans="16:16" x14ac:dyDescent="0.25">
      <c r="P465" s="19"/>
    </row>
    <row r="466" spans="16:16" x14ac:dyDescent="0.25">
      <c r="P466" s="19"/>
    </row>
    <row r="467" spans="16:16" x14ac:dyDescent="0.25">
      <c r="P467" s="19"/>
    </row>
    <row r="468" spans="16:16" x14ac:dyDescent="0.25">
      <c r="P468" s="19"/>
    </row>
    <row r="469" spans="16:16" x14ac:dyDescent="0.25">
      <c r="P469" s="19"/>
    </row>
    <row r="470" spans="16:16" x14ac:dyDescent="0.25">
      <c r="P470" s="19"/>
    </row>
    <row r="471" spans="16:16" x14ac:dyDescent="0.25">
      <c r="P471" s="19"/>
    </row>
    <row r="472" spans="16:16" x14ac:dyDescent="0.25">
      <c r="P472" s="19"/>
    </row>
    <row r="473" spans="16:16" x14ac:dyDescent="0.25">
      <c r="P473" s="19"/>
    </row>
    <row r="474" spans="16:16" x14ac:dyDescent="0.25">
      <c r="P474" s="19"/>
    </row>
    <row r="475" spans="16:16" x14ac:dyDescent="0.25">
      <c r="P475" s="19"/>
    </row>
    <row r="476" spans="16:16" x14ac:dyDescent="0.25">
      <c r="P476" s="19"/>
    </row>
    <row r="477" spans="16:16" x14ac:dyDescent="0.25">
      <c r="P477" s="19"/>
    </row>
    <row r="478" spans="16:16" x14ac:dyDescent="0.25">
      <c r="P478" s="19"/>
    </row>
    <row r="479" spans="16:16" x14ac:dyDescent="0.25">
      <c r="P479" s="19"/>
    </row>
    <row r="480" spans="16:16" x14ac:dyDescent="0.25">
      <c r="P480" s="19"/>
    </row>
    <row r="481" spans="16:16" x14ac:dyDescent="0.25">
      <c r="P481" s="19"/>
    </row>
    <row r="482" spans="16:16" x14ac:dyDescent="0.25">
      <c r="P482" s="19"/>
    </row>
    <row r="483" spans="16:16" x14ac:dyDescent="0.25">
      <c r="P483" s="19"/>
    </row>
    <row r="484" spans="16:16" x14ac:dyDescent="0.25">
      <c r="P484" s="19"/>
    </row>
    <row r="485" spans="16:16" x14ac:dyDescent="0.25">
      <c r="P485" s="19"/>
    </row>
    <row r="486" spans="16:16" x14ac:dyDescent="0.25">
      <c r="P486" s="19"/>
    </row>
    <row r="487" spans="16:16" x14ac:dyDescent="0.25">
      <c r="P487" s="19"/>
    </row>
    <row r="488" spans="16:16" x14ac:dyDescent="0.25">
      <c r="P488" s="19"/>
    </row>
    <row r="489" spans="16:16" x14ac:dyDescent="0.25">
      <c r="P489" s="19"/>
    </row>
    <row r="490" spans="16:16" x14ac:dyDescent="0.25">
      <c r="P490" s="19"/>
    </row>
    <row r="491" spans="16:16" x14ac:dyDescent="0.25">
      <c r="P491" s="19"/>
    </row>
    <row r="492" spans="16:16" x14ac:dyDescent="0.25">
      <c r="P492" s="19"/>
    </row>
    <row r="493" spans="16:16" x14ac:dyDescent="0.25">
      <c r="P493" s="19"/>
    </row>
    <row r="494" spans="16:16" x14ac:dyDescent="0.25">
      <c r="P494" s="19"/>
    </row>
    <row r="495" spans="16:16" x14ac:dyDescent="0.25">
      <c r="P495" s="19"/>
    </row>
    <row r="496" spans="16:16" x14ac:dyDescent="0.25">
      <c r="P496" s="19"/>
    </row>
    <row r="497" spans="16:16" x14ac:dyDescent="0.25">
      <c r="P497" s="19"/>
    </row>
    <row r="498" spans="16:16" x14ac:dyDescent="0.25">
      <c r="P498" s="19"/>
    </row>
    <row r="499" spans="16:16" x14ac:dyDescent="0.25">
      <c r="P499" s="19"/>
    </row>
    <row r="500" spans="16:16" x14ac:dyDescent="0.25">
      <c r="P500" s="19"/>
    </row>
    <row r="501" spans="16:16" x14ac:dyDescent="0.25">
      <c r="P501" s="19"/>
    </row>
    <row r="502" spans="16:16" x14ac:dyDescent="0.25">
      <c r="P502" s="19"/>
    </row>
    <row r="503" spans="16:16" x14ac:dyDescent="0.25">
      <c r="P503" s="19"/>
    </row>
    <row r="504" spans="16:16" x14ac:dyDescent="0.25">
      <c r="P504" s="19"/>
    </row>
    <row r="505" spans="16:16" x14ac:dyDescent="0.25">
      <c r="P505" s="19"/>
    </row>
    <row r="506" spans="16:16" x14ac:dyDescent="0.25">
      <c r="P506" s="19"/>
    </row>
    <row r="507" spans="16:16" x14ac:dyDescent="0.25">
      <c r="P507" s="19"/>
    </row>
    <row r="508" spans="16:16" x14ac:dyDescent="0.25">
      <c r="P508" s="19"/>
    </row>
    <row r="509" spans="16:16" x14ac:dyDescent="0.25">
      <c r="P509" s="19"/>
    </row>
    <row r="510" spans="16:16" x14ac:dyDescent="0.25">
      <c r="P510" s="19"/>
    </row>
    <row r="511" spans="16:16" x14ac:dyDescent="0.25">
      <c r="P511" s="19"/>
    </row>
    <row r="512" spans="16:16" x14ac:dyDescent="0.25">
      <c r="P512" s="19"/>
    </row>
    <row r="513" spans="16:16" x14ac:dyDescent="0.25">
      <c r="P513" s="19"/>
    </row>
    <row r="514" spans="16:16" x14ac:dyDescent="0.25">
      <c r="P514" s="19"/>
    </row>
    <row r="515" spans="16:16" x14ac:dyDescent="0.25">
      <c r="P515" s="19"/>
    </row>
    <row r="516" spans="16:16" x14ac:dyDescent="0.25">
      <c r="P516" s="19"/>
    </row>
    <row r="517" spans="16:16" x14ac:dyDescent="0.25">
      <c r="P517" s="19"/>
    </row>
    <row r="518" spans="16:16" x14ac:dyDescent="0.25">
      <c r="P518" s="19"/>
    </row>
    <row r="519" spans="16:16" x14ac:dyDescent="0.25">
      <c r="P519" s="19"/>
    </row>
    <row r="520" spans="16:16" x14ac:dyDescent="0.25">
      <c r="P520" s="19"/>
    </row>
    <row r="521" spans="16:16" x14ac:dyDescent="0.25">
      <c r="P521" s="19"/>
    </row>
    <row r="522" spans="16:16" x14ac:dyDescent="0.25">
      <c r="P522" s="19"/>
    </row>
    <row r="523" spans="16:16" x14ac:dyDescent="0.25">
      <c r="P523" s="19"/>
    </row>
    <row r="524" spans="16:16" x14ac:dyDescent="0.25">
      <c r="P524" s="19"/>
    </row>
    <row r="525" spans="16:16" x14ac:dyDescent="0.25">
      <c r="P525" s="19"/>
    </row>
    <row r="526" spans="16:16" x14ac:dyDescent="0.25">
      <c r="P526" s="19"/>
    </row>
    <row r="527" spans="16:16" x14ac:dyDescent="0.25">
      <c r="P527" s="19"/>
    </row>
    <row r="528" spans="16:16" x14ac:dyDescent="0.25">
      <c r="P528" s="19"/>
    </row>
    <row r="529" spans="16:16" x14ac:dyDescent="0.25">
      <c r="P529" s="19"/>
    </row>
    <row r="530" spans="16:16" x14ac:dyDescent="0.25">
      <c r="P530" s="19"/>
    </row>
    <row r="531" spans="16:16" x14ac:dyDescent="0.25">
      <c r="P531" s="19"/>
    </row>
    <row r="532" spans="16:16" x14ac:dyDescent="0.25">
      <c r="P532" s="19"/>
    </row>
    <row r="533" spans="16:16" x14ac:dyDescent="0.25">
      <c r="P533" s="19"/>
    </row>
    <row r="534" spans="16:16" x14ac:dyDescent="0.25">
      <c r="P534" s="19"/>
    </row>
    <row r="535" spans="16:16" x14ac:dyDescent="0.25">
      <c r="P535" s="19"/>
    </row>
    <row r="536" spans="16:16" x14ac:dyDescent="0.25">
      <c r="P536" s="19"/>
    </row>
    <row r="537" spans="16:16" x14ac:dyDescent="0.25">
      <c r="P537" s="19"/>
    </row>
    <row r="538" spans="16:16" x14ac:dyDescent="0.25">
      <c r="P538" s="19"/>
    </row>
    <row r="539" spans="16:16" x14ac:dyDescent="0.25">
      <c r="P539" s="19"/>
    </row>
    <row r="540" spans="16:16" x14ac:dyDescent="0.25">
      <c r="P540" s="19"/>
    </row>
    <row r="541" spans="16:16" x14ac:dyDescent="0.25">
      <c r="P541" s="19"/>
    </row>
    <row r="542" spans="16:16" x14ac:dyDescent="0.25">
      <c r="P542" s="19"/>
    </row>
    <row r="543" spans="16:16" x14ac:dyDescent="0.25">
      <c r="P543" s="19"/>
    </row>
    <row r="544" spans="16:16" x14ac:dyDescent="0.25">
      <c r="P544" s="19"/>
    </row>
    <row r="545" spans="16:16" x14ac:dyDescent="0.25">
      <c r="P545" s="19"/>
    </row>
    <row r="546" spans="16:16" x14ac:dyDescent="0.25">
      <c r="P546" s="19"/>
    </row>
    <row r="547" spans="16:16" x14ac:dyDescent="0.25">
      <c r="P547" s="19"/>
    </row>
    <row r="548" spans="16:16" x14ac:dyDescent="0.25">
      <c r="P548" s="19"/>
    </row>
    <row r="549" spans="16:16" x14ac:dyDescent="0.25">
      <c r="P549" s="19"/>
    </row>
    <row r="550" spans="16:16" x14ac:dyDescent="0.25">
      <c r="P550" s="19"/>
    </row>
    <row r="551" spans="16:16" x14ac:dyDescent="0.25">
      <c r="P551" s="19"/>
    </row>
    <row r="552" spans="16:16" x14ac:dyDescent="0.25">
      <c r="P552" s="19"/>
    </row>
    <row r="553" spans="16:16" x14ac:dyDescent="0.25">
      <c r="P553" s="19"/>
    </row>
    <row r="554" spans="16:16" x14ac:dyDescent="0.25">
      <c r="P554" s="19"/>
    </row>
    <row r="555" spans="16:16" x14ac:dyDescent="0.25">
      <c r="P555" s="19"/>
    </row>
    <row r="556" spans="16:16" x14ac:dyDescent="0.25">
      <c r="P556" s="19"/>
    </row>
    <row r="557" spans="16:16" x14ac:dyDescent="0.25">
      <c r="P557" s="19"/>
    </row>
    <row r="558" spans="16:16" x14ac:dyDescent="0.25">
      <c r="P558" s="19"/>
    </row>
    <row r="559" spans="16:16" x14ac:dyDescent="0.25">
      <c r="P559" s="19"/>
    </row>
    <row r="560" spans="16:16" x14ac:dyDescent="0.25">
      <c r="P560" s="19"/>
    </row>
    <row r="561" spans="16:16" x14ac:dyDescent="0.25">
      <c r="P561" s="19"/>
    </row>
    <row r="562" spans="16:16" x14ac:dyDescent="0.25">
      <c r="P562" s="19"/>
    </row>
    <row r="563" spans="16:16" x14ac:dyDescent="0.25">
      <c r="P563" s="19"/>
    </row>
    <row r="564" spans="16:16" x14ac:dyDescent="0.25">
      <c r="P564" s="19"/>
    </row>
    <row r="565" spans="16:16" x14ac:dyDescent="0.25">
      <c r="P565" s="19"/>
    </row>
    <row r="566" spans="16:16" x14ac:dyDescent="0.25">
      <c r="P566" s="19"/>
    </row>
    <row r="567" spans="16:16" x14ac:dyDescent="0.25">
      <c r="P567" s="19"/>
    </row>
    <row r="568" spans="16:16" x14ac:dyDescent="0.25">
      <c r="P568" s="19"/>
    </row>
    <row r="569" spans="16:16" x14ac:dyDescent="0.25">
      <c r="P569" s="19"/>
    </row>
    <row r="570" spans="16:16" x14ac:dyDescent="0.25">
      <c r="P570" s="19"/>
    </row>
    <row r="571" spans="16:16" x14ac:dyDescent="0.25">
      <c r="P571" s="19"/>
    </row>
    <row r="572" spans="16:16" x14ac:dyDescent="0.25">
      <c r="P572" s="19"/>
    </row>
    <row r="573" spans="16:16" x14ac:dyDescent="0.25">
      <c r="P573" s="19"/>
    </row>
    <row r="574" spans="16:16" x14ac:dyDescent="0.25">
      <c r="P574" s="19"/>
    </row>
    <row r="575" spans="16:16" x14ac:dyDescent="0.25">
      <c r="P575" s="19"/>
    </row>
    <row r="576" spans="16:16" x14ac:dyDescent="0.25">
      <c r="P576" s="19"/>
    </row>
    <row r="577" spans="16:16" x14ac:dyDescent="0.25">
      <c r="P577" s="19"/>
    </row>
    <row r="578" spans="16:16" x14ac:dyDescent="0.25">
      <c r="P578" s="19"/>
    </row>
    <row r="579" spans="16:16" x14ac:dyDescent="0.25">
      <c r="P579" s="19"/>
    </row>
    <row r="580" spans="16:16" x14ac:dyDescent="0.25">
      <c r="P580" s="19"/>
    </row>
    <row r="581" spans="16:16" x14ac:dyDescent="0.25">
      <c r="P581" s="19"/>
    </row>
    <row r="582" spans="16:16" x14ac:dyDescent="0.25">
      <c r="P582" s="19"/>
    </row>
    <row r="583" spans="16:16" x14ac:dyDescent="0.25">
      <c r="P583" s="19"/>
    </row>
    <row r="584" spans="16:16" x14ac:dyDescent="0.25">
      <c r="P584" s="19"/>
    </row>
    <row r="585" spans="16:16" x14ac:dyDescent="0.25">
      <c r="P585" s="19"/>
    </row>
    <row r="586" spans="16:16" x14ac:dyDescent="0.25">
      <c r="P586" s="19"/>
    </row>
    <row r="587" spans="16:16" x14ac:dyDescent="0.25">
      <c r="P587" s="19"/>
    </row>
    <row r="588" spans="16:16" x14ac:dyDescent="0.25">
      <c r="P588" s="19"/>
    </row>
    <row r="589" spans="16:16" x14ac:dyDescent="0.25">
      <c r="P589" s="19"/>
    </row>
    <row r="590" spans="16:16" x14ac:dyDescent="0.25">
      <c r="P590" s="19"/>
    </row>
    <row r="591" spans="16:16" x14ac:dyDescent="0.25">
      <c r="P591" s="19"/>
    </row>
    <row r="592" spans="16:16" x14ac:dyDescent="0.25">
      <c r="P592" s="19"/>
    </row>
    <row r="593" spans="16:16" x14ac:dyDescent="0.25">
      <c r="P593" s="19"/>
    </row>
    <row r="594" spans="16:16" x14ac:dyDescent="0.25">
      <c r="P594" s="19"/>
    </row>
    <row r="595" spans="16:16" x14ac:dyDescent="0.25">
      <c r="P595" s="19"/>
    </row>
    <row r="596" spans="16:16" x14ac:dyDescent="0.25">
      <c r="P596" s="19"/>
    </row>
    <row r="597" spans="16:16" x14ac:dyDescent="0.25">
      <c r="P597" s="19"/>
    </row>
    <row r="598" spans="16:16" x14ac:dyDescent="0.25">
      <c r="P598" s="19"/>
    </row>
    <row r="599" spans="16:16" x14ac:dyDescent="0.25">
      <c r="P599" s="19"/>
    </row>
    <row r="600" spans="16:16" x14ac:dyDescent="0.25">
      <c r="P600" s="19"/>
    </row>
    <row r="601" spans="16:16" x14ac:dyDescent="0.25">
      <c r="P601" s="19"/>
    </row>
    <row r="602" spans="16:16" x14ac:dyDescent="0.25">
      <c r="P602" s="19"/>
    </row>
    <row r="603" spans="16:16" x14ac:dyDescent="0.25">
      <c r="P603" s="19"/>
    </row>
    <row r="604" spans="16:16" x14ac:dyDescent="0.25">
      <c r="P604" s="19"/>
    </row>
    <row r="605" spans="16:16" x14ac:dyDescent="0.25">
      <c r="P605" s="19"/>
    </row>
    <row r="606" spans="16:16" x14ac:dyDescent="0.25">
      <c r="P606" s="19"/>
    </row>
    <row r="607" spans="16:16" x14ac:dyDescent="0.25">
      <c r="P607" s="19"/>
    </row>
    <row r="608" spans="16:16" x14ac:dyDescent="0.25">
      <c r="P608" s="19"/>
    </row>
    <row r="609" spans="16:16" x14ac:dyDescent="0.25">
      <c r="P609" s="19"/>
    </row>
    <row r="610" spans="16:16" x14ac:dyDescent="0.25">
      <c r="P610" s="19"/>
    </row>
    <row r="611" spans="16:16" x14ac:dyDescent="0.25">
      <c r="P611" s="19"/>
    </row>
    <row r="612" spans="16:16" x14ac:dyDescent="0.25">
      <c r="P612" s="19"/>
    </row>
    <row r="613" spans="16:16" x14ac:dyDescent="0.25">
      <c r="P613" s="19"/>
    </row>
    <row r="614" spans="16:16" x14ac:dyDescent="0.25">
      <c r="P614" s="19"/>
    </row>
    <row r="615" spans="16:16" x14ac:dyDescent="0.25">
      <c r="P615" s="19"/>
    </row>
    <row r="616" spans="16:16" x14ac:dyDescent="0.25">
      <c r="P616" s="19"/>
    </row>
    <row r="617" spans="16:16" x14ac:dyDescent="0.25">
      <c r="P617" s="19"/>
    </row>
    <row r="618" spans="16:16" x14ac:dyDescent="0.25">
      <c r="P618" s="19"/>
    </row>
    <row r="619" spans="16:16" x14ac:dyDescent="0.25">
      <c r="P619" s="19"/>
    </row>
    <row r="620" spans="16:16" x14ac:dyDescent="0.25">
      <c r="P620" s="19"/>
    </row>
    <row r="621" spans="16:16" x14ac:dyDescent="0.25">
      <c r="P621" s="19"/>
    </row>
    <row r="622" spans="16:16" x14ac:dyDescent="0.25">
      <c r="P622" s="19"/>
    </row>
    <row r="623" spans="16:16" x14ac:dyDescent="0.25">
      <c r="P623" s="19"/>
    </row>
    <row r="624" spans="16:16" x14ac:dyDescent="0.25">
      <c r="P624" s="19"/>
    </row>
    <row r="625" spans="16:16" x14ac:dyDescent="0.25">
      <c r="P625" s="19"/>
    </row>
    <row r="626" spans="16:16" x14ac:dyDescent="0.25">
      <c r="P626" s="19"/>
    </row>
    <row r="627" spans="16:16" x14ac:dyDescent="0.25">
      <c r="P627" s="19"/>
    </row>
    <row r="628" spans="16:16" x14ac:dyDescent="0.25">
      <c r="P628" s="19"/>
    </row>
    <row r="629" spans="16:16" x14ac:dyDescent="0.25">
      <c r="P629" s="19"/>
    </row>
    <row r="630" spans="16:16" x14ac:dyDescent="0.25">
      <c r="P630" s="19"/>
    </row>
    <row r="631" spans="16:16" x14ac:dyDescent="0.25">
      <c r="P631" s="19"/>
    </row>
    <row r="632" spans="16:16" x14ac:dyDescent="0.25">
      <c r="P632" s="19"/>
    </row>
    <row r="633" spans="16:16" x14ac:dyDescent="0.25">
      <c r="P633" s="19"/>
    </row>
    <row r="634" spans="16:16" x14ac:dyDescent="0.25">
      <c r="P634" s="19"/>
    </row>
    <row r="635" spans="16:16" x14ac:dyDescent="0.25">
      <c r="P635" s="19"/>
    </row>
    <row r="636" spans="16:16" x14ac:dyDescent="0.25">
      <c r="P636" s="19"/>
    </row>
    <row r="637" spans="16:16" x14ac:dyDescent="0.25">
      <c r="P637" s="19"/>
    </row>
    <row r="638" spans="16:16" x14ac:dyDescent="0.25">
      <c r="P638" s="19"/>
    </row>
    <row r="639" spans="16:16" x14ac:dyDescent="0.25">
      <c r="P639" s="19"/>
    </row>
    <row r="640" spans="16:16" x14ac:dyDescent="0.25">
      <c r="P640" s="19"/>
    </row>
    <row r="641" spans="16:16" x14ac:dyDescent="0.25">
      <c r="P641" s="19"/>
    </row>
    <row r="642" spans="16:16" x14ac:dyDescent="0.25">
      <c r="P642" s="19"/>
    </row>
    <row r="643" spans="16:16" x14ac:dyDescent="0.25">
      <c r="P643" s="19"/>
    </row>
    <row r="644" spans="16:16" x14ac:dyDescent="0.25">
      <c r="P644" s="19"/>
    </row>
    <row r="645" spans="16:16" x14ac:dyDescent="0.25">
      <c r="P645" s="19"/>
    </row>
    <row r="646" spans="16:16" x14ac:dyDescent="0.25">
      <c r="P646" s="19"/>
    </row>
    <row r="647" spans="16:16" x14ac:dyDescent="0.25">
      <c r="P647" s="19"/>
    </row>
    <row r="648" spans="16:16" x14ac:dyDescent="0.25">
      <c r="P648" s="19"/>
    </row>
    <row r="649" spans="16:16" x14ac:dyDescent="0.25">
      <c r="P649" s="19"/>
    </row>
    <row r="650" spans="16:16" x14ac:dyDescent="0.25">
      <c r="P650" s="19"/>
    </row>
    <row r="651" spans="16:16" x14ac:dyDescent="0.25">
      <c r="P651" s="19"/>
    </row>
    <row r="652" spans="16:16" x14ac:dyDescent="0.25">
      <c r="P652" s="19"/>
    </row>
    <row r="653" spans="16:16" x14ac:dyDescent="0.25">
      <c r="P653" s="19"/>
    </row>
    <row r="654" spans="16:16" x14ac:dyDescent="0.25">
      <c r="P654" s="19"/>
    </row>
    <row r="655" spans="16:16" x14ac:dyDescent="0.25">
      <c r="P655" s="19"/>
    </row>
    <row r="656" spans="16:16" x14ac:dyDescent="0.25">
      <c r="P656" s="19"/>
    </row>
    <row r="657" spans="16:16" x14ac:dyDescent="0.25">
      <c r="P657" s="19"/>
    </row>
    <row r="658" spans="16:16" x14ac:dyDescent="0.25">
      <c r="P658" s="19"/>
    </row>
    <row r="659" spans="16:16" x14ac:dyDescent="0.25">
      <c r="P659" s="19"/>
    </row>
    <row r="660" spans="16:16" x14ac:dyDescent="0.25">
      <c r="P660" s="19"/>
    </row>
    <row r="661" spans="16:16" x14ac:dyDescent="0.25">
      <c r="P661" s="19"/>
    </row>
    <row r="662" spans="16:16" x14ac:dyDescent="0.25">
      <c r="P662" s="19"/>
    </row>
    <row r="663" spans="16:16" x14ac:dyDescent="0.25">
      <c r="P663" s="19"/>
    </row>
    <row r="664" spans="16:16" x14ac:dyDescent="0.25">
      <c r="P664" s="19"/>
    </row>
    <row r="665" spans="16:16" x14ac:dyDescent="0.25">
      <c r="P665" s="19"/>
    </row>
    <row r="666" spans="16:16" x14ac:dyDescent="0.25">
      <c r="P666" s="19"/>
    </row>
    <row r="667" spans="16:16" x14ac:dyDescent="0.25">
      <c r="P667" s="19"/>
    </row>
    <row r="668" spans="16:16" x14ac:dyDescent="0.25">
      <c r="P668" s="19"/>
    </row>
    <row r="669" spans="16:16" x14ac:dyDescent="0.25">
      <c r="P669" s="19"/>
    </row>
    <row r="670" spans="16:16" x14ac:dyDescent="0.25">
      <c r="P670" s="19"/>
    </row>
    <row r="671" spans="16:16" x14ac:dyDescent="0.25">
      <c r="P671" s="19"/>
    </row>
    <row r="672" spans="16:16" x14ac:dyDescent="0.25">
      <c r="P672" s="19"/>
    </row>
    <row r="673" spans="16:16" x14ac:dyDescent="0.25">
      <c r="P673" s="19"/>
    </row>
    <row r="674" spans="16:16" x14ac:dyDescent="0.25">
      <c r="P674" s="19"/>
    </row>
    <row r="675" spans="16:16" x14ac:dyDescent="0.25">
      <c r="P675" s="19"/>
    </row>
    <row r="676" spans="16:16" x14ac:dyDescent="0.25">
      <c r="P676" s="19"/>
    </row>
    <row r="677" spans="16:16" x14ac:dyDescent="0.25">
      <c r="P677" s="19"/>
    </row>
    <row r="678" spans="16:16" x14ac:dyDescent="0.25">
      <c r="P678" s="19"/>
    </row>
    <row r="679" spans="16:16" x14ac:dyDescent="0.25">
      <c r="P679" s="19"/>
    </row>
    <row r="680" spans="16:16" x14ac:dyDescent="0.25">
      <c r="P680" s="19"/>
    </row>
  </sheetData>
  <mergeCells count="1">
    <mergeCell ref="N4:P5"/>
  </mergeCells>
  <phoneticPr fontId="3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A6C2E-C877-438D-9059-1B75233FBEC8}">
  <sheetPr codeName="Sheet3">
    <tabColor theme="4" tint="0.39997558519241921"/>
  </sheetPr>
  <dimension ref="A2:P680"/>
  <sheetViews>
    <sheetView zoomScaleNormal="100" workbookViewId="0">
      <pane xSplit="5" ySplit="6" topLeftCell="F302" activePane="bottomRight" state="frozen"/>
      <selection activeCell="L249" sqref="K249:L249"/>
      <selection pane="topRight" activeCell="L249" sqref="K249:L249"/>
      <selection pane="bottomLeft" activeCell="L249" sqref="K249:L249"/>
      <selection pane="bottomRight" activeCell="N6" sqref="N6:P328"/>
    </sheetView>
  </sheetViews>
  <sheetFormatPr defaultRowHeight="16.5" x14ac:dyDescent="0.25"/>
  <cols>
    <col min="1" max="1" width="2.25" style="15" customWidth="1"/>
    <col min="2" max="2" width="9.5" style="3" customWidth="1"/>
    <col min="3" max="3" width="18.375" customWidth="1"/>
    <col min="4" max="4" width="4.25" customWidth="1"/>
    <col min="5" max="5" width="5.75" style="1" customWidth="1"/>
    <col min="6" max="6" width="15.375" customWidth="1"/>
    <col min="7" max="8" width="7.25" style="11" customWidth="1"/>
    <col min="9" max="9" width="8.875" customWidth="1"/>
    <col min="10" max="10" width="14" customWidth="1"/>
    <col min="11" max="11" width="9" style="1"/>
    <col min="14" max="15" width="13.5" customWidth="1"/>
    <col min="16" max="16" width="17.25" customWidth="1"/>
  </cols>
  <sheetData>
    <row r="2" spans="2:16" x14ac:dyDescent="0.25">
      <c r="B2" s="7" t="s">
        <v>12</v>
      </c>
      <c r="C2" s="23" t="s">
        <v>0</v>
      </c>
      <c r="G2" s="17" t="s">
        <v>16</v>
      </c>
      <c r="H2" s="17" t="s">
        <v>17</v>
      </c>
    </row>
    <row r="3" spans="2:16" x14ac:dyDescent="0.25">
      <c r="B3" s="7" t="s">
        <v>13</v>
      </c>
      <c r="C3" s="23" t="s">
        <v>20</v>
      </c>
      <c r="F3" s="18" t="s">
        <v>6</v>
      </c>
      <c r="G3" s="12">
        <v>5</v>
      </c>
      <c r="H3" s="13">
        <v>7</v>
      </c>
      <c r="I3" s="17" t="s">
        <v>9</v>
      </c>
      <c r="J3" s="17" t="s">
        <v>25</v>
      </c>
    </row>
    <row r="4" spans="2:16" x14ac:dyDescent="0.25">
      <c r="B4" s="6" t="s">
        <v>4</v>
      </c>
      <c r="C4" s="8" t="s">
        <v>21</v>
      </c>
      <c r="F4" s="18" t="s">
        <v>7</v>
      </c>
      <c r="G4" s="12">
        <v>11.5</v>
      </c>
      <c r="H4" s="13">
        <v>18</v>
      </c>
      <c r="I4" s="5">
        <f>(H4-H3)*2</f>
        <v>22</v>
      </c>
      <c r="J4" s="16">
        <f>((G4-G3)*2+1)*((H4-H3)*2+1)</f>
        <v>322</v>
      </c>
      <c r="N4" s="86" t="s">
        <v>22</v>
      </c>
      <c r="O4" s="86"/>
      <c r="P4" s="86"/>
    </row>
    <row r="5" spans="2:16" x14ac:dyDescent="0.25">
      <c r="B5" s="6" t="s">
        <v>2</v>
      </c>
      <c r="C5" s="9">
        <v>3400000</v>
      </c>
      <c r="N5" s="86"/>
      <c r="O5" s="86"/>
      <c r="P5" s="86"/>
    </row>
    <row r="6" spans="2:16" x14ac:dyDescent="0.25">
      <c r="B6" s="6" t="s">
        <v>3</v>
      </c>
      <c r="C6" s="9">
        <f>377800+6500-4500+10000</f>
        <v>389800</v>
      </c>
      <c r="E6" s="1" t="s">
        <v>8</v>
      </c>
      <c r="F6" t="s">
        <v>4</v>
      </c>
      <c r="G6" s="14" t="s">
        <v>10</v>
      </c>
      <c r="H6" s="14" t="s">
        <v>11</v>
      </c>
      <c r="I6" s="14" t="s">
        <v>15</v>
      </c>
      <c r="J6" s="14" t="s">
        <v>14</v>
      </c>
      <c r="K6" s="1" t="s">
        <v>71</v>
      </c>
      <c r="N6" s="1" t="s">
        <v>19</v>
      </c>
      <c r="O6" s="1" t="s">
        <v>72</v>
      </c>
      <c r="P6" s="1" t="s">
        <v>18</v>
      </c>
    </row>
    <row r="7" spans="2:16" x14ac:dyDescent="0.25">
      <c r="E7" s="1">
        <f t="shared" ref="E7:E70" si="0">ROW()-6</f>
        <v>1</v>
      </c>
      <c r="F7" s="10" t="str">
        <f t="shared" ref="F7:F70" si="1">$C$4&amp;"-"&amp;G7&amp;"-"&amp;H7</f>
        <v>B2-5-7</v>
      </c>
      <c r="G7" s="14">
        <f>G3</f>
        <v>5</v>
      </c>
      <c r="H7" s="14">
        <f>H3</f>
        <v>7</v>
      </c>
      <c r="I7" s="4">
        <f t="shared" ref="I7:I70" si="2">SUM((G7*H7)/4,1)*2</f>
        <v>19.5</v>
      </c>
      <c r="J7" s="2">
        <f t="shared" ref="J7:J70" si="3">ROUND(SUM(I7*$C$6,$C$5),0)</f>
        <v>11001100</v>
      </c>
      <c r="K7" s="22">
        <v>1</v>
      </c>
      <c r="N7" t="str" cm="1">
        <f t="array" ref="N7:N328">_xlfn._xlws.FILTER(B2テーブル[キー],B2テーブル[許可]=1)</f>
        <v>B2-5-7</v>
      </c>
      <c r="O7" cm="1">
        <f t="array" ref="O7:O328">_xlfn._xlws.FILTER(B2テーブル[m2],B2テーブル[許可]=1)</f>
        <v>19.5</v>
      </c>
      <c r="P7" s="19" cm="1">
        <f t="array" ref="P7:P328">_xlfn._xlws.FILTER(B2テーブル[M],B2テーブル[許可]=1)</f>
        <v>11001100</v>
      </c>
    </row>
    <row r="8" spans="2:16" x14ac:dyDescent="0.25">
      <c r="E8" s="1">
        <f t="shared" si="0"/>
        <v>2</v>
      </c>
      <c r="F8" s="10" t="str">
        <f t="shared" si="1"/>
        <v>B2-5-7.5</v>
      </c>
      <c r="G8" s="14">
        <f t="shared" ref="G8:G71" si="4">$G$3+ROUNDDOWN($E7/($I$4+1),0)*0.5</f>
        <v>5</v>
      </c>
      <c r="H8" s="14">
        <f t="shared" ref="H8:H71" si="5">IF(MOD(E8-1,$I$4+1)=0,$H$3,H7+0.5)</f>
        <v>7.5</v>
      </c>
      <c r="I8" s="4">
        <f t="shared" si="2"/>
        <v>20.75</v>
      </c>
      <c r="J8" s="2">
        <f t="shared" si="3"/>
        <v>11488350</v>
      </c>
      <c r="K8" s="22">
        <v>1</v>
      </c>
      <c r="N8" t="str">
        <v>B2-5-7.5</v>
      </c>
      <c r="O8">
        <v>20.75</v>
      </c>
      <c r="P8" s="19">
        <v>11488350</v>
      </c>
    </row>
    <row r="9" spans="2:16" x14ac:dyDescent="0.25">
      <c r="E9" s="1">
        <f t="shared" si="0"/>
        <v>3</v>
      </c>
      <c r="F9" s="10" t="str">
        <f t="shared" si="1"/>
        <v>B2-5-8</v>
      </c>
      <c r="G9" s="14">
        <f t="shared" si="4"/>
        <v>5</v>
      </c>
      <c r="H9" s="14">
        <f t="shared" si="5"/>
        <v>8</v>
      </c>
      <c r="I9" s="4">
        <f t="shared" si="2"/>
        <v>22</v>
      </c>
      <c r="J9" s="2">
        <f t="shared" si="3"/>
        <v>11975600</v>
      </c>
      <c r="K9" s="22">
        <v>1</v>
      </c>
      <c r="N9" t="str">
        <v>B2-5-8</v>
      </c>
      <c r="O9">
        <v>22</v>
      </c>
      <c r="P9" s="19">
        <v>11975600</v>
      </c>
    </row>
    <row r="10" spans="2:16" x14ac:dyDescent="0.25">
      <c r="E10" s="1">
        <f t="shared" si="0"/>
        <v>4</v>
      </c>
      <c r="F10" s="10" t="str">
        <f t="shared" si="1"/>
        <v>B2-5-8.5</v>
      </c>
      <c r="G10" s="14">
        <f t="shared" si="4"/>
        <v>5</v>
      </c>
      <c r="H10" s="14">
        <f t="shared" si="5"/>
        <v>8.5</v>
      </c>
      <c r="I10" s="4">
        <f t="shared" si="2"/>
        <v>23.25</v>
      </c>
      <c r="J10" s="2">
        <f t="shared" si="3"/>
        <v>12462850</v>
      </c>
      <c r="K10" s="22">
        <v>1</v>
      </c>
      <c r="N10" t="str">
        <v>B2-5-8.5</v>
      </c>
      <c r="O10">
        <v>23.25</v>
      </c>
      <c r="P10" s="19">
        <v>12462850</v>
      </c>
    </row>
    <row r="11" spans="2:16" x14ac:dyDescent="0.25">
      <c r="E11" s="1">
        <f t="shared" si="0"/>
        <v>5</v>
      </c>
      <c r="F11" s="10" t="str">
        <f t="shared" si="1"/>
        <v>B2-5-9</v>
      </c>
      <c r="G11" s="14">
        <f t="shared" si="4"/>
        <v>5</v>
      </c>
      <c r="H11" s="14">
        <f t="shared" si="5"/>
        <v>9</v>
      </c>
      <c r="I11" s="4">
        <f t="shared" si="2"/>
        <v>24.5</v>
      </c>
      <c r="J11" s="2">
        <f t="shared" si="3"/>
        <v>12950100</v>
      </c>
      <c r="K11" s="22">
        <v>1</v>
      </c>
      <c r="N11" t="str">
        <v>B2-5-9</v>
      </c>
      <c r="O11">
        <v>24.5</v>
      </c>
      <c r="P11" s="19">
        <v>12950100</v>
      </c>
    </row>
    <row r="12" spans="2:16" x14ac:dyDescent="0.25">
      <c r="E12" s="1">
        <f t="shared" si="0"/>
        <v>6</v>
      </c>
      <c r="F12" s="10" t="str">
        <f t="shared" si="1"/>
        <v>B2-5-9.5</v>
      </c>
      <c r="G12" s="14">
        <f t="shared" si="4"/>
        <v>5</v>
      </c>
      <c r="H12" s="14">
        <f t="shared" si="5"/>
        <v>9.5</v>
      </c>
      <c r="I12" s="4">
        <f t="shared" si="2"/>
        <v>25.75</v>
      </c>
      <c r="J12" s="2">
        <f t="shared" si="3"/>
        <v>13437350</v>
      </c>
      <c r="K12" s="22">
        <v>1</v>
      </c>
      <c r="N12" t="str">
        <v>B2-5-9.5</v>
      </c>
      <c r="O12">
        <v>25.75</v>
      </c>
      <c r="P12" s="19">
        <v>13437350</v>
      </c>
    </row>
    <row r="13" spans="2:16" x14ac:dyDescent="0.25">
      <c r="E13" s="1">
        <f t="shared" si="0"/>
        <v>7</v>
      </c>
      <c r="F13" s="10" t="str">
        <f t="shared" si="1"/>
        <v>B2-5-10</v>
      </c>
      <c r="G13" s="14">
        <f t="shared" si="4"/>
        <v>5</v>
      </c>
      <c r="H13" s="14">
        <f t="shared" si="5"/>
        <v>10</v>
      </c>
      <c r="I13" s="4">
        <f t="shared" si="2"/>
        <v>27</v>
      </c>
      <c r="J13" s="2">
        <f t="shared" si="3"/>
        <v>13924600</v>
      </c>
      <c r="K13" s="22">
        <v>1</v>
      </c>
      <c r="N13" t="str">
        <v>B2-5-10</v>
      </c>
      <c r="O13">
        <v>27</v>
      </c>
      <c r="P13" s="19">
        <v>13924600</v>
      </c>
    </row>
    <row r="14" spans="2:16" x14ac:dyDescent="0.25">
      <c r="E14" s="1">
        <f t="shared" si="0"/>
        <v>8</v>
      </c>
      <c r="F14" s="10" t="str">
        <f t="shared" si="1"/>
        <v>B2-5-10.5</v>
      </c>
      <c r="G14" s="14">
        <f t="shared" si="4"/>
        <v>5</v>
      </c>
      <c r="H14" s="14">
        <f t="shared" si="5"/>
        <v>10.5</v>
      </c>
      <c r="I14" s="4">
        <f t="shared" si="2"/>
        <v>28.25</v>
      </c>
      <c r="J14" s="2">
        <f t="shared" si="3"/>
        <v>14411850</v>
      </c>
      <c r="K14" s="22">
        <v>1</v>
      </c>
      <c r="N14" t="str">
        <v>B2-5-10.5</v>
      </c>
      <c r="O14">
        <v>28.25</v>
      </c>
      <c r="P14" s="19">
        <v>14411850</v>
      </c>
    </row>
    <row r="15" spans="2:16" x14ac:dyDescent="0.25">
      <c r="E15" s="1">
        <f t="shared" si="0"/>
        <v>9</v>
      </c>
      <c r="F15" s="10" t="str">
        <f t="shared" si="1"/>
        <v>B2-5-11</v>
      </c>
      <c r="G15" s="14">
        <f t="shared" si="4"/>
        <v>5</v>
      </c>
      <c r="H15" s="14">
        <f t="shared" si="5"/>
        <v>11</v>
      </c>
      <c r="I15" s="4">
        <f t="shared" si="2"/>
        <v>29.5</v>
      </c>
      <c r="J15" s="2">
        <f t="shared" si="3"/>
        <v>14899100</v>
      </c>
      <c r="K15" s="22">
        <v>1</v>
      </c>
      <c r="N15" t="str">
        <v>B2-5-11</v>
      </c>
      <c r="O15">
        <v>29.5</v>
      </c>
      <c r="P15" s="19">
        <v>14899100</v>
      </c>
    </row>
    <row r="16" spans="2:16" x14ac:dyDescent="0.25">
      <c r="E16" s="1">
        <f t="shared" si="0"/>
        <v>10</v>
      </c>
      <c r="F16" s="10" t="str">
        <f t="shared" si="1"/>
        <v>B2-5-11.5</v>
      </c>
      <c r="G16" s="14">
        <f t="shared" si="4"/>
        <v>5</v>
      </c>
      <c r="H16" s="14">
        <f t="shared" si="5"/>
        <v>11.5</v>
      </c>
      <c r="I16" s="4">
        <f t="shared" si="2"/>
        <v>30.75</v>
      </c>
      <c r="J16" s="2">
        <f t="shared" si="3"/>
        <v>15386350</v>
      </c>
      <c r="K16" s="22">
        <v>1</v>
      </c>
      <c r="N16" t="str">
        <v>B2-5-11.5</v>
      </c>
      <c r="O16">
        <v>30.75</v>
      </c>
      <c r="P16" s="19">
        <v>15386350</v>
      </c>
    </row>
    <row r="17" spans="5:16" x14ac:dyDescent="0.25">
      <c r="E17" s="1">
        <f t="shared" si="0"/>
        <v>11</v>
      </c>
      <c r="F17" s="10" t="str">
        <f t="shared" si="1"/>
        <v>B2-5-12</v>
      </c>
      <c r="G17" s="14">
        <f t="shared" si="4"/>
        <v>5</v>
      </c>
      <c r="H17" s="14">
        <f t="shared" si="5"/>
        <v>12</v>
      </c>
      <c r="I17" s="4">
        <f t="shared" si="2"/>
        <v>32</v>
      </c>
      <c r="J17" s="2">
        <f t="shared" si="3"/>
        <v>15873600</v>
      </c>
      <c r="K17" s="22">
        <v>1</v>
      </c>
      <c r="N17" t="str">
        <v>B2-5-12</v>
      </c>
      <c r="O17">
        <v>32</v>
      </c>
      <c r="P17" s="19">
        <v>15873600</v>
      </c>
    </row>
    <row r="18" spans="5:16" x14ac:dyDescent="0.25">
      <c r="E18" s="1">
        <f t="shared" si="0"/>
        <v>12</v>
      </c>
      <c r="F18" s="10" t="str">
        <f t="shared" si="1"/>
        <v>B2-5-12.5</v>
      </c>
      <c r="G18" s="14">
        <f t="shared" si="4"/>
        <v>5</v>
      </c>
      <c r="H18" s="14">
        <f t="shared" si="5"/>
        <v>12.5</v>
      </c>
      <c r="I18" s="4">
        <f t="shared" si="2"/>
        <v>33.25</v>
      </c>
      <c r="J18" s="2">
        <f t="shared" si="3"/>
        <v>16360850</v>
      </c>
      <c r="K18" s="22">
        <v>1</v>
      </c>
      <c r="N18" t="str">
        <v>B2-5-12.5</v>
      </c>
      <c r="O18">
        <v>33.25</v>
      </c>
      <c r="P18" s="19">
        <v>16360850</v>
      </c>
    </row>
    <row r="19" spans="5:16" x14ac:dyDescent="0.25">
      <c r="E19" s="1">
        <f t="shared" si="0"/>
        <v>13</v>
      </c>
      <c r="F19" s="10" t="str">
        <f t="shared" si="1"/>
        <v>B2-5-13</v>
      </c>
      <c r="G19" s="14">
        <f t="shared" si="4"/>
        <v>5</v>
      </c>
      <c r="H19" s="14">
        <f t="shared" si="5"/>
        <v>13</v>
      </c>
      <c r="I19" s="4">
        <f t="shared" si="2"/>
        <v>34.5</v>
      </c>
      <c r="J19" s="2">
        <f t="shared" si="3"/>
        <v>16848100</v>
      </c>
      <c r="K19" s="22">
        <v>1</v>
      </c>
      <c r="N19" t="str">
        <v>B2-5-13</v>
      </c>
      <c r="O19">
        <v>34.5</v>
      </c>
      <c r="P19" s="19">
        <v>16848100</v>
      </c>
    </row>
    <row r="20" spans="5:16" x14ac:dyDescent="0.25">
      <c r="E20" s="1">
        <f t="shared" si="0"/>
        <v>14</v>
      </c>
      <c r="F20" s="10" t="str">
        <f t="shared" si="1"/>
        <v>B2-5-13.5</v>
      </c>
      <c r="G20" s="14">
        <f t="shared" si="4"/>
        <v>5</v>
      </c>
      <c r="H20" s="14">
        <f t="shared" si="5"/>
        <v>13.5</v>
      </c>
      <c r="I20" s="4">
        <f t="shared" si="2"/>
        <v>35.75</v>
      </c>
      <c r="J20" s="2">
        <f t="shared" si="3"/>
        <v>17335350</v>
      </c>
      <c r="K20" s="22">
        <v>1</v>
      </c>
      <c r="N20" t="str">
        <v>B2-5-13.5</v>
      </c>
      <c r="O20">
        <v>35.75</v>
      </c>
      <c r="P20" s="19">
        <v>17335350</v>
      </c>
    </row>
    <row r="21" spans="5:16" x14ac:dyDescent="0.25">
      <c r="E21" s="1">
        <f t="shared" si="0"/>
        <v>15</v>
      </c>
      <c r="F21" s="10" t="str">
        <f t="shared" si="1"/>
        <v>B2-5-14</v>
      </c>
      <c r="G21" s="14">
        <f t="shared" si="4"/>
        <v>5</v>
      </c>
      <c r="H21" s="14">
        <f t="shared" si="5"/>
        <v>14</v>
      </c>
      <c r="I21" s="4">
        <f t="shared" si="2"/>
        <v>37</v>
      </c>
      <c r="J21" s="2">
        <f t="shared" si="3"/>
        <v>17822600</v>
      </c>
      <c r="K21" s="22">
        <v>1</v>
      </c>
      <c r="N21" t="str">
        <v>B2-5-14</v>
      </c>
      <c r="O21">
        <v>37</v>
      </c>
      <c r="P21" s="19">
        <v>17822600</v>
      </c>
    </row>
    <row r="22" spans="5:16" x14ac:dyDescent="0.25">
      <c r="E22" s="1">
        <f t="shared" si="0"/>
        <v>16</v>
      </c>
      <c r="F22" s="10" t="str">
        <f t="shared" si="1"/>
        <v>B2-5-14.5</v>
      </c>
      <c r="G22" s="14">
        <f t="shared" si="4"/>
        <v>5</v>
      </c>
      <c r="H22" s="14">
        <f t="shared" si="5"/>
        <v>14.5</v>
      </c>
      <c r="I22" s="4">
        <f t="shared" si="2"/>
        <v>38.25</v>
      </c>
      <c r="J22" s="2">
        <f t="shared" si="3"/>
        <v>18309850</v>
      </c>
      <c r="K22" s="22">
        <v>1</v>
      </c>
      <c r="N22" t="str">
        <v>B2-5-14.5</v>
      </c>
      <c r="O22">
        <v>38.25</v>
      </c>
      <c r="P22" s="19">
        <v>18309850</v>
      </c>
    </row>
    <row r="23" spans="5:16" x14ac:dyDescent="0.25">
      <c r="E23" s="1">
        <f t="shared" si="0"/>
        <v>17</v>
      </c>
      <c r="F23" s="10" t="str">
        <f t="shared" si="1"/>
        <v>B2-5-15</v>
      </c>
      <c r="G23" s="14">
        <f t="shared" si="4"/>
        <v>5</v>
      </c>
      <c r="H23" s="14">
        <f t="shared" si="5"/>
        <v>15</v>
      </c>
      <c r="I23" s="4">
        <f t="shared" si="2"/>
        <v>39.5</v>
      </c>
      <c r="J23" s="2">
        <f t="shared" si="3"/>
        <v>18797100</v>
      </c>
      <c r="K23" s="22">
        <v>1</v>
      </c>
      <c r="N23" t="str">
        <v>B2-5-15</v>
      </c>
      <c r="O23">
        <v>39.5</v>
      </c>
      <c r="P23" s="19">
        <v>18797100</v>
      </c>
    </row>
    <row r="24" spans="5:16" x14ac:dyDescent="0.25">
      <c r="E24" s="1">
        <f t="shared" si="0"/>
        <v>18</v>
      </c>
      <c r="F24" s="10" t="str">
        <f t="shared" si="1"/>
        <v>B2-5-15.5</v>
      </c>
      <c r="G24" s="14">
        <f t="shared" si="4"/>
        <v>5</v>
      </c>
      <c r="H24" s="14">
        <f t="shared" si="5"/>
        <v>15.5</v>
      </c>
      <c r="I24" s="4">
        <f t="shared" si="2"/>
        <v>40.75</v>
      </c>
      <c r="J24" s="2">
        <f t="shared" si="3"/>
        <v>19284350</v>
      </c>
      <c r="K24" s="22">
        <v>1</v>
      </c>
      <c r="N24" t="str">
        <v>B2-5-15.5</v>
      </c>
      <c r="O24">
        <v>40.75</v>
      </c>
      <c r="P24" s="19">
        <v>19284350</v>
      </c>
    </row>
    <row r="25" spans="5:16" x14ac:dyDescent="0.25">
      <c r="E25" s="1">
        <f t="shared" si="0"/>
        <v>19</v>
      </c>
      <c r="F25" s="10" t="str">
        <f t="shared" si="1"/>
        <v>B2-5-16</v>
      </c>
      <c r="G25" s="14">
        <f t="shared" si="4"/>
        <v>5</v>
      </c>
      <c r="H25" s="14">
        <f t="shared" si="5"/>
        <v>16</v>
      </c>
      <c r="I25" s="4">
        <f t="shared" si="2"/>
        <v>42</v>
      </c>
      <c r="J25" s="2">
        <f t="shared" si="3"/>
        <v>19771600</v>
      </c>
      <c r="K25" s="22">
        <v>1</v>
      </c>
      <c r="N25" t="str">
        <v>B2-5-16</v>
      </c>
      <c r="O25">
        <v>42</v>
      </c>
      <c r="P25" s="19">
        <v>19771600</v>
      </c>
    </row>
    <row r="26" spans="5:16" x14ac:dyDescent="0.25">
      <c r="E26" s="1">
        <f t="shared" si="0"/>
        <v>20</v>
      </c>
      <c r="F26" s="10" t="str">
        <f t="shared" si="1"/>
        <v>B2-5-16.5</v>
      </c>
      <c r="G26" s="14">
        <f t="shared" si="4"/>
        <v>5</v>
      </c>
      <c r="H26" s="14">
        <f t="shared" si="5"/>
        <v>16.5</v>
      </c>
      <c r="I26" s="4">
        <f t="shared" si="2"/>
        <v>43.25</v>
      </c>
      <c r="J26" s="2">
        <f t="shared" si="3"/>
        <v>20258850</v>
      </c>
      <c r="K26" s="22">
        <v>1</v>
      </c>
      <c r="N26" t="str">
        <v>B2-5-16.5</v>
      </c>
      <c r="O26">
        <v>43.25</v>
      </c>
      <c r="P26" s="19">
        <v>20258850</v>
      </c>
    </row>
    <row r="27" spans="5:16" x14ac:dyDescent="0.25">
      <c r="E27" s="1">
        <f t="shared" si="0"/>
        <v>21</v>
      </c>
      <c r="F27" s="10" t="str">
        <f t="shared" si="1"/>
        <v>B2-5-17</v>
      </c>
      <c r="G27" s="14">
        <f t="shared" si="4"/>
        <v>5</v>
      </c>
      <c r="H27" s="14">
        <f t="shared" si="5"/>
        <v>17</v>
      </c>
      <c r="I27" s="4">
        <f t="shared" si="2"/>
        <v>44.5</v>
      </c>
      <c r="J27" s="2">
        <f t="shared" si="3"/>
        <v>20746100</v>
      </c>
      <c r="K27" s="22">
        <v>1</v>
      </c>
      <c r="N27" t="str">
        <v>B2-5-17</v>
      </c>
      <c r="O27">
        <v>44.5</v>
      </c>
      <c r="P27" s="19">
        <v>20746100</v>
      </c>
    </row>
    <row r="28" spans="5:16" x14ac:dyDescent="0.25">
      <c r="E28" s="1">
        <f t="shared" si="0"/>
        <v>22</v>
      </c>
      <c r="F28" s="10" t="str">
        <f t="shared" si="1"/>
        <v>B2-5-17.5</v>
      </c>
      <c r="G28" s="14">
        <f t="shared" si="4"/>
        <v>5</v>
      </c>
      <c r="H28" s="14">
        <f t="shared" si="5"/>
        <v>17.5</v>
      </c>
      <c r="I28" s="4">
        <f t="shared" si="2"/>
        <v>45.75</v>
      </c>
      <c r="J28" s="2">
        <f t="shared" si="3"/>
        <v>21233350</v>
      </c>
      <c r="K28" s="22">
        <v>1</v>
      </c>
      <c r="N28" t="str">
        <v>B2-5-17.5</v>
      </c>
      <c r="O28">
        <v>45.75</v>
      </c>
      <c r="P28" s="19">
        <v>21233350</v>
      </c>
    </row>
    <row r="29" spans="5:16" x14ac:dyDescent="0.25">
      <c r="E29" s="1">
        <f t="shared" si="0"/>
        <v>23</v>
      </c>
      <c r="F29" s="10" t="str">
        <f t="shared" si="1"/>
        <v>B2-5-18</v>
      </c>
      <c r="G29" s="14">
        <f t="shared" si="4"/>
        <v>5</v>
      </c>
      <c r="H29" s="14">
        <f t="shared" si="5"/>
        <v>18</v>
      </c>
      <c r="I29" s="4">
        <f t="shared" si="2"/>
        <v>47</v>
      </c>
      <c r="J29" s="2">
        <f t="shared" si="3"/>
        <v>21720600</v>
      </c>
      <c r="K29" s="22">
        <v>1</v>
      </c>
      <c r="N29" t="str">
        <v>B2-5-18</v>
      </c>
      <c r="O29">
        <v>47</v>
      </c>
      <c r="P29" s="19">
        <v>21720600</v>
      </c>
    </row>
    <row r="30" spans="5:16" x14ac:dyDescent="0.25">
      <c r="E30" s="1">
        <f t="shared" si="0"/>
        <v>24</v>
      </c>
      <c r="F30" s="10" t="str">
        <f t="shared" si="1"/>
        <v>B2-5.5-7</v>
      </c>
      <c r="G30" s="14">
        <f t="shared" si="4"/>
        <v>5.5</v>
      </c>
      <c r="H30" s="14">
        <f t="shared" si="5"/>
        <v>7</v>
      </c>
      <c r="I30" s="4">
        <f t="shared" si="2"/>
        <v>21.25</v>
      </c>
      <c r="J30" s="2">
        <f t="shared" si="3"/>
        <v>11683250</v>
      </c>
      <c r="K30" s="22">
        <v>1</v>
      </c>
      <c r="N30" t="str">
        <v>B2-5.5-7</v>
      </c>
      <c r="O30">
        <v>21.25</v>
      </c>
      <c r="P30" s="19">
        <v>11683250</v>
      </c>
    </row>
    <row r="31" spans="5:16" x14ac:dyDescent="0.25">
      <c r="E31" s="1">
        <f t="shared" si="0"/>
        <v>25</v>
      </c>
      <c r="F31" s="10" t="str">
        <f t="shared" si="1"/>
        <v>B2-5.5-7.5</v>
      </c>
      <c r="G31" s="14">
        <f t="shared" si="4"/>
        <v>5.5</v>
      </c>
      <c r="H31" s="14">
        <f t="shared" si="5"/>
        <v>7.5</v>
      </c>
      <c r="I31" s="4">
        <f t="shared" si="2"/>
        <v>22.625</v>
      </c>
      <c r="J31" s="2">
        <f t="shared" si="3"/>
        <v>12219225</v>
      </c>
      <c r="K31" s="22">
        <v>1</v>
      </c>
      <c r="N31" t="str">
        <v>B2-5.5-7.5</v>
      </c>
      <c r="O31">
        <v>22.625</v>
      </c>
      <c r="P31" s="19">
        <v>12219225</v>
      </c>
    </row>
    <row r="32" spans="5:16" x14ac:dyDescent="0.25">
      <c r="E32" s="1">
        <f t="shared" si="0"/>
        <v>26</v>
      </c>
      <c r="F32" s="10" t="str">
        <f t="shared" si="1"/>
        <v>B2-5.5-8</v>
      </c>
      <c r="G32" s="14">
        <f t="shared" si="4"/>
        <v>5.5</v>
      </c>
      <c r="H32" s="14">
        <f t="shared" si="5"/>
        <v>8</v>
      </c>
      <c r="I32" s="4">
        <f t="shared" si="2"/>
        <v>24</v>
      </c>
      <c r="J32" s="2">
        <f t="shared" si="3"/>
        <v>12755200</v>
      </c>
      <c r="K32" s="22">
        <v>1</v>
      </c>
      <c r="N32" t="str">
        <v>B2-5.5-8</v>
      </c>
      <c r="O32">
        <v>24</v>
      </c>
      <c r="P32" s="19">
        <v>12755200</v>
      </c>
    </row>
    <row r="33" spans="5:16" x14ac:dyDescent="0.25">
      <c r="E33" s="1">
        <f t="shared" si="0"/>
        <v>27</v>
      </c>
      <c r="F33" s="10" t="str">
        <f t="shared" si="1"/>
        <v>B2-5.5-8.5</v>
      </c>
      <c r="G33" s="14">
        <f t="shared" si="4"/>
        <v>5.5</v>
      </c>
      <c r="H33" s="14">
        <f t="shared" si="5"/>
        <v>8.5</v>
      </c>
      <c r="I33" s="4">
        <f t="shared" si="2"/>
        <v>25.375</v>
      </c>
      <c r="J33" s="2">
        <f t="shared" si="3"/>
        <v>13291175</v>
      </c>
      <c r="K33" s="22">
        <v>1</v>
      </c>
      <c r="N33" t="str">
        <v>B2-5.5-8.5</v>
      </c>
      <c r="O33">
        <v>25.375</v>
      </c>
      <c r="P33" s="19">
        <v>13291175</v>
      </c>
    </row>
    <row r="34" spans="5:16" x14ac:dyDescent="0.25">
      <c r="E34" s="1">
        <f t="shared" si="0"/>
        <v>28</v>
      </c>
      <c r="F34" s="10" t="str">
        <f t="shared" si="1"/>
        <v>B2-5.5-9</v>
      </c>
      <c r="G34" s="14">
        <f t="shared" si="4"/>
        <v>5.5</v>
      </c>
      <c r="H34" s="14">
        <f t="shared" si="5"/>
        <v>9</v>
      </c>
      <c r="I34" s="4">
        <f t="shared" si="2"/>
        <v>26.75</v>
      </c>
      <c r="J34" s="2">
        <f t="shared" si="3"/>
        <v>13827150</v>
      </c>
      <c r="K34" s="22">
        <v>1</v>
      </c>
      <c r="N34" t="str">
        <v>B2-5.5-9</v>
      </c>
      <c r="O34">
        <v>26.75</v>
      </c>
      <c r="P34" s="19">
        <v>13827150</v>
      </c>
    </row>
    <row r="35" spans="5:16" x14ac:dyDescent="0.25">
      <c r="E35" s="1">
        <f t="shared" si="0"/>
        <v>29</v>
      </c>
      <c r="F35" s="10" t="str">
        <f t="shared" si="1"/>
        <v>B2-5.5-9.5</v>
      </c>
      <c r="G35" s="14">
        <f t="shared" si="4"/>
        <v>5.5</v>
      </c>
      <c r="H35" s="14">
        <f t="shared" si="5"/>
        <v>9.5</v>
      </c>
      <c r="I35" s="4">
        <f t="shared" si="2"/>
        <v>28.125</v>
      </c>
      <c r="J35" s="2">
        <f t="shared" si="3"/>
        <v>14363125</v>
      </c>
      <c r="K35" s="22">
        <v>1</v>
      </c>
      <c r="N35" t="str">
        <v>B2-5.5-9.5</v>
      </c>
      <c r="O35">
        <v>28.125</v>
      </c>
      <c r="P35" s="19">
        <v>14363125</v>
      </c>
    </row>
    <row r="36" spans="5:16" x14ac:dyDescent="0.25">
      <c r="E36" s="1">
        <f t="shared" si="0"/>
        <v>30</v>
      </c>
      <c r="F36" s="10" t="str">
        <f t="shared" si="1"/>
        <v>B2-5.5-10</v>
      </c>
      <c r="G36" s="14">
        <f t="shared" si="4"/>
        <v>5.5</v>
      </c>
      <c r="H36" s="14">
        <f t="shared" si="5"/>
        <v>10</v>
      </c>
      <c r="I36" s="4">
        <f t="shared" si="2"/>
        <v>29.5</v>
      </c>
      <c r="J36" s="2">
        <f t="shared" si="3"/>
        <v>14899100</v>
      </c>
      <c r="K36" s="22">
        <v>1</v>
      </c>
      <c r="N36" t="str">
        <v>B2-5.5-10</v>
      </c>
      <c r="O36">
        <v>29.5</v>
      </c>
      <c r="P36" s="19">
        <v>14899100</v>
      </c>
    </row>
    <row r="37" spans="5:16" x14ac:dyDescent="0.25">
      <c r="E37" s="1">
        <f t="shared" si="0"/>
        <v>31</v>
      </c>
      <c r="F37" s="10" t="str">
        <f t="shared" si="1"/>
        <v>B2-5.5-10.5</v>
      </c>
      <c r="G37" s="14">
        <f t="shared" si="4"/>
        <v>5.5</v>
      </c>
      <c r="H37" s="14">
        <f t="shared" si="5"/>
        <v>10.5</v>
      </c>
      <c r="I37" s="4">
        <f t="shared" si="2"/>
        <v>30.875</v>
      </c>
      <c r="J37" s="2">
        <f t="shared" si="3"/>
        <v>15435075</v>
      </c>
      <c r="K37" s="22">
        <v>1</v>
      </c>
      <c r="N37" t="str">
        <v>B2-5.5-10.5</v>
      </c>
      <c r="O37">
        <v>30.875</v>
      </c>
      <c r="P37" s="19">
        <v>15435075</v>
      </c>
    </row>
    <row r="38" spans="5:16" x14ac:dyDescent="0.25">
      <c r="E38" s="1">
        <f t="shared" si="0"/>
        <v>32</v>
      </c>
      <c r="F38" s="10" t="str">
        <f t="shared" si="1"/>
        <v>B2-5.5-11</v>
      </c>
      <c r="G38" s="14">
        <f t="shared" si="4"/>
        <v>5.5</v>
      </c>
      <c r="H38" s="14">
        <f t="shared" si="5"/>
        <v>11</v>
      </c>
      <c r="I38" s="4">
        <f t="shared" si="2"/>
        <v>32.25</v>
      </c>
      <c r="J38" s="2">
        <f t="shared" si="3"/>
        <v>15971050</v>
      </c>
      <c r="K38" s="22">
        <v>1</v>
      </c>
      <c r="N38" t="str">
        <v>B2-5.5-11</v>
      </c>
      <c r="O38">
        <v>32.25</v>
      </c>
      <c r="P38" s="19">
        <v>15971050</v>
      </c>
    </row>
    <row r="39" spans="5:16" x14ac:dyDescent="0.25">
      <c r="E39" s="1">
        <f t="shared" si="0"/>
        <v>33</v>
      </c>
      <c r="F39" s="10" t="str">
        <f t="shared" si="1"/>
        <v>B2-5.5-11.5</v>
      </c>
      <c r="G39" s="14">
        <f t="shared" si="4"/>
        <v>5.5</v>
      </c>
      <c r="H39" s="14">
        <f t="shared" si="5"/>
        <v>11.5</v>
      </c>
      <c r="I39" s="4">
        <f t="shared" si="2"/>
        <v>33.625</v>
      </c>
      <c r="J39" s="2">
        <f t="shared" si="3"/>
        <v>16507025</v>
      </c>
      <c r="K39" s="22">
        <v>1</v>
      </c>
      <c r="N39" t="str">
        <v>B2-5.5-11.5</v>
      </c>
      <c r="O39">
        <v>33.625</v>
      </c>
      <c r="P39" s="19">
        <v>16507025</v>
      </c>
    </row>
    <row r="40" spans="5:16" x14ac:dyDescent="0.25">
      <c r="E40" s="1">
        <f t="shared" si="0"/>
        <v>34</v>
      </c>
      <c r="F40" s="10" t="str">
        <f t="shared" si="1"/>
        <v>B2-5.5-12</v>
      </c>
      <c r="G40" s="14">
        <f t="shared" si="4"/>
        <v>5.5</v>
      </c>
      <c r="H40" s="14">
        <f t="shared" si="5"/>
        <v>12</v>
      </c>
      <c r="I40" s="4">
        <f t="shared" si="2"/>
        <v>35</v>
      </c>
      <c r="J40" s="2">
        <f t="shared" si="3"/>
        <v>17043000</v>
      </c>
      <c r="K40" s="22">
        <v>1</v>
      </c>
      <c r="N40" t="str">
        <v>B2-5.5-12</v>
      </c>
      <c r="O40">
        <v>35</v>
      </c>
      <c r="P40" s="19">
        <v>17043000</v>
      </c>
    </row>
    <row r="41" spans="5:16" x14ac:dyDescent="0.25">
      <c r="E41" s="1">
        <f t="shared" si="0"/>
        <v>35</v>
      </c>
      <c r="F41" s="10" t="str">
        <f t="shared" si="1"/>
        <v>B2-5.5-12.5</v>
      </c>
      <c r="G41" s="14">
        <f t="shared" si="4"/>
        <v>5.5</v>
      </c>
      <c r="H41" s="14">
        <f t="shared" si="5"/>
        <v>12.5</v>
      </c>
      <c r="I41" s="4">
        <f t="shared" si="2"/>
        <v>36.375</v>
      </c>
      <c r="J41" s="2">
        <f t="shared" si="3"/>
        <v>17578975</v>
      </c>
      <c r="K41" s="22">
        <v>1</v>
      </c>
      <c r="N41" t="str">
        <v>B2-5.5-12.5</v>
      </c>
      <c r="O41">
        <v>36.375</v>
      </c>
      <c r="P41" s="19">
        <v>17578975</v>
      </c>
    </row>
    <row r="42" spans="5:16" x14ac:dyDescent="0.25">
      <c r="E42" s="1">
        <f t="shared" si="0"/>
        <v>36</v>
      </c>
      <c r="F42" s="10" t="str">
        <f t="shared" si="1"/>
        <v>B2-5.5-13</v>
      </c>
      <c r="G42" s="14">
        <f t="shared" si="4"/>
        <v>5.5</v>
      </c>
      <c r="H42" s="14">
        <f t="shared" si="5"/>
        <v>13</v>
      </c>
      <c r="I42" s="4">
        <f t="shared" si="2"/>
        <v>37.75</v>
      </c>
      <c r="J42" s="2">
        <f t="shared" si="3"/>
        <v>18114950</v>
      </c>
      <c r="K42" s="22">
        <v>1</v>
      </c>
      <c r="N42" t="str">
        <v>B2-5.5-13</v>
      </c>
      <c r="O42">
        <v>37.75</v>
      </c>
      <c r="P42" s="19">
        <v>18114950</v>
      </c>
    </row>
    <row r="43" spans="5:16" x14ac:dyDescent="0.25">
      <c r="E43" s="1">
        <f t="shared" si="0"/>
        <v>37</v>
      </c>
      <c r="F43" s="10" t="str">
        <f t="shared" si="1"/>
        <v>B2-5.5-13.5</v>
      </c>
      <c r="G43" s="14">
        <f t="shared" si="4"/>
        <v>5.5</v>
      </c>
      <c r="H43" s="14">
        <f t="shared" si="5"/>
        <v>13.5</v>
      </c>
      <c r="I43" s="4">
        <f t="shared" si="2"/>
        <v>39.125</v>
      </c>
      <c r="J43" s="2">
        <f t="shared" si="3"/>
        <v>18650925</v>
      </c>
      <c r="K43" s="22">
        <v>1</v>
      </c>
      <c r="N43" t="str">
        <v>B2-5.5-13.5</v>
      </c>
      <c r="O43">
        <v>39.125</v>
      </c>
      <c r="P43" s="19">
        <v>18650925</v>
      </c>
    </row>
    <row r="44" spans="5:16" x14ac:dyDescent="0.25">
      <c r="E44" s="1">
        <f t="shared" si="0"/>
        <v>38</v>
      </c>
      <c r="F44" s="10" t="str">
        <f t="shared" si="1"/>
        <v>B2-5.5-14</v>
      </c>
      <c r="G44" s="14">
        <f t="shared" si="4"/>
        <v>5.5</v>
      </c>
      <c r="H44" s="14">
        <f t="shared" si="5"/>
        <v>14</v>
      </c>
      <c r="I44" s="4">
        <f t="shared" si="2"/>
        <v>40.5</v>
      </c>
      <c r="J44" s="2">
        <f t="shared" si="3"/>
        <v>19186900</v>
      </c>
      <c r="K44" s="22">
        <v>1</v>
      </c>
      <c r="N44" t="str">
        <v>B2-5.5-14</v>
      </c>
      <c r="O44">
        <v>40.5</v>
      </c>
      <c r="P44" s="19">
        <v>19186900</v>
      </c>
    </row>
    <row r="45" spans="5:16" x14ac:dyDescent="0.25">
      <c r="E45" s="1">
        <f t="shared" si="0"/>
        <v>39</v>
      </c>
      <c r="F45" s="10" t="str">
        <f t="shared" si="1"/>
        <v>B2-5.5-14.5</v>
      </c>
      <c r="G45" s="14">
        <f t="shared" si="4"/>
        <v>5.5</v>
      </c>
      <c r="H45" s="14">
        <f t="shared" si="5"/>
        <v>14.5</v>
      </c>
      <c r="I45" s="4">
        <f t="shared" si="2"/>
        <v>41.875</v>
      </c>
      <c r="J45" s="2">
        <f t="shared" si="3"/>
        <v>19722875</v>
      </c>
      <c r="K45" s="22">
        <v>1</v>
      </c>
      <c r="N45" t="str">
        <v>B2-5.5-14.5</v>
      </c>
      <c r="O45">
        <v>41.875</v>
      </c>
      <c r="P45" s="19">
        <v>19722875</v>
      </c>
    </row>
    <row r="46" spans="5:16" x14ac:dyDescent="0.25">
      <c r="E46" s="1">
        <f t="shared" si="0"/>
        <v>40</v>
      </c>
      <c r="F46" s="10" t="str">
        <f t="shared" si="1"/>
        <v>B2-5.5-15</v>
      </c>
      <c r="G46" s="14">
        <f t="shared" si="4"/>
        <v>5.5</v>
      </c>
      <c r="H46" s="14">
        <f t="shared" si="5"/>
        <v>15</v>
      </c>
      <c r="I46" s="4">
        <f t="shared" si="2"/>
        <v>43.25</v>
      </c>
      <c r="J46" s="2">
        <f t="shared" si="3"/>
        <v>20258850</v>
      </c>
      <c r="K46" s="22">
        <v>1</v>
      </c>
      <c r="N46" t="str">
        <v>B2-5.5-15</v>
      </c>
      <c r="O46">
        <v>43.25</v>
      </c>
      <c r="P46" s="19">
        <v>20258850</v>
      </c>
    </row>
    <row r="47" spans="5:16" x14ac:dyDescent="0.25">
      <c r="E47" s="1">
        <f t="shared" si="0"/>
        <v>41</v>
      </c>
      <c r="F47" s="10" t="str">
        <f t="shared" si="1"/>
        <v>B2-5.5-15.5</v>
      </c>
      <c r="G47" s="14">
        <f t="shared" si="4"/>
        <v>5.5</v>
      </c>
      <c r="H47" s="14">
        <f t="shared" si="5"/>
        <v>15.5</v>
      </c>
      <c r="I47" s="4">
        <f t="shared" si="2"/>
        <v>44.625</v>
      </c>
      <c r="J47" s="2">
        <f t="shared" si="3"/>
        <v>20794825</v>
      </c>
      <c r="K47" s="22">
        <v>1</v>
      </c>
      <c r="N47" t="str">
        <v>B2-5.5-15.5</v>
      </c>
      <c r="O47">
        <v>44.625</v>
      </c>
      <c r="P47" s="19">
        <v>20794825</v>
      </c>
    </row>
    <row r="48" spans="5:16" x14ac:dyDescent="0.25">
      <c r="E48" s="1">
        <f t="shared" si="0"/>
        <v>42</v>
      </c>
      <c r="F48" s="10" t="str">
        <f t="shared" si="1"/>
        <v>B2-5.5-16</v>
      </c>
      <c r="G48" s="14">
        <f t="shared" si="4"/>
        <v>5.5</v>
      </c>
      <c r="H48" s="14">
        <f t="shared" si="5"/>
        <v>16</v>
      </c>
      <c r="I48" s="4">
        <f t="shared" si="2"/>
        <v>46</v>
      </c>
      <c r="J48" s="2">
        <f t="shared" si="3"/>
        <v>21330800</v>
      </c>
      <c r="K48" s="22">
        <v>1</v>
      </c>
      <c r="N48" t="str">
        <v>B2-5.5-16</v>
      </c>
      <c r="O48">
        <v>46</v>
      </c>
      <c r="P48" s="19">
        <v>21330800</v>
      </c>
    </row>
    <row r="49" spans="5:16" x14ac:dyDescent="0.25">
      <c r="E49" s="1">
        <f t="shared" si="0"/>
        <v>43</v>
      </c>
      <c r="F49" s="10" t="str">
        <f t="shared" si="1"/>
        <v>B2-5.5-16.5</v>
      </c>
      <c r="G49" s="14">
        <f t="shared" si="4"/>
        <v>5.5</v>
      </c>
      <c r="H49" s="14">
        <f t="shared" si="5"/>
        <v>16.5</v>
      </c>
      <c r="I49" s="4">
        <f t="shared" si="2"/>
        <v>47.375</v>
      </c>
      <c r="J49" s="2">
        <f t="shared" si="3"/>
        <v>21866775</v>
      </c>
      <c r="K49" s="22">
        <v>1</v>
      </c>
      <c r="N49" t="str">
        <v>B2-5.5-16.5</v>
      </c>
      <c r="O49">
        <v>47.375</v>
      </c>
      <c r="P49" s="19">
        <v>21866775</v>
      </c>
    </row>
    <row r="50" spans="5:16" x14ac:dyDescent="0.25">
      <c r="E50" s="1">
        <f t="shared" si="0"/>
        <v>44</v>
      </c>
      <c r="F50" s="10" t="str">
        <f t="shared" si="1"/>
        <v>B2-5.5-17</v>
      </c>
      <c r="G50" s="14">
        <f t="shared" si="4"/>
        <v>5.5</v>
      </c>
      <c r="H50" s="14">
        <f t="shared" si="5"/>
        <v>17</v>
      </c>
      <c r="I50" s="4">
        <f t="shared" si="2"/>
        <v>48.75</v>
      </c>
      <c r="J50" s="2">
        <f t="shared" si="3"/>
        <v>22402750</v>
      </c>
      <c r="K50" s="22">
        <v>1</v>
      </c>
      <c r="N50" t="str">
        <v>B2-5.5-17</v>
      </c>
      <c r="O50">
        <v>48.75</v>
      </c>
      <c r="P50" s="19">
        <v>22402750</v>
      </c>
    </row>
    <row r="51" spans="5:16" x14ac:dyDescent="0.25">
      <c r="E51" s="1">
        <f t="shared" si="0"/>
        <v>45</v>
      </c>
      <c r="F51" s="10" t="str">
        <f t="shared" si="1"/>
        <v>B2-5.5-17.5</v>
      </c>
      <c r="G51" s="14">
        <f t="shared" si="4"/>
        <v>5.5</v>
      </c>
      <c r="H51" s="14">
        <f t="shared" si="5"/>
        <v>17.5</v>
      </c>
      <c r="I51" s="4">
        <f t="shared" si="2"/>
        <v>50.125</v>
      </c>
      <c r="J51" s="2">
        <f t="shared" si="3"/>
        <v>22938725</v>
      </c>
      <c r="K51" s="22">
        <v>1</v>
      </c>
      <c r="N51" t="str">
        <v>B2-5.5-17.5</v>
      </c>
      <c r="O51">
        <v>50.125</v>
      </c>
      <c r="P51" s="19">
        <v>22938725</v>
      </c>
    </row>
    <row r="52" spans="5:16" x14ac:dyDescent="0.25">
      <c r="E52" s="1">
        <f t="shared" si="0"/>
        <v>46</v>
      </c>
      <c r="F52" s="10" t="str">
        <f t="shared" si="1"/>
        <v>B2-5.5-18</v>
      </c>
      <c r="G52" s="14">
        <f t="shared" si="4"/>
        <v>5.5</v>
      </c>
      <c r="H52" s="14">
        <f t="shared" si="5"/>
        <v>18</v>
      </c>
      <c r="I52" s="4">
        <f t="shared" si="2"/>
        <v>51.5</v>
      </c>
      <c r="J52" s="2">
        <f t="shared" si="3"/>
        <v>23474700</v>
      </c>
      <c r="K52" s="22">
        <v>1</v>
      </c>
      <c r="N52" t="str">
        <v>B2-5.5-18</v>
      </c>
      <c r="O52">
        <v>51.5</v>
      </c>
      <c r="P52" s="19">
        <v>23474700</v>
      </c>
    </row>
    <row r="53" spans="5:16" x14ac:dyDescent="0.25">
      <c r="E53" s="1">
        <f t="shared" si="0"/>
        <v>47</v>
      </c>
      <c r="F53" s="10" t="str">
        <f t="shared" si="1"/>
        <v>B2-6-7</v>
      </c>
      <c r="G53" s="14">
        <f t="shared" si="4"/>
        <v>6</v>
      </c>
      <c r="H53" s="14">
        <f t="shared" si="5"/>
        <v>7</v>
      </c>
      <c r="I53" s="4">
        <f t="shared" si="2"/>
        <v>23</v>
      </c>
      <c r="J53" s="2">
        <f t="shared" si="3"/>
        <v>12365400</v>
      </c>
      <c r="K53" s="22">
        <v>1</v>
      </c>
      <c r="N53" t="str">
        <v>B2-6-7</v>
      </c>
      <c r="O53">
        <v>23</v>
      </c>
      <c r="P53" s="19">
        <v>12365400</v>
      </c>
    </row>
    <row r="54" spans="5:16" x14ac:dyDescent="0.25">
      <c r="E54" s="1">
        <f t="shared" si="0"/>
        <v>48</v>
      </c>
      <c r="F54" s="10" t="str">
        <f t="shared" si="1"/>
        <v>B2-6-7.5</v>
      </c>
      <c r="G54" s="14">
        <f t="shared" si="4"/>
        <v>6</v>
      </c>
      <c r="H54" s="14">
        <f t="shared" si="5"/>
        <v>7.5</v>
      </c>
      <c r="I54" s="4">
        <f t="shared" si="2"/>
        <v>24.5</v>
      </c>
      <c r="J54" s="2">
        <f t="shared" si="3"/>
        <v>12950100</v>
      </c>
      <c r="K54" s="22">
        <v>1</v>
      </c>
      <c r="N54" t="str">
        <v>B2-6-7.5</v>
      </c>
      <c r="O54">
        <v>24.5</v>
      </c>
      <c r="P54" s="19">
        <v>12950100</v>
      </c>
    </row>
    <row r="55" spans="5:16" x14ac:dyDescent="0.25">
      <c r="E55" s="1">
        <f t="shared" si="0"/>
        <v>49</v>
      </c>
      <c r="F55" s="10" t="str">
        <f t="shared" si="1"/>
        <v>B2-6-8</v>
      </c>
      <c r="G55" s="14">
        <f t="shared" si="4"/>
        <v>6</v>
      </c>
      <c r="H55" s="14">
        <f t="shared" si="5"/>
        <v>8</v>
      </c>
      <c r="I55" s="4">
        <f t="shared" si="2"/>
        <v>26</v>
      </c>
      <c r="J55" s="2">
        <f t="shared" si="3"/>
        <v>13534800</v>
      </c>
      <c r="K55" s="22">
        <v>1</v>
      </c>
      <c r="N55" t="str">
        <v>B2-6-8</v>
      </c>
      <c r="O55">
        <v>26</v>
      </c>
      <c r="P55" s="19">
        <v>13534800</v>
      </c>
    </row>
    <row r="56" spans="5:16" x14ac:dyDescent="0.25">
      <c r="E56" s="1">
        <f t="shared" si="0"/>
        <v>50</v>
      </c>
      <c r="F56" s="10" t="str">
        <f t="shared" si="1"/>
        <v>B2-6-8.5</v>
      </c>
      <c r="G56" s="14">
        <f t="shared" si="4"/>
        <v>6</v>
      </c>
      <c r="H56" s="14">
        <f t="shared" si="5"/>
        <v>8.5</v>
      </c>
      <c r="I56" s="4">
        <f t="shared" si="2"/>
        <v>27.5</v>
      </c>
      <c r="J56" s="2">
        <f t="shared" si="3"/>
        <v>14119500</v>
      </c>
      <c r="K56" s="22">
        <v>1</v>
      </c>
      <c r="N56" t="str">
        <v>B2-6-8.5</v>
      </c>
      <c r="O56">
        <v>27.5</v>
      </c>
      <c r="P56" s="19">
        <v>14119500</v>
      </c>
    </row>
    <row r="57" spans="5:16" x14ac:dyDescent="0.25">
      <c r="E57" s="1">
        <f t="shared" si="0"/>
        <v>51</v>
      </c>
      <c r="F57" s="10" t="str">
        <f t="shared" si="1"/>
        <v>B2-6-9</v>
      </c>
      <c r="G57" s="14">
        <f t="shared" si="4"/>
        <v>6</v>
      </c>
      <c r="H57" s="14">
        <f t="shared" si="5"/>
        <v>9</v>
      </c>
      <c r="I57" s="4">
        <f t="shared" si="2"/>
        <v>29</v>
      </c>
      <c r="J57" s="2">
        <f t="shared" si="3"/>
        <v>14704200</v>
      </c>
      <c r="K57" s="22">
        <v>1</v>
      </c>
      <c r="N57" t="str">
        <v>B2-6-9</v>
      </c>
      <c r="O57">
        <v>29</v>
      </c>
      <c r="P57" s="19">
        <v>14704200</v>
      </c>
    </row>
    <row r="58" spans="5:16" x14ac:dyDescent="0.25">
      <c r="E58" s="1">
        <f t="shared" si="0"/>
        <v>52</v>
      </c>
      <c r="F58" s="10" t="str">
        <f t="shared" si="1"/>
        <v>B2-6-9.5</v>
      </c>
      <c r="G58" s="14">
        <f t="shared" si="4"/>
        <v>6</v>
      </c>
      <c r="H58" s="14">
        <f t="shared" si="5"/>
        <v>9.5</v>
      </c>
      <c r="I58" s="4">
        <f t="shared" si="2"/>
        <v>30.5</v>
      </c>
      <c r="J58" s="2">
        <f t="shared" si="3"/>
        <v>15288900</v>
      </c>
      <c r="K58" s="22">
        <v>1</v>
      </c>
      <c r="N58" t="str">
        <v>B2-6-9.5</v>
      </c>
      <c r="O58">
        <v>30.5</v>
      </c>
      <c r="P58" s="19">
        <v>15288900</v>
      </c>
    </row>
    <row r="59" spans="5:16" x14ac:dyDescent="0.25">
      <c r="E59" s="1">
        <f t="shared" si="0"/>
        <v>53</v>
      </c>
      <c r="F59" s="10" t="str">
        <f t="shared" si="1"/>
        <v>B2-6-10</v>
      </c>
      <c r="G59" s="14">
        <f t="shared" si="4"/>
        <v>6</v>
      </c>
      <c r="H59" s="14">
        <f t="shared" si="5"/>
        <v>10</v>
      </c>
      <c r="I59" s="4">
        <f t="shared" si="2"/>
        <v>32</v>
      </c>
      <c r="J59" s="2">
        <f t="shared" si="3"/>
        <v>15873600</v>
      </c>
      <c r="K59" s="22">
        <v>1</v>
      </c>
      <c r="N59" t="str">
        <v>B2-6-10</v>
      </c>
      <c r="O59">
        <v>32</v>
      </c>
      <c r="P59" s="19">
        <v>15873600</v>
      </c>
    </row>
    <row r="60" spans="5:16" x14ac:dyDescent="0.25">
      <c r="E60" s="1">
        <f t="shared" si="0"/>
        <v>54</v>
      </c>
      <c r="F60" s="10" t="str">
        <f t="shared" si="1"/>
        <v>B2-6-10.5</v>
      </c>
      <c r="G60" s="14">
        <f t="shared" si="4"/>
        <v>6</v>
      </c>
      <c r="H60" s="14">
        <f t="shared" si="5"/>
        <v>10.5</v>
      </c>
      <c r="I60" s="4">
        <f t="shared" si="2"/>
        <v>33.5</v>
      </c>
      <c r="J60" s="2">
        <f t="shared" si="3"/>
        <v>16458300</v>
      </c>
      <c r="K60" s="22">
        <v>1</v>
      </c>
      <c r="N60" t="str">
        <v>B2-6-10.5</v>
      </c>
      <c r="O60">
        <v>33.5</v>
      </c>
      <c r="P60" s="19">
        <v>16458300</v>
      </c>
    </row>
    <row r="61" spans="5:16" x14ac:dyDescent="0.25">
      <c r="E61" s="1">
        <f t="shared" si="0"/>
        <v>55</v>
      </c>
      <c r="F61" s="10" t="str">
        <f t="shared" si="1"/>
        <v>B2-6-11</v>
      </c>
      <c r="G61" s="14">
        <f t="shared" si="4"/>
        <v>6</v>
      </c>
      <c r="H61" s="14">
        <f t="shared" si="5"/>
        <v>11</v>
      </c>
      <c r="I61" s="4">
        <f t="shared" si="2"/>
        <v>35</v>
      </c>
      <c r="J61" s="2">
        <f t="shared" si="3"/>
        <v>17043000</v>
      </c>
      <c r="K61" s="22">
        <v>1</v>
      </c>
      <c r="N61" t="str">
        <v>B2-6-11</v>
      </c>
      <c r="O61">
        <v>35</v>
      </c>
      <c r="P61" s="19">
        <v>17043000</v>
      </c>
    </row>
    <row r="62" spans="5:16" x14ac:dyDescent="0.25">
      <c r="E62" s="1">
        <f t="shared" si="0"/>
        <v>56</v>
      </c>
      <c r="F62" s="10" t="str">
        <f t="shared" si="1"/>
        <v>B2-6-11.5</v>
      </c>
      <c r="G62" s="14">
        <f t="shared" si="4"/>
        <v>6</v>
      </c>
      <c r="H62" s="14">
        <f t="shared" si="5"/>
        <v>11.5</v>
      </c>
      <c r="I62" s="4">
        <f t="shared" si="2"/>
        <v>36.5</v>
      </c>
      <c r="J62" s="2">
        <f t="shared" si="3"/>
        <v>17627700</v>
      </c>
      <c r="K62" s="22">
        <v>1</v>
      </c>
      <c r="N62" t="str">
        <v>B2-6-11.5</v>
      </c>
      <c r="O62">
        <v>36.5</v>
      </c>
      <c r="P62" s="19">
        <v>17627700</v>
      </c>
    </row>
    <row r="63" spans="5:16" x14ac:dyDescent="0.25">
      <c r="E63" s="1">
        <f t="shared" si="0"/>
        <v>57</v>
      </c>
      <c r="F63" s="10" t="str">
        <f t="shared" si="1"/>
        <v>B2-6-12</v>
      </c>
      <c r="G63" s="14">
        <f t="shared" si="4"/>
        <v>6</v>
      </c>
      <c r="H63" s="14">
        <f t="shared" si="5"/>
        <v>12</v>
      </c>
      <c r="I63" s="4">
        <f t="shared" si="2"/>
        <v>38</v>
      </c>
      <c r="J63" s="2">
        <f t="shared" si="3"/>
        <v>18212400</v>
      </c>
      <c r="K63" s="22">
        <v>1</v>
      </c>
      <c r="N63" t="str">
        <v>B2-6-12</v>
      </c>
      <c r="O63">
        <v>38</v>
      </c>
      <c r="P63" s="19">
        <v>18212400</v>
      </c>
    </row>
    <row r="64" spans="5:16" x14ac:dyDescent="0.25">
      <c r="E64" s="1">
        <f t="shared" si="0"/>
        <v>58</v>
      </c>
      <c r="F64" s="10" t="str">
        <f t="shared" si="1"/>
        <v>B2-6-12.5</v>
      </c>
      <c r="G64" s="14">
        <f t="shared" si="4"/>
        <v>6</v>
      </c>
      <c r="H64" s="14">
        <f t="shared" si="5"/>
        <v>12.5</v>
      </c>
      <c r="I64" s="4">
        <f t="shared" si="2"/>
        <v>39.5</v>
      </c>
      <c r="J64" s="2">
        <f t="shared" si="3"/>
        <v>18797100</v>
      </c>
      <c r="K64" s="22">
        <v>1</v>
      </c>
      <c r="N64" t="str">
        <v>B2-6-12.5</v>
      </c>
      <c r="O64">
        <v>39.5</v>
      </c>
      <c r="P64" s="19">
        <v>18797100</v>
      </c>
    </row>
    <row r="65" spans="5:16" x14ac:dyDescent="0.25">
      <c r="E65" s="1">
        <f t="shared" si="0"/>
        <v>59</v>
      </c>
      <c r="F65" s="10" t="str">
        <f t="shared" si="1"/>
        <v>B2-6-13</v>
      </c>
      <c r="G65" s="14">
        <f t="shared" si="4"/>
        <v>6</v>
      </c>
      <c r="H65" s="14">
        <f t="shared" si="5"/>
        <v>13</v>
      </c>
      <c r="I65" s="4">
        <f t="shared" si="2"/>
        <v>41</v>
      </c>
      <c r="J65" s="2">
        <f t="shared" si="3"/>
        <v>19381800</v>
      </c>
      <c r="K65" s="22">
        <v>1</v>
      </c>
      <c r="N65" t="str">
        <v>B2-6-13</v>
      </c>
      <c r="O65">
        <v>41</v>
      </c>
      <c r="P65" s="19">
        <v>19381800</v>
      </c>
    </row>
    <row r="66" spans="5:16" x14ac:dyDescent="0.25">
      <c r="E66" s="1">
        <f t="shared" si="0"/>
        <v>60</v>
      </c>
      <c r="F66" s="10" t="str">
        <f t="shared" si="1"/>
        <v>B2-6-13.5</v>
      </c>
      <c r="G66" s="14">
        <f t="shared" si="4"/>
        <v>6</v>
      </c>
      <c r="H66" s="14">
        <f t="shared" si="5"/>
        <v>13.5</v>
      </c>
      <c r="I66" s="4">
        <f t="shared" si="2"/>
        <v>42.5</v>
      </c>
      <c r="J66" s="2">
        <f t="shared" si="3"/>
        <v>19966500</v>
      </c>
      <c r="K66" s="22">
        <v>1</v>
      </c>
      <c r="N66" t="str">
        <v>B2-6-13.5</v>
      </c>
      <c r="O66">
        <v>42.5</v>
      </c>
      <c r="P66" s="19">
        <v>19966500</v>
      </c>
    </row>
    <row r="67" spans="5:16" x14ac:dyDescent="0.25">
      <c r="E67" s="1">
        <f t="shared" si="0"/>
        <v>61</v>
      </c>
      <c r="F67" s="10" t="str">
        <f t="shared" si="1"/>
        <v>B2-6-14</v>
      </c>
      <c r="G67" s="14">
        <f t="shared" si="4"/>
        <v>6</v>
      </c>
      <c r="H67" s="14">
        <f t="shared" si="5"/>
        <v>14</v>
      </c>
      <c r="I67" s="4">
        <f t="shared" si="2"/>
        <v>44</v>
      </c>
      <c r="J67" s="2">
        <f t="shared" si="3"/>
        <v>20551200</v>
      </c>
      <c r="K67" s="22">
        <v>1</v>
      </c>
      <c r="N67" t="str">
        <v>B2-6-14</v>
      </c>
      <c r="O67">
        <v>44</v>
      </c>
      <c r="P67" s="19">
        <v>20551200</v>
      </c>
    </row>
    <row r="68" spans="5:16" x14ac:dyDescent="0.25">
      <c r="E68" s="1">
        <f t="shared" si="0"/>
        <v>62</v>
      </c>
      <c r="F68" s="10" t="str">
        <f t="shared" si="1"/>
        <v>B2-6-14.5</v>
      </c>
      <c r="G68" s="14">
        <f t="shared" si="4"/>
        <v>6</v>
      </c>
      <c r="H68" s="14">
        <f t="shared" si="5"/>
        <v>14.5</v>
      </c>
      <c r="I68" s="4">
        <f t="shared" si="2"/>
        <v>45.5</v>
      </c>
      <c r="J68" s="2">
        <f t="shared" si="3"/>
        <v>21135900</v>
      </c>
      <c r="K68" s="22">
        <v>1</v>
      </c>
      <c r="N68" t="str">
        <v>B2-6-14.5</v>
      </c>
      <c r="O68">
        <v>45.5</v>
      </c>
      <c r="P68" s="19">
        <v>21135900</v>
      </c>
    </row>
    <row r="69" spans="5:16" x14ac:dyDescent="0.25">
      <c r="E69" s="1">
        <f t="shared" si="0"/>
        <v>63</v>
      </c>
      <c r="F69" s="10" t="str">
        <f t="shared" si="1"/>
        <v>B2-6-15</v>
      </c>
      <c r="G69" s="14">
        <f t="shared" si="4"/>
        <v>6</v>
      </c>
      <c r="H69" s="14">
        <f t="shared" si="5"/>
        <v>15</v>
      </c>
      <c r="I69" s="4">
        <f t="shared" si="2"/>
        <v>47</v>
      </c>
      <c r="J69" s="2">
        <f t="shared" si="3"/>
        <v>21720600</v>
      </c>
      <c r="K69" s="22">
        <v>1</v>
      </c>
      <c r="N69" t="str">
        <v>B2-6-15</v>
      </c>
      <c r="O69">
        <v>47</v>
      </c>
      <c r="P69" s="19">
        <v>21720600</v>
      </c>
    </row>
    <row r="70" spans="5:16" x14ac:dyDescent="0.25">
      <c r="E70" s="1">
        <f t="shared" si="0"/>
        <v>64</v>
      </c>
      <c r="F70" s="10" t="str">
        <f t="shared" si="1"/>
        <v>B2-6-15.5</v>
      </c>
      <c r="G70" s="14">
        <f t="shared" si="4"/>
        <v>6</v>
      </c>
      <c r="H70" s="14">
        <f t="shared" si="5"/>
        <v>15.5</v>
      </c>
      <c r="I70" s="4">
        <f t="shared" si="2"/>
        <v>48.5</v>
      </c>
      <c r="J70" s="2">
        <f t="shared" si="3"/>
        <v>22305300</v>
      </c>
      <c r="K70" s="22">
        <v>1</v>
      </c>
      <c r="N70" t="str">
        <v>B2-6-15.5</v>
      </c>
      <c r="O70">
        <v>48.5</v>
      </c>
      <c r="P70" s="19">
        <v>22305300</v>
      </c>
    </row>
    <row r="71" spans="5:16" x14ac:dyDescent="0.25">
      <c r="E71" s="1">
        <f t="shared" ref="E71:E134" si="6">ROW()-6</f>
        <v>65</v>
      </c>
      <c r="F71" s="10" t="str">
        <f t="shared" ref="F71:F134" si="7">$C$4&amp;"-"&amp;G71&amp;"-"&amp;H71</f>
        <v>B2-6-16</v>
      </c>
      <c r="G71" s="14">
        <f t="shared" si="4"/>
        <v>6</v>
      </c>
      <c r="H71" s="14">
        <f t="shared" si="5"/>
        <v>16</v>
      </c>
      <c r="I71" s="4">
        <f t="shared" ref="I71:I134" si="8">SUM((G71*H71)/4,1)*2</f>
        <v>50</v>
      </c>
      <c r="J71" s="2">
        <f t="shared" ref="J71:J134" si="9">ROUND(SUM(I71*$C$6,$C$5),0)</f>
        <v>22890000</v>
      </c>
      <c r="K71" s="22">
        <v>1</v>
      </c>
      <c r="N71" t="str">
        <v>B2-6-16</v>
      </c>
      <c r="O71">
        <v>50</v>
      </c>
      <c r="P71" s="19">
        <v>22890000</v>
      </c>
    </row>
    <row r="72" spans="5:16" x14ac:dyDescent="0.25">
      <c r="E72" s="1">
        <f t="shared" si="6"/>
        <v>66</v>
      </c>
      <c r="F72" s="10" t="str">
        <f t="shared" si="7"/>
        <v>B2-6-16.5</v>
      </c>
      <c r="G72" s="14">
        <f t="shared" ref="G72:G135" si="10">$G$3+ROUNDDOWN($E71/($I$4+1),0)*0.5</f>
        <v>6</v>
      </c>
      <c r="H72" s="14">
        <f t="shared" ref="H72:H135" si="11">IF(MOD(E72-1,$I$4+1)=0,$H$3,H71+0.5)</f>
        <v>16.5</v>
      </c>
      <c r="I72" s="4">
        <f t="shared" si="8"/>
        <v>51.5</v>
      </c>
      <c r="J72" s="2">
        <f t="shared" si="9"/>
        <v>23474700</v>
      </c>
      <c r="K72" s="22">
        <v>1</v>
      </c>
      <c r="N72" t="str">
        <v>B2-6-16.5</v>
      </c>
      <c r="O72">
        <v>51.5</v>
      </c>
      <c r="P72" s="19">
        <v>23474700</v>
      </c>
    </row>
    <row r="73" spans="5:16" x14ac:dyDescent="0.25">
      <c r="E73" s="1">
        <f t="shared" si="6"/>
        <v>67</v>
      </c>
      <c r="F73" s="10" t="str">
        <f t="shared" si="7"/>
        <v>B2-6-17</v>
      </c>
      <c r="G73" s="14">
        <f t="shared" si="10"/>
        <v>6</v>
      </c>
      <c r="H73" s="14">
        <f t="shared" si="11"/>
        <v>17</v>
      </c>
      <c r="I73" s="4">
        <f t="shared" si="8"/>
        <v>53</v>
      </c>
      <c r="J73" s="2">
        <f t="shared" si="9"/>
        <v>24059400</v>
      </c>
      <c r="K73" s="22">
        <v>1</v>
      </c>
      <c r="N73" t="str">
        <v>B2-6-17</v>
      </c>
      <c r="O73">
        <v>53</v>
      </c>
      <c r="P73" s="19">
        <v>24059400</v>
      </c>
    </row>
    <row r="74" spans="5:16" x14ac:dyDescent="0.25">
      <c r="E74" s="1">
        <f t="shared" si="6"/>
        <v>68</v>
      </c>
      <c r="F74" s="10" t="str">
        <f t="shared" si="7"/>
        <v>B2-6-17.5</v>
      </c>
      <c r="G74" s="14">
        <f t="shared" si="10"/>
        <v>6</v>
      </c>
      <c r="H74" s="14">
        <f t="shared" si="11"/>
        <v>17.5</v>
      </c>
      <c r="I74" s="4">
        <f t="shared" si="8"/>
        <v>54.5</v>
      </c>
      <c r="J74" s="2">
        <f t="shared" si="9"/>
        <v>24644100</v>
      </c>
      <c r="K74" s="22">
        <v>1</v>
      </c>
      <c r="N74" t="str">
        <v>B2-6-17.5</v>
      </c>
      <c r="O74">
        <v>54.5</v>
      </c>
      <c r="P74" s="19">
        <v>24644100</v>
      </c>
    </row>
    <row r="75" spans="5:16" x14ac:dyDescent="0.25">
      <c r="E75" s="1">
        <f t="shared" si="6"/>
        <v>69</v>
      </c>
      <c r="F75" s="10" t="str">
        <f t="shared" si="7"/>
        <v>B2-6-18</v>
      </c>
      <c r="G75" s="14">
        <f t="shared" si="10"/>
        <v>6</v>
      </c>
      <c r="H75" s="14">
        <f t="shared" si="11"/>
        <v>18</v>
      </c>
      <c r="I75" s="4">
        <f t="shared" si="8"/>
        <v>56</v>
      </c>
      <c r="J75" s="2">
        <f t="shared" si="9"/>
        <v>25228800</v>
      </c>
      <c r="K75" s="22">
        <v>1</v>
      </c>
      <c r="N75" t="str">
        <v>B2-6-18</v>
      </c>
      <c r="O75">
        <v>56</v>
      </c>
      <c r="P75" s="19">
        <v>25228800</v>
      </c>
    </row>
    <row r="76" spans="5:16" x14ac:dyDescent="0.25">
      <c r="E76" s="1">
        <f t="shared" si="6"/>
        <v>70</v>
      </c>
      <c r="F76" s="10" t="str">
        <f t="shared" si="7"/>
        <v>B2-6.5-7</v>
      </c>
      <c r="G76" s="14">
        <f t="shared" si="10"/>
        <v>6.5</v>
      </c>
      <c r="H76" s="14">
        <f t="shared" si="11"/>
        <v>7</v>
      </c>
      <c r="I76" s="4">
        <f t="shared" si="8"/>
        <v>24.75</v>
      </c>
      <c r="J76" s="2">
        <f t="shared" si="9"/>
        <v>13047550</v>
      </c>
      <c r="K76" s="22">
        <v>1</v>
      </c>
      <c r="N76" t="str">
        <v>B2-6.5-7</v>
      </c>
      <c r="O76">
        <v>24.75</v>
      </c>
      <c r="P76" s="19">
        <v>13047550</v>
      </c>
    </row>
    <row r="77" spans="5:16" x14ac:dyDescent="0.25">
      <c r="E77" s="1">
        <f t="shared" si="6"/>
        <v>71</v>
      </c>
      <c r="F77" s="10" t="str">
        <f t="shared" si="7"/>
        <v>B2-6.5-7.5</v>
      </c>
      <c r="G77" s="14">
        <f t="shared" si="10"/>
        <v>6.5</v>
      </c>
      <c r="H77" s="14">
        <f t="shared" si="11"/>
        <v>7.5</v>
      </c>
      <c r="I77" s="4">
        <f t="shared" si="8"/>
        <v>26.375</v>
      </c>
      <c r="J77" s="2">
        <f t="shared" si="9"/>
        <v>13680975</v>
      </c>
      <c r="K77" s="22">
        <v>1</v>
      </c>
      <c r="N77" t="str">
        <v>B2-6.5-7.5</v>
      </c>
      <c r="O77">
        <v>26.375</v>
      </c>
      <c r="P77" s="19">
        <v>13680975</v>
      </c>
    </row>
    <row r="78" spans="5:16" x14ac:dyDescent="0.25">
      <c r="E78" s="1">
        <f t="shared" si="6"/>
        <v>72</v>
      </c>
      <c r="F78" s="10" t="str">
        <f t="shared" si="7"/>
        <v>B2-6.5-8</v>
      </c>
      <c r="G78" s="14">
        <f t="shared" si="10"/>
        <v>6.5</v>
      </c>
      <c r="H78" s="14">
        <f t="shared" si="11"/>
        <v>8</v>
      </c>
      <c r="I78" s="4">
        <f t="shared" si="8"/>
        <v>28</v>
      </c>
      <c r="J78" s="2">
        <f t="shared" si="9"/>
        <v>14314400</v>
      </c>
      <c r="K78" s="22">
        <v>1</v>
      </c>
      <c r="N78" t="str">
        <v>B2-6.5-8</v>
      </c>
      <c r="O78">
        <v>28</v>
      </c>
      <c r="P78" s="19">
        <v>14314400</v>
      </c>
    </row>
    <row r="79" spans="5:16" x14ac:dyDescent="0.25">
      <c r="E79" s="1">
        <f t="shared" si="6"/>
        <v>73</v>
      </c>
      <c r="F79" s="10" t="str">
        <f t="shared" si="7"/>
        <v>B2-6.5-8.5</v>
      </c>
      <c r="G79" s="14">
        <f t="shared" si="10"/>
        <v>6.5</v>
      </c>
      <c r="H79" s="14">
        <f t="shared" si="11"/>
        <v>8.5</v>
      </c>
      <c r="I79" s="4">
        <f t="shared" si="8"/>
        <v>29.625</v>
      </c>
      <c r="J79" s="2">
        <f t="shared" si="9"/>
        <v>14947825</v>
      </c>
      <c r="K79" s="22">
        <v>1</v>
      </c>
      <c r="N79" t="str">
        <v>B2-6.5-8.5</v>
      </c>
      <c r="O79">
        <v>29.625</v>
      </c>
      <c r="P79" s="19">
        <v>14947825</v>
      </c>
    </row>
    <row r="80" spans="5:16" x14ac:dyDescent="0.25">
      <c r="E80" s="1">
        <f t="shared" si="6"/>
        <v>74</v>
      </c>
      <c r="F80" s="10" t="str">
        <f t="shared" si="7"/>
        <v>B2-6.5-9</v>
      </c>
      <c r="G80" s="14">
        <f t="shared" si="10"/>
        <v>6.5</v>
      </c>
      <c r="H80" s="14">
        <f t="shared" si="11"/>
        <v>9</v>
      </c>
      <c r="I80" s="4">
        <f t="shared" si="8"/>
        <v>31.25</v>
      </c>
      <c r="J80" s="2">
        <f t="shared" si="9"/>
        <v>15581250</v>
      </c>
      <c r="K80" s="22">
        <v>1</v>
      </c>
      <c r="N80" t="str">
        <v>B2-6.5-9</v>
      </c>
      <c r="O80">
        <v>31.25</v>
      </c>
      <c r="P80" s="19">
        <v>15581250</v>
      </c>
    </row>
    <row r="81" spans="5:16" x14ac:dyDescent="0.25">
      <c r="E81" s="1">
        <f t="shared" si="6"/>
        <v>75</v>
      </c>
      <c r="F81" s="10" t="str">
        <f t="shared" si="7"/>
        <v>B2-6.5-9.5</v>
      </c>
      <c r="G81" s="14">
        <f t="shared" si="10"/>
        <v>6.5</v>
      </c>
      <c r="H81" s="14">
        <f t="shared" si="11"/>
        <v>9.5</v>
      </c>
      <c r="I81" s="4">
        <f t="shared" si="8"/>
        <v>32.875</v>
      </c>
      <c r="J81" s="2">
        <f t="shared" si="9"/>
        <v>16214675</v>
      </c>
      <c r="K81" s="22">
        <v>1</v>
      </c>
      <c r="N81" t="str">
        <v>B2-6.5-9.5</v>
      </c>
      <c r="O81">
        <v>32.875</v>
      </c>
      <c r="P81" s="19">
        <v>16214675</v>
      </c>
    </row>
    <row r="82" spans="5:16" x14ac:dyDescent="0.25">
      <c r="E82" s="1">
        <f t="shared" si="6"/>
        <v>76</v>
      </c>
      <c r="F82" s="10" t="str">
        <f t="shared" si="7"/>
        <v>B2-6.5-10</v>
      </c>
      <c r="G82" s="14">
        <f t="shared" si="10"/>
        <v>6.5</v>
      </c>
      <c r="H82" s="14">
        <f t="shared" si="11"/>
        <v>10</v>
      </c>
      <c r="I82" s="4">
        <f t="shared" si="8"/>
        <v>34.5</v>
      </c>
      <c r="J82" s="2">
        <f t="shared" si="9"/>
        <v>16848100</v>
      </c>
      <c r="K82" s="22">
        <v>1</v>
      </c>
      <c r="N82" t="str">
        <v>B2-6.5-10</v>
      </c>
      <c r="O82">
        <v>34.5</v>
      </c>
      <c r="P82" s="19">
        <v>16848100</v>
      </c>
    </row>
    <row r="83" spans="5:16" x14ac:dyDescent="0.25">
      <c r="E83" s="1">
        <f t="shared" si="6"/>
        <v>77</v>
      </c>
      <c r="F83" s="10" t="str">
        <f t="shared" si="7"/>
        <v>B2-6.5-10.5</v>
      </c>
      <c r="G83" s="14">
        <f t="shared" si="10"/>
        <v>6.5</v>
      </c>
      <c r="H83" s="14">
        <f t="shared" si="11"/>
        <v>10.5</v>
      </c>
      <c r="I83" s="4">
        <f t="shared" si="8"/>
        <v>36.125</v>
      </c>
      <c r="J83" s="2">
        <f t="shared" si="9"/>
        <v>17481525</v>
      </c>
      <c r="K83" s="22">
        <v>1</v>
      </c>
      <c r="N83" t="str">
        <v>B2-6.5-10.5</v>
      </c>
      <c r="O83">
        <v>36.125</v>
      </c>
      <c r="P83" s="19">
        <v>17481525</v>
      </c>
    </row>
    <row r="84" spans="5:16" x14ac:dyDescent="0.25">
      <c r="E84" s="1">
        <f t="shared" si="6"/>
        <v>78</v>
      </c>
      <c r="F84" s="10" t="str">
        <f t="shared" si="7"/>
        <v>B2-6.5-11</v>
      </c>
      <c r="G84" s="14">
        <f t="shared" si="10"/>
        <v>6.5</v>
      </c>
      <c r="H84" s="14">
        <f t="shared" si="11"/>
        <v>11</v>
      </c>
      <c r="I84" s="4">
        <f t="shared" si="8"/>
        <v>37.75</v>
      </c>
      <c r="J84" s="2">
        <f t="shared" si="9"/>
        <v>18114950</v>
      </c>
      <c r="K84" s="22">
        <v>1</v>
      </c>
      <c r="N84" t="str">
        <v>B2-6.5-11</v>
      </c>
      <c r="O84">
        <v>37.75</v>
      </c>
      <c r="P84" s="19">
        <v>18114950</v>
      </c>
    </row>
    <row r="85" spans="5:16" x14ac:dyDescent="0.25">
      <c r="E85" s="1">
        <f t="shared" si="6"/>
        <v>79</v>
      </c>
      <c r="F85" s="10" t="str">
        <f t="shared" si="7"/>
        <v>B2-6.5-11.5</v>
      </c>
      <c r="G85" s="14">
        <f t="shared" si="10"/>
        <v>6.5</v>
      </c>
      <c r="H85" s="14">
        <f t="shared" si="11"/>
        <v>11.5</v>
      </c>
      <c r="I85" s="4">
        <f t="shared" si="8"/>
        <v>39.375</v>
      </c>
      <c r="J85" s="2">
        <f t="shared" si="9"/>
        <v>18748375</v>
      </c>
      <c r="K85" s="22">
        <v>1</v>
      </c>
      <c r="N85" t="str">
        <v>B2-6.5-11.5</v>
      </c>
      <c r="O85">
        <v>39.375</v>
      </c>
      <c r="P85" s="19">
        <v>18748375</v>
      </c>
    </row>
    <row r="86" spans="5:16" x14ac:dyDescent="0.25">
      <c r="E86" s="1">
        <f t="shared" si="6"/>
        <v>80</v>
      </c>
      <c r="F86" s="10" t="str">
        <f t="shared" si="7"/>
        <v>B2-6.5-12</v>
      </c>
      <c r="G86" s="14">
        <f t="shared" si="10"/>
        <v>6.5</v>
      </c>
      <c r="H86" s="14">
        <f t="shared" si="11"/>
        <v>12</v>
      </c>
      <c r="I86" s="4">
        <f t="shared" si="8"/>
        <v>41</v>
      </c>
      <c r="J86" s="2">
        <f t="shared" si="9"/>
        <v>19381800</v>
      </c>
      <c r="K86" s="22">
        <v>1</v>
      </c>
      <c r="N86" t="str">
        <v>B2-6.5-12</v>
      </c>
      <c r="O86">
        <v>41</v>
      </c>
      <c r="P86" s="19">
        <v>19381800</v>
      </c>
    </row>
    <row r="87" spans="5:16" x14ac:dyDescent="0.25">
      <c r="E87" s="1">
        <f t="shared" si="6"/>
        <v>81</v>
      </c>
      <c r="F87" s="10" t="str">
        <f t="shared" si="7"/>
        <v>B2-6.5-12.5</v>
      </c>
      <c r="G87" s="14">
        <f t="shared" si="10"/>
        <v>6.5</v>
      </c>
      <c r="H87" s="14">
        <f t="shared" si="11"/>
        <v>12.5</v>
      </c>
      <c r="I87" s="4">
        <f t="shared" si="8"/>
        <v>42.625</v>
      </c>
      <c r="J87" s="2">
        <f t="shared" si="9"/>
        <v>20015225</v>
      </c>
      <c r="K87" s="22">
        <v>1</v>
      </c>
      <c r="N87" t="str">
        <v>B2-6.5-12.5</v>
      </c>
      <c r="O87">
        <v>42.625</v>
      </c>
      <c r="P87" s="19">
        <v>20015225</v>
      </c>
    </row>
    <row r="88" spans="5:16" x14ac:dyDescent="0.25">
      <c r="E88" s="1">
        <f t="shared" si="6"/>
        <v>82</v>
      </c>
      <c r="F88" s="10" t="str">
        <f t="shared" si="7"/>
        <v>B2-6.5-13</v>
      </c>
      <c r="G88" s="14">
        <f t="shared" si="10"/>
        <v>6.5</v>
      </c>
      <c r="H88" s="14">
        <f t="shared" si="11"/>
        <v>13</v>
      </c>
      <c r="I88" s="4">
        <f t="shared" si="8"/>
        <v>44.25</v>
      </c>
      <c r="J88" s="2">
        <f t="shared" si="9"/>
        <v>20648650</v>
      </c>
      <c r="K88" s="22">
        <v>1</v>
      </c>
      <c r="N88" t="str">
        <v>B2-6.5-13</v>
      </c>
      <c r="O88">
        <v>44.25</v>
      </c>
      <c r="P88" s="19">
        <v>20648650</v>
      </c>
    </row>
    <row r="89" spans="5:16" x14ac:dyDescent="0.25">
      <c r="E89" s="1">
        <f t="shared" si="6"/>
        <v>83</v>
      </c>
      <c r="F89" s="10" t="str">
        <f t="shared" si="7"/>
        <v>B2-6.5-13.5</v>
      </c>
      <c r="G89" s="14">
        <f t="shared" si="10"/>
        <v>6.5</v>
      </c>
      <c r="H89" s="14">
        <f t="shared" si="11"/>
        <v>13.5</v>
      </c>
      <c r="I89" s="4">
        <f t="shared" si="8"/>
        <v>45.875</v>
      </c>
      <c r="J89" s="2">
        <f t="shared" si="9"/>
        <v>21282075</v>
      </c>
      <c r="K89" s="22">
        <v>1</v>
      </c>
      <c r="N89" t="str">
        <v>B2-6.5-13.5</v>
      </c>
      <c r="O89">
        <v>45.875</v>
      </c>
      <c r="P89" s="19">
        <v>21282075</v>
      </c>
    </row>
    <row r="90" spans="5:16" x14ac:dyDescent="0.25">
      <c r="E90" s="1">
        <f t="shared" si="6"/>
        <v>84</v>
      </c>
      <c r="F90" s="10" t="str">
        <f t="shared" si="7"/>
        <v>B2-6.5-14</v>
      </c>
      <c r="G90" s="14">
        <f t="shared" si="10"/>
        <v>6.5</v>
      </c>
      <c r="H90" s="14">
        <f t="shared" si="11"/>
        <v>14</v>
      </c>
      <c r="I90" s="4">
        <f t="shared" si="8"/>
        <v>47.5</v>
      </c>
      <c r="J90" s="2">
        <f t="shared" si="9"/>
        <v>21915500</v>
      </c>
      <c r="K90" s="22">
        <v>1</v>
      </c>
      <c r="N90" t="str">
        <v>B2-6.5-14</v>
      </c>
      <c r="O90">
        <v>47.5</v>
      </c>
      <c r="P90" s="19">
        <v>21915500</v>
      </c>
    </row>
    <row r="91" spans="5:16" x14ac:dyDescent="0.25">
      <c r="E91" s="1">
        <f t="shared" si="6"/>
        <v>85</v>
      </c>
      <c r="F91" s="10" t="str">
        <f t="shared" si="7"/>
        <v>B2-6.5-14.5</v>
      </c>
      <c r="G91" s="14">
        <f t="shared" si="10"/>
        <v>6.5</v>
      </c>
      <c r="H91" s="14">
        <f t="shared" si="11"/>
        <v>14.5</v>
      </c>
      <c r="I91" s="4">
        <f t="shared" si="8"/>
        <v>49.125</v>
      </c>
      <c r="J91" s="2">
        <f t="shared" si="9"/>
        <v>22548925</v>
      </c>
      <c r="K91" s="22">
        <v>1</v>
      </c>
      <c r="N91" t="str">
        <v>B2-6.5-14.5</v>
      </c>
      <c r="O91">
        <v>49.125</v>
      </c>
      <c r="P91" s="19">
        <v>22548925</v>
      </c>
    </row>
    <row r="92" spans="5:16" x14ac:dyDescent="0.25">
      <c r="E92" s="1">
        <f t="shared" si="6"/>
        <v>86</v>
      </c>
      <c r="F92" s="10" t="str">
        <f t="shared" si="7"/>
        <v>B2-6.5-15</v>
      </c>
      <c r="G92" s="14">
        <f t="shared" si="10"/>
        <v>6.5</v>
      </c>
      <c r="H92" s="14">
        <f t="shared" si="11"/>
        <v>15</v>
      </c>
      <c r="I92" s="4">
        <f t="shared" si="8"/>
        <v>50.75</v>
      </c>
      <c r="J92" s="2">
        <f t="shared" si="9"/>
        <v>23182350</v>
      </c>
      <c r="K92" s="22">
        <v>1</v>
      </c>
      <c r="N92" t="str">
        <v>B2-6.5-15</v>
      </c>
      <c r="O92">
        <v>50.75</v>
      </c>
      <c r="P92" s="19">
        <v>23182350</v>
      </c>
    </row>
    <row r="93" spans="5:16" x14ac:dyDescent="0.25">
      <c r="E93" s="1">
        <f t="shared" si="6"/>
        <v>87</v>
      </c>
      <c r="F93" s="10" t="str">
        <f t="shared" si="7"/>
        <v>B2-6.5-15.5</v>
      </c>
      <c r="G93" s="14">
        <f t="shared" si="10"/>
        <v>6.5</v>
      </c>
      <c r="H93" s="14">
        <f t="shared" si="11"/>
        <v>15.5</v>
      </c>
      <c r="I93" s="4">
        <f t="shared" si="8"/>
        <v>52.375</v>
      </c>
      <c r="J93" s="2">
        <f t="shared" si="9"/>
        <v>23815775</v>
      </c>
      <c r="K93" s="22">
        <v>1</v>
      </c>
      <c r="N93" t="str">
        <v>B2-6.5-15.5</v>
      </c>
      <c r="O93">
        <v>52.375</v>
      </c>
      <c r="P93" s="19">
        <v>23815775</v>
      </c>
    </row>
    <row r="94" spans="5:16" x14ac:dyDescent="0.25">
      <c r="E94" s="1">
        <f t="shared" si="6"/>
        <v>88</v>
      </c>
      <c r="F94" s="10" t="str">
        <f t="shared" si="7"/>
        <v>B2-6.5-16</v>
      </c>
      <c r="G94" s="14">
        <f t="shared" si="10"/>
        <v>6.5</v>
      </c>
      <c r="H94" s="14">
        <f t="shared" si="11"/>
        <v>16</v>
      </c>
      <c r="I94" s="4">
        <f t="shared" si="8"/>
        <v>54</v>
      </c>
      <c r="J94" s="2">
        <f t="shared" si="9"/>
        <v>24449200</v>
      </c>
      <c r="K94" s="22">
        <v>1</v>
      </c>
      <c r="N94" t="str">
        <v>B2-6.5-16</v>
      </c>
      <c r="O94">
        <v>54</v>
      </c>
      <c r="P94" s="19">
        <v>24449200</v>
      </c>
    </row>
    <row r="95" spans="5:16" x14ac:dyDescent="0.25">
      <c r="E95" s="1">
        <f t="shared" si="6"/>
        <v>89</v>
      </c>
      <c r="F95" s="10" t="str">
        <f t="shared" si="7"/>
        <v>B2-6.5-16.5</v>
      </c>
      <c r="G95" s="14">
        <f t="shared" si="10"/>
        <v>6.5</v>
      </c>
      <c r="H95" s="14">
        <f t="shared" si="11"/>
        <v>16.5</v>
      </c>
      <c r="I95" s="4">
        <f t="shared" si="8"/>
        <v>55.625</v>
      </c>
      <c r="J95" s="2">
        <f t="shared" si="9"/>
        <v>25082625</v>
      </c>
      <c r="K95" s="22">
        <v>1</v>
      </c>
      <c r="N95" t="str">
        <v>B2-6.5-16.5</v>
      </c>
      <c r="O95">
        <v>55.625</v>
      </c>
      <c r="P95" s="19">
        <v>25082625</v>
      </c>
    </row>
    <row r="96" spans="5:16" x14ac:dyDescent="0.25">
      <c r="E96" s="1">
        <f t="shared" si="6"/>
        <v>90</v>
      </c>
      <c r="F96" s="10" t="str">
        <f t="shared" si="7"/>
        <v>B2-6.5-17</v>
      </c>
      <c r="G96" s="14">
        <f t="shared" si="10"/>
        <v>6.5</v>
      </c>
      <c r="H96" s="14">
        <f t="shared" si="11"/>
        <v>17</v>
      </c>
      <c r="I96" s="4">
        <f t="shared" si="8"/>
        <v>57.25</v>
      </c>
      <c r="J96" s="2">
        <f t="shared" si="9"/>
        <v>25716050</v>
      </c>
      <c r="K96" s="22">
        <v>1</v>
      </c>
      <c r="N96" t="str">
        <v>B2-6.5-17</v>
      </c>
      <c r="O96">
        <v>57.25</v>
      </c>
      <c r="P96" s="19">
        <v>25716050</v>
      </c>
    </row>
    <row r="97" spans="5:16" x14ac:dyDescent="0.25">
      <c r="E97" s="1">
        <f t="shared" si="6"/>
        <v>91</v>
      </c>
      <c r="F97" s="10" t="str">
        <f t="shared" si="7"/>
        <v>B2-6.5-17.5</v>
      </c>
      <c r="G97" s="14">
        <f t="shared" si="10"/>
        <v>6.5</v>
      </c>
      <c r="H97" s="14">
        <f t="shared" si="11"/>
        <v>17.5</v>
      </c>
      <c r="I97" s="4">
        <f t="shared" si="8"/>
        <v>58.875</v>
      </c>
      <c r="J97" s="2">
        <f t="shared" si="9"/>
        <v>26349475</v>
      </c>
      <c r="K97" s="22">
        <v>1</v>
      </c>
      <c r="N97" t="str">
        <v>B2-6.5-17.5</v>
      </c>
      <c r="O97">
        <v>58.875</v>
      </c>
      <c r="P97" s="19">
        <v>26349475</v>
      </c>
    </row>
    <row r="98" spans="5:16" x14ac:dyDescent="0.25">
      <c r="E98" s="1">
        <f t="shared" si="6"/>
        <v>92</v>
      </c>
      <c r="F98" s="10" t="str">
        <f t="shared" si="7"/>
        <v>B2-6.5-18</v>
      </c>
      <c r="G98" s="14">
        <f t="shared" si="10"/>
        <v>6.5</v>
      </c>
      <c r="H98" s="14">
        <f t="shared" si="11"/>
        <v>18</v>
      </c>
      <c r="I98" s="4">
        <f t="shared" si="8"/>
        <v>60.5</v>
      </c>
      <c r="J98" s="2">
        <f t="shared" si="9"/>
        <v>26982900</v>
      </c>
      <c r="K98" s="22">
        <v>1</v>
      </c>
      <c r="N98" t="str">
        <v>B2-6.5-18</v>
      </c>
      <c r="O98">
        <v>60.5</v>
      </c>
      <c r="P98" s="19">
        <v>26982900</v>
      </c>
    </row>
    <row r="99" spans="5:16" x14ac:dyDescent="0.25">
      <c r="E99" s="1">
        <f t="shared" si="6"/>
        <v>93</v>
      </c>
      <c r="F99" s="10" t="str">
        <f t="shared" si="7"/>
        <v>B2-7-7</v>
      </c>
      <c r="G99" s="14">
        <f t="shared" si="10"/>
        <v>7</v>
      </c>
      <c r="H99" s="14">
        <f t="shared" si="11"/>
        <v>7</v>
      </c>
      <c r="I99" s="4">
        <f t="shared" si="8"/>
        <v>26.5</v>
      </c>
      <c r="J99" s="2">
        <f t="shared" si="9"/>
        <v>13729700</v>
      </c>
      <c r="K99" s="22">
        <v>1</v>
      </c>
      <c r="N99" t="str">
        <v>B2-7-7</v>
      </c>
      <c r="O99">
        <v>26.5</v>
      </c>
      <c r="P99" s="19">
        <v>13729700</v>
      </c>
    </row>
    <row r="100" spans="5:16" x14ac:dyDescent="0.25">
      <c r="E100" s="1">
        <f t="shared" si="6"/>
        <v>94</v>
      </c>
      <c r="F100" s="10" t="str">
        <f t="shared" si="7"/>
        <v>B2-7-7.5</v>
      </c>
      <c r="G100" s="14">
        <f t="shared" si="10"/>
        <v>7</v>
      </c>
      <c r="H100" s="14">
        <f t="shared" si="11"/>
        <v>7.5</v>
      </c>
      <c r="I100" s="4">
        <f t="shared" si="8"/>
        <v>28.25</v>
      </c>
      <c r="J100" s="2">
        <f t="shared" si="9"/>
        <v>14411850</v>
      </c>
      <c r="K100" s="22">
        <v>1</v>
      </c>
      <c r="N100" t="str">
        <v>B2-7-7.5</v>
      </c>
      <c r="O100">
        <v>28.25</v>
      </c>
      <c r="P100" s="19">
        <v>14411850</v>
      </c>
    </row>
    <row r="101" spans="5:16" x14ac:dyDescent="0.25">
      <c r="E101" s="1">
        <f t="shared" si="6"/>
        <v>95</v>
      </c>
      <c r="F101" s="10" t="str">
        <f t="shared" si="7"/>
        <v>B2-7-8</v>
      </c>
      <c r="G101" s="14">
        <f t="shared" si="10"/>
        <v>7</v>
      </c>
      <c r="H101" s="14">
        <f t="shared" si="11"/>
        <v>8</v>
      </c>
      <c r="I101" s="4">
        <f t="shared" si="8"/>
        <v>30</v>
      </c>
      <c r="J101" s="2">
        <f t="shared" si="9"/>
        <v>15094000</v>
      </c>
      <c r="K101" s="22">
        <v>1</v>
      </c>
      <c r="N101" t="str">
        <v>B2-7-8</v>
      </c>
      <c r="O101">
        <v>30</v>
      </c>
      <c r="P101" s="19">
        <v>15094000</v>
      </c>
    </row>
    <row r="102" spans="5:16" x14ac:dyDescent="0.25">
      <c r="E102" s="1">
        <f t="shared" si="6"/>
        <v>96</v>
      </c>
      <c r="F102" s="10" t="str">
        <f t="shared" si="7"/>
        <v>B2-7-8.5</v>
      </c>
      <c r="G102" s="14">
        <f t="shared" si="10"/>
        <v>7</v>
      </c>
      <c r="H102" s="14">
        <f t="shared" si="11"/>
        <v>8.5</v>
      </c>
      <c r="I102" s="4">
        <f t="shared" si="8"/>
        <v>31.75</v>
      </c>
      <c r="J102" s="2">
        <f t="shared" si="9"/>
        <v>15776150</v>
      </c>
      <c r="K102" s="22">
        <v>1</v>
      </c>
      <c r="N102" t="str">
        <v>B2-7-8.5</v>
      </c>
      <c r="O102">
        <v>31.75</v>
      </c>
      <c r="P102" s="19">
        <v>15776150</v>
      </c>
    </row>
    <row r="103" spans="5:16" x14ac:dyDescent="0.25">
      <c r="E103" s="1">
        <f t="shared" si="6"/>
        <v>97</v>
      </c>
      <c r="F103" s="10" t="str">
        <f t="shared" si="7"/>
        <v>B2-7-9</v>
      </c>
      <c r="G103" s="14">
        <f t="shared" si="10"/>
        <v>7</v>
      </c>
      <c r="H103" s="14">
        <f t="shared" si="11"/>
        <v>9</v>
      </c>
      <c r="I103" s="4">
        <f t="shared" si="8"/>
        <v>33.5</v>
      </c>
      <c r="J103" s="2">
        <f t="shared" si="9"/>
        <v>16458300</v>
      </c>
      <c r="K103" s="22">
        <v>1</v>
      </c>
      <c r="N103" t="str">
        <v>B2-7-9</v>
      </c>
      <c r="O103">
        <v>33.5</v>
      </c>
      <c r="P103" s="19">
        <v>16458300</v>
      </c>
    </row>
    <row r="104" spans="5:16" x14ac:dyDescent="0.25">
      <c r="E104" s="1">
        <f t="shared" si="6"/>
        <v>98</v>
      </c>
      <c r="F104" s="10" t="str">
        <f t="shared" si="7"/>
        <v>B2-7-9.5</v>
      </c>
      <c r="G104" s="14">
        <f t="shared" si="10"/>
        <v>7</v>
      </c>
      <c r="H104" s="14">
        <f t="shared" si="11"/>
        <v>9.5</v>
      </c>
      <c r="I104" s="4">
        <f t="shared" si="8"/>
        <v>35.25</v>
      </c>
      <c r="J104" s="2">
        <f t="shared" si="9"/>
        <v>17140450</v>
      </c>
      <c r="K104" s="22">
        <v>1</v>
      </c>
      <c r="N104" t="str">
        <v>B2-7-9.5</v>
      </c>
      <c r="O104">
        <v>35.25</v>
      </c>
      <c r="P104" s="19">
        <v>17140450</v>
      </c>
    </row>
    <row r="105" spans="5:16" x14ac:dyDescent="0.25">
      <c r="E105" s="1">
        <f t="shared" si="6"/>
        <v>99</v>
      </c>
      <c r="F105" s="10" t="str">
        <f t="shared" si="7"/>
        <v>B2-7-10</v>
      </c>
      <c r="G105" s="14">
        <f t="shared" si="10"/>
        <v>7</v>
      </c>
      <c r="H105" s="14">
        <f t="shared" si="11"/>
        <v>10</v>
      </c>
      <c r="I105" s="4">
        <f t="shared" si="8"/>
        <v>37</v>
      </c>
      <c r="J105" s="2">
        <f t="shared" si="9"/>
        <v>17822600</v>
      </c>
      <c r="K105" s="22">
        <v>1</v>
      </c>
      <c r="N105" t="str">
        <v>B2-7-10</v>
      </c>
      <c r="O105">
        <v>37</v>
      </c>
      <c r="P105" s="19">
        <v>17822600</v>
      </c>
    </row>
    <row r="106" spans="5:16" x14ac:dyDescent="0.25">
      <c r="E106" s="1">
        <f t="shared" si="6"/>
        <v>100</v>
      </c>
      <c r="F106" s="10" t="str">
        <f t="shared" si="7"/>
        <v>B2-7-10.5</v>
      </c>
      <c r="G106" s="14">
        <f t="shared" si="10"/>
        <v>7</v>
      </c>
      <c r="H106" s="14">
        <f t="shared" si="11"/>
        <v>10.5</v>
      </c>
      <c r="I106" s="4">
        <f t="shared" si="8"/>
        <v>38.75</v>
      </c>
      <c r="J106" s="2">
        <f t="shared" si="9"/>
        <v>18504750</v>
      </c>
      <c r="K106" s="22">
        <v>1</v>
      </c>
      <c r="N106" t="str">
        <v>B2-7-10.5</v>
      </c>
      <c r="O106">
        <v>38.75</v>
      </c>
      <c r="P106" s="19">
        <v>18504750</v>
      </c>
    </row>
    <row r="107" spans="5:16" x14ac:dyDescent="0.25">
      <c r="E107" s="1">
        <f t="shared" si="6"/>
        <v>101</v>
      </c>
      <c r="F107" s="10" t="str">
        <f t="shared" si="7"/>
        <v>B2-7-11</v>
      </c>
      <c r="G107" s="14">
        <f t="shared" si="10"/>
        <v>7</v>
      </c>
      <c r="H107" s="14">
        <f t="shared" si="11"/>
        <v>11</v>
      </c>
      <c r="I107" s="4">
        <f t="shared" si="8"/>
        <v>40.5</v>
      </c>
      <c r="J107" s="2">
        <f t="shared" si="9"/>
        <v>19186900</v>
      </c>
      <c r="K107" s="22">
        <v>1</v>
      </c>
      <c r="N107" t="str">
        <v>B2-7-11</v>
      </c>
      <c r="O107">
        <v>40.5</v>
      </c>
      <c r="P107" s="19">
        <v>19186900</v>
      </c>
    </row>
    <row r="108" spans="5:16" x14ac:dyDescent="0.25">
      <c r="E108" s="1">
        <f t="shared" si="6"/>
        <v>102</v>
      </c>
      <c r="F108" s="10" t="str">
        <f t="shared" si="7"/>
        <v>B2-7-11.5</v>
      </c>
      <c r="G108" s="14">
        <f t="shared" si="10"/>
        <v>7</v>
      </c>
      <c r="H108" s="14">
        <f t="shared" si="11"/>
        <v>11.5</v>
      </c>
      <c r="I108" s="4">
        <f t="shared" si="8"/>
        <v>42.25</v>
      </c>
      <c r="J108" s="2">
        <f t="shared" si="9"/>
        <v>19869050</v>
      </c>
      <c r="K108" s="22">
        <v>1</v>
      </c>
      <c r="N108" t="str">
        <v>B2-7-11.5</v>
      </c>
      <c r="O108">
        <v>42.25</v>
      </c>
      <c r="P108" s="19">
        <v>19869050</v>
      </c>
    </row>
    <row r="109" spans="5:16" x14ac:dyDescent="0.25">
      <c r="E109" s="1">
        <f t="shared" si="6"/>
        <v>103</v>
      </c>
      <c r="F109" s="10" t="str">
        <f t="shared" si="7"/>
        <v>B2-7-12</v>
      </c>
      <c r="G109" s="14">
        <f t="shared" si="10"/>
        <v>7</v>
      </c>
      <c r="H109" s="14">
        <f t="shared" si="11"/>
        <v>12</v>
      </c>
      <c r="I109" s="4">
        <f t="shared" si="8"/>
        <v>44</v>
      </c>
      <c r="J109" s="2">
        <f t="shared" si="9"/>
        <v>20551200</v>
      </c>
      <c r="K109" s="22">
        <v>1</v>
      </c>
      <c r="N109" t="str">
        <v>B2-7-12</v>
      </c>
      <c r="O109">
        <v>44</v>
      </c>
      <c r="P109" s="19">
        <v>20551200</v>
      </c>
    </row>
    <row r="110" spans="5:16" x14ac:dyDescent="0.25">
      <c r="E110" s="1">
        <f t="shared" si="6"/>
        <v>104</v>
      </c>
      <c r="F110" s="10" t="str">
        <f t="shared" si="7"/>
        <v>B2-7-12.5</v>
      </c>
      <c r="G110" s="14">
        <f t="shared" si="10"/>
        <v>7</v>
      </c>
      <c r="H110" s="14">
        <f t="shared" si="11"/>
        <v>12.5</v>
      </c>
      <c r="I110" s="4">
        <f t="shared" si="8"/>
        <v>45.75</v>
      </c>
      <c r="J110" s="2">
        <f t="shared" si="9"/>
        <v>21233350</v>
      </c>
      <c r="K110" s="22">
        <v>1</v>
      </c>
      <c r="N110" t="str">
        <v>B2-7-12.5</v>
      </c>
      <c r="O110">
        <v>45.75</v>
      </c>
      <c r="P110" s="19">
        <v>21233350</v>
      </c>
    </row>
    <row r="111" spans="5:16" x14ac:dyDescent="0.25">
      <c r="E111" s="1">
        <f t="shared" si="6"/>
        <v>105</v>
      </c>
      <c r="F111" s="10" t="str">
        <f t="shared" si="7"/>
        <v>B2-7-13</v>
      </c>
      <c r="G111" s="14">
        <f t="shared" si="10"/>
        <v>7</v>
      </c>
      <c r="H111" s="14">
        <f t="shared" si="11"/>
        <v>13</v>
      </c>
      <c r="I111" s="4">
        <f t="shared" si="8"/>
        <v>47.5</v>
      </c>
      <c r="J111" s="2">
        <f t="shared" si="9"/>
        <v>21915500</v>
      </c>
      <c r="K111" s="22">
        <v>1</v>
      </c>
      <c r="N111" t="str">
        <v>B2-7-13</v>
      </c>
      <c r="O111">
        <v>47.5</v>
      </c>
      <c r="P111" s="19">
        <v>21915500</v>
      </c>
    </row>
    <row r="112" spans="5:16" x14ac:dyDescent="0.25">
      <c r="E112" s="1">
        <f t="shared" si="6"/>
        <v>106</v>
      </c>
      <c r="F112" s="10" t="str">
        <f t="shared" si="7"/>
        <v>B2-7-13.5</v>
      </c>
      <c r="G112" s="14">
        <f t="shared" si="10"/>
        <v>7</v>
      </c>
      <c r="H112" s="14">
        <f t="shared" si="11"/>
        <v>13.5</v>
      </c>
      <c r="I112" s="4">
        <f t="shared" si="8"/>
        <v>49.25</v>
      </c>
      <c r="J112" s="2">
        <f t="shared" si="9"/>
        <v>22597650</v>
      </c>
      <c r="K112" s="22">
        <v>1</v>
      </c>
      <c r="N112" t="str">
        <v>B2-7-13.5</v>
      </c>
      <c r="O112">
        <v>49.25</v>
      </c>
      <c r="P112" s="19">
        <v>22597650</v>
      </c>
    </row>
    <row r="113" spans="5:16" x14ac:dyDescent="0.25">
      <c r="E113" s="1">
        <f t="shared" si="6"/>
        <v>107</v>
      </c>
      <c r="F113" s="10" t="str">
        <f t="shared" si="7"/>
        <v>B2-7-14</v>
      </c>
      <c r="G113" s="14">
        <f t="shared" si="10"/>
        <v>7</v>
      </c>
      <c r="H113" s="14">
        <f t="shared" si="11"/>
        <v>14</v>
      </c>
      <c r="I113" s="4">
        <f t="shared" si="8"/>
        <v>51</v>
      </c>
      <c r="J113" s="2">
        <f t="shared" si="9"/>
        <v>23279800</v>
      </c>
      <c r="K113" s="22">
        <v>1</v>
      </c>
      <c r="N113" t="str">
        <v>B2-7-14</v>
      </c>
      <c r="O113">
        <v>51</v>
      </c>
      <c r="P113" s="19">
        <v>23279800</v>
      </c>
    </row>
    <row r="114" spans="5:16" x14ac:dyDescent="0.25">
      <c r="E114" s="1">
        <f t="shared" si="6"/>
        <v>108</v>
      </c>
      <c r="F114" s="10" t="str">
        <f t="shared" si="7"/>
        <v>B2-7-14.5</v>
      </c>
      <c r="G114" s="14">
        <f t="shared" si="10"/>
        <v>7</v>
      </c>
      <c r="H114" s="14">
        <f t="shared" si="11"/>
        <v>14.5</v>
      </c>
      <c r="I114" s="4">
        <f t="shared" si="8"/>
        <v>52.75</v>
      </c>
      <c r="J114" s="2">
        <f t="shared" si="9"/>
        <v>23961950</v>
      </c>
      <c r="K114" s="22">
        <v>1</v>
      </c>
      <c r="N114" t="str">
        <v>B2-7-14.5</v>
      </c>
      <c r="O114">
        <v>52.75</v>
      </c>
      <c r="P114" s="19">
        <v>23961950</v>
      </c>
    </row>
    <row r="115" spans="5:16" x14ac:dyDescent="0.25">
      <c r="E115" s="1">
        <f t="shared" si="6"/>
        <v>109</v>
      </c>
      <c r="F115" s="10" t="str">
        <f t="shared" si="7"/>
        <v>B2-7-15</v>
      </c>
      <c r="G115" s="14">
        <f t="shared" si="10"/>
        <v>7</v>
      </c>
      <c r="H115" s="14">
        <f t="shared" si="11"/>
        <v>15</v>
      </c>
      <c r="I115" s="4">
        <f t="shared" si="8"/>
        <v>54.5</v>
      </c>
      <c r="J115" s="2">
        <f t="shared" si="9"/>
        <v>24644100</v>
      </c>
      <c r="K115" s="22">
        <v>1</v>
      </c>
      <c r="N115" t="str">
        <v>B2-7-15</v>
      </c>
      <c r="O115">
        <v>54.5</v>
      </c>
      <c r="P115" s="19">
        <v>24644100</v>
      </c>
    </row>
    <row r="116" spans="5:16" x14ac:dyDescent="0.25">
      <c r="E116" s="1">
        <f t="shared" si="6"/>
        <v>110</v>
      </c>
      <c r="F116" s="10" t="str">
        <f t="shared" si="7"/>
        <v>B2-7-15.5</v>
      </c>
      <c r="G116" s="14">
        <f t="shared" si="10"/>
        <v>7</v>
      </c>
      <c r="H116" s="14">
        <f t="shared" si="11"/>
        <v>15.5</v>
      </c>
      <c r="I116" s="4">
        <f t="shared" si="8"/>
        <v>56.25</v>
      </c>
      <c r="J116" s="2">
        <f t="shared" si="9"/>
        <v>25326250</v>
      </c>
      <c r="K116" s="22">
        <v>1</v>
      </c>
      <c r="N116" t="str">
        <v>B2-7-15.5</v>
      </c>
      <c r="O116">
        <v>56.25</v>
      </c>
      <c r="P116" s="19">
        <v>25326250</v>
      </c>
    </row>
    <row r="117" spans="5:16" x14ac:dyDescent="0.25">
      <c r="E117" s="1">
        <f t="shared" si="6"/>
        <v>111</v>
      </c>
      <c r="F117" s="10" t="str">
        <f t="shared" si="7"/>
        <v>B2-7-16</v>
      </c>
      <c r="G117" s="14">
        <f t="shared" si="10"/>
        <v>7</v>
      </c>
      <c r="H117" s="14">
        <f t="shared" si="11"/>
        <v>16</v>
      </c>
      <c r="I117" s="4">
        <f t="shared" si="8"/>
        <v>58</v>
      </c>
      <c r="J117" s="2">
        <f t="shared" si="9"/>
        <v>26008400</v>
      </c>
      <c r="K117" s="22">
        <v>1</v>
      </c>
      <c r="N117" t="str">
        <v>B2-7-16</v>
      </c>
      <c r="O117">
        <v>58</v>
      </c>
      <c r="P117" s="19">
        <v>26008400</v>
      </c>
    </row>
    <row r="118" spans="5:16" x14ac:dyDescent="0.25">
      <c r="E118" s="1">
        <f t="shared" si="6"/>
        <v>112</v>
      </c>
      <c r="F118" s="10" t="str">
        <f t="shared" si="7"/>
        <v>B2-7-16.5</v>
      </c>
      <c r="G118" s="14">
        <f t="shared" si="10"/>
        <v>7</v>
      </c>
      <c r="H118" s="14">
        <f t="shared" si="11"/>
        <v>16.5</v>
      </c>
      <c r="I118" s="4">
        <f t="shared" si="8"/>
        <v>59.75</v>
      </c>
      <c r="J118" s="2">
        <f t="shared" si="9"/>
        <v>26690550</v>
      </c>
      <c r="K118" s="22">
        <v>1</v>
      </c>
      <c r="N118" t="str">
        <v>B2-7-16.5</v>
      </c>
      <c r="O118">
        <v>59.75</v>
      </c>
      <c r="P118" s="19">
        <v>26690550</v>
      </c>
    </row>
    <row r="119" spans="5:16" x14ac:dyDescent="0.25">
      <c r="E119" s="1">
        <f t="shared" si="6"/>
        <v>113</v>
      </c>
      <c r="F119" s="10" t="str">
        <f t="shared" si="7"/>
        <v>B2-7-17</v>
      </c>
      <c r="G119" s="14">
        <f t="shared" si="10"/>
        <v>7</v>
      </c>
      <c r="H119" s="14">
        <f t="shared" si="11"/>
        <v>17</v>
      </c>
      <c r="I119" s="4">
        <f t="shared" si="8"/>
        <v>61.5</v>
      </c>
      <c r="J119" s="2">
        <f t="shared" si="9"/>
        <v>27372700</v>
      </c>
      <c r="K119" s="22">
        <v>1</v>
      </c>
      <c r="N119" t="str">
        <v>B2-7-17</v>
      </c>
      <c r="O119">
        <v>61.5</v>
      </c>
      <c r="P119" s="19">
        <v>27372700</v>
      </c>
    </row>
    <row r="120" spans="5:16" x14ac:dyDescent="0.25">
      <c r="E120" s="1">
        <f t="shared" si="6"/>
        <v>114</v>
      </c>
      <c r="F120" s="10" t="str">
        <f t="shared" si="7"/>
        <v>B2-7-17.5</v>
      </c>
      <c r="G120" s="14">
        <f t="shared" si="10"/>
        <v>7</v>
      </c>
      <c r="H120" s="14">
        <f t="shared" si="11"/>
        <v>17.5</v>
      </c>
      <c r="I120" s="4">
        <f t="shared" si="8"/>
        <v>63.25</v>
      </c>
      <c r="J120" s="2">
        <f t="shared" si="9"/>
        <v>28054850</v>
      </c>
      <c r="K120" s="22">
        <v>1</v>
      </c>
      <c r="N120" t="str">
        <v>B2-7-17.5</v>
      </c>
      <c r="O120">
        <v>63.25</v>
      </c>
      <c r="P120" s="19">
        <v>28054850</v>
      </c>
    </row>
    <row r="121" spans="5:16" x14ac:dyDescent="0.25">
      <c r="E121" s="1">
        <f t="shared" si="6"/>
        <v>115</v>
      </c>
      <c r="F121" s="10" t="str">
        <f t="shared" si="7"/>
        <v>B2-7-18</v>
      </c>
      <c r="G121" s="14">
        <f t="shared" si="10"/>
        <v>7</v>
      </c>
      <c r="H121" s="14">
        <f t="shared" si="11"/>
        <v>18</v>
      </c>
      <c r="I121" s="4">
        <f t="shared" si="8"/>
        <v>65</v>
      </c>
      <c r="J121" s="2">
        <f t="shared" si="9"/>
        <v>28737000</v>
      </c>
      <c r="K121" s="22">
        <v>1</v>
      </c>
      <c r="N121" t="str">
        <v>B2-7-18</v>
      </c>
      <c r="O121">
        <v>65</v>
      </c>
      <c r="P121" s="19">
        <v>28737000</v>
      </c>
    </row>
    <row r="122" spans="5:16" x14ac:dyDescent="0.25">
      <c r="E122" s="1">
        <f t="shared" si="6"/>
        <v>116</v>
      </c>
      <c r="F122" s="10" t="str">
        <f t="shared" si="7"/>
        <v>B2-7.5-7</v>
      </c>
      <c r="G122" s="14">
        <f t="shared" si="10"/>
        <v>7.5</v>
      </c>
      <c r="H122" s="14">
        <f t="shared" si="11"/>
        <v>7</v>
      </c>
      <c r="I122" s="4">
        <f t="shared" si="8"/>
        <v>28.25</v>
      </c>
      <c r="J122" s="2">
        <f t="shared" si="9"/>
        <v>14411850</v>
      </c>
      <c r="K122" s="22">
        <v>1</v>
      </c>
      <c r="N122" t="str">
        <v>B2-7.5-7</v>
      </c>
      <c r="O122">
        <v>28.25</v>
      </c>
      <c r="P122" s="19">
        <v>14411850</v>
      </c>
    </row>
    <row r="123" spans="5:16" x14ac:dyDescent="0.25">
      <c r="E123" s="1">
        <f t="shared" si="6"/>
        <v>117</v>
      </c>
      <c r="F123" s="10" t="str">
        <f t="shared" si="7"/>
        <v>B2-7.5-7.5</v>
      </c>
      <c r="G123" s="14">
        <f t="shared" si="10"/>
        <v>7.5</v>
      </c>
      <c r="H123" s="14">
        <f t="shared" si="11"/>
        <v>7.5</v>
      </c>
      <c r="I123" s="4">
        <f t="shared" si="8"/>
        <v>30.125</v>
      </c>
      <c r="J123" s="2">
        <f t="shared" si="9"/>
        <v>15142725</v>
      </c>
      <c r="K123" s="22">
        <v>1</v>
      </c>
      <c r="N123" t="str">
        <v>B2-7.5-7.5</v>
      </c>
      <c r="O123">
        <v>30.125</v>
      </c>
      <c r="P123" s="19">
        <v>15142725</v>
      </c>
    </row>
    <row r="124" spans="5:16" x14ac:dyDescent="0.25">
      <c r="E124" s="1">
        <f t="shared" si="6"/>
        <v>118</v>
      </c>
      <c r="F124" s="10" t="str">
        <f t="shared" si="7"/>
        <v>B2-7.5-8</v>
      </c>
      <c r="G124" s="14">
        <f t="shared" si="10"/>
        <v>7.5</v>
      </c>
      <c r="H124" s="14">
        <f t="shared" si="11"/>
        <v>8</v>
      </c>
      <c r="I124" s="4">
        <f t="shared" si="8"/>
        <v>32</v>
      </c>
      <c r="J124" s="2">
        <f t="shared" si="9"/>
        <v>15873600</v>
      </c>
      <c r="K124" s="22">
        <v>1</v>
      </c>
      <c r="N124" t="str">
        <v>B2-7.5-8</v>
      </c>
      <c r="O124">
        <v>32</v>
      </c>
      <c r="P124" s="19">
        <v>15873600</v>
      </c>
    </row>
    <row r="125" spans="5:16" x14ac:dyDescent="0.25">
      <c r="E125" s="1">
        <f t="shared" si="6"/>
        <v>119</v>
      </c>
      <c r="F125" s="10" t="str">
        <f t="shared" si="7"/>
        <v>B2-7.5-8.5</v>
      </c>
      <c r="G125" s="14">
        <f t="shared" si="10"/>
        <v>7.5</v>
      </c>
      <c r="H125" s="14">
        <f t="shared" si="11"/>
        <v>8.5</v>
      </c>
      <c r="I125" s="4">
        <f t="shared" si="8"/>
        <v>33.875</v>
      </c>
      <c r="J125" s="2">
        <f t="shared" si="9"/>
        <v>16604475</v>
      </c>
      <c r="K125" s="22">
        <v>1</v>
      </c>
      <c r="N125" t="str">
        <v>B2-7.5-8.5</v>
      </c>
      <c r="O125">
        <v>33.875</v>
      </c>
      <c r="P125" s="19">
        <v>16604475</v>
      </c>
    </row>
    <row r="126" spans="5:16" x14ac:dyDescent="0.25">
      <c r="E126" s="1">
        <f t="shared" si="6"/>
        <v>120</v>
      </c>
      <c r="F126" s="10" t="str">
        <f t="shared" si="7"/>
        <v>B2-7.5-9</v>
      </c>
      <c r="G126" s="14">
        <f t="shared" si="10"/>
        <v>7.5</v>
      </c>
      <c r="H126" s="14">
        <f t="shared" si="11"/>
        <v>9</v>
      </c>
      <c r="I126" s="4">
        <f t="shared" si="8"/>
        <v>35.75</v>
      </c>
      <c r="J126" s="2">
        <f t="shared" si="9"/>
        <v>17335350</v>
      </c>
      <c r="K126" s="22">
        <v>1</v>
      </c>
      <c r="N126" t="str">
        <v>B2-7.5-9</v>
      </c>
      <c r="O126">
        <v>35.75</v>
      </c>
      <c r="P126" s="19">
        <v>17335350</v>
      </c>
    </row>
    <row r="127" spans="5:16" x14ac:dyDescent="0.25">
      <c r="E127" s="1">
        <f t="shared" si="6"/>
        <v>121</v>
      </c>
      <c r="F127" s="10" t="str">
        <f t="shared" si="7"/>
        <v>B2-7.5-9.5</v>
      </c>
      <c r="G127" s="14">
        <f t="shared" si="10"/>
        <v>7.5</v>
      </c>
      <c r="H127" s="14">
        <f t="shared" si="11"/>
        <v>9.5</v>
      </c>
      <c r="I127" s="4">
        <f t="shared" si="8"/>
        <v>37.625</v>
      </c>
      <c r="J127" s="2">
        <f t="shared" si="9"/>
        <v>18066225</v>
      </c>
      <c r="K127" s="22">
        <v>1</v>
      </c>
      <c r="N127" t="str">
        <v>B2-7.5-9.5</v>
      </c>
      <c r="O127">
        <v>37.625</v>
      </c>
      <c r="P127" s="19">
        <v>18066225</v>
      </c>
    </row>
    <row r="128" spans="5:16" x14ac:dyDescent="0.25">
      <c r="E128" s="1">
        <f t="shared" si="6"/>
        <v>122</v>
      </c>
      <c r="F128" s="10" t="str">
        <f t="shared" si="7"/>
        <v>B2-7.5-10</v>
      </c>
      <c r="G128" s="14">
        <f t="shared" si="10"/>
        <v>7.5</v>
      </c>
      <c r="H128" s="14">
        <f t="shared" si="11"/>
        <v>10</v>
      </c>
      <c r="I128" s="4">
        <f t="shared" si="8"/>
        <v>39.5</v>
      </c>
      <c r="J128" s="2">
        <f t="shared" si="9"/>
        <v>18797100</v>
      </c>
      <c r="K128" s="22">
        <v>1</v>
      </c>
      <c r="N128" t="str">
        <v>B2-7.5-10</v>
      </c>
      <c r="O128">
        <v>39.5</v>
      </c>
      <c r="P128" s="19">
        <v>18797100</v>
      </c>
    </row>
    <row r="129" spans="5:16" x14ac:dyDescent="0.25">
      <c r="E129" s="1">
        <f t="shared" si="6"/>
        <v>123</v>
      </c>
      <c r="F129" s="10" t="str">
        <f t="shared" si="7"/>
        <v>B2-7.5-10.5</v>
      </c>
      <c r="G129" s="14">
        <f t="shared" si="10"/>
        <v>7.5</v>
      </c>
      <c r="H129" s="14">
        <f t="shared" si="11"/>
        <v>10.5</v>
      </c>
      <c r="I129" s="4">
        <f t="shared" si="8"/>
        <v>41.375</v>
      </c>
      <c r="J129" s="2">
        <f t="shared" si="9"/>
        <v>19527975</v>
      </c>
      <c r="K129" s="22">
        <v>1</v>
      </c>
      <c r="N129" t="str">
        <v>B2-7.5-10.5</v>
      </c>
      <c r="O129">
        <v>41.375</v>
      </c>
      <c r="P129" s="19">
        <v>19527975</v>
      </c>
    </row>
    <row r="130" spans="5:16" x14ac:dyDescent="0.25">
      <c r="E130" s="1">
        <f t="shared" si="6"/>
        <v>124</v>
      </c>
      <c r="F130" s="10" t="str">
        <f t="shared" si="7"/>
        <v>B2-7.5-11</v>
      </c>
      <c r="G130" s="14">
        <f t="shared" si="10"/>
        <v>7.5</v>
      </c>
      <c r="H130" s="14">
        <f t="shared" si="11"/>
        <v>11</v>
      </c>
      <c r="I130" s="4">
        <f t="shared" si="8"/>
        <v>43.25</v>
      </c>
      <c r="J130" s="2">
        <f t="shared" si="9"/>
        <v>20258850</v>
      </c>
      <c r="K130" s="22">
        <v>1</v>
      </c>
      <c r="N130" t="str">
        <v>B2-7.5-11</v>
      </c>
      <c r="O130">
        <v>43.25</v>
      </c>
      <c r="P130" s="19">
        <v>20258850</v>
      </c>
    </row>
    <row r="131" spans="5:16" x14ac:dyDescent="0.25">
      <c r="E131" s="1">
        <f t="shared" si="6"/>
        <v>125</v>
      </c>
      <c r="F131" s="10" t="str">
        <f t="shared" si="7"/>
        <v>B2-7.5-11.5</v>
      </c>
      <c r="G131" s="14">
        <f t="shared" si="10"/>
        <v>7.5</v>
      </c>
      <c r="H131" s="14">
        <f t="shared" si="11"/>
        <v>11.5</v>
      </c>
      <c r="I131" s="4">
        <f t="shared" si="8"/>
        <v>45.125</v>
      </c>
      <c r="J131" s="2">
        <f t="shared" si="9"/>
        <v>20989725</v>
      </c>
      <c r="K131" s="22">
        <v>1</v>
      </c>
      <c r="N131" t="str">
        <v>B2-7.5-11.5</v>
      </c>
      <c r="O131">
        <v>45.125</v>
      </c>
      <c r="P131" s="19">
        <v>20989725</v>
      </c>
    </row>
    <row r="132" spans="5:16" x14ac:dyDescent="0.25">
      <c r="E132" s="1">
        <f t="shared" si="6"/>
        <v>126</v>
      </c>
      <c r="F132" s="10" t="str">
        <f t="shared" si="7"/>
        <v>B2-7.5-12</v>
      </c>
      <c r="G132" s="14">
        <f t="shared" si="10"/>
        <v>7.5</v>
      </c>
      <c r="H132" s="14">
        <f t="shared" si="11"/>
        <v>12</v>
      </c>
      <c r="I132" s="4">
        <f t="shared" si="8"/>
        <v>47</v>
      </c>
      <c r="J132" s="2">
        <f t="shared" si="9"/>
        <v>21720600</v>
      </c>
      <c r="K132" s="22">
        <v>1</v>
      </c>
      <c r="N132" t="str">
        <v>B2-7.5-12</v>
      </c>
      <c r="O132">
        <v>47</v>
      </c>
      <c r="P132" s="19">
        <v>21720600</v>
      </c>
    </row>
    <row r="133" spans="5:16" x14ac:dyDescent="0.25">
      <c r="E133" s="1">
        <f t="shared" si="6"/>
        <v>127</v>
      </c>
      <c r="F133" s="10" t="str">
        <f t="shared" si="7"/>
        <v>B2-7.5-12.5</v>
      </c>
      <c r="G133" s="14">
        <f t="shared" si="10"/>
        <v>7.5</v>
      </c>
      <c r="H133" s="14">
        <f t="shared" si="11"/>
        <v>12.5</v>
      </c>
      <c r="I133" s="4">
        <f t="shared" si="8"/>
        <v>48.875</v>
      </c>
      <c r="J133" s="2">
        <f t="shared" si="9"/>
        <v>22451475</v>
      </c>
      <c r="K133" s="22">
        <v>1</v>
      </c>
      <c r="N133" t="str">
        <v>B2-7.5-12.5</v>
      </c>
      <c r="O133">
        <v>48.875</v>
      </c>
      <c r="P133" s="19">
        <v>22451475</v>
      </c>
    </row>
    <row r="134" spans="5:16" x14ac:dyDescent="0.25">
      <c r="E134" s="1">
        <f t="shared" si="6"/>
        <v>128</v>
      </c>
      <c r="F134" s="10" t="str">
        <f t="shared" si="7"/>
        <v>B2-7.5-13</v>
      </c>
      <c r="G134" s="14">
        <f t="shared" si="10"/>
        <v>7.5</v>
      </c>
      <c r="H134" s="14">
        <f t="shared" si="11"/>
        <v>13</v>
      </c>
      <c r="I134" s="4">
        <f t="shared" si="8"/>
        <v>50.75</v>
      </c>
      <c r="J134" s="2">
        <f t="shared" si="9"/>
        <v>23182350</v>
      </c>
      <c r="K134" s="22">
        <v>1</v>
      </c>
      <c r="N134" t="str">
        <v>B2-7.5-13</v>
      </c>
      <c r="O134">
        <v>50.75</v>
      </c>
      <c r="P134" s="19">
        <v>23182350</v>
      </c>
    </row>
    <row r="135" spans="5:16" x14ac:dyDescent="0.25">
      <c r="E135" s="1">
        <f t="shared" ref="E135:E198" si="12">ROW()-6</f>
        <v>129</v>
      </c>
      <c r="F135" s="10" t="str">
        <f t="shared" ref="F135:F198" si="13">$C$4&amp;"-"&amp;G135&amp;"-"&amp;H135</f>
        <v>B2-7.5-13.5</v>
      </c>
      <c r="G135" s="14">
        <f t="shared" si="10"/>
        <v>7.5</v>
      </c>
      <c r="H135" s="14">
        <f t="shared" si="11"/>
        <v>13.5</v>
      </c>
      <c r="I135" s="4">
        <f t="shared" ref="I135:I198" si="14">SUM((G135*H135)/4,1)*2</f>
        <v>52.625</v>
      </c>
      <c r="J135" s="2">
        <f t="shared" ref="J135:J198" si="15">ROUND(SUM(I135*$C$6,$C$5),0)</f>
        <v>23913225</v>
      </c>
      <c r="K135" s="22">
        <v>1</v>
      </c>
      <c r="N135" t="str">
        <v>B2-7.5-13.5</v>
      </c>
      <c r="O135">
        <v>52.625</v>
      </c>
      <c r="P135" s="19">
        <v>23913225</v>
      </c>
    </row>
    <row r="136" spans="5:16" x14ac:dyDescent="0.25">
      <c r="E136" s="1">
        <f t="shared" si="12"/>
        <v>130</v>
      </c>
      <c r="F136" s="10" t="str">
        <f t="shared" si="13"/>
        <v>B2-7.5-14</v>
      </c>
      <c r="G136" s="14">
        <f t="shared" ref="G136:G199" si="16">$G$3+ROUNDDOWN($E135/($I$4+1),0)*0.5</f>
        <v>7.5</v>
      </c>
      <c r="H136" s="14">
        <f t="shared" ref="H136:H199" si="17">IF(MOD(E136-1,$I$4+1)=0,$H$3,H135+0.5)</f>
        <v>14</v>
      </c>
      <c r="I136" s="4">
        <f t="shared" si="14"/>
        <v>54.5</v>
      </c>
      <c r="J136" s="2">
        <f t="shared" si="15"/>
        <v>24644100</v>
      </c>
      <c r="K136" s="22">
        <v>1</v>
      </c>
      <c r="N136" t="str">
        <v>B2-7.5-14</v>
      </c>
      <c r="O136">
        <v>54.5</v>
      </c>
      <c r="P136" s="19">
        <v>24644100</v>
      </c>
    </row>
    <row r="137" spans="5:16" x14ac:dyDescent="0.25">
      <c r="E137" s="1">
        <f t="shared" si="12"/>
        <v>131</v>
      </c>
      <c r="F137" s="10" t="str">
        <f t="shared" si="13"/>
        <v>B2-7.5-14.5</v>
      </c>
      <c r="G137" s="14">
        <f t="shared" si="16"/>
        <v>7.5</v>
      </c>
      <c r="H137" s="14">
        <f t="shared" si="17"/>
        <v>14.5</v>
      </c>
      <c r="I137" s="4">
        <f t="shared" si="14"/>
        <v>56.375</v>
      </c>
      <c r="J137" s="2">
        <f t="shared" si="15"/>
        <v>25374975</v>
      </c>
      <c r="K137" s="22">
        <v>1</v>
      </c>
      <c r="N137" t="str">
        <v>B2-7.5-14.5</v>
      </c>
      <c r="O137">
        <v>56.375</v>
      </c>
      <c r="P137" s="19">
        <v>25374975</v>
      </c>
    </row>
    <row r="138" spans="5:16" x14ac:dyDescent="0.25">
      <c r="E138" s="1">
        <f t="shared" si="12"/>
        <v>132</v>
      </c>
      <c r="F138" s="10" t="str">
        <f t="shared" si="13"/>
        <v>B2-7.5-15</v>
      </c>
      <c r="G138" s="14">
        <f t="shared" si="16"/>
        <v>7.5</v>
      </c>
      <c r="H138" s="14">
        <f t="shared" si="17"/>
        <v>15</v>
      </c>
      <c r="I138" s="4">
        <f t="shared" si="14"/>
        <v>58.25</v>
      </c>
      <c r="J138" s="2">
        <f t="shared" si="15"/>
        <v>26105850</v>
      </c>
      <c r="K138" s="22">
        <v>1</v>
      </c>
      <c r="N138" t="str">
        <v>B2-7.5-15</v>
      </c>
      <c r="O138">
        <v>58.25</v>
      </c>
      <c r="P138" s="19">
        <v>26105850</v>
      </c>
    </row>
    <row r="139" spans="5:16" x14ac:dyDescent="0.25">
      <c r="E139" s="1">
        <f t="shared" si="12"/>
        <v>133</v>
      </c>
      <c r="F139" s="10" t="str">
        <f t="shared" si="13"/>
        <v>B2-7.5-15.5</v>
      </c>
      <c r="G139" s="14">
        <f t="shared" si="16"/>
        <v>7.5</v>
      </c>
      <c r="H139" s="14">
        <f t="shared" si="17"/>
        <v>15.5</v>
      </c>
      <c r="I139" s="4">
        <f t="shared" si="14"/>
        <v>60.125</v>
      </c>
      <c r="J139" s="2">
        <f t="shared" si="15"/>
        <v>26836725</v>
      </c>
      <c r="K139" s="22">
        <v>1</v>
      </c>
      <c r="N139" t="str">
        <v>B2-7.5-15.5</v>
      </c>
      <c r="O139">
        <v>60.125</v>
      </c>
      <c r="P139" s="19">
        <v>26836725</v>
      </c>
    </row>
    <row r="140" spans="5:16" x14ac:dyDescent="0.25">
      <c r="E140" s="1">
        <f t="shared" si="12"/>
        <v>134</v>
      </c>
      <c r="F140" s="10" t="str">
        <f t="shared" si="13"/>
        <v>B2-7.5-16</v>
      </c>
      <c r="G140" s="14">
        <f t="shared" si="16"/>
        <v>7.5</v>
      </c>
      <c r="H140" s="14">
        <f t="shared" si="17"/>
        <v>16</v>
      </c>
      <c r="I140" s="4">
        <f t="shared" si="14"/>
        <v>62</v>
      </c>
      <c r="J140" s="2">
        <f t="shared" si="15"/>
        <v>27567600</v>
      </c>
      <c r="K140" s="22">
        <v>1</v>
      </c>
      <c r="N140" t="str">
        <v>B2-7.5-16</v>
      </c>
      <c r="O140">
        <v>62</v>
      </c>
      <c r="P140" s="19">
        <v>27567600</v>
      </c>
    </row>
    <row r="141" spans="5:16" x14ac:dyDescent="0.25">
      <c r="E141" s="1">
        <f t="shared" si="12"/>
        <v>135</v>
      </c>
      <c r="F141" s="10" t="str">
        <f t="shared" si="13"/>
        <v>B2-7.5-16.5</v>
      </c>
      <c r="G141" s="14">
        <f t="shared" si="16"/>
        <v>7.5</v>
      </c>
      <c r="H141" s="14">
        <f t="shared" si="17"/>
        <v>16.5</v>
      </c>
      <c r="I141" s="4">
        <f t="shared" si="14"/>
        <v>63.875</v>
      </c>
      <c r="J141" s="2">
        <f t="shared" si="15"/>
        <v>28298475</v>
      </c>
      <c r="K141" s="22">
        <v>1</v>
      </c>
      <c r="N141" t="str">
        <v>B2-7.5-16.5</v>
      </c>
      <c r="O141">
        <v>63.875</v>
      </c>
      <c r="P141" s="19">
        <v>28298475</v>
      </c>
    </row>
    <row r="142" spans="5:16" x14ac:dyDescent="0.25">
      <c r="E142" s="1">
        <f t="shared" si="12"/>
        <v>136</v>
      </c>
      <c r="F142" s="10" t="str">
        <f t="shared" si="13"/>
        <v>B2-7.5-17</v>
      </c>
      <c r="G142" s="14">
        <f t="shared" si="16"/>
        <v>7.5</v>
      </c>
      <c r="H142" s="14">
        <f t="shared" si="17"/>
        <v>17</v>
      </c>
      <c r="I142" s="4">
        <f t="shared" si="14"/>
        <v>65.75</v>
      </c>
      <c r="J142" s="2">
        <f t="shared" si="15"/>
        <v>29029350</v>
      </c>
      <c r="K142" s="22">
        <v>1</v>
      </c>
      <c r="N142" t="str">
        <v>B2-7.5-17</v>
      </c>
      <c r="O142">
        <v>65.75</v>
      </c>
      <c r="P142" s="19">
        <v>29029350</v>
      </c>
    </row>
    <row r="143" spans="5:16" x14ac:dyDescent="0.25">
      <c r="E143" s="1">
        <f t="shared" si="12"/>
        <v>137</v>
      </c>
      <c r="F143" s="10" t="str">
        <f t="shared" si="13"/>
        <v>B2-7.5-17.5</v>
      </c>
      <c r="G143" s="14">
        <f t="shared" si="16"/>
        <v>7.5</v>
      </c>
      <c r="H143" s="14">
        <f t="shared" si="17"/>
        <v>17.5</v>
      </c>
      <c r="I143" s="4">
        <f t="shared" si="14"/>
        <v>67.625</v>
      </c>
      <c r="J143" s="2">
        <f t="shared" si="15"/>
        <v>29760225</v>
      </c>
      <c r="K143" s="22">
        <v>1</v>
      </c>
      <c r="N143" t="str">
        <v>B2-7.5-17.5</v>
      </c>
      <c r="O143">
        <v>67.625</v>
      </c>
      <c r="P143" s="19">
        <v>29760225</v>
      </c>
    </row>
    <row r="144" spans="5:16" x14ac:dyDescent="0.25">
      <c r="E144" s="1">
        <f t="shared" si="12"/>
        <v>138</v>
      </c>
      <c r="F144" s="10" t="str">
        <f t="shared" si="13"/>
        <v>B2-7.5-18</v>
      </c>
      <c r="G144" s="14">
        <f t="shared" si="16"/>
        <v>7.5</v>
      </c>
      <c r="H144" s="14">
        <f t="shared" si="17"/>
        <v>18</v>
      </c>
      <c r="I144" s="4">
        <f t="shared" si="14"/>
        <v>69.5</v>
      </c>
      <c r="J144" s="2">
        <f t="shared" si="15"/>
        <v>30491100</v>
      </c>
      <c r="K144" s="22">
        <v>1</v>
      </c>
      <c r="N144" t="str">
        <v>B2-7.5-18</v>
      </c>
      <c r="O144">
        <v>69.5</v>
      </c>
      <c r="P144" s="19">
        <v>30491100</v>
      </c>
    </row>
    <row r="145" spans="5:16" x14ac:dyDescent="0.25">
      <c r="E145" s="1">
        <f t="shared" si="12"/>
        <v>139</v>
      </c>
      <c r="F145" s="10" t="str">
        <f t="shared" si="13"/>
        <v>B2-8-7</v>
      </c>
      <c r="G145" s="14">
        <f t="shared" si="16"/>
        <v>8</v>
      </c>
      <c r="H145" s="14">
        <f t="shared" si="17"/>
        <v>7</v>
      </c>
      <c r="I145" s="4">
        <f t="shared" si="14"/>
        <v>30</v>
      </c>
      <c r="J145" s="2">
        <f t="shared" si="15"/>
        <v>15094000</v>
      </c>
      <c r="K145" s="22">
        <v>1</v>
      </c>
      <c r="N145" t="str">
        <v>B2-8-7</v>
      </c>
      <c r="O145">
        <v>30</v>
      </c>
      <c r="P145" s="19">
        <v>15094000</v>
      </c>
    </row>
    <row r="146" spans="5:16" x14ac:dyDescent="0.25">
      <c r="E146" s="1">
        <f t="shared" si="12"/>
        <v>140</v>
      </c>
      <c r="F146" s="10" t="str">
        <f t="shared" si="13"/>
        <v>B2-8-7.5</v>
      </c>
      <c r="G146" s="14">
        <f t="shared" si="16"/>
        <v>8</v>
      </c>
      <c r="H146" s="14">
        <f t="shared" si="17"/>
        <v>7.5</v>
      </c>
      <c r="I146" s="4">
        <f t="shared" si="14"/>
        <v>32</v>
      </c>
      <c r="J146" s="2">
        <f t="shared" si="15"/>
        <v>15873600</v>
      </c>
      <c r="K146" s="22">
        <v>1</v>
      </c>
      <c r="N146" t="str">
        <v>B2-8-7.5</v>
      </c>
      <c r="O146">
        <v>32</v>
      </c>
      <c r="P146" s="19">
        <v>15873600</v>
      </c>
    </row>
    <row r="147" spans="5:16" x14ac:dyDescent="0.25">
      <c r="E147" s="1">
        <f t="shared" si="12"/>
        <v>141</v>
      </c>
      <c r="F147" s="10" t="str">
        <f t="shared" si="13"/>
        <v>B2-8-8</v>
      </c>
      <c r="G147" s="14">
        <f t="shared" si="16"/>
        <v>8</v>
      </c>
      <c r="H147" s="14">
        <f t="shared" si="17"/>
        <v>8</v>
      </c>
      <c r="I147" s="4">
        <f t="shared" si="14"/>
        <v>34</v>
      </c>
      <c r="J147" s="2">
        <f t="shared" si="15"/>
        <v>16653200</v>
      </c>
      <c r="K147" s="22">
        <v>1</v>
      </c>
      <c r="N147" t="str">
        <v>B2-8-8</v>
      </c>
      <c r="O147">
        <v>34</v>
      </c>
      <c r="P147" s="19">
        <v>16653200</v>
      </c>
    </row>
    <row r="148" spans="5:16" x14ac:dyDescent="0.25">
      <c r="E148" s="1">
        <f t="shared" si="12"/>
        <v>142</v>
      </c>
      <c r="F148" s="10" t="str">
        <f t="shared" si="13"/>
        <v>B2-8-8.5</v>
      </c>
      <c r="G148" s="14">
        <f t="shared" si="16"/>
        <v>8</v>
      </c>
      <c r="H148" s="14">
        <f t="shared" si="17"/>
        <v>8.5</v>
      </c>
      <c r="I148" s="4">
        <f t="shared" si="14"/>
        <v>36</v>
      </c>
      <c r="J148" s="2">
        <f t="shared" si="15"/>
        <v>17432800</v>
      </c>
      <c r="K148" s="22">
        <v>1</v>
      </c>
      <c r="N148" t="str">
        <v>B2-8-8.5</v>
      </c>
      <c r="O148">
        <v>36</v>
      </c>
      <c r="P148" s="19">
        <v>17432800</v>
      </c>
    </row>
    <row r="149" spans="5:16" x14ac:dyDescent="0.25">
      <c r="E149" s="1">
        <f t="shared" si="12"/>
        <v>143</v>
      </c>
      <c r="F149" s="10" t="str">
        <f t="shared" si="13"/>
        <v>B2-8-9</v>
      </c>
      <c r="G149" s="14">
        <f t="shared" si="16"/>
        <v>8</v>
      </c>
      <c r="H149" s="14">
        <f t="shared" si="17"/>
        <v>9</v>
      </c>
      <c r="I149" s="4">
        <f t="shared" si="14"/>
        <v>38</v>
      </c>
      <c r="J149" s="2">
        <f t="shared" si="15"/>
        <v>18212400</v>
      </c>
      <c r="K149" s="22">
        <v>1</v>
      </c>
      <c r="N149" t="str">
        <v>B2-8-9</v>
      </c>
      <c r="O149">
        <v>38</v>
      </c>
      <c r="P149" s="19">
        <v>18212400</v>
      </c>
    </row>
    <row r="150" spans="5:16" x14ac:dyDescent="0.25">
      <c r="E150" s="1">
        <f t="shared" si="12"/>
        <v>144</v>
      </c>
      <c r="F150" s="10" t="str">
        <f t="shared" si="13"/>
        <v>B2-8-9.5</v>
      </c>
      <c r="G150" s="14">
        <f t="shared" si="16"/>
        <v>8</v>
      </c>
      <c r="H150" s="14">
        <f t="shared" si="17"/>
        <v>9.5</v>
      </c>
      <c r="I150" s="4">
        <f t="shared" si="14"/>
        <v>40</v>
      </c>
      <c r="J150" s="2">
        <f t="shared" si="15"/>
        <v>18992000</v>
      </c>
      <c r="K150" s="22">
        <v>1</v>
      </c>
      <c r="N150" t="str">
        <v>B2-8-9.5</v>
      </c>
      <c r="O150">
        <v>40</v>
      </c>
      <c r="P150" s="19">
        <v>18992000</v>
      </c>
    </row>
    <row r="151" spans="5:16" x14ac:dyDescent="0.25">
      <c r="E151" s="1">
        <f t="shared" si="12"/>
        <v>145</v>
      </c>
      <c r="F151" s="10" t="str">
        <f t="shared" si="13"/>
        <v>B2-8-10</v>
      </c>
      <c r="G151" s="14">
        <f t="shared" si="16"/>
        <v>8</v>
      </c>
      <c r="H151" s="14">
        <f t="shared" si="17"/>
        <v>10</v>
      </c>
      <c r="I151" s="4">
        <f t="shared" si="14"/>
        <v>42</v>
      </c>
      <c r="J151" s="2">
        <f t="shared" si="15"/>
        <v>19771600</v>
      </c>
      <c r="K151" s="22">
        <v>1</v>
      </c>
      <c r="N151" t="str">
        <v>B2-8-10</v>
      </c>
      <c r="O151">
        <v>42</v>
      </c>
      <c r="P151" s="19">
        <v>19771600</v>
      </c>
    </row>
    <row r="152" spans="5:16" x14ac:dyDescent="0.25">
      <c r="E152" s="1">
        <f t="shared" si="12"/>
        <v>146</v>
      </c>
      <c r="F152" s="10" t="str">
        <f t="shared" si="13"/>
        <v>B2-8-10.5</v>
      </c>
      <c r="G152" s="14">
        <f t="shared" si="16"/>
        <v>8</v>
      </c>
      <c r="H152" s="14">
        <f t="shared" si="17"/>
        <v>10.5</v>
      </c>
      <c r="I152" s="4">
        <f t="shared" si="14"/>
        <v>44</v>
      </c>
      <c r="J152" s="2">
        <f t="shared" si="15"/>
        <v>20551200</v>
      </c>
      <c r="K152" s="22">
        <v>1</v>
      </c>
      <c r="N152" t="str">
        <v>B2-8-10.5</v>
      </c>
      <c r="O152">
        <v>44</v>
      </c>
      <c r="P152" s="19">
        <v>20551200</v>
      </c>
    </row>
    <row r="153" spans="5:16" x14ac:dyDescent="0.25">
      <c r="E153" s="1">
        <f t="shared" si="12"/>
        <v>147</v>
      </c>
      <c r="F153" s="10" t="str">
        <f t="shared" si="13"/>
        <v>B2-8-11</v>
      </c>
      <c r="G153" s="14">
        <f t="shared" si="16"/>
        <v>8</v>
      </c>
      <c r="H153" s="14">
        <f t="shared" si="17"/>
        <v>11</v>
      </c>
      <c r="I153" s="4">
        <f t="shared" si="14"/>
        <v>46</v>
      </c>
      <c r="J153" s="2">
        <f t="shared" si="15"/>
        <v>21330800</v>
      </c>
      <c r="K153" s="22">
        <v>1</v>
      </c>
      <c r="N153" t="str">
        <v>B2-8-11</v>
      </c>
      <c r="O153">
        <v>46</v>
      </c>
      <c r="P153" s="19">
        <v>21330800</v>
      </c>
    </row>
    <row r="154" spans="5:16" x14ac:dyDescent="0.25">
      <c r="E154" s="1">
        <f t="shared" si="12"/>
        <v>148</v>
      </c>
      <c r="F154" s="10" t="str">
        <f t="shared" si="13"/>
        <v>B2-8-11.5</v>
      </c>
      <c r="G154" s="14">
        <f t="shared" si="16"/>
        <v>8</v>
      </c>
      <c r="H154" s="14">
        <f t="shared" si="17"/>
        <v>11.5</v>
      </c>
      <c r="I154" s="4">
        <f t="shared" si="14"/>
        <v>48</v>
      </c>
      <c r="J154" s="2">
        <f t="shared" si="15"/>
        <v>22110400</v>
      </c>
      <c r="K154" s="22">
        <v>1</v>
      </c>
      <c r="N154" t="str">
        <v>B2-8-11.5</v>
      </c>
      <c r="O154">
        <v>48</v>
      </c>
      <c r="P154" s="19">
        <v>22110400</v>
      </c>
    </row>
    <row r="155" spans="5:16" x14ac:dyDescent="0.25">
      <c r="E155" s="1">
        <f t="shared" si="12"/>
        <v>149</v>
      </c>
      <c r="F155" s="10" t="str">
        <f t="shared" si="13"/>
        <v>B2-8-12</v>
      </c>
      <c r="G155" s="14">
        <f t="shared" si="16"/>
        <v>8</v>
      </c>
      <c r="H155" s="14">
        <f t="shared" si="17"/>
        <v>12</v>
      </c>
      <c r="I155" s="4">
        <f t="shared" si="14"/>
        <v>50</v>
      </c>
      <c r="J155" s="2">
        <f t="shared" si="15"/>
        <v>22890000</v>
      </c>
      <c r="K155" s="22">
        <v>1</v>
      </c>
      <c r="N155" t="str">
        <v>B2-8-12</v>
      </c>
      <c r="O155">
        <v>50</v>
      </c>
      <c r="P155" s="19">
        <v>22890000</v>
      </c>
    </row>
    <row r="156" spans="5:16" x14ac:dyDescent="0.25">
      <c r="E156" s="1">
        <f t="shared" si="12"/>
        <v>150</v>
      </c>
      <c r="F156" s="10" t="str">
        <f t="shared" si="13"/>
        <v>B2-8-12.5</v>
      </c>
      <c r="G156" s="14">
        <f t="shared" si="16"/>
        <v>8</v>
      </c>
      <c r="H156" s="14">
        <f t="shared" si="17"/>
        <v>12.5</v>
      </c>
      <c r="I156" s="4">
        <f t="shared" si="14"/>
        <v>52</v>
      </c>
      <c r="J156" s="2">
        <f t="shared" si="15"/>
        <v>23669600</v>
      </c>
      <c r="K156" s="22">
        <v>1</v>
      </c>
      <c r="N156" t="str">
        <v>B2-8-12.5</v>
      </c>
      <c r="O156">
        <v>52</v>
      </c>
      <c r="P156" s="19">
        <v>23669600</v>
      </c>
    </row>
    <row r="157" spans="5:16" x14ac:dyDescent="0.25">
      <c r="E157" s="1">
        <f t="shared" si="12"/>
        <v>151</v>
      </c>
      <c r="F157" s="10" t="str">
        <f t="shared" si="13"/>
        <v>B2-8-13</v>
      </c>
      <c r="G157" s="14">
        <f t="shared" si="16"/>
        <v>8</v>
      </c>
      <c r="H157" s="14">
        <f t="shared" si="17"/>
        <v>13</v>
      </c>
      <c r="I157" s="4">
        <f t="shared" si="14"/>
        <v>54</v>
      </c>
      <c r="J157" s="2">
        <f t="shared" si="15"/>
        <v>24449200</v>
      </c>
      <c r="K157" s="22">
        <v>1</v>
      </c>
      <c r="N157" t="str">
        <v>B2-8-13</v>
      </c>
      <c r="O157">
        <v>54</v>
      </c>
      <c r="P157" s="19">
        <v>24449200</v>
      </c>
    </row>
    <row r="158" spans="5:16" x14ac:dyDescent="0.25">
      <c r="E158" s="1">
        <f t="shared" si="12"/>
        <v>152</v>
      </c>
      <c r="F158" s="10" t="str">
        <f t="shared" si="13"/>
        <v>B2-8-13.5</v>
      </c>
      <c r="G158" s="14">
        <f t="shared" si="16"/>
        <v>8</v>
      </c>
      <c r="H158" s="14">
        <f t="shared" si="17"/>
        <v>13.5</v>
      </c>
      <c r="I158" s="4">
        <f t="shared" si="14"/>
        <v>56</v>
      </c>
      <c r="J158" s="2">
        <f t="shared" si="15"/>
        <v>25228800</v>
      </c>
      <c r="K158" s="22">
        <v>1</v>
      </c>
      <c r="N158" t="str">
        <v>B2-8-13.5</v>
      </c>
      <c r="O158">
        <v>56</v>
      </c>
      <c r="P158" s="19">
        <v>25228800</v>
      </c>
    </row>
    <row r="159" spans="5:16" x14ac:dyDescent="0.25">
      <c r="E159" s="1">
        <f t="shared" si="12"/>
        <v>153</v>
      </c>
      <c r="F159" s="10" t="str">
        <f t="shared" si="13"/>
        <v>B2-8-14</v>
      </c>
      <c r="G159" s="14">
        <f t="shared" si="16"/>
        <v>8</v>
      </c>
      <c r="H159" s="14">
        <f t="shared" si="17"/>
        <v>14</v>
      </c>
      <c r="I159" s="4">
        <f t="shared" si="14"/>
        <v>58</v>
      </c>
      <c r="J159" s="2">
        <f t="shared" si="15"/>
        <v>26008400</v>
      </c>
      <c r="K159" s="22">
        <v>1</v>
      </c>
      <c r="N159" t="str">
        <v>B2-8-14</v>
      </c>
      <c r="O159">
        <v>58</v>
      </c>
      <c r="P159" s="19">
        <v>26008400</v>
      </c>
    </row>
    <row r="160" spans="5:16" x14ac:dyDescent="0.25">
      <c r="E160" s="1">
        <f t="shared" si="12"/>
        <v>154</v>
      </c>
      <c r="F160" s="10" t="str">
        <f t="shared" si="13"/>
        <v>B2-8-14.5</v>
      </c>
      <c r="G160" s="14">
        <f t="shared" si="16"/>
        <v>8</v>
      </c>
      <c r="H160" s="14">
        <f t="shared" si="17"/>
        <v>14.5</v>
      </c>
      <c r="I160" s="4">
        <f t="shared" si="14"/>
        <v>60</v>
      </c>
      <c r="J160" s="2">
        <f t="shared" si="15"/>
        <v>26788000</v>
      </c>
      <c r="K160" s="22">
        <v>1</v>
      </c>
      <c r="N160" t="str">
        <v>B2-8-14.5</v>
      </c>
      <c r="O160">
        <v>60</v>
      </c>
      <c r="P160" s="19">
        <v>26788000</v>
      </c>
    </row>
    <row r="161" spans="5:16" x14ac:dyDescent="0.25">
      <c r="E161" s="1">
        <f t="shared" si="12"/>
        <v>155</v>
      </c>
      <c r="F161" s="10" t="str">
        <f t="shared" si="13"/>
        <v>B2-8-15</v>
      </c>
      <c r="G161" s="14">
        <f t="shared" si="16"/>
        <v>8</v>
      </c>
      <c r="H161" s="14">
        <f t="shared" si="17"/>
        <v>15</v>
      </c>
      <c r="I161" s="4">
        <f t="shared" si="14"/>
        <v>62</v>
      </c>
      <c r="J161" s="2">
        <f t="shared" si="15"/>
        <v>27567600</v>
      </c>
      <c r="K161" s="22">
        <v>1</v>
      </c>
      <c r="N161" t="str">
        <v>B2-8-15</v>
      </c>
      <c r="O161">
        <v>62</v>
      </c>
      <c r="P161" s="19">
        <v>27567600</v>
      </c>
    </row>
    <row r="162" spans="5:16" x14ac:dyDescent="0.25">
      <c r="E162" s="1">
        <f t="shared" si="12"/>
        <v>156</v>
      </c>
      <c r="F162" s="10" t="str">
        <f t="shared" si="13"/>
        <v>B2-8-15.5</v>
      </c>
      <c r="G162" s="14">
        <f t="shared" si="16"/>
        <v>8</v>
      </c>
      <c r="H162" s="14">
        <f t="shared" si="17"/>
        <v>15.5</v>
      </c>
      <c r="I162" s="4">
        <f t="shared" si="14"/>
        <v>64</v>
      </c>
      <c r="J162" s="2">
        <f t="shared" si="15"/>
        <v>28347200</v>
      </c>
      <c r="K162" s="22">
        <v>1</v>
      </c>
      <c r="N162" t="str">
        <v>B2-8-15.5</v>
      </c>
      <c r="O162">
        <v>64</v>
      </c>
      <c r="P162" s="19">
        <v>28347200</v>
      </c>
    </row>
    <row r="163" spans="5:16" x14ac:dyDescent="0.25">
      <c r="E163" s="1">
        <f t="shared" si="12"/>
        <v>157</v>
      </c>
      <c r="F163" s="10" t="str">
        <f t="shared" si="13"/>
        <v>B2-8-16</v>
      </c>
      <c r="G163" s="14">
        <f t="shared" si="16"/>
        <v>8</v>
      </c>
      <c r="H163" s="14">
        <f t="shared" si="17"/>
        <v>16</v>
      </c>
      <c r="I163" s="4">
        <f t="shared" si="14"/>
        <v>66</v>
      </c>
      <c r="J163" s="2">
        <f t="shared" si="15"/>
        <v>29126800</v>
      </c>
      <c r="K163" s="22">
        <v>1</v>
      </c>
      <c r="N163" t="str">
        <v>B2-8-16</v>
      </c>
      <c r="O163">
        <v>66</v>
      </c>
      <c r="P163" s="19">
        <v>29126800</v>
      </c>
    </row>
    <row r="164" spans="5:16" x14ac:dyDescent="0.25">
      <c r="E164" s="1">
        <f t="shared" si="12"/>
        <v>158</v>
      </c>
      <c r="F164" s="10" t="str">
        <f t="shared" si="13"/>
        <v>B2-8-16.5</v>
      </c>
      <c r="G164" s="14">
        <f t="shared" si="16"/>
        <v>8</v>
      </c>
      <c r="H164" s="14">
        <f t="shared" si="17"/>
        <v>16.5</v>
      </c>
      <c r="I164" s="4">
        <f t="shared" si="14"/>
        <v>68</v>
      </c>
      <c r="J164" s="2">
        <f t="shared" si="15"/>
        <v>29906400</v>
      </c>
      <c r="K164" s="22">
        <v>1</v>
      </c>
      <c r="N164" t="str">
        <v>B2-8-16.5</v>
      </c>
      <c r="O164">
        <v>68</v>
      </c>
      <c r="P164" s="19">
        <v>29906400</v>
      </c>
    </row>
    <row r="165" spans="5:16" x14ac:dyDescent="0.25">
      <c r="E165" s="1">
        <f t="shared" si="12"/>
        <v>159</v>
      </c>
      <c r="F165" s="10" t="str">
        <f t="shared" si="13"/>
        <v>B2-8-17</v>
      </c>
      <c r="G165" s="14">
        <f t="shared" si="16"/>
        <v>8</v>
      </c>
      <c r="H165" s="14">
        <f t="shared" si="17"/>
        <v>17</v>
      </c>
      <c r="I165" s="4">
        <f t="shared" si="14"/>
        <v>70</v>
      </c>
      <c r="J165" s="2">
        <f t="shared" si="15"/>
        <v>30686000</v>
      </c>
      <c r="K165" s="22">
        <v>1</v>
      </c>
      <c r="N165" t="str">
        <v>B2-8-17</v>
      </c>
      <c r="O165">
        <v>70</v>
      </c>
      <c r="P165" s="19">
        <v>30686000</v>
      </c>
    </row>
    <row r="166" spans="5:16" x14ac:dyDescent="0.25">
      <c r="E166" s="1">
        <f t="shared" si="12"/>
        <v>160</v>
      </c>
      <c r="F166" s="10" t="str">
        <f t="shared" si="13"/>
        <v>B2-8-17.5</v>
      </c>
      <c r="G166" s="14">
        <f t="shared" si="16"/>
        <v>8</v>
      </c>
      <c r="H166" s="14">
        <f t="shared" si="17"/>
        <v>17.5</v>
      </c>
      <c r="I166" s="4">
        <f t="shared" si="14"/>
        <v>72</v>
      </c>
      <c r="J166" s="2">
        <f t="shared" si="15"/>
        <v>31465600</v>
      </c>
      <c r="K166" s="22">
        <v>1</v>
      </c>
      <c r="N166" t="str">
        <v>B2-8-17.5</v>
      </c>
      <c r="O166">
        <v>72</v>
      </c>
      <c r="P166" s="19">
        <v>31465600</v>
      </c>
    </row>
    <row r="167" spans="5:16" x14ac:dyDescent="0.25">
      <c r="E167" s="1">
        <f t="shared" si="12"/>
        <v>161</v>
      </c>
      <c r="F167" s="10" t="str">
        <f t="shared" si="13"/>
        <v>B2-8-18</v>
      </c>
      <c r="G167" s="14">
        <f t="shared" si="16"/>
        <v>8</v>
      </c>
      <c r="H167" s="14">
        <f t="shared" si="17"/>
        <v>18</v>
      </c>
      <c r="I167" s="4">
        <f t="shared" si="14"/>
        <v>74</v>
      </c>
      <c r="J167" s="2">
        <f t="shared" si="15"/>
        <v>32245200</v>
      </c>
      <c r="K167" s="22">
        <v>1</v>
      </c>
      <c r="N167" t="str">
        <v>B2-8-18</v>
      </c>
      <c r="O167">
        <v>74</v>
      </c>
      <c r="P167" s="19">
        <v>32245200</v>
      </c>
    </row>
    <row r="168" spans="5:16" x14ac:dyDescent="0.25">
      <c r="E168" s="1">
        <f t="shared" si="12"/>
        <v>162</v>
      </c>
      <c r="F168" s="10" t="str">
        <f t="shared" si="13"/>
        <v>B2-8.5-7</v>
      </c>
      <c r="G168" s="14">
        <f t="shared" si="16"/>
        <v>8.5</v>
      </c>
      <c r="H168" s="14">
        <f t="shared" si="17"/>
        <v>7</v>
      </c>
      <c r="I168" s="4">
        <f t="shared" si="14"/>
        <v>31.75</v>
      </c>
      <c r="J168" s="2">
        <f t="shared" si="15"/>
        <v>15776150</v>
      </c>
      <c r="K168" s="22">
        <v>1</v>
      </c>
      <c r="N168" t="str">
        <v>B2-8.5-7</v>
      </c>
      <c r="O168">
        <v>31.75</v>
      </c>
      <c r="P168" s="19">
        <v>15776150</v>
      </c>
    </row>
    <row r="169" spans="5:16" x14ac:dyDescent="0.25">
      <c r="E169" s="1">
        <f t="shared" si="12"/>
        <v>163</v>
      </c>
      <c r="F169" s="10" t="str">
        <f t="shared" si="13"/>
        <v>B2-8.5-7.5</v>
      </c>
      <c r="G169" s="14">
        <f t="shared" si="16"/>
        <v>8.5</v>
      </c>
      <c r="H169" s="14">
        <f t="shared" si="17"/>
        <v>7.5</v>
      </c>
      <c r="I169" s="4">
        <f t="shared" si="14"/>
        <v>33.875</v>
      </c>
      <c r="J169" s="2">
        <f t="shared" si="15"/>
        <v>16604475</v>
      </c>
      <c r="K169" s="22">
        <v>1</v>
      </c>
      <c r="N169" t="str">
        <v>B2-8.5-7.5</v>
      </c>
      <c r="O169">
        <v>33.875</v>
      </c>
      <c r="P169" s="19">
        <v>16604475</v>
      </c>
    </row>
    <row r="170" spans="5:16" x14ac:dyDescent="0.25">
      <c r="E170" s="1">
        <f t="shared" si="12"/>
        <v>164</v>
      </c>
      <c r="F170" s="10" t="str">
        <f t="shared" si="13"/>
        <v>B2-8.5-8</v>
      </c>
      <c r="G170" s="14">
        <f t="shared" si="16"/>
        <v>8.5</v>
      </c>
      <c r="H170" s="14">
        <f t="shared" si="17"/>
        <v>8</v>
      </c>
      <c r="I170" s="4">
        <f t="shared" si="14"/>
        <v>36</v>
      </c>
      <c r="J170" s="2">
        <f t="shared" si="15"/>
        <v>17432800</v>
      </c>
      <c r="K170" s="22">
        <v>1</v>
      </c>
      <c r="N170" t="str">
        <v>B2-8.5-8</v>
      </c>
      <c r="O170">
        <v>36</v>
      </c>
      <c r="P170" s="19">
        <v>17432800</v>
      </c>
    </row>
    <row r="171" spans="5:16" x14ac:dyDescent="0.25">
      <c r="E171" s="1">
        <f t="shared" si="12"/>
        <v>165</v>
      </c>
      <c r="F171" s="10" t="str">
        <f t="shared" si="13"/>
        <v>B2-8.5-8.5</v>
      </c>
      <c r="G171" s="14">
        <f t="shared" si="16"/>
        <v>8.5</v>
      </c>
      <c r="H171" s="14">
        <f t="shared" si="17"/>
        <v>8.5</v>
      </c>
      <c r="I171" s="4">
        <f t="shared" si="14"/>
        <v>38.125</v>
      </c>
      <c r="J171" s="2">
        <f t="shared" si="15"/>
        <v>18261125</v>
      </c>
      <c r="K171" s="22">
        <v>1</v>
      </c>
      <c r="N171" t="str">
        <v>B2-8.5-8.5</v>
      </c>
      <c r="O171">
        <v>38.125</v>
      </c>
      <c r="P171" s="19">
        <v>18261125</v>
      </c>
    </row>
    <row r="172" spans="5:16" x14ac:dyDescent="0.25">
      <c r="E172" s="1">
        <f t="shared" si="12"/>
        <v>166</v>
      </c>
      <c r="F172" s="10" t="str">
        <f t="shared" si="13"/>
        <v>B2-8.5-9</v>
      </c>
      <c r="G172" s="14">
        <f t="shared" si="16"/>
        <v>8.5</v>
      </c>
      <c r="H172" s="14">
        <f t="shared" si="17"/>
        <v>9</v>
      </c>
      <c r="I172" s="4">
        <f t="shared" si="14"/>
        <v>40.25</v>
      </c>
      <c r="J172" s="2">
        <f t="shared" si="15"/>
        <v>19089450</v>
      </c>
      <c r="K172" s="22">
        <v>1</v>
      </c>
      <c r="N172" t="str">
        <v>B2-8.5-9</v>
      </c>
      <c r="O172">
        <v>40.25</v>
      </c>
      <c r="P172" s="19">
        <v>19089450</v>
      </c>
    </row>
    <row r="173" spans="5:16" x14ac:dyDescent="0.25">
      <c r="E173" s="1">
        <f t="shared" si="12"/>
        <v>167</v>
      </c>
      <c r="F173" s="10" t="str">
        <f t="shared" si="13"/>
        <v>B2-8.5-9.5</v>
      </c>
      <c r="G173" s="14">
        <f t="shared" si="16"/>
        <v>8.5</v>
      </c>
      <c r="H173" s="14">
        <f t="shared" si="17"/>
        <v>9.5</v>
      </c>
      <c r="I173" s="4">
        <f t="shared" si="14"/>
        <v>42.375</v>
      </c>
      <c r="J173" s="2">
        <f t="shared" si="15"/>
        <v>19917775</v>
      </c>
      <c r="K173" s="22">
        <v>1</v>
      </c>
      <c r="N173" t="str">
        <v>B2-8.5-9.5</v>
      </c>
      <c r="O173">
        <v>42.375</v>
      </c>
      <c r="P173" s="19">
        <v>19917775</v>
      </c>
    </row>
    <row r="174" spans="5:16" x14ac:dyDescent="0.25">
      <c r="E174" s="1">
        <f t="shared" si="12"/>
        <v>168</v>
      </c>
      <c r="F174" s="10" t="str">
        <f t="shared" si="13"/>
        <v>B2-8.5-10</v>
      </c>
      <c r="G174" s="14">
        <f t="shared" si="16"/>
        <v>8.5</v>
      </c>
      <c r="H174" s="14">
        <f t="shared" si="17"/>
        <v>10</v>
      </c>
      <c r="I174" s="4">
        <f t="shared" si="14"/>
        <v>44.5</v>
      </c>
      <c r="J174" s="2">
        <f t="shared" si="15"/>
        <v>20746100</v>
      </c>
      <c r="K174" s="22">
        <v>1</v>
      </c>
      <c r="N174" t="str">
        <v>B2-8.5-10</v>
      </c>
      <c r="O174">
        <v>44.5</v>
      </c>
      <c r="P174" s="19">
        <v>20746100</v>
      </c>
    </row>
    <row r="175" spans="5:16" x14ac:dyDescent="0.25">
      <c r="E175" s="1">
        <f t="shared" si="12"/>
        <v>169</v>
      </c>
      <c r="F175" s="10" t="str">
        <f t="shared" si="13"/>
        <v>B2-8.5-10.5</v>
      </c>
      <c r="G175" s="14">
        <f t="shared" si="16"/>
        <v>8.5</v>
      </c>
      <c r="H175" s="14">
        <f t="shared" si="17"/>
        <v>10.5</v>
      </c>
      <c r="I175" s="4">
        <f t="shared" si="14"/>
        <v>46.625</v>
      </c>
      <c r="J175" s="2">
        <f t="shared" si="15"/>
        <v>21574425</v>
      </c>
      <c r="K175" s="22">
        <v>1</v>
      </c>
      <c r="N175" t="str">
        <v>B2-8.5-10.5</v>
      </c>
      <c r="O175">
        <v>46.625</v>
      </c>
      <c r="P175" s="19">
        <v>21574425</v>
      </c>
    </row>
    <row r="176" spans="5:16" x14ac:dyDescent="0.25">
      <c r="E176" s="1">
        <f t="shared" si="12"/>
        <v>170</v>
      </c>
      <c r="F176" s="10" t="str">
        <f t="shared" si="13"/>
        <v>B2-8.5-11</v>
      </c>
      <c r="G176" s="14">
        <f t="shared" si="16"/>
        <v>8.5</v>
      </c>
      <c r="H176" s="14">
        <f t="shared" si="17"/>
        <v>11</v>
      </c>
      <c r="I176" s="4">
        <f t="shared" si="14"/>
        <v>48.75</v>
      </c>
      <c r="J176" s="2">
        <f t="shared" si="15"/>
        <v>22402750</v>
      </c>
      <c r="K176" s="22">
        <v>1</v>
      </c>
      <c r="N176" t="str">
        <v>B2-8.5-11</v>
      </c>
      <c r="O176">
        <v>48.75</v>
      </c>
      <c r="P176" s="19">
        <v>22402750</v>
      </c>
    </row>
    <row r="177" spans="5:16" x14ac:dyDescent="0.25">
      <c r="E177" s="1">
        <f t="shared" si="12"/>
        <v>171</v>
      </c>
      <c r="F177" s="10" t="str">
        <f t="shared" si="13"/>
        <v>B2-8.5-11.5</v>
      </c>
      <c r="G177" s="14">
        <f t="shared" si="16"/>
        <v>8.5</v>
      </c>
      <c r="H177" s="14">
        <f t="shared" si="17"/>
        <v>11.5</v>
      </c>
      <c r="I177" s="4">
        <f t="shared" si="14"/>
        <v>50.875</v>
      </c>
      <c r="J177" s="2">
        <f t="shared" si="15"/>
        <v>23231075</v>
      </c>
      <c r="K177" s="22">
        <v>1</v>
      </c>
      <c r="N177" t="str">
        <v>B2-8.5-11.5</v>
      </c>
      <c r="O177">
        <v>50.875</v>
      </c>
      <c r="P177" s="19">
        <v>23231075</v>
      </c>
    </row>
    <row r="178" spans="5:16" x14ac:dyDescent="0.25">
      <c r="E178" s="1">
        <f t="shared" si="12"/>
        <v>172</v>
      </c>
      <c r="F178" s="10" t="str">
        <f t="shared" si="13"/>
        <v>B2-8.5-12</v>
      </c>
      <c r="G178" s="14">
        <f t="shared" si="16"/>
        <v>8.5</v>
      </c>
      <c r="H178" s="14">
        <f t="shared" si="17"/>
        <v>12</v>
      </c>
      <c r="I178" s="4">
        <f t="shared" si="14"/>
        <v>53</v>
      </c>
      <c r="J178" s="2">
        <f t="shared" si="15"/>
        <v>24059400</v>
      </c>
      <c r="K178" s="22">
        <v>1</v>
      </c>
      <c r="N178" t="str">
        <v>B2-8.5-12</v>
      </c>
      <c r="O178">
        <v>53</v>
      </c>
      <c r="P178" s="19">
        <v>24059400</v>
      </c>
    </row>
    <row r="179" spans="5:16" x14ac:dyDescent="0.25">
      <c r="E179" s="1">
        <f t="shared" si="12"/>
        <v>173</v>
      </c>
      <c r="F179" s="10" t="str">
        <f t="shared" si="13"/>
        <v>B2-8.5-12.5</v>
      </c>
      <c r="G179" s="14">
        <f t="shared" si="16"/>
        <v>8.5</v>
      </c>
      <c r="H179" s="14">
        <f t="shared" si="17"/>
        <v>12.5</v>
      </c>
      <c r="I179" s="4">
        <f t="shared" si="14"/>
        <v>55.125</v>
      </c>
      <c r="J179" s="2">
        <f t="shared" si="15"/>
        <v>24887725</v>
      </c>
      <c r="K179" s="22">
        <v>1</v>
      </c>
      <c r="N179" t="str">
        <v>B2-8.5-12.5</v>
      </c>
      <c r="O179">
        <v>55.125</v>
      </c>
      <c r="P179" s="19">
        <v>24887725</v>
      </c>
    </row>
    <row r="180" spans="5:16" x14ac:dyDescent="0.25">
      <c r="E180" s="1">
        <f t="shared" si="12"/>
        <v>174</v>
      </c>
      <c r="F180" s="10" t="str">
        <f t="shared" si="13"/>
        <v>B2-8.5-13</v>
      </c>
      <c r="G180" s="14">
        <f t="shared" si="16"/>
        <v>8.5</v>
      </c>
      <c r="H180" s="14">
        <f t="shared" si="17"/>
        <v>13</v>
      </c>
      <c r="I180" s="4">
        <f t="shared" si="14"/>
        <v>57.25</v>
      </c>
      <c r="J180" s="2">
        <f t="shared" si="15"/>
        <v>25716050</v>
      </c>
      <c r="K180" s="22">
        <v>1</v>
      </c>
      <c r="N180" t="str">
        <v>B2-8.5-13</v>
      </c>
      <c r="O180">
        <v>57.25</v>
      </c>
      <c r="P180" s="19">
        <v>25716050</v>
      </c>
    </row>
    <row r="181" spans="5:16" x14ac:dyDescent="0.25">
      <c r="E181" s="1">
        <f t="shared" si="12"/>
        <v>175</v>
      </c>
      <c r="F181" s="10" t="str">
        <f t="shared" si="13"/>
        <v>B2-8.5-13.5</v>
      </c>
      <c r="G181" s="14">
        <f t="shared" si="16"/>
        <v>8.5</v>
      </c>
      <c r="H181" s="14">
        <f t="shared" si="17"/>
        <v>13.5</v>
      </c>
      <c r="I181" s="4">
        <f t="shared" si="14"/>
        <v>59.375</v>
      </c>
      <c r="J181" s="2">
        <f t="shared" si="15"/>
        <v>26544375</v>
      </c>
      <c r="K181" s="22">
        <v>1</v>
      </c>
      <c r="N181" t="str">
        <v>B2-8.5-13.5</v>
      </c>
      <c r="O181">
        <v>59.375</v>
      </c>
      <c r="P181" s="19">
        <v>26544375</v>
      </c>
    </row>
    <row r="182" spans="5:16" x14ac:dyDescent="0.25">
      <c r="E182" s="1">
        <f t="shared" si="12"/>
        <v>176</v>
      </c>
      <c r="F182" s="10" t="str">
        <f t="shared" si="13"/>
        <v>B2-8.5-14</v>
      </c>
      <c r="G182" s="14">
        <f t="shared" si="16"/>
        <v>8.5</v>
      </c>
      <c r="H182" s="14">
        <f t="shared" si="17"/>
        <v>14</v>
      </c>
      <c r="I182" s="4">
        <f t="shared" si="14"/>
        <v>61.5</v>
      </c>
      <c r="J182" s="2">
        <f t="shared" si="15"/>
        <v>27372700</v>
      </c>
      <c r="K182" s="22">
        <v>1</v>
      </c>
      <c r="N182" t="str">
        <v>B2-8.5-14</v>
      </c>
      <c r="O182">
        <v>61.5</v>
      </c>
      <c r="P182" s="19">
        <v>27372700</v>
      </c>
    </row>
    <row r="183" spans="5:16" x14ac:dyDescent="0.25">
      <c r="E183" s="1">
        <f t="shared" si="12"/>
        <v>177</v>
      </c>
      <c r="F183" s="10" t="str">
        <f t="shared" si="13"/>
        <v>B2-8.5-14.5</v>
      </c>
      <c r="G183" s="14">
        <f t="shared" si="16"/>
        <v>8.5</v>
      </c>
      <c r="H183" s="14">
        <f t="shared" si="17"/>
        <v>14.5</v>
      </c>
      <c r="I183" s="4">
        <f t="shared" si="14"/>
        <v>63.625</v>
      </c>
      <c r="J183" s="2">
        <f t="shared" si="15"/>
        <v>28201025</v>
      </c>
      <c r="K183" s="22">
        <v>1</v>
      </c>
      <c r="N183" t="str">
        <v>B2-8.5-14.5</v>
      </c>
      <c r="O183">
        <v>63.625</v>
      </c>
      <c r="P183" s="19">
        <v>28201025</v>
      </c>
    </row>
    <row r="184" spans="5:16" x14ac:dyDescent="0.25">
      <c r="E184" s="1">
        <f t="shared" si="12"/>
        <v>178</v>
      </c>
      <c r="F184" s="10" t="str">
        <f t="shared" si="13"/>
        <v>B2-8.5-15</v>
      </c>
      <c r="G184" s="14">
        <f t="shared" si="16"/>
        <v>8.5</v>
      </c>
      <c r="H184" s="14">
        <f t="shared" si="17"/>
        <v>15</v>
      </c>
      <c r="I184" s="4">
        <f t="shared" si="14"/>
        <v>65.75</v>
      </c>
      <c r="J184" s="2">
        <f t="shared" si="15"/>
        <v>29029350</v>
      </c>
      <c r="K184" s="22">
        <v>1</v>
      </c>
      <c r="N184" t="str">
        <v>B2-8.5-15</v>
      </c>
      <c r="O184">
        <v>65.75</v>
      </c>
      <c r="P184" s="19">
        <v>29029350</v>
      </c>
    </row>
    <row r="185" spans="5:16" x14ac:dyDescent="0.25">
      <c r="E185" s="1">
        <f t="shared" si="12"/>
        <v>179</v>
      </c>
      <c r="F185" s="10" t="str">
        <f t="shared" si="13"/>
        <v>B2-8.5-15.5</v>
      </c>
      <c r="G185" s="14">
        <f t="shared" si="16"/>
        <v>8.5</v>
      </c>
      <c r="H185" s="14">
        <f t="shared" si="17"/>
        <v>15.5</v>
      </c>
      <c r="I185" s="4">
        <f t="shared" si="14"/>
        <v>67.875</v>
      </c>
      <c r="J185" s="2">
        <f t="shared" si="15"/>
        <v>29857675</v>
      </c>
      <c r="K185" s="22">
        <v>1</v>
      </c>
      <c r="N185" t="str">
        <v>B2-8.5-15.5</v>
      </c>
      <c r="O185">
        <v>67.875</v>
      </c>
      <c r="P185" s="19">
        <v>29857675</v>
      </c>
    </row>
    <row r="186" spans="5:16" x14ac:dyDescent="0.25">
      <c r="E186" s="1">
        <f t="shared" si="12"/>
        <v>180</v>
      </c>
      <c r="F186" s="10" t="str">
        <f t="shared" si="13"/>
        <v>B2-8.5-16</v>
      </c>
      <c r="G186" s="14">
        <f t="shared" si="16"/>
        <v>8.5</v>
      </c>
      <c r="H186" s="14">
        <f t="shared" si="17"/>
        <v>16</v>
      </c>
      <c r="I186" s="4">
        <f t="shared" si="14"/>
        <v>70</v>
      </c>
      <c r="J186" s="2">
        <f t="shared" si="15"/>
        <v>30686000</v>
      </c>
      <c r="K186" s="22">
        <v>1</v>
      </c>
      <c r="N186" t="str">
        <v>B2-8.5-16</v>
      </c>
      <c r="O186">
        <v>70</v>
      </c>
      <c r="P186" s="19">
        <v>30686000</v>
      </c>
    </row>
    <row r="187" spans="5:16" x14ac:dyDescent="0.25">
      <c r="E187" s="1">
        <f t="shared" si="12"/>
        <v>181</v>
      </c>
      <c r="F187" s="10" t="str">
        <f t="shared" si="13"/>
        <v>B2-8.5-16.5</v>
      </c>
      <c r="G187" s="14">
        <f t="shared" si="16"/>
        <v>8.5</v>
      </c>
      <c r="H187" s="14">
        <f t="shared" si="17"/>
        <v>16.5</v>
      </c>
      <c r="I187" s="4">
        <f t="shared" si="14"/>
        <v>72.125</v>
      </c>
      <c r="J187" s="2">
        <f t="shared" si="15"/>
        <v>31514325</v>
      </c>
      <c r="K187" s="22">
        <v>1</v>
      </c>
      <c r="N187" t="str">
        <v>B2-8.5-16.5</v>
      </c>
      <c r="O187">
        <v>72.125</v>
      </c>
      <c r="P187" s="19">
        <v>31514325</v>
      </c>
    </row>
    <row r="188" spans="5:16" x14ac:dyDescent="0.25">
      <c r="E188" s="1">
        <f t="shared" si="12"/>
        <v>182</v>
      </c>
      <c r="F188" s="10" t="str">
        <f t="shared" si="13"/>
        <v>B2-8.5-17</v>
      </c>
      <c r="G188" s="14">
        <f t="shared" si="16"/>
        <v>8.5</v>
      </c>
      <c r="H188" s="14">
        <f t="shared" si="17"/>
        <v>17</v>
      </c>
      <c r="I188" s="4">
        <f t="shared" si="14"/>
        <v>74.25</v>
      </c>
      <c r="J188" s="2">
        <f t="shared" si="15"/>
        <v>32342650</v>
      </c>
      <c r="K188" s="22">
        <v>1</v>
      </c>
      <c r="N188" t="str">
        <v>B2-8.5-17</v>
      </c>
      <c r="O188">
        <v>74.25</v>
      </c>
      <c r="P188" s="19">
        <v>32342650</v>
      </c>
    </row>
    <row r="189" spans="5:16" x14ac:dyDescent="0.25">
      <c r="E189" s="1">
        <f t="shared" si="12"/>
        <v>183</v>
      </c>
      <c r="F189" s="10" t="str">
        <f t="shared" si="13"/>
        <v>B2-8.5-17.5</v>
      </c>
      <c r="G189" s="14">
        <f t="shared" si="16"/>
        <v>8.5</v>
      </c>
      <c r="H189" s="14">
        <f t="shared" si="17"/>
        <v>17.5</v>
      </c>
      <c r="I189" s="4">
        <f t="shared" si="14"/>
        <v>76.375</v>
      </c>
      <c r="J189" s="2">
        <f t="shared" si="15"/>
        <v>33170975</v>
      </c>
      <c r="K189" s="22">
        <v>1</v>
      </c>
      <c r="N189" t="str">
        <v>B2-8.5-17.5</v>
      </c>
      <c r="O189">
        <v>76.375</v>
      </c>
      <c r="P189" s="19">
        <v>33170975</v>
      </c>
    </row>
    <row r="190" spans="5:16" x14ac:dyDescent="0.25">
      <c r="E190" s="1">
        <f t="shared" si="12"/>
        <v>184</v>
      </c>
      <c r="F190" s="10" t="str">
        <f t="shared" si="13"/>
        <v>B2-8.5-18</v>
      </c>
      <c r="G190" s="14">
        <f t="shared" si="16"/>
        <v>8.5</v>
      </c>
      <c r="H190" s="14">
        <f t="shared" si="17"/>
        <v>18</v>
      </c>
      <c r="I190" s="4">
        <f t="shared" si="14"/>
        <v>78.5</v>
      </c>
      <c r="J190" s="2">
        <f t="shared" si="15"/>
        <v>33999300</v>
      </c>
      <c r="K190" s="22">
        <v>1</v>
      </c>
      <c r="N190" t="str">
        <v>B2-8.5-18</v>
      </c>
      <c r="O190">
        <v>78.5</v>
      </c>
      <c r="P190" s="19">
        <v>33999300</v>
      </c>
    </row>
    <row r="191" spans="5:16" x14ac:dyDescent="0.25">
      <c r="E191" s="1">
        <f t="shared" si="12"/>
        <v>185</v>
      </c>
      <c r="F191" s="10" t="str">
        <f t="shared" si="13"/>
        <v>B2-9-7</v>
      </c>
      <c r="G191" s="14">
        <f t="shared" si="16"/>
        <v>9</v>
      </c>
      <c r="H191" s="14">
        <f t="shared" si="17"/>
        <v>7</v>
      </c>
      <c r="I191" s="4">
        <f t="shared" si="14"/>
        <v>33.5</v>
      </c>
      <c r="J191" s="2">
        <f t="shared" si="15"/>
        <v>16458300</v>
      </c>
      <c r="K191" s="22">
        <v>1</v>
      </c>
      <c r="N191" t="str">
        <v>B2-9-7</v>
      </c>
      <c r="O191">
        <v>33.5</v>
      </c>
      <c r="P191" s="19">
        <v>16458300</v>
      </c>
    </row>
    <row r="192" spans="5:16" x14ac:dyDescent="0.25">
      <c r="E192" s="1">
        <f t="shared" si="12"/>
        <v>186</v>
      </c>
      <c r="F192" s="10" t="str">
        <f t="shared" si="13"/>
        <v>B2-9-7.5</v>
      </c>
      <c r="G192" s="14">
        <f t="shared" si="16"/>
        <v>9</v>
      </c>
      <c r="H192" s="14">
        <f t="shared" si="17"/>
        <v>7.5</v>
      </c>
      <c r="I192" s="4">
        <f t="shared" si="14"/>
        <v>35.75</v>
      </c>
      <c r="J192" s="2">
        <f t="shared" si="15"/>
        <v>17335350</v>
      </c>
      <c r="K192" s="22">
        <v>1</v>
      </c>
      <c r="N192" t="str">
        <v>B2-9-7.5</v>
      </c>
      <c r="O192">
        <v>35.75</v>
      </c>
      <c r="P192" s="19">
        <v>17335350</v>
      </c>
    </row>
    <row r="193" spans="5:16" x14ac:dyDescent="0.25">
      <c r="E193" s="1">
        <f t="shared" si="12"/>
        <v>187</v>
      </c>
      <c r="F193" s="10" t="str">
        <f t="shared" si="13"/>
        <v>B2-9-8</v>
      </c>
      <c r="G193" s="14">
        <f t="shared" si="16"/>
        <v>9</v>
      </c>
      <c r="H193" s="14">
        <f t="shared" si="17"/>
        <v>8</v>
      </c>
      <c r="I193" s="4">
        <f t="shared" si="14"/>
        <v>38</v>
      </c>
      <c r="J193" s="2">
        <f t="shared" si="15"/>
        <v>18212400</v>
      </c>
      <c r="K193" s="22">
        <v>1</v>
      </c>
      <c r="N193" t="str">
        <v>B2-9-8</v>
      </c>
      <c r="O193">
        <v>38</v>
      </c>
      <c r="P193" s="19">
        <v>18212400</v>
      </c>
    </row>
    <row r="194" spans="5:16" x14ac:dyDescent="0.25">
      <c r="E194" s="1">
        <f t="shared" si="12"/>
        <v>188</v>
      </c>
      <c r="F194" s="10" t="str">
        <f t="shared" si="13"/>
        <v>B2-9-8.5</v>
      </c>
      <c r="G194" s="14">
        <f t="shared" si="16"/>
        <v>9</v>
      </c>
      <c r="H194" s="14">
        <f t="shared" si="17"/>
        <v>8.5</v>
      </c>
      <c r="I194" s="4">
        <f t="shared" si="14"/>
        <v>40.25</v>
      </c>
      <c r="J194" s="2">
        <f t="shared" si="15"/>
        <v>19089450</v>
      </c>
      <c r="K194" s="22">
        <v>1</v>
      </c>
      <c r="N194" t="str">
        <v>B2-9-8.5</v>
      </c>
      <c r="O194">
        <v>40.25</v>
      </c>
      <c r="P194" s="19">
        <v>19089450</v>
      </c>
    </row>
    <row r="195" spans="5:16" x14ac:dyDescent="0.25">
      <c r="E195" s="1">
        <f t="shared" si="12"/>
        <v>189</v>
      </c>
      <c r="F195" s="10" t="str">
        <f t="shared" si="13"/>
        <v>B2-9-9</v>
      </c>
      <c r="G195" s="14">
        <f t="shared" si="16"/>
        <v>9</v>
      </c>
      <c r="H195" s="14">
        <f t="shared" si="17"/>
        <v>9</v>
      </c>
      <c r="I195" s="4">
        <f t="shared" si="14"/>
        <v>42.5</v>
      </c>
      <c r="J195" s="2">
        <f t="shared" si="15"/>
        <v>19966500</v>
      </c>
      <c r="K195" s="22">
        <v>1</v>
      </c>
      <c r="N195" t="str">
        <v>B2-9-9</v>
      </c>
      <c r="O195">
        <v>42.5</v>
      </c>
      <c r="P195" s="19">
        <v>19966500</v>
      </c>
    </row>
    <row r="196" spans="5:16" x14ac:dyDescent="0.25">
      <c r="E196" s="1">
        <f t="shared" si="12"/>
        <v>190</v>
      </c>
      <c r="F196" s="10" t="str">
        <f t="shared" si="13"/>
        <v>B2-9-9.5</v>
      </c>
      <c r="G196" s="14">
        <f t="shared" si="16"/>
        <v>9</v>
      </c>
      <c r="H196" s="14">
        <f t="shared" si="17"/>
        <v>9.5</v>
      </c>
      <c r="I196" s="4">
        <f t="shared" si="14"/>
        <v>44.75</v>
      </c>
      <c r="J196" s="2">
        <f t="shared" si="15"/>
        <v>20843550</v>
      </c>
      <c r="K196" s="22">
        <v>1</v>
      </c>
      <c r="N196" t="str">
        <v>B2-9-9.5</v>
      </c>
      <c r="O196">
        <v>44.75</v>
      </c>
      <c r="P196" s="19">
        <v>20843550</v>
      </c>
    </row>
    <row r="197" spans="5:16" x14ac:dyDescent="0.25">
      <c r="E197" s="1">
        <f t="shared" si="12"/>
        <v>191</v>
      </c>
      <c r="F197" s="10" t="str">
        <f t="shared" si="13"/>
        <v>B2-9-10</v>
      </c>
      <c r="G197" s="14">
        <f t="shared" si="16"/>
        <v>9</v>
      </c>
      <c r="H197" s="14">
        <f t="shared" si="17"/>
        <v>10</v>
      </c>
      <c r="I197" s="4">
        <f t="shared" si="14"/>
        <v>47</v>
      </c>
      <c r="J197" s="2">
        <f t="shared" si="15"/>
        <v>21720600</v>
      </c>
      <c r="K197" s="22">
        <v>1</v>
      </c>
      <c r="N197" t="str">
        <v>B2-9-10</v>
      </c>
      <c r="O197">
        <v>47</v>
      </c>
      <c r="P197" s="19">
        <v>21720600</v>
      </c>
    </row>
    <row r="198" spans="5:16" x14ac:dyDescent="0.25">
      <c r="E198" s="1">
        <f t="shared" si="12"/>
        <v>192</v>
      </c>
      <c r="F198" s="10" t="str">
        <f t="shared" si="13"/>
        <v>B2-9-10.5</v>
      </c>
      <c r="G198" s="14">
        <f t="shared" si="16"/>
        <v>9</v>
      </c>
      <c r="H198" s="14">
        <f t="shared" si="17"/>
        <v>10.5</v>
      </c>
      <c r="I198" s="4">
        <f t="shared" si="14"/>
        <v>49.25</v>
      </c>
      <c r="J198" s="2">
        <f t="shared" si="15"/>
        <v>22597650</v>
      </c>
      <c r="K198" s="22">
        <v>1</v>
      </c>
      <c r="N198" t="str">
        <v>B2-9-10.5</v>
      </c>
      <c r="O198">
        <v>49.25</v>
      </c>
      <c r="P198" s="19">
        <v>22597650</v>
      </c>
    </row>
    <row r="199" spans="5:16" x14ac:dyDescent="0.25">
      <c r="E199" s="1">
        <f t="shared" ref="E199:E262" si="18">ROW()-6</f>
        <v>193</v>
      </c>
      <c r="F199" s="10" t="str">
        <f t="shared" ref="F199:F262" si="19">$C$4&amp;"-"&amp;G199&amp;"-"&amp;H199</f>
        <v>B2-9-11</v>
      </c>
      <c r="G199" s="14">
        <f t="shared" si="16"/>
        <v>9</v>
      </c>
      <c r="H199" s="14">
        <f t="shared" si="17"/>
        <v>11</v>
      </c>
      <c r="I199" s="4">
        <f t="shared" ref="I199:I262" si="20">SUM((G199*H199)/4,1)*2</f>
        <v>51.5</v>
      </c>
      <c r="J199" s="2">
        <f t="shared" ref="J199:J262" si="21">ROUND(SUM(I199*$C$6,$C$5),0)</f>
        <v>23474700</v>
      </c>
      <c r="K199" s="22">
        <v>1</v>
      </c>
      <c r="N199" t="str">
        <v>B2-9-11</v>
      </c>
      <c r="O199">
        <v>51.5</v>
      </c>
      <c r="P199" s="19">
        <v>23474700</v>
      </c>
    </row>
    <row r="200" spans="5:16" x14ac:dyDescent="0.25">
      <c r="E200" s="1">
        <f t="shared" si="18"/>
        <v>194</v>
      </c>
      <c r="F200" s="10" t="str">
        <f t="shared" si="19"/>
        <v>B2-9-11.5</v>
      </c>
      <c r="G200" s="14">
        <f t="shared" ref="G200:G263" si="22">$G$3+ROUNDDOWN($E199/($I$4+1),0)*0.5</f>
        <v>9</v>
      </c>
      <c r="H200" s="14">
        <f t="shared" ref="H200:H263" si="23">IF(MOD(E200-1,$I$4+1)=0,$H$3,H199+0.5)</f>
        <v>11.5</v>
      </c>
      <c r="I200" s="4">
        <f t="shared" si="20"/>
        <v>53.75</v>
      </c>
      <c r="J200" s="2">
        <f t="shared" si="21"/>
        <v>24351750</v>
      </c>
      <c r="K200" s="22">
        <v>1</v>
      </c>
      <c r="N200" t="str">
        <v>B2-9-11.5</v>
      </c>
      <c r="O200">
        <v>53.75</v>
      </c>
      <c r="P200" s="19">
        <v>24351750</v>
      </c>
    </row>
    <row r="201" spans="5:16" x14ac:dyDescent="0.25">
      <c r="E201" s="1">
        <f t="shared" si="18"/>
        <v>195</v>
      </c>
      <c r="F201" s="10" t="str">
        <f t="shared" si="19"/>
        <v>B2-9-12</v>
      </c>
      <c r="G201" s="14">
        <f t="shared" si="22"/>
        <v>9</v>
      </c>
      <c r="H201" s="14">
        <f t="shared" si="23"/>
        <v>12</v>
      </c>
      <c r="I201" s="4">
        <f t="shared" si="20"/>
        <v>56</v>
      </c>
      <c r="J201" s="2">
        <f t="shared" si="21"/>
        <v>25228800</v>
      </c>
      <c r="K201" s="22">
        <v>1</v>
      </c>
      <c r="N201" t="str">
        <v>B2-9-12</v>
      </c>
      <c r="O201">
        <v>56</v>
      </c>
      <c r="P201" s="19">
        <v>25228800</v>
      </c>
    </row>
    <row r="202" spans="5:16" x14ac:dyDescent="0.25">
      <c r="E202" s="1">
        <f t="shared" si="18"/>
        <v>196</v>
      </c>
      <c r="F202" s="10" t="str">
        <f t="shared" si="19"/>
        <v>B2-9-12.5</v>
      </c>
      <c r="G202" s="14">
        <f t="shared" si="22"/>
        <v>9</v>
      </c>
      <c r="H202" s="14">
        <f t="shared" si="23"/>
        <v>12.5</v>
      </c>
      <c r="I202" s="4">
        <f t="shared" si="20"/>
        <v>58.25</v>
      </c>
      <c r="J202" s="2">
        <f t="shared" si="21"/>
        <v>26105850</v>
      </c>
      <c r="K202" s="22">
        <v>1</v>
      </c>
      <c r="N202" t="str">
        <v>B2-9-12.5</v>
      </c>
      <c r="O202">
        <v>58.25</v>
      </c>
      <c r="P202" s="19">
        <v>26105850</v>
      </c>
    </row>
    <row r="203" spans="5:16" x14ac:dyDescent="0.25">
      <c r="E203" s="1">
        <f t="shared" si="18"/>
        <v>197</v>
      </c>
      <c r="F203" s="10" t="str">
        <f t="shared" si="19"/>
        <v>B2-9-13</v>
      </c>
      <c r="G203" s="14">
        <f t="shared" si="22"/>
        <v>9</v>
      </c>
      <c r="H203" s="14">
        <f t="shared" si="23"/>
        <v>13</v>
      </c>
      <c r="I203" s="4">
        <f t="shared" si="20"/>
        <v>60.5</v>
      </c>
      <c r="J203" s="2">
        <f t="shared" si="21"/>
        <v>26982900</v>
      </c>
      <c r="K203" s="22">
        <v>1</v>
      </c>
      <c r="N203" t="str">
        <v>B2-9-13</v>
      </c>
      <c r="O203">
        <v>60.5</v>
      </c>
      <c r="P203" s="19">
        <v>26982900</v>
      </c>
    </row>
    <row r="204" spans="5:16" x14ac:dyDescent="0.25">
      <c r="E204" s="1">
        <f t="shared" si="18"/>
        <v>198</v>
      </c>
      <c r="F204" s="10" t="str">
        <f t="shared" si="19"/>
        <v>B2-9-13.5</v>
      </c>
      <c r="G204" s="14">
        <f t="shared" si="22"/>
        <v>9</v>
      </c>
      <c r="H204" s="14">
        <f t="shared" si="23"/>
        <v>13.5</v>
      </c>
      <c r="I204" s="4">
        <f t="shared" si="20"/>
        <v>62.75</v>
      </c>
      <c r="J204" s="2">
        <f t="shared" si="21"/>
        <v>27859950</v>
      </c>
      <c r="K204" s="22">
        <v>1</v>
      </c>
      <c r="N204" t="str">
        <v>B2-9-13.5</v>
      </c>
      <c r="O204">
        <v>62.75</v>
      </c>
      <c r="P204" s="19">
        <v>27859950</v>
      </c>
    </row>
    <row r="205" spans="5:16" x14ac:dyDescent="0.25">
      <c r="E205" s="1">
        <f t="shared" si="18"/>
        <v>199</v>
      </c>
      <c r="F205" s="10" t="str">
        <f t="shared" si="19"/>
        <v>B2-9-14</v>
      </c>
      <c r="G205" s="14">
        <f t="shared" si="22"/>
        <v>9</v>
      </c>
      <c r="H205" s="14">
        <f t="shared" si="23"/>
        <v>14</v>
      </c>
      <c r="I205" s="4">
        <f t="shared" si="20"/>
        <v>65</v>
      </c>
      <c r="J205" s="2">
        <f t="shared" si="21"/>
        <v>28737000</v>
      </c>
      <c r="K205" s="22">
        <v>1</v>
      </c>
      <c r="N205" t="str">
        <v>B2-9-14</v>
      </c>
      <c r="O205">
        <v>65</v>
      </c>
      <c r="P205" s="19">
        <v>28737000</v>
      </c>
    </row>
    <row r="206" spans="5:16" x14ac:dyDescent="0.25">
      <c r="E206" s="1">
        <f t="shared" si="18"/>
        <v>200</v>
      </c>
      <c r="F206" s="10" t="str">
        <f t="shared" si="19"/>
        <v>B2-9-14.5</v>
      </c>
      <c r="G206" s="14">
        <f t="shared" si="22"/>
        <v>9</v>
      </c>
      <c r="H206" s="14">
        <f t="shared" si="23"/>
        <v>14.5</v>
      </c>
      <c r="I206" s="4">
        <f t="shared" si="20"/>
        <v>67.25</v>
      </c>
      <c r="J206" s="2">
        <f t="shared" si="21"/>
        <v>29614050</v>
      </c>
      <c r="K206" s="22">
        <v>1</v>
      </c>
      <c r="N206" t="str">
        <v>B2-9-14.5</v>
      </c>
      <c r="O206">
        <v>67.25</v>
      </c>
      <c r="P206" s="19">
        <v>29614050</v>
      </c>
    </row>
    <row r="207" spans="5:16" x14ac:dyDescent="0.25">
      <c r="E207" s="1">
        <f t="shared" si="18"/>
        <v>201</v>
      </c>
      <c r="F207" s="10" t="str">
        <f t="shared" si="19"/>
        <v>B2-9-15</v>
      </c>
      <c r="G207" s="14">
        <f t="shared" si="22"/>
        <v>9</v>
      </c>
      <c r="H207" s="14">
        <f t="shared" si="23"/>
        <v>15</v>
      </c>
      <c r="I207" s="4">
        <f t="shared" si="20"/>
        <v>69.5</v>
      </c>
      <c r="J207" s="2">
        <f t="shared" si="21"/>
        <v>30491100</v>
      </c>
      <c r="K207" s="22">
        <v>1</v>
      </c>
      <c r="N207" t="str">
        <v>B2-9-15</v>
      </c>
      <c r="O207">
        <v>69.5</v>
      </c>
      <c r="P207" s="19">
        <v>30491100</v>
      </c>
    </row>
    <row r="208" spans="5:16" x14ac:dyDescent="0.25">
      <c r="E208" s="1">
        <f t="shared" si="18"/>
        <v>202</v>
      </c>
      <c r="F208" s="10" t="str">
        <f t="shared" si="19"/>
        <v>B2-9-15.5</v>
      </c>
      <c r="G208" s="14">
        <f t="shared" si="22"/>
        <v>9</v>
      </c>
      <c r="H208" s="14">
        <f t="shared" si="23"/>
        <v>15.5</v>
      </c>
      <c r="I208" s="4">
        <f t="shared" si="20"/>
        <v>71.75</v>
      </c>
      <c r="J208" s="2">
        <f t="shared" si="21"/>
        <v>31368150</v>
      </c>
      <c r="K208" s="22">
        <v>1</v>
      </c>
      <c r="N208" t="str">
        <v>B2-9-15.5</v>
      </c>
      <c r="O208">
        <v>71.75</v>
      </c>
      <c r="P208" s="19">
        <v>31368150</v>
      </c>
    </row>
    <row r="209" spans="5:16" x14ac:dyDescent="0.25">
      <c r="E209" s="1">
        <f t="shared" si="18"/>
        <v>203</v>
      </c>
      <c r="F209" s="10" t="str">
        <f t="shared" si="19"/>
        <v>B2-9-16</v>
      </c>
      <c r="G209" s="14">
        <f t="shared" si="22"/>
        <v>9</v>
      </c>
      <c r="H209" s="14">
        <f t="shared" si="23"/>
        <v>16</v>
      </c>
      <c r="I209" s="4">
        <f t="shared" si="20"/>
        <v>74</v>
      </c>
      <c r="J209" s="2">
        <f t="shared" si="21"/>
        <v>32245200</v>
      </c>
      <c r="K209" s="22">
        <v>1</v>
      </c>
      <c r="N209" t="str">
        <v>B2-9-16</v>
      </c>
      <c r="O209">
        <v>74</v>
      </c>
      <c r="P209" s="19">
        <v>32245200</v>
      </c>
    </row>
    <row r="210" spans="5:16" x14ac:dyDescent="0.25">
      <c r="E210" s="1">
        <f t="shared" si="18"/>
        <v>204</v>
      </c>
      <c r="F210" s="10" t="str">
        <f t="shared" si="19"/>
        <v>B2-9-16.5</v>
      </c>
      <c r="G210" s="14">
        <f t="shared" si="22"/>
        <v>9</v>
      </c>
      <c r="H210" s="14">
        <f t="shared" si="23"/>
        <v>16.5</v>
      </c>
      <c r="I210" s="4">
        <f t="shared" si="20"/>
        <v>76.25</v>
      </c>
      <c r="J210" s="2">
        <f t="shared" si="21"/>
        <v>33122250</v>
      </c>
      <c r="K210" s="22">
        <v>1</v>
      </c>
      <c r="N210" t="str">
        <v>B2-9-16.5</v>
      </c>
      <c r="O210">
        <v>76.25</v>
      </c>
      <c r="P210" s="19">
        <v>33122250</v>
      </c>
    </row>
    <row r="211" spans="5:16" x14ac:dyDescent="0.25">
      <c r="E211" s="1">
        <f t="shared" si="18"/>
        <v>205</v>
      </c>
      <c r="F211" s="10" t="str">
        <f t="shared" si="19"/>
        <v>B2-9-17</v>
      </c>
      <c r="G211" s="14">
        <f t="shared" si="22"/>
        <v>9</v>
      </c>
      <c r="H211" s="14">
        <f t="shared" si="23"/>
        <v>17</v>
      </c>
      <c r="I211" s="4">
        <f t="shared" si="20"/>
        <v>78.5</v>
      </c>
      <c r="J211" s="2">
        <f t="shared" si="21"/>
        <v>33999300</v>
      </c>
      <c r="K211" s="22">
        <v>1</v>
      </c>
      <c r="N211" t="str">
        <v>B2-9-17</v>
      </c>
      <c r="O211">
        <v>78.5</v>
      </c>
      <c r="P211" s="19">
        <v>33999300</v>
      </c>
    </row>
    <row r="212" spans="5:16" x14ac:dyDescent="0.25">
      <c r="E212" s="1">
        <f t="shared" si="18"/>
        <v>206</v>
      </c>
      <c r="F212" s="10" t="str">
        <f t="shared" si="19"/>
        <v>B2-9-17.5</v>
      </c>
      <c r="G212" s="14">
        <f t="shared" si="22"/>
        <v>9</v>
      </c>
      <c r="H212" s="14">
        <f t="shared" si="23"/>
        <v>17.5</v>
      </c>
      <c r="I212" s="4">
        <f t="shared" si="20"/>
        <v>80.75</v>
      </c>
      <c r="J212" s="2">
        <f t="shared" si="21"/>
        <v>34876350</v>
      </c>
      <c r="K212" s="22">
        <v>1</v>
      </c>
      <c r="N212" t="str">
        <v>B2-9-17.5</v>
      </c>
      <c r="O212">
        <v>80.75</v>
      </c>
      <c r="P212" s="19">
        <v>34876350</v>
      </c>
    </row>
    <row r="213" spans="5:16" x14ac:dyDescent="0.25">
      <c r="E213" s="1">
        <f t="shared" si="18"/>
        <v>207</v>
      </c>
      <c r="F213" s="10" t="str">
        <f t="shared" si="19"/>
        <v>B2-9-18</v>
      </c>
      <c r="G213" s="14">
        <f t="shared" si="22"/>
        <v>9</v>
      </c>
      <c r="H213" s="14">
        <f t="shared" si="23"/>
        <v>18</v>
      </c>
      <c r="I213" s="4">
        <f t="shared" si="20"/>
        <v>83</v>
      </c>
      <c r="J213" s="2">
        <f t="shared" si="21"/>
        <v>35753400</v>
      </c>
      <c r="K213" s="22">
        <v>1</v>
      </c>
      <c r="N213" t="str">
        <v>B2-9-18</v>
      </c>
      <c r="O213">
        <v>83</v>
      </c>
      <c r="P213" s="19">
        <v>35753400</v>
      </c>
    </row>
    <row r="214" spans="5:16" x14ac:dyDescent="0.25">
      <c r="E214" s="1">
        <f t="shared" si="18"/>
        <v>208</v>
      </c>
      <c r="F214" s="10" t="str">
        <f t="shared" si="19"/>
        <v>B2-9.5-7</v>
      </c>
      <c r="G214" s="14">
        <f t="shared" si="22"/>
        <v>9.5</v>
      </c>
      <c r="H214" s="14">
        <f t="shared" si="23"/>
        <v>7</v>
      </c>
      <c r="I214" s="4">
        <f t="shared" si="20"/>
        <v>35.25</v>
      </c>
      <c r="J214" s="2">
        <f t="shared" si="21"/>
        <v>17140450</v>
      </c>
      <c r="K214" s="22">
        <v>1</v>
      </c>
      <c r="N214" t="str">
        <v>B2-9.5-7</v>
      </c>
      <c r="O214">
        <v>35.25</v>
      </c>
      <c r="P214" s="19">
        <v>17140450</v>
      </c>
    </row>
    <row r="215" spans="5:16" x14ac:dyDescent="0.25">
      <c r="E215" s="1">
        <f t="shared" si="18"/>
        <v>209</v>
      </c>
      <c r="F215" s="10" t="str">
        <f t="shared" si="19"/>
        <v>B2-9.5-7.5</v>
      </c>
      <c r="G215" s="14">
        <f t="shared" si="22"/>
        <v>9.5</v>
      </c>
      <c r="H215" s="14">
        <f t="shared" si="23"/>
        <v>7.5</v>
      </c>
      <c r="I215" s="4">
        <f t="shared" si="20"/>
        <v>37.625</v>
      </c>
      <c r="J215" s="2">
        <f t="shared" si="21"/>
        <v>18066225</v>
      </c>
      <c r="K215" s="22">
        <v>1</v>
      </c>
      <c r="N215" t="str">
        <v>B2-9.5-7.5</v>
      </c>
      <c r="O215">
        <v>37.625</v>
      </c>
      <c r="P215" s="19">
        <v>18066225</v>
      </c>
    </row>
    <row r="216" spans="5:16" x14ac:dyDescent="0.25">
      <c r="E216" s="1">
        <f t="shared" si="18"/>
        <v>210</v>
      </c>
      <c r="F216" s="10" t="str">
        <f t="shared" si="19"/>
        <v>B2-9.5-8</v>
      </c>
      <c r="G216" s="14">
        <f t="shared" si="22"/>
        <v>9.5</v>
      </c>
      <c r="H216" s="14">
        <f t="shared" si="23"/>
        <v>8</v>
      </c>
      <c r="I216" s="4">
        <f t="shared" si="20"/>
        <v>40</v>
      </c>
      <c r="J216" s="2">
        <f t="shared" si="21"/>
        <v>18992000</v>
      </c>
      <c r="K216" s="22">
        <v>1</v>
      </c>
      <c r="N216" t="str">
        <v>B2-9.5-8</v>
      </c>
      <c r="O216">
        <v>40</v>
      </c>
      <c r="P216" s="19">
        <v>18992000</v>
      </c>
    </row>
    <row r="217" spans="5:16" x14ac:dyDescent="0.25">
      <c r="E217" s="1">
        <f t="shared" si="18"/>
        <v>211</v>
      </c>
      <c r="F217" s="10" t="str">
        <f t="shared" si="19"/>
        <v>B2-9.5-8.5</v>
      </c>
      <c r="G217" s="14">
        <f t="shared" si="22"/>
        <v>9.5</v>
      </c>
      <c r="H217" s="14">
        <f t="shared" si="23"/>
        <v>8.5</v>
      </c>
      <c r="I217" s="4">
        <f t="shared" si="20"/>
        <v>42.375</v>
      </c>
      <c r="J217" s="2">
        <f t="shared" si="21"/>
        <v>19917775</v>
      </c>
      <c r="K217" s="22">
        <v>1</v>
      </c>
      <c r="N217" t="str">
        <v>B2-9.5-8.5</v>
      </c>
      <c r="O217">
        <v>42.375</v>
      </c>
      <c r="P217" s="19">
        <v>19917775</v>
      </c>
    </row>
    <row r="218" spans="5:16" x14ac:dyDescent="0.25">
      <c r="E218" s="1">
        <f t="shared" si="18"/>
        <v>212</v>
      </c>
      <c r="F218" s="10" t="str">
        <f t="shared" si="19"/>
        <v>B2-9.5-9</v>
      </c>
      <c r="G218" s="14">
        <f t="shared" si="22"/>
        <v>9.5</v>
      </c>
      <c r="H218" s="14">
        <f t="shared" si="23"/>
        <v>9</v>
      </c>
      <c r="I218" s="4">
        <f t="shared" si="20"/>
        <v>44.75</v>
      </c>
      <c r="J218" s="2">
        <f t="shared" si="21"/>
        <v>20843550</v>
      </c>
      <c r="K218" s="22">
        <v>1</v>
      </c>
      <c r="N218" t="str">
        <v>B2-9.5-9</v>
      </c>
      <c r="O218">
        <v>44.75</v>
      </c>
      <c r="P218" s="19">
        <v>20843550</v>
      </c>
    </row>
    <row r="219" spans="5:16" x14ac:dyDescent="0.25">
      <c r="E219" s="1">
        <f t="shared" si="18"/>
        <v>213</v>
      </c>
      <c r="F219" s="10" t="str">
        <f t="shared" si="19"/>
        <v>B2-9.5-9.5</v>
      </c>
      <c r="G219" s="14">
        <f t="shared" si="22"/>
        <v>9.5</v>
      </c>
      <c r="H219" s="14">
        <f t="shared" si="23"/>
        <v>9.5</v>
      </c>
      <c r="I219" s="4">
        <f t="shared" si="20"/>
        <v>47.125</v>
      </c>
      <c r="J219" s="2">
        <f t="shared" si="21"/>
        <v>21769325</v>
      </c>
      <c r="K219" s="22">
        <v>1</v>
      </c>
      <c r="N219" t="str">
        <v>B2-9.5-9.5</v>
      </c>
      <c r="O219">
        <v>47.125</v>
      </c>
      <c r="P219" s="19">
        <v>21769325</v>
      </c>
    </row>
    <row r="220" spans="5:16" x14ac:dyDescent="0.25">
      <c r="E220" s="1">
        <f t="shared" si="18"/>
        <v>214</v>
      </c>
      <c r="F220" s="10" t="str">
        <f t="shared" si="19"/>
        <v>B2-9.5-10</v>
      </c>
      <c r="G220" s="14">
        <f t="shared" si="22"/>
        <v>9.5</v>
      </c>
      <c r="H220" s="14">
        <f t="shared" si="23"/>
        <v>10</v>
      </c>
      <c r="I220" s="4">
        <f t="shared" si="20"/>
        <v>49.5</v>
      </c>
      <c r="J220" s="2">
        <f t="shared" si="21"/>
        <v>22695100</v>
      </c>
      <c r="K220" s="22">
        <v>1</v>
      </c>
      <c r="N220" t="str">
        <v>B2-9.5-10</v>
      </c>
      <c r="O220">
        <v>49.5</v>
      </c>
      <c r="P220" s="19">
        <v>22695100</v>
      </c>
    </row>
    <row r="221" spans="5:16" x14ac:dyDescent="0.25">
      <c r="E221" s="1">
        <f t="shared" si="18"/>
        <v>215</v>
      </c>
      <c r="F221" s="10" t="str">
        <f t="shared" si="19"/>
        <v>B2-9.5-10.5</v>
      </c>
      <c r="G221" s="14">
        <f t="shared" si="22"/>
        <v>9.5</v>
      </c>
      <c r="H221" s="14">
        <f t="shared" si="23"/>
        <v>10.5</v>
      </c>
      <c r="I221" s="4">
        <f t="shared" si="20"/>
        <v>51.875</v>
      </c>
      <c r="J221" s="2">
        <f t="shared" si="21"/>
        <v>23620875</v>
      </c>
      <c r="K221" s="22">
        <v>1</v>
      </c>
      <c r="N221" t="str">
        <v>B2-9.5-10.5</v>
      </c>
      <c r="O221">
        <v>51.875</v>
      </c>
      <c r="P221" s="19">
        <v>23620875</v>
      </c>
    </row>
    <row r="222" spans="5:16" x14ac:dyDescent="0.25">
      <c r="E222" s="1">
        <f t="shared" si="18"/>
        <v>216</v>
      </c>
      <c r="F222" s="10" t="str">
        <f t="shared" si="19"/>
        <v>B2-9.5-11</v>
      </c>
      <c r="G222" s="14">
        <f t="shared" si="22"/>
        <v>9.5</v>
      </c>
      <c r="H222" s="14">
        <f t="shared" si="23"/>
        <v>11</v>
      </c>
      <c r="I222" s="4">
        <f t="shared" si="20"/>
        <v>54.25</v>
      </c>
      <c r="J222" s="2">
        <f t="shared" si="21"/>
        <v>24546650</v>
      </c>
      <c r="K222" s="22">
        <v>1</v>
      </c>
      <c r="N222" t="str">
        <v>B2-9.5-11</v>
      </c>
      <c r="O222">
        <v>54.25</v>
      </c>
      <c r="P222" s="19">
        <v>24546650</v>
      </c>
    </row>
    <row r="223" spans="5:16" x14ac:dyDescent="0.25">
      <c r="E223" s="1">
        <f t="shared" si="18"/>
        <v>217</v>
      </c>
      <c r="F223" s="10" t="str">
        <f t="shared" si="19"/>
        <v>B2-9.5-11.5</v>
      </c>
      <c r="G223" s="14">
        <f t="shared" si="22"/>
        <v>9.5</v>
      </c>
      <c r="H223" s="14">
        <f t="shared" si="23"/>
        <v>11.5</v>
      </c>
      <c r="I223" s="4">
        <f t="shared" si="20"/>
        <v>56.625</v>
      </c>
      <c r="J223" s="2">
        <f t="shared" si="21"/>
        <v>25472425</v>
      </c>
      <c r="K223" s="22">
        <v>1</v>
      </c>
      <c r="N223" t="str">
        <v>B2-9.5-11.5</v>
      </c>
      <c r="O223">
        <v>56.625</v>
      </c>
      <c r="P223" s="19">
        <v>25472425</v>
      </c>
    </row>
    <row r="224" spans="5:16" x14ac:dyDescent="0.25">
      <c r="E224" s="1">
        <f t="shared" si="18"/>
        <v>218</v>
      </c>
      <c r="F224" s="10" t="str">
        <f t="shared" si="19"/>
        <v>B2-9.5-12</v>
      </c>
      <c r="G224" s="14">
        <f t="shared" si="22"/>
        <v>9.5</v>
      </c>
      <c r="H224" s="14">
        <f t="shared" si="23"/>
        <v>12</v>
      </c>
      <c r="I224" s="4">
        <f t="shared" si="20"/>
        <v>59</v>
      </c>
      <c r="J224" s="2">
        <f t="shared" si="21"/>
        <v>26398200</v>
      </c>
      <c r="K224" s="22">
        <v>1</v>
      </c>
      <c r="N224" t="str">
        <v>B2-9.5-12</v>
      </c>
      <c r="O224">
        <v>59</v>
      </c>
      <c r="P224" s="19">
        <v>26398200</v>
      </c>
    </row>
    <row r="225" spans="5:16" x14ac:dyDescent="0.25">
      <c r="E225" s="1">
        <f t="shared" si="18"/>
        <v>219</v>
      </c>
      <c r="F225" s="10" t="str">
        <f t="shared" si="19"/>
        <v>B2-9.5-12.5</v>
      </c>
      <c r="G225" s="14">
        <f t="shared" si="22"/>
        <v>9.5</v>
      </c>
      <c r="H225" s="14">
        <f t="shared" si="23"/>
        <v>12.5</v>
      </c>
      <c r="I225" s="4">
        <f t="shared" si="20"/>
        <v>61.375</v>
      </c>
      <c r="J225" s="2">
        <f t="shared" si="21"/>
        <v>27323975</v>
      </c>
      <c r="K225" s="22">
        <v>1</v>
      </c>
      <c r="N225" t="str">
        <v>B2-9.5-12.5</v>
      </c>
      <c r="O225">
        <v>61.375</v>
      </c>
      <c r="P225" s="19">
        <v>27323975</v>
      </c>
    </row>
    <row r="226" spans="5:16" x14ac:dyDescent="0.25">
      <c r="E226" s="1">
        <f t="shared" si="18"/>
        <v>220</v>
      </c>
      <c r="F226" s="10" t="str">
        <f t="shared" si="19"/>
        <v>B2-9.5-13</v>
      </c>
      <c r="G226" s="14">
        <f t="shared" si="22"/>
        <v>9.5</v>
      </c>
      <c r="H226" s="14">
        <f t="shared" si="23"/>
        <v>13</v>
      </c>
      <c r="I226" s="4">
        <f t="shared" si="20"/>
        <v>63.75</v>
      </c>
      <c r="J226" s="2">
        <f t="shared" si="21"/>
        <v>28249750</v>
      </c>
      <c r="K226" s="22">
        <v>1</v>
      </c>
      <c r="N226" t="str">
        <v>B2-9.5-13</v>
      </c>
      <c r="O226">
        <v>63.75</v>
      </c>
      <c r="P226" s="19">
        <v>28249750</v>
      </c>
    </row>
    <row r="227" spans="5:16" x14ac:dyDescent="0.25">
      <c r="E227" s="1">
        <f t="shared" si="18"/>
        <v>221</v>
      </c>
      <c r="F227" s="10" t="str">
        <f t="shared" si="19"/>
        <v>B2-9.5-13.5</v>
      </c>
      <c r="G227" s="14">
        <f t="shared" si="22"/>
        <v>9.5</v>
      </c>
      <c r="H227" s="14">
        <f t="shared" si="23"/>
        <v>13.5</v>
      </c>
      <c r="I227" s="4">
        <f t="shared" si="20"/>
        <v>66.125</v>
      </c>
      <c r="J227" s="2">
        <f t="shared" si="21"/>
        <v>29175525</v>
      </c>
      <c r="K227" s="22">
        <v>1</v>
      </c>
      <c r="N227" t="str">
        <v>B2-9.5-13.5</v>
      </c>
      <c r="O227">
        <v>66.125</v>
      </c>
      <c r="P227" s="19">
        <v>29175525</v>
      </c>
    </row>
    <row r="228" spans="5:16" x14ac:dyDescent="0.25">
      <c r="E228" s="1">
        <f t="shared" si="18"/>
        <v>222</v>
      </c>
      <c r="F228" s="10" t="str">
        <f t="shared" si="19"/>
        <v>B2-9.5-14</v>
      </c>
      <c r="G228" s="14">
        <f t="shared" si="22"/>
        <v>9.5</v>
      </c>
      <c r="H228" s="14">
        <f t="shared" si="23"/>
        <v>14</v>
      </c>
      <c r="I228" s="4">
        <f t="shared" si="20"/>
        <v>68.5</v>
      </c>
      <c r="J228" s="2">
        <f t="shared" si="21"/>
        <v>30101300</v>
      </c>
      <c r="K228" s="22">
        <v>1</v>
      </c>
      <c r="N228" t="str">
        <v>B2-9.5-14</v>
      </c>
      <c r="O228">
        <v>68.5</v>
      </c>
      <c r="P228" s="19">
        <v>30101300</v>
      </c>
    </row>
    <row r="229" spans="5:16" x14ac:dyDescent="0.25">
      <c r="E229" s="1">
        <f t="shared" si="18"/>
        <v>223</v>
      </c>
      <c r="F229" s="10" t="str">
        <f t="shared" si="19"/>
        <v>B2-9.5-14.5</v>
      </c>
      <c r="G229" s="14">
        <f t="shared" si="22"/>
        <v>9.5</v>
      </c>
      <c r="H229" s="14">
        <f t="shared" si="23"/>
        <v>14.5</v>
      </c>
      <c r="I229" s="4">
        <f t="shared" si="20"/>
        <v>70.875</v>
      </c>
      <c r="J229" s="2">
        <f t="shared" si="21"/>
        <v>31027075</v>
      </c>
      <c r="K229" s="22">
        <v>1</v>
      </c>
      <c r="N229" t="str">
        <v>B2-9.5-14.5</v>
      </c>
      <c r="O229">
        <v>70.875</v>
      </c>
      <c r="P229" s="19">
        <v>31027075</v>
      </c>
    </row>
    <row r="230" spans="5:16" x14ac:dyDescent="0.25">
      <c r="E230" s="1">
        <f t="shared" si="18"/>
        <v>224</v>
      </c>
      <c r="F230" s="10" t="str">
        <f t="shared" si="19"/>
        <v>B2-9.5-15</v>
      </c>
      <c r="G230" s="14">
        <f t="shared" si="22"/>
        <v>9.5</v>
      </c>
      <c r="H230" s="14">
        <f t="shared" si="23"/>
        <v>15</v>
      </c>
      <c r="I230" s="4">
        <f t="shared" si="20"/>
        <v>73.25</v>
      </c>
      <c r="J230" s="2">
        <f t="shared" si="21"/>
        <v>31952850</v>
      </c>
      <c r="K230" s="22">
        <v>1</v>
      </c>
      <c r="N230" t="str">
        <v>B2-9.5-15</v>
      </c>
      <c r="O230">
        <v>73.25</v>
      </c>
      <c r="P230" s="19">
        <v>31952850</v>
      </c>
    </row>
    <row r="231" spans="5:16" x14ac:dyDescent="0.25">
      <c r="E231" s="1">
        <f t="shared" si="18"/>
        <v>225</v>
      </c>
      <c r="F231" s="10" t="str">
        <f t="shared" si="19"/>
        <v>B2-9.5-15.5</v>
      </c>
      <c r="G231" s="14">
        <f t="shared" si="22"/>
        <v>9.5</v>
      </c>
      <c r="H231" s="14">
        <f t="shared" si="23"/>
        <v>15.5</v>
      </c>
      <c r="I231" s="4">
        <f t="shared" si="20"/>
        <v>75.625</v>
      </c>
      <c r="J231" s="2">
        <f t="shared" si="21"/>
        <v>32878625</v>
      </c>
      <c r="K231" s="22">
        <v>1</v>
      </c>
      <c r="N231" t="str">
        <v>B2-9.5-15.5</v>
      </c>
      <c r="O231">
        <v>75.625</v>
      </c>
      <c r="P231" s="19">
        <v>32878625</v>
      </c>
    </row>
    <row r="232" spans="5:16" x14ac:dyDescent="0.25">
      <c r="E232" s="1">
        <f t="shared" si="18"/>
        <v>226</v>
      </c>
      <c r="F232" s="10" t="str">
        <f t="shared" si="19"/>
        <v>B2-9.5-16</v>
      </c>
      <c r="G232" s="14">
        <f t="shared" si="22"/>
        <v>9.5</v>
      </c>
      <c r="H232" s="14">
        <f t="shared" si="23"/>
        <v>16</v>
      </c>
      <c r="I232" s="4">
        <f t="shared" si="20"/>
        <v>78</v>
      </c>
      <c r="J232" s="2">
        <f t="shared" si="21"/>
        <v>33804400</v>
      </c>
      <c r="K232" s="22">
        <v>1</v>
      </c>
      <c r="N232" t="str">
        <v>B2-9.5-16</v>
      </c>
      <c r="O232">
        <v>78</v>
      </c>
      <c r="P232" s="19">
        <v>33804400</v>
      </c>
    </row>
    <row r="233" spans="5:16" x14ac:dyDescent="0.25">
      <c r="E233" s="1">
        <f t="shared" si="18"/>
        <v>227</v>
      </c>
      <c r="F233" s="10" t="str">
        <f t="shared" si="19"/>
        <v>B2-9.5-16.5</v>
      </c>
      <c r="G233" s="14">
        <f t="shared" si="22"/>
        <v>9.5</v>
      </c>
      <c r="H233" s="14">
        <f t="shared" si="23"/>
        <v>16.5</v>
      </c>
      <c r="I233" s="4">
        <f t="shared" si="20"/>
        <v>80.375</v>
      </c>
      <c r="J233" s="2">
        <f t="shared" si="21"/>
        <v>34730175</v>
      </c>
      <c r="K233" s="22">
        <v>1</v>
      </c>
      <c r="N233" t="str">
        <v>B2-9.5-16.5</v>
      </c>
      <c r="O233">
        <v>80.375</v>
      </c>
      <c r="P233" s="19">
        <v>34730175</v>
      </c>
    </row>
    <row r="234" spans="5:16" x14ac:dyDescent="0.25">
      <c r="E234" s="1">
        <f t="shared" si="18"/>
        <v>228</v>
      </c>
      <c r="F234" s="10" t="str">
        <f t="shared" si="19"/>
        <v>B2-9.5-17</v>
      </c>
      <c r="G234" s="14">
        <f t="shared" si="22"/>
        <v>9.5</v>
      </c>
      <c r="H234" s="14">
        <f t="shared" si="23"/>
        <v>17</v>
      </c>
      <c r="I234" s="4">
        <f t="shared" si="20"/>
        <v>82.75</v>
      </c>
      <c r="J234" s="2">
        <f t="shared" si="21"/>
        <v>35655950</v>
      </c>
      <c r="K234" s="22">
        <v>1</v>
      </c>
      <c r="N234" t="str">
        <v>B2-9.5-17</v>
      </c>
      <c r="O234">
        <v>82.75</v>
      </c>
      <c r="P234" s="19">
        <v>35655950</v>
      </c>
    </row>
    <row r="235" spans="5:16" x14ac:dyDescent="0.25">
      <c r="E235" s="1">
        <f t="shared" si="18"/>
        <v>229</v>
      </c>
      <c r="F235" s="10" t="str">
        <f t="shared" si="19"/>
        <v>B2-9.5-17.5</v>
      </c>
      <c r="G235" s="14">
        <f t="shared" si="22"/>
        <v>9.5</v>
      </c>
      <c r="H235" s="14">
        <f t="shared" si="23"/>
        <v>17.5</v>
      </c>
      <c r="I235" s="4">
        <f t="shared" si="20"/>
        <v>85.125</v>
      </c>
      <c r="J235" s="2">
        <f t="shared" si="21"/>
        <v>36581725</v>
      </c>
      <c r="K235" s="22">
        <v>1</v>
      </c>
      <c r="N235" t="str">
        <v>B2-9.5-17.5</v>
      </c>
      <c r="O235">
        <v>85.125</v>
      </c>
      <c r="P235" s="19">
        <v>36581725</v>
      </c>
    </row>
    <row r="236" spans="5:16" x14ac:dyDescent="0.25">
      <c r="E236" s="1">
        <f t="shared" si="18"/>
        <v>230</v>
      </c>
      <c r="F236" s="10" t="str">
        <f t="shared" si="19"/>
        <v>B2-9.5-18</v>
      </c>
      <c r="G236" s="14">
        <f t="shared" si="22"/>
        <v>9.5</v>
      </c>
      <c r="H236" s="14">
        <f t="shared" si="23"/>
        <v>18</v>
      </c>
      <c r="I236" s="4">
        <f t="shared" si="20"/>
        <v>87.5</v>
      </c>
      <c r="J236" s="2">
        <f t="shared" si="21"/>
        <v>37507500</v>
      </c>
      <c r="K236" s="22">
        <v>1</v>
      </c>
      <c r="N236" t="str">
        <v>B2-9.5-18</v>
      </c>
      <c r="O236">
        <v>87.5</v>
      </c>
      <c r="P236" s="19">
        <v>37507500</v>
      </c>
    </row>
    <row r="237" spans="5:16" x14ac:dyDescent="0.25">
      <c r="E237" s="1">
        <f t="shared" si="18"/>
        <v>231</v>
      </c>
      <c r="F237" s="10" t="str">
        <f t="shared" si="19"/>
        <v>B2-10-7</v>
      </c>
      <c r="G237" s="14">
        <f t="shared" si="22"/>
        <v>10</v>
      </c>
      <c r="H237" s="14">
        <f t="shared" si="23"/>
        <v>7</v>
      </c>
      <c r="I237" s="4">
        <f t="shared" si="20"/>
        <v>37</v>
      </c>
      <c r="J237" s="2">
        <f t="shared" si="21"/>
        <v>17822600</v>
      </c>
      <c r="K237" s="22">
        <v>1</v>
      </c>
      <c r="N237" t="str">
        <v>B2-10-7</v>
      </c>
      <c r="O237">
        <v>37</v>
      </c>
      <c r="P237" s="19">
        <v>17822600</v>
      </c>
    </row>
    <row r="238" spans="5:16" x14ac:dyDescent="0.25">
      <c r="E238" s="1">
        <f t="shared" si="18"/>
        <v>232</v>
      </c>
      <c r="F238" s="10" t="str">
        <f t="shared" si="19"/>
        <v>B2-10-7.5</v>
      </c>
      <c r="G238" s="14">
        <f t="shared" si="22"/>
        <v>10</v>
      </c>
      <c r="H238" s="14">
        <f t="shared" si="23"/>
        <v>7.5</v>
      </c>
      <c r="I238" s="4">
        <f t="shared" si="20"/>
        <v>39.5</v>
      </c>
      <c r="J238" s="2">
        <f t="shared" si="21"/>
        <v>18797100</v>
      </c>
      <c r="K238" s="22">
        <v>1</v>
      </c>
      <c r="N238" t="str">
        <v>B2-10-7.5</v>
      </c>
      <c r="O238">
        <v>39.5</v>
      </c>
      <c r="P238" s="19">
        <v>18797100</v>
      </c>
    </row>
    <row r="239" spans="5:16" x14ac:dyDescent="0.25">
      <c r="E239" s="1">
        <f t="shared" si="18"/>
        <v>233</v>
      </c>
      <c r="F239" s="10" t="str">
        <f t="shared" si="19"/>
        <v>B2-10-8</v>
      </c>
      <c r="G239" s="14">
        <f t="shared" si="22"/>
        <v>10</v>
      </c>
      <c r="H239" s="14">
        <f t="shared" si="23"/>
        <v>8</v>
      </c>
      <c r="I239" s="4">
        <f t="shared" si="20"/>
        <v>42</v>
      </c>
      <c r="J239" s="2">
        <f t="shared" si="21"/>
        <v>19771600</v>
      </c>
      <c r="K239" s="22">
        <v>1</v>
      </c>
      <c r="N239" t="str">
        <v>B2-10-8</v>
      </c>
      <c r="O239">
        <v>42</v>
      </c>
      <c r="P239" s="19">
        <v>19771600</v>
      </c>
    </row>
    <row r="240" spans="5:16" x14ac:dyDescent="0.25">
      <c r="E240" s="1">
        <f t="shared" si="18"/>
        <v>234</v>
      </c>
      <c r="F240" s="10" t="str">
        <f t="shared" si="19"/>
        <v>B2-10-8.5</v>
      </c>
      <c r="G240" s="14">
        <f t="shared" si="22"/>
        <v>10</v>
      </c>
      <c r="H240" s="14">
        <f t="shared" si="23"/>
        <v>8.5</v>
      </c>
      <c r="I240" s="4">
        <f t="shared" si="20"/>
        <v>44.5</v>
      </c>
      <c r="J240" s="2">
        <f t="shared" si="21"/>
        <v>20746100</v>
      </c>
      <c r="K240" s="22">
        <v>1</v>
      </c>
      <c r="N240" t="str">
        <v>B2-10-8.5</v>
      </c>
      <c r="O240">
        <v>44.5</v>
      </c>
      <c r="P240" s="19">
        <v>20746100</v>
      </c>
    </row>
    <row r="241" spans="5:16" x14ac:dyDescent="0.25">
      <c r="E241" s="1">
        <f t="shared" si="18"/>
        <v>235</v>
      </c>
      <c r="F241" s="10" t="str">
        <f t="shared" si="19"/>
        <v>B2-10-9</v>
      </c>
      <c r="G241" s="14">
        <f t="shared" si="22"/>
        <v>10</v>
      </c>
      <c r="H241" s="14">
        <f t="shared" si="23"/>
        <v>9</v>
      </c>
      <c r="I241" s="4">
        <f t="shared" si="20"/>
        <v>47</v>
      </c>
      <c r="J241" s="2">
        <f t="shared" si="21"/>
        <v>21720600</v>
      </c>
      <c r="K241" s="22">
        <v>1</v>
      </c>
      <c r="N241" t="str">
        <v>B2-10-9</v>
      </c>
      <c r="O241">
        <v>47</v>
      </c>
      <c r="P241" s="19">
        <v>21720600</v>
      </c>
    </row>
    <row r="242" spans="5:16" x14ac:dyDescent="0.25">
      <c r="E242" s="1">
        <f t="shared" si="18"/>
        <v>236</v>
      </c>
      <c r="F242" s="10" t="str">
        <f t="shared" si="19"/>
        <v>B2-10-9.5</v>
      </c>
      <c r="G242" s="14">
        <f t="shared" si="22"/>
        <v>10</v>
      </c>
      <c r="H242" s="14">
        <f t="shared" si="23"/>
        <v>9.5</v>
      </c>
      <c r="I242" s="4">
        <f t="shared" si="20"/>
        <v>49.5</v>
      </c>
      <c r="J242" s="2">
        <f t="shared" si="21"/>
        <v>22695100</v>
      </c>
      <c r="K242" s="22">
        <v>1</v>
      </c>
      <c r="N242" t="str">
        <v>B2-10-9.5</v>
      </c>
      <c r="O242">
        <v>49.5</v>
      </c>
      <c r="P242" s="19">
        <v>22695100</v>
      </c>
    </row>
    <row r="243" spans="5:16" x14ac:dyDescent="0.25">
      <c r="E243" s="1">
        <f t="shared" si="18"/>
        <v>237</v>
      </c>
      <c r="F243" s="10" t="str">
        <f t="shared" si="19"/>
        <v>B2-10-10</v>
      </c>
      <c r="G243" s="14">
        <f t="shared" si="22"/>
        <v>10</v>
      </c>
      <c r="H243" s="14">
        <f t="shared" si="23"/>
        <v>10</v>
      </c>
      <c r="I243" s="4">
        <f t="shared" si="20"/>
        <v>52</v>
      </c>
      <c r="J243" s="2">
        <f t="shared" si="21"/>
        <v>23669600</v>
      </c>
      <c r="K243" s="22">
        <v>1</v>
      </c>
      <c r="N243" t="str">
        <v>B2-10-10</v>
      </c>
      <c r="O243">
        <v>52</v>
      </c>
      <c r="P243" s="19">
        <v>23669600</v>
      </c>
    </row>
    <row r="244" spans="5:16" x14ac:dyDescent="0.25">
      <c r="E244" s="1">
        <f t="shared" si="18"/>
        <v>238</v>
      </c>
      <c r="F244" s="10" t="str">
        <f t="shared" si="19"/>
        <v>B2-10-10.5</v>
      </c>
      <c r="G244" s="14">
        <f t="shared" si="22"/>
        <v>10</v>
      </c>
      <c r="H244" s="14">
        <f t="shared" si="23"/>
        <v>10.5</v>
      </c>
      <c r="I244" s="4">
        <f t="shared" si="20"/>
        <v>54.5</v>
      </c>
      <c r="J244" s="2">
        <f t="shared" si="21"/>
        <v>24644100</v>
      </c>
      <c r="K244" s="22">
        <v>1</v>
      </c>
      <c r="N244" t="str">
        <v>B2-10-10.5</v>
      </c>
      <c r="O244">
        <v>54.5</v>
      </c>
      <c r="P244" s="19">
        <v>24644100</v>
      </c>
    </row>
    <row r="245" spans="5:16" x14ac:dyDescent="0.25">
      <c r="E245" s="1">
        <f t="shared" si="18"/>
        <v>239</v>
      </c>
      <c r="F245" s="10" t="str">
        <f t="shared" si="19"/>
        <v>B2-10-11</v>
      </c>
      <c r="G245" s="14">
        <f t="shared" si="22"/>
        <v>10</v>
      </c>
      <c r="H245" s="14">
        <f t="shared" si="23"/>
        <v>11</v>
      </c>
      <c r="I245" s="4">
        <f t="shared" si="20"/>
        <v>57</v>
      </c>
      <c r="J245" s="2">
        <f t="shared" si="21"/>
        <v>25618600</v>
      </c>
      <c r="K245" s="22">
        <v>1</v>
      </c>
      <c r="N245" t="str">
        <v>B2-10-11</v>
      </c>
      <c r="O245">
        <v>57</v>
      </c>
      <c r="P245" s="19">
        <v>25618600</v>
      </c>
    </row>
    <row r="246" spans="5:16" x14ac:dyDescent="0.25">
      <c r="E246" s="1">
        <f t="shared" si="18"/>
        <v>240</v>
      </c>
      <c r="F246" s="10" t="str">
        <f t="shared" si="19"/>
        <v>B2-10-11.5</v>
      </c>
      <c r="G246" s="14">
        <f t="shared" si="22"/>
        <v>10</v>
      </c>
      <c r="H246" s="14">
        <f t="shared" si="23"/>
        <v>11.5</v>
      </c>
      <c r="I246" s="4">
        <f t="shared" si="20"/>
        <v>59.5</v>
      </c>
      <c r="J246" s="2">
        <f t="shared" si="21"/>
        <v>26593100</v>
      </c>
      <c r="K246" s="22">
        <v>1</v>
      </c>
      <c r="N246" t="str">
        <v>B2-10-11.5</v>
      </c>
      <c r="O246">
        <v>59.5</v>
      </c>
      <c r="P246" s="19">
        <v>26593100</v>
      </c>
    </row>
    <row r="247" spans="5:16" x14ac:dyDescent="0.25">
      <c r="E247" s="1">
        <f t="shared" si="18"/>
        <v>241</v>
      </c>
      <c r="F247" s="10" t="str">
        <f t="shared" si="19"/>
        <v>B2-10-12</v>
      </c>
      <c r="G247" s="14">
        <f t="shared" si="22"/>
        <v>10</v>
      </c>
      <c r="H247" s="14">
        <f t="shared" si="23"/>
        <v>12</v>
      </c>
      <c r="I247" s="4">
        <f t="shared" si="20"/>
        <v>62</v>
      </c>
      <c r="J247" s="2">
        <f t="shared" si="21"/>
        <v>27567600</v>
      </c>
      <c r="K247" s="22">
        <v>1</v>
      </c>
      <c r="N247" t="str">
        <v>B2-10-12</v>
      </c>
      <c r="O247">
        <v>62</v>
      </c>
      <c r="P247" s="19">
        <v>27567600</v>
      </c>
    </row>
    <row r="248" spans="5:16" x14ac:dyDescent="0.25">
      <c r="E248" s="1">
        <f t="shared" si="18"/>
        <v>242</v>
      </c>
      <c r="F248" s="10" t="str">
        <f t="shared" si="19"/>
        <v>B2-10-12.5</v>
      </c>
      <c r="G248" s="14">
        <f t="shared" si="22"/>
        <v>10</v>
      </c>
      <c r="H248" s="14">
        <f t="shared" si="23"/>
        <v>12.5</v>
      </c>
      <c r="I248" s="4">
        <f t="shared" si="20"/>
        <v>64.5</v>
      </c>
      <c r="J248" s="2">
        <f t="shared" si="21"/>
        <v>28542100</v>
      </c>
      <c r="K248" s="22">
        <v>1</v>
      </c>
      <c r="N248" t="str">
        <v>B2-10-12.5</v>
      </c>
      <c r="O248">
        <v>64.5</v>
      </c>
      <c r="P248" s="19">
        <v>28542100</v>
      </c>
    </row>
    <row r="249" spans="5:16" x14ac:dyDescent="0.25">
      <c r="E249" s="1">
        <f t="shared" si="18"/>
        <v>243</v>
      </c>
      <c r="F249" s="10" t="str">
        <f t="shared" si="19"/>
        <v>B2-10-13</v>
      </c>
      <c r="G249" s="14">
        <f t="shared" si="22"/>
        <v>10</v>
      </c>
      <c r="H249" s="14">
        <f t="shared" si="23"/>
        <v>13</v>
      </c>
      <c r="I249" s="4">
        <f t="shared" si="20"/>
        <v>67</v>
      </c>
      <c r="J249" s="2">
        <f t="shared" si="21"/>
        <v>29516600</v>
      </c>
      <c r="K249" s="22">
        <v>1</v>
      </c>
      <c r="N249" t="str">
        <v>B2-10-13</v>
      </c>
      <c r="O249">
        <v>67</v>
      </c>
      <c r="P249" s="19">
        <v>29516600</v>
      </c>
    </row>
    <row r="250" spans="5:16" x14ac:dyDescent="0.25">
      <c r="E250" s="1">
        <f t="shared" si="18"/>
        <v>244</v>
      </c>
      <c r="F250" s="10" t="str">
        <f t="shared" si="19"/>
        <v>B2-10-13.5</v>
      </c>
      <c r="G250" s="14">
        <f t="shared" si="22"/>
        <v>10</v>
      </c>
      <c r="H250" s="14">
        <f t="shared" si="23"/>
        <v>13.5</v>
      </c>
      <c r="I250" s="4">
        <f t="shared" si="20"/>
        <v>69.5</v>
      </c>
      <c r="J250" s="2">
        <f t="shared" si="21"/>
        <v>30491100</v>
      </c>
      <c r="K250" s="22">
        <v>1</v>
      </c>
      <c r="N250" t="str">
        <v>B2-10-13.5</v>
      </c>
      <c r="O250">
        <v>69.5</v>
      </c>
      <c r="P250" s="19">
        <v>30491100</v>
      </c>
    </row>
    <row r="251" spans="5:16" x14ac:dyDescent="0.25">
      <c r="E251" s="1">
        <f t="shared" si="18"/>
        <v>245</v>
      </c>
      <c r="F251" s="10" t="str">
        <f t="shared" si="19"/>
        <v>B2-10-14</v>
      </c>
      <c r="G251" s="14">
        <f t="shared" si="22"/>
        <v>10</v>
      </c>
      <c r="H251" s="14">
        <f t="shared" si="23"/>
        <v>14</v>
      </c>
      <c r="I251" s="4">
        <f t="shared" si="20"/>
        <v>72</v>
      </c>
      <c r="J251" s="2">
        <f t="shared" si="21"/>
        <v>31465600</v>
      </c>
      <c r="K251" s="22">
        <v>1</v>
      </c>
      <c r="N251" t="str">
        <v>B2-10-14</v>
      </c>
      <c r="O251">
        <v>72</v>
      </c>
      <c r="P251" s="19">
        <v>31465600</v>
      </c>
    </row>
    <row r="252" spans="5:16" x14ac:dyDescent="0.25">
      <c r="E252" s="1">
        <f t="shared" si="18"/>
        <v>246</v>
      </c>
      <c r="F252" s="10" t="str">
        <f t="shared" si="19"/>
        <v>B2-10-14.5</v>
      </c>
      <c r="G252" s="14">
        <f t="shared" si="22"/>
        <v>10</v>
      </c>
      <c r="H252" s="14">
        <f t="shared" si="23"/>
        <v>14.5</v>
      </c>
      <c r="I252" s="4">
        <f t="shared" si="20"/>
        <v>74.5</v>
      </c>
      <c r="J252" s="2">
        <f t="shared" si="21"/>
        <v>32440100</v>
      </c>
      <c r="K252" s="22">
        <v>1</v>
      </c>
      <c r="N252" t="str">
        <v>B2-10-14.5</v>
      </c>
      <c r="O252">
        <v>74.5</v>
      </c>
      <c r="P252" s="19">
        <v>32440100</v>
      </c>
    </row>
    <row r="253" spans="5:16" x14ac:dyDescent="0.25">
      <c r="E253" s="1">
        <f t="shared" si="18"/>
        <v>247</v>
      </c>
      <c r="F253" s="10" t="str">
        <f t="shared" si="19"/>
        <v>B2-10-15</v>
      </c>
      <c r="G253" s="14">
        <f t="shared" si="22"/>
        <v>10</v>
      </c>
      <c r="H253" s="14">
        <f t="shared" si="23"/>
        <v>15</v>
      </c>
      <c r="I253" s="4">
        <f t="shared" si="20"/>
        <v>77</v>
      </c>
      <c r="J253" s="2">
        <f t="shared" si="21"/>
        <v>33414600</v>
      </c>
      <c r="K253" s="22">
        <v>1</v>
      </c>
      <c r="N253" t="str">
        <v>B2-10-15</v>
      </c>
      <c r="O253">
        <v>77</v>
      </c>
      <c r="P253" s="19">
        <v>33414600</v>
      </c>
    </row>
    <row r="254" spans="5:16" x14ac:dyDescent="0.25">
      <c r="E254" s="1">
        <f t="shared" si="18"/>
        <v>248</v>
      </c>
      <c r="F254" s="10" t="str">
        <f t="shared" si="19"/>
        <v>B2-10-15.5</v>
      </c>
      <c r="G254" s="14">
        <f t="shared" si="22"/>
        <v>10</v>
      </c>
      <c r="H254" s="14">
        <f t="shared" si="23"/>
        <v>15.5</v>
      </c>
      <c r="I254" s="4">
        <f t="shared" si="20"/>
        <v>79.5</v>
      </c>
      <c r="J254" s="2">
        <f t="shared" si="21"/>
        <v>34389100</v>
      </c>
      <c r="K254" s="22">
        <v>1</v>
      </c>
      <c r="N254" t="str">
        <v>B2-10-15.5</v>
      </c>
      <c r="O254">
        <v>79.5</v>
      </c>
      <c r="P254" s="19">
        <v>34389100</v>
      </c>
    </row>
    <row r="255" spans="5:16" x14ac:dyDescent="0.25">
      <c r="E255" s="1">
        <f t="shared" si="18"/>
        <v>249</v>
      </c>
      <c r="F255" s="10" t="str">
        <f t="shared" si="19"/>
        <v>B2-10-16</v>
      </c>
      <c r="G255" s="14">
        <f t="shared" si="22"/>
        <v>10</v>
      </c>
      <c r="H255" s="14">
        <f t="shared" si="23"/>
        <v>16</v>
      </c>
      <c r="I255" s="4">
        <f t="shared" si="20"/>
        <v>82</v>
      </c>
      <c r="J255" s="2">
        <f t="shared" si="21"/>
        <v>35363600</v>
      </c>
      <c r="K255" s="22">
        <v>1</v>
      </c>
      <c r="N255" t="str">
        <v>B2-10-16</v>
      </c>
      <c r="O255">
        <v>82</v>
      </c>
      <c r="P255" s="19">
        <v>35363600</v>
      </c>
    </row>
    <row r="256" spans="5:16" x14ac:dyDescent="0.25">
      <c r="E256" s="1">
        <f t="shared" si="18"/>
        <v>250</v>
      </c>
      <c r="F256" s="10" t="str">
        <f t="shared" si="19"/>
        <v>B2-10-16.5</v>
      </c>
      <c r="G256" s="14">
        <f t="shared" si="22"/>
        <v>10</v>
      </c>
      <c r="H256" s="14">
        <f t="shared" si="23"/>
        <v>16.5</v>
      </c>
      <c r="I256" s="4">
        <f t="shared" si="20"/>
        <v>84.5</v>
      </c>
      <c r="J256" s="2">
        <f t="shared" si="21"/>
        <v>36338100</v>
      </c>
      <c r="K256" s="22">
        <v>1</v>
      </c>
      <c r="N256" t="str">
        <v>B2-10-16.5</v>
      </c>
      <c r="O256">
        <v>84.5</v>
      </c>
      <c r="P256" s="19">
        <v>36338100</v>
      </c>
    </row>
    <row r="257" spans="5:16" x14ac:dyDescent="0.25">
      <c r="E257" s="1">
        <f t="shared" si="18"/>
        <v>251</v>
      </c>
      <c r="F257" s="10" t="str">
        <f t="shared" si="19"/>
        <v>B2-10-17</v>
      </c>
      <c r="G257" s="14">
        <f t="shared" si="22"/>
        <v>10</v>
      </c>
      <c r="H257" s="14">
        <f t="shared" si="23"/>
        <v>17</v>
      </c>
      <c r="I257" s="4">
        <f t="shared" si="20"/>
        <v>87</v>
      </c>
      <c r="J257" s="2">
        <f t="shared" si="21"/>
        <v>37312600</v>
      </c>
      <c r="K257" s="22">
        <v>1</v>
      </c>
      <c r="N257" t="str">
        <v>B2-10-17</v>
      </c>
      <c r="O257">
        <v>87</v>
      </c>
      <c r="P257" s="19">
        <v>37312600</v>
      </c>
    </row>
    <row r="258" spans="5:16" x14ac:dyDescent="0.25">
      <c r="E258" s="1">
        <f t="shared" si="18"/>
        <v>252</v>
      </c>
      <c r="F258" s="10" t="str">
        <f t="shared" si="19"/>
        <v>B2-10-17.5</v>
      </c>
      <c r="G258" s="14">
        <f t="shared" si="22"/>
        <v>10</v>
      </c>
      <c r="H258" s="14">
        <f t="shared" si="23"/>
        <v>17.5</v>
      </c>
      <c r="I258" s="4">
        <f t="shared" si="20"/>
        <v>89.5</v>
      </c>
      <c r="J258" s="2">
        <f t="shared" si="21"/>
        <v>38287100</v>
      </c>
      <c r="K258" s="22">
        <v>1</v>
      </c>
      <c r="N258" t="str">
        <v>B2-10-17.5</v>
      </c>
      <c r="O258">
        <v>89.5</v>
      </c>
      <c r="P258" s="19">
        <v>38287100</v>
      </c>
    </row>
    <row r="259" spans="5:16" x14ac:dyDescent="0.25">
      <c r="E259" s="1">
        <f t="shared" si="18"/>
        <v>253</v>
      </c>
      <c r="F259" s="10" t="str">
        <f t="shared" si="19"/>
        <v>B2-10-18</v>
      </c>
      <c r="G259" s="14">
        <f t="shared" si="22"/>
        <v>10</v>
      </c>
      <c r="H259" s="14">
        <f t="shared" si="23"/>
        <v>18</v>
      </c>
      <c r="I259" s="4">
        <f t="shared" si="20"/>
        <v>92</v>
      </c>
      <c r="J259" s="2">
        <f t="shared" si="21"/>
        <v>39261600</v>
      </c>
      <c r="K259" s="22">
        <v>1</v>
      </c>
      <c r="N259" t="str">
        <v>B2-10-18</v>
      </c>
      <c r="O259">
        <v>92</v>
      </c>
      <c r="P259" s="19">
        <v>39261600</v>
      </c>
    </row>
    <row r="260" spans="5:16" x14ac:dyDescent="0.25">
      <c r="E260" s="1">
        <f t="shared" si="18"/>
        <v>254</v>
      </c>
      <c r="F260" s="10" t="str">
        <f t="shared" si="19"/>
        <v>B2-10.5-7</v>
      </c>
      <c r="G260" s="14">
        <f t="shared" si="22"/>
        <v>10.5</v>
      </c>
      <c r="H260" s="14">
        <f t="shared" si="23"/>
        <v>7</v>
      </c>
      <c r="I260" s="4">
        <f t="shared" si="20"/>
        <v>38.75</v>
      </c>
      <c r="J260" s="2">
        <f t="shared" si="21"/>
        <v>18504750</v>
      </c>
      <c r="K260" s="22">
        <v>1</v>
      </c>
      <c r="N260" t="str">
        <v>B2-10.5-7</v>
      </c>
      <c r="O260">
        <v>38.75</v>
      </c>
      <c r="P260" s="19">
        <v>18504750</v>
      </c>
    </row>
    <row r="261" spans="5:16" x14ac:dyDescent="0.25">
      <c r="E261" s="1">
        <f t="shared" si="18"/>
        <v>255</v>
      </c>
      <c r="F261" s="10" t="str">
        <f t="shared" si="19"/>
        <v>B2-10.5-7.5</v>
      </c>
      <c r="G261" s="14">
        <f t="shared" si="22"/>
        <v>10.5</v>
      </c>
      <c r="H261" s="14">
        <f t="shared" si="23"/>
        <v>7.5</v>
      </c>
      <c r="I261" s="4">
        <f t="shared" si="20"/>
        <v>41.375</v>
      </c>
      <c r="J261" s="2">
        <f t="shared" si="21"/>
        <v>19527975</v>
      </c>
      <c r="K261" s="22">
        <v>1</v>
      </c>
      <c r="N261" t="str">
        <v>B2-10.5-7.5</v>
      </c>
      <c r="O261">
        <v>41.375</v>
      </c>
      <c r="P261" s="19">
        <v>19527975</v>
      </c>
    </row>
    <row r="262" spans="5:16" x14ac:dyDescent="0.25">
      <c r="E262" s="1">
        <f t="shared" si="18"/>
        <v>256</v>
      </c>
      <c r="F262" s="10" t="str">
        <f t="shared" si="19"/>
        <v>B2-10.5-8</v>
      </c>
      <c r="G262" s="14">
        <f t="shared" si="22"/>
        <v>10.5</v>
      </c>
      <c r="H262" s="14">
        <f t="shared" si="23"/>
        <v>8</v>
      </c>
      <c r="I262" s="4">
        <f t="shared" si="20"/>
        <v>44</v>
      </c>
      <c r="J262" s="2">
        <f t="shared" si="21"/>
        <v>20551200</v>
      </c>
      <c r="K262" s="22">
        <v>1</v>
      </c>
      <c r="N262" t="str">
        <v>B2-10.5-8</v>
      </c>
      <c r="O262">
        <v>44</v>
      </c>
      <c r="P262" s="19">
        <v>20551200</v>
      </c>
    </row>
    <row r="263" spans="5:16" x14ac:dyDescent="0.25">
      <c r="E263" s="1">
        <f t="shared" ref="E263:E327" si="24">ROW()-6</f>
        <v>257</v>
      </c>
      <c r="F263" s="10" t="str">
        <f t="shared" ref="F263:F272" si="25">$C$4&amp;"-"&amp;G263&amp;"-"&amp;H263</f>
        <v>B2-10.5-8.5</v>
      </c>
      <c r="G263" s="14">
        <f t="shared" si="22"/>
        <v>10.5</v>
      </c>
      <c r="H263" s="14">
        <f t="shared" si="23"/>
        <v>8.5</v>
      </c>
      <c r="I263" s="4">
        <f t="shared" ref="I263:I326" si="26">SUM((G263*H263)/4,1)*2</f>
        <v>46.625</v>
      </c>
      <c r="J263" s="2">
        <f t="shared" ref="J263:J326" si="27">ROUND(SUM(I263*$C$6,$C$5),0)</f>
        <v>21574425</v>
      </c>
      <c r="K263" s="22">
        <v>1</v>
      </c>
      <c r="N263" t="str">
        <v>B2-10.5-8.5</v>
      </c>
      <c r="O263">
        <v>46.625</v>
      </c>
      <c r="P263" s="19">
        <v>21574425</v>
      </c>
    </row>
    <row r="264" spans="5:16" x14ac:dyDescent="0.25">
      <c r="E264" s="1">
        <f t="shared" si="24"/>
        <v>258</v>
      </c>
      <c r="F264" s="10" t="str">
        <f t="shared" si="25"/>
        <v>B2-10.5-9</v>
      </c>
      <c r="G264" s="14">
        <f t="shared" ref="G264:G272" si="28">$G$3+ROUNDDOWN($E263/($I$4+1),0)*0.5</f>
        <v>10.5</v>
      </c>
      <c r="H264" s="14">
        <f t="shared" ref="H264:H272" si="29">IF(MOD(E264-1,$I$4+1)=0,$H$3,H263+0.5)</f>
        <v>9</v>
      </c>
      <c r="I264" s="4">
        <f t="shared" si="26"/>
        <v>49.25</v>
      </c>
      <c r="J264" s="2">
        <f t="shared" si="27"/>
        <v>22597650</v>
      </c>
      <c r="K264" s="22">
        <v>1</v>
      </c>
      <c r="N264" t="str">
        <v>B2-10.5-9</v>
      </c>
      <c r="O264">
        <v>49.25</v>
      </c>
      <c r="P264" s="19">
        <v>22597650</v>
      </c>
    </row>
    <row r="265" spans="5:16" x14ac:dyDescent="0.25">
      <c r="E265" s="1">
        <f t="shared" si="24"/>
        <v>259</v>
      </c>
      <c r="F265" s="10" t="str">
        <f t="shared" si="25"/>
        <v>B2-10.5-9.5</v>
      </c>
      <c r="G265" s="14">
        <f t="shared" si="28"/>
        <v>10.5</v>
      </c>
      <c r="H265" s="14">
        <f t="shared" si="29"/>
        <v>9.5</v>
      </c>
      <c r="I265" s="4">
        <f t="shared" si="26"/>
        <v>51.875</v>
      </c>
      <c r="J265" s="2">
        <f t="shared" si="27"/>
        <v>23620875</v>
      </c>
      <c r="K265" s="22">
        <v>1</v>
      </c>
      <c r="N265" t="str">
        <v>B2-10.5-9.5</v>
      </c>
      <c r="O265">
        <v>51.875</v>
      </c>
      <c r="P265" s="19">
        <v>23620875</v>
      </c>
    </row>
    <row r="266" spans="5:16" x14ac:dyDescent="0.25">
      <c r="E266" s="1">
        <f t="shared" si="24"/>
        <v>260</v>
      </c>
      <c r="F266" s="10" t="str">
        <f t="shared" si="25"/>
        <v>B2-10.5-10</v>
      </c>
      <c r="G266" s="14">
        <f t="shared" si="28"/>
        <v>10.5</v>
      </c>
      <c r="H266" s="14">
        <f t="shared" si="29"/>
        <v>10</v>
      </c>
      <c r="I266" s="4">
        <f t="shared" si="26"/>
        <v>54.5</v>
      </c>
      <c r="J266" s="2">
        <f t="shared" si="27"/>
        <v>24644100</v>
      </c>
      <c r="K266" s="22">
        <v>1</v>
      </c>
      <c r="N266" t="str">
        <v>B2-10.5-10</v>
      </c>
      <c r="O266">
        <v>54.5</v>
      </c>
      <c r="P266" s="19">
        <v>24644100</v>
      </c>
    </row>
    <row r="267" spans="5:16" x14ac:dyDescent="0.25">
      <c r="E267" s="1">
        <f t="shared" si="24"/>
        <v>261</v>
      </c>
      <c r="F267" s="10" t="str">
        <f t="shared" si="25"/>
        <v>B2-10.5-10.5</v>
      </c>
      <c r="G267" s="14">
        <f t="shared" si="28"/>
        <v>10.5</v>
      </c>
      <c r="H267" s="14">
        <f t="shared" si="29"/>
        <v>10.5</v>
      </c>
      <c r="I267" s="4">
        <f t="shared" si="26"/>
        <v>57.125</v>
      </c>
      <c r="J267" s="2">
        <f t="shared" si="27"/>
        <v>25667325</v>
      </c>
      <c r="K267" s="22">
        <v>1</v>
      </c>
      <c r="N267" t="str">
        <v>B2-10.5-10.5</v>
      </c>
      <c r="O267">
        <v>57.125</v>
      </c>
      <c r="P267" s="19">
        <v>25667325</v>
      </c>
    </row>
    <row r="268" spans="5:16" x14ac:dyDescent="0.25">
      <c r="E268" s="1">
        <f t="shared" si="24"/>
        <v>262</v>
      </c>
      <c r="F268" s="10" t="str">
        <f t="shared" si="25"/>
        <v>B2-10.5-11</v>
      </c>
      <c r="G268" s="14">
        <f t="shared" si="28"/>
        <v>10.5</v>
      </c>
      <c r="H268" s="14">
        <f t="shared" si="29"/>
        <v>11</v>
      </c>
      <c r="I268" s="4">
        <f t="shared" si="26"/>
        <v>59.75</v>
      </c>
      <c r="J268" s="2">
        <f t="shared" si="27"/>
        <v>26690550</v>
      </c>
      <c r="K268" s="22">
        <v>1</v>
      </c>
      <c r="N268" t="str">
        <v>B2-10.5-11</v>
      </c>
      <c r="O268">
        <v>59.75</v>
      </c>
      <c r="P268" s="19">
        <v>26690550</v>
      </c>
    </row>
    <row r="269" spans="5:16" x14ac:dyDescent="0.25">
      <c r="E269" s="1">
        <f t="shared" si="24"/>
        <v>263</v>
      </c>
      <c r="F269" s="10" t="str">
        <f t="shared" si="25"/>
        <v>B2-10.5-11.5</v>
      </c>
      <c r="G269" s="14">
        <f t="shared" si="28"/>
        <v>10.5</v>
      </c>
      <c r="H269" s="14">
        <f t="shared" si="29"/>
        <v>11.5</v>
      </c>
      <c r="I269" s="4">
        <f t="shared" si="26"/>
        <v>62.375</v>
      </c>
      <c r="J269" s="2">
        <f t="shared" si="27"/>
        <v>27713775</v>
      </c>
      <c r="K269" s="22">
        <v>1</v>
      </c>
      <c r="N269" t="str">
        <v>B2-10.5-11.5</v>
      </c>
      <c r="O269">
        <v>62.375</v>
      </c>
      <c r="P269" s="19">
        <v>27713775</v>
      </c>
    </row>
    <row r="270" spans="5:16" x14ac:dyDescent="0.25">
      <c r="E270" s="1">
        <f t="shared" si="24"/>
        <v>264</v>
      </c>
      <c r="F270" s="10" t="str">
        <f t="shared" si="25"/>
        <v>B2-10.5-12</v>
      </c>
      <c r="G270" s="14">
        <f t="shared" si="28"/>
        <v>10.5</v>
      </c>
      <c r="H270" s="14">
        <f t="shared" si="29"/>
        <v>12</v>
      </c>
      <c r="I270" s="4">
        <f t="shared" si="26"/>
        <v>65</v>
      </c>
      <c r="J270" s="2">
        <f t="shared" si="27"/>
        <v>28737000</v>
      </c>
      <c r="K270" s="22">
        <v>1</v>
      </c>
      <c r="N270" t="str">
        <v>B2-10.5-12</v>
      </c>
      <c r="O270">
        <v>65</v>
      </c>
      <c r="P270" s="19">
        <v>28737000</v>
      </c>
    </row>
    <row r="271" spans="5:16" x14ac:dyDescent="0.25">
      <c r="E271" s="1">
        <f t="shared" si="24"/>
        <v>265</v>
      </c>
      <c r="F271" s="10" t="str">
        <f t="shared" si="25"/>
        <v>B2-10.5-12.5</v>
      </c>
      <c r="G271" s="14">
        <f t="shared" si="28"/>
        <v>10.5</v>
      </c>
      <c r="H271" s="14">
        <f t="shared" si="29"/>
        <v>12.5</v>
      </c>
      <c r="I271" s="4">
        <f t="shared" si="26"/>
        <v>67.625</v>
      </c>
      <c r="J271" s="2">
        <f t="shared" si="27"/>
        <v>29760225</v>
      </c>
      <c r="K271" s="22">
        <v>1</v>
      </c>
      <c r="N271" t="str">
        <v>B2-10.5-12.5</v>
      </c>
      <c r="O271">
        <v>67.625</v>
      </c>
      <c r="P271" s="19">
        <v>29760225</v>
      </c>
    </row>
    <row r="272" spans="5:16" x14ac:dyDescent="0.25">
      <c r="E272" s="1">
        <f t="shared" si="24"/>
        <v>266</v>
      </c>
      <c r="F272" s="10" t="str">
        <f t="shared" si="25"/>
        <v>B2-10.5-13</v>
      </c>
      <c r="G272" s="14">
        <f t="shared" si="28"/>
        <v>10.5</v>
      </c>
      <c r="H272" s="14">
        <f t="shared" si="29"/>
        <v>13</v>
      </c>
      <c r="I272" s="4">
        <f t="shared" si="26"/>
        <v>70.25</v>
      </c>
      <c r="J272" s="2">
        <f t="shared" si="27"/>
        <v>30783450</v>
      </c>
      <c r="K272" s="22">
        <v>1</v>
      </c>
      <c r="N272" t="str">
        <v>B2-10.5-13</v>
      </c>
      <c r="O272">
        <v>70.25</v>
      </c>
      <c r="P272" s="19">
        <v>30783450</v>
      </c>
    </row>
    <row r="273" spans="5:16" x14ac:dyDescent="0.25">
      <c r="E273" s="1">
        <f t="shared" si="24"/>
        <v>267</v>
      </c>
      <c r="F273" s="10" t="str">
        <f t="shared" ref="F273:F288" si="30">$C$4&amp;"-"&amp;G273&amp;"-"&amp;H273</f>
        <v>B2-10.5-13.5</v>
      </c>
      <c r="G273" s="14">
        <f t="shared" ref="G273:G288" si="31">$G$3+ROUNDDOWN($E272/($I$4+1),0)*0.5</f>
        <v>10.5</v>
      </c>
      <c r="H273" s="14">
        <f t="shared" ref="H273:H288" si="32">IF(MOD(E273-1,$I$4+1)=0,$H$3,H272+0.5)</f>
        <v>13.5</v>
      </c>
      <c r="I273" s="4">
        <f t="shared" si="26"/>
        <v>72.875</v>
      </c>
      <c r="J273" s="2">
        <f t="shared" si="27"/>
        <v>31806675</v>
      </c>
      <c r="K273" s="21">
        <v>1</v>
      </c>
      <c r="N273" t="str">
        <v>B2-10.5-13.5</v>
      </c>
      <c r="O273">
        <v>72.875</v>
      </c>
      <c r="P273" s="19">
        <v>31806675</v>
      </c>
    </row>
    <row r="274" spans="5:16" x14ac:dyDescent="0.25">
      <c r="E274" s="1">
        <f t="shared" si="24"/>
        <v>268</v>
      </c>
      <c r="F274" s="10" t="str">
        <f t="shared" si="30"/>
        <v>B2-10.5-14</v>
      </c>
      <c r="G274" s="14">
        <f t="shared" si="31"/>
        <v>10.5</v>
      </c>
      <c r="H274" s="14">
        <f t="shared" si="32"/>
        <v>14</v>
      </c>
      <c r="I274" s="4">
        <f t="shared" si="26"/>
        <v>75.5</v>
      </c>
      <c r="J274" s="2">
        <f t="shared" si="27"/>
        <v>32829900</v>
      </c>
      <c r="K274" s="21">
        <v>1</v>
      </c>
      <c r="N274" t="str">
        <v>B2-10.5-14</v>
      </c>
      <c r="O274">
        <v>75.5</v>
      </c>
      <c r="P274" s="19">
        <v>32829900</v>
      </c>
    </row>
    <row r="275" spans="5:16" x14ac:dyDescent="0.25">
      <c r="E275" s="1">
        <f t="shared" si="24"/>
        <v>269</v>
      </c>
      <c r="F275" s="10" t="str">
        <f t="shared" si="30"/>
        <v>B2-10.5-14.5</v>
      </c>
      <c r="G275" s="14">
        <f t="shared" si="31"/>
        <v>10.5</v>
      </c>
      <c r="H275" s="14">
        <f t="shared" si="32"/>
        <v>14.5</v>
      </c>
      <c r="I275" s="4">
        <f t="shared" si="26"/>
        <v>78.125</v>
      </c>
      <c r="J275" s="2">
        <f t="shared" si="27"/>
        <v>33853125</v>
      </c>
      <c r="K275" s="21">
        <v>1</v>
      </c>
      <c r="N275" t="str">
        <v>B2-10.5-14.5</v>
      </c>
      <c r="O275">
        <v>78.125</v>
      </c>
      <c r="P275" s="19">
        <v>33853125</v>
      </c>
    </row>
    <row r="276" spans="5:16" x14ac:dyDescent="0.25">
      <c r="E276" s="1">
        <f t="shared" si="24"/>
        <v>270</v>
      </c>
      <c r="F276" s="10" t="str">
        <f t="shared" si="30"/>
        <v>B2-10.5-15</v>
      </c>
      <c r="G276" s="14">
        <f t="shared" si="31"/>
        <v>10.5</v>
      </c>
      <c r="H276" s="14">
        <f t="shared" si="32"/>
        <v>15</v>
      </c>
      <c r="I276" s="4">
        <f t="shared" si="26"/>
        <v>80.75</v>
      </c>
      <c r="J276" s="2">
        <f t="shared" si="27"/>
        <v>34876350</v>
      </c>
      <c r="K276" s="21">
        <v>1</v>
      </c>
      <c r="N276" t="str">
        <v>B2-10.5-15</v>
      </c>
      <c r="O276">
        <v>80.75</v>
      </c>
      <c r="P276" s="19">
        <v>34876350</v>
      </c>
    </row>
    <row r="277" spans="5:16" x14ac:dyDescent="0.25">
      <c r="E277" s="1">
        <f t="shared" si="24"/>
        <v>271</v>
      </c>
      <c r="F277" s="10" t="str">
        <f t="shared" si="30"/>
        <v>B2-10.5-15.5</v>
      </c>
      <c r="G277" s="14">
        <f t="shared" si="31"/>
        <v>10.5</v>
      </c>
      <c r="H277" s="14">
        <f t="shared" si="32"/>
        <v>15.5</v>
      </c>
      <c r="I277" s="4">
        <f t="shared" si="26"/>
        <v>83.375</v>
      </c>
      <c r="J277" s="2">
        <f t="shared" si="27"/>
        <v>35899575</v>
      </c>
      <c r="K277" s="21">
        <v>1</v>
      </c>
      <c r="N277" t="str">
        <v>B2-10.5-15.5</v>
      </c>
      <c r="O277">
        <v>83.375</v>
      </c>
      <c r="P277" s="19">
        <v>35899575</v>
      </c>
    </row>
    <row r="278" spans="5:16" x14ac:dyDescent="0.25">
      <c r="E278" s="1">
        <f t="shared" si="24"/>
        <v>272</v>
      </c>
      <c r="F278" s="10" t="str">
        <f t="shared" si="30"/>
        <v>B2-10.5-16</v>
      </c>
      <c r="G278" s="14">
        <f t="shared" si="31"/>
        <v>10.5</v>
      </c>
      <c r="H278" s="14">
        <f t="shared" si="32"/>
        <v>16</v>
      </c>
      <c r="I278" s="4">
        <f t="shared" si="26"/>
        <v>86</v>
      </c>
      <c r="J278" s="2">
        <f t="shared" si="27"/>
        <v>36922800</v>
      </c>
      <c r="K278" s="21">
        <v>1</v>
      </c>
      <c r="N278" t="str">
        <v>B2-10.5-16</v>
      </c>
      <c r="O278">
        <v>86</v>
      </c>
      <c r="P278" s="19">
        <v>36922800</v>
      </c>
    </row>
    <row r="279" spans="5:16" x14ac:dyDescent="0.25">
      <c r="E279" s="1">
        <f t="shared" si="24"/>
        <v>273</v>
      </c>
      <c r="F279" s="10" t="str">
        <f t="shared" si="30"/>
        <v>B2-10.5-16.5</v>
      </c>
      <c r="G279" s="14">
        <f t="shared" si="31"/>
        <v>10.5</v>
      </c>
      <c r="H279" s="14">
        <f t="shared" si="32"/>
        <v>16.5</v>
      </c>
      <c r="I279" s="4">
        <f t="shared" si="26"/>
        <v>88.625</v>
      </c>
      <c r="J279" s="2">
        <f t="shared" si="27"/>
        <v>37946025</v>
      </c>
      <c r="K279" s="21">
        <v>1</v>
      </c>
      <c r="N279" t="str">
        <v>B2-10.5-16.5</v>
      </c>
      <c r="O279">
        <v>88.625</v>
      </c>
      <c r="P279" s="19">
        <v>37946025</v>
      </c>
    </row>
    <row r="280" spans="5:16" x14ac:dyDescent="0.25">
      <c r="E280" s="1">
        <f t="shared" si="24"/>
        <v>274</v>
      </c>
      <c r="F280" s="10" t="str">
        <f t="shared" si="30"/>
        <v>B2-10.5-17</v>
      </c>
      <c r="G280" s="14">
        <f t="shared" si="31"/>
        <v>10.5</v>
      </c>
      <c r="H280" s="14">
        <f t="shared" si="32"/>
        <v>17</v>
      </c>
      <c r="I280" s="4">
        <f t="shared" si="26"/>
        <v>91.25</v>
      </c>
      <c r="J280" s="2">
        <f t="shared" si="27"/>
        <v>38969250</v>
      </c>
      <c r="K280" s="21">
        <v>1</v>
      </c>
      <c r="N280" t="str">
        <v>B2-10.5-17</v>
      </c>
      <c r="O280">
        <v>91.25</v>
      </c>
      <c r="P280" s="19">
        <v>38969250</v>
      </c>
    </row>
    <row r="281" spans="5:16" x14ac:dyDescent="0.25">
      <c r="E281" s="1">
        <f t="shared" si="24"/>
        <v>275</v>
      </c>
      <c r="F281" s="10" t="str">
        <f t="shared" si="30"/>
        <v>B2-10.5-17.5</v>
      </c>
      <c r="G281" s="14">
        <f t="shared" si="31"/>
        <v>10.5</v>
      </c>
      <c r="H281" s="14">
        <f t="shared" si="32"/>
        <v>17.5</v>
      </c>
      <c r="I281" s="4">
        <f t="shared" si="26"/>
        <v>93.875</v>
      </c>
      <c r="J281" s="2">
        <f t="shared" si="27"/>
        <v>39992475</v>
      </c>
      <c r="K281" s="21">
        <v>1</v>
      </c>
      <c r="N281" t="str">
        <v>B2-10.5-17.5</v>
      </c>
      <c r="O281">
        <v>93.875</v>
      </c>
      <c r="P281" s="19">
        <v>39992475</v>
      </c>
    </row>
    <row r="282" spans="5:16" x14ac:dyDescent="0.25">
      <c r="E282" s="1">
        <f t="shared" si="24"/>
        <v>276</v>
      </c>
      <c r="F282" s="10" t="str">
        <f t="shared" si="30"/>
        <v>B2-10.5-18</v>
      </c>
      <c r="G282" s="14">
        <f t="shared" si="31"/>
        <v>10.5</v>
      </c>
      <c r="H282" s="14">
        <f t="shared" si="32"/>
        <v>18</v>
      </c>
      <c r="I282" s="4">
        <f t="shared" si="26"/>
        <v>96.5</v>
      </c>
      <c r="J282" s="2">
        <f t="shared" si="27"/>
        <v>41015700</v>
      </c>
      <c r="K282" s="21">
        <v>1</v>
      </c>
      <c r="N282" t="str">
        <v>B2-10.5-18</v>
      </c>
      <c r="O282">
        <v>96.5</v>
      </c>
      <c r="P282" s="19">
        <v>41015700</v>
      </c>
    </row>
    <row r="283" spans="5:16" x14ac:dyDescent="0.25">
      <c r="E283" s="1">
        <f t="shared" si="24"/>
        <v>277</v>
      </c>
      <c r="F283" s="10" t="str">
        <f t="shared" si="30"/>
        <v>B2-11-7</v>
      </c>
      <c r="G283" s="14">
        <f t="shared" si="31"/>
        <v>11</v>
      </c>
      <c r="H283" s="14">
        <f t="shared" si="32"/>
        <v>7</v>
      </c>
      <c r="I283" s="4">
        <f t="shared" si="26"/>
        <v>40.5</v>
      </c>
      <c r="J283" s="2">
        <f t="shared" si="27"/>
        <v>19186900</v>
      </c>
      <c r="K283" s="21">
        <v>1</v>
      </c>
      <c r="N283" t="str">
        <v>B2-11-7</v>
      </c>
      <c r="O283">
        <v>40.5</v>
      </c>
      <c r="P283" s="19">
        <v>19186900</v>
      </c>
    </row>
    <row r="284" spans="5:16" x14ac:dyDescent="0.25">
      <c r="E284" s="1">
        <f t="shared" si="24"/>
        <v>278</v>
      </c>
      <c r="F284" s="10" t="str">
        <f t="shared" si="30"/>
        <v>B2-11-7.5</v>
      </c>
      <c r="G284" s="14">
        <f t="shared" si="31"/>
        <v>11</v>
      </c>
      <c r="H284" s="14">
        <f t="shared" si="32"/>
        <v>7.5</v>
      </c>
      <c r="I284" s="4">
        <f t="shared" si="26"/>
        <v>43.25</v>
      </c>
      <c r="J284" s="2">
        <f t="shared" si="27"/>
        <v>20258850</v>
      </c>
      <c r="K284" s="21">
        <v>1</v>
      </c>
      <c r="N284" t="str">
        <v>B2-11-7.5</v>
      </c>
      <c r="O284">
        <v>43.25</v>
      </c>
      <c r="P284" s="19">
        <v>20258850</v>
      </c>
    </row>
    <row r="285" spans="5:16" x14ac:dyDescent="0.25">
      <c r="E285" s="1">
        <f t="shared" si="24"/>
        <v>279</v>
      </c>
      <c r="F285" s="10" t="str">
        <f t="shared" si="30"/>
        <v>B2-11-8</v>
      </c>
      <c r="G285" s="14">
        <f t="shared" si="31"/>
        <v>11</v>
      </c>
      <c r="H285" s="14">
        <f t="shared" si="32"/>
        <v>8</v>
      </c>
      <c r="I285" s="4">
        <f t="shared" si="26"/>
        <v>46</v>
      </c>
      <c r="J285" s="2">
        <f t="shared" si="27"/>
        <v>21330800</v>
      </c>
      <c r="K285" s="21">
        <v>1</v>
      </c>
      <c r="N285" t="str">
        <v>B2-11-8</v>
      </c>
      <c r="O285">
        <v>46</v>
      </c>
      <c r="P285" s="19">
        <v>21330800</v>
      </c>
    </row>
    <row r="286" spans="5:16" x14ac:dyDescent="0.25">
      <c r="E286" s="1">
        <f t="shared" si="24"/>
        <v>280</v>
      </c>
      <c r="F286" s="10" t="str">
        <f t="shared" si="30"/>
        <v>B2-11-8.5</v>
      </c>
      <c r="G286" s="14">
        <f t="shared" si="31"/>
        <v>11</v>
      </c>
      <c r="H286" s="14">
        <f t="shared" si="32"/>
        <v>8.5</v>
      </c>
      <c r="I286" s="4">
        <f t="shared" si="26"/>
        <v>48.75</v>
      </c>
      <c r="J286" s="2">
        <f t="shared" si="27"/>
        <v>22402750</v>
      </c>
      <c r="K286" s="21">
        <v>1</v>
      </c>
      <c r="N286" t="str">
        <v>B2-11-8.5</v>
      </c>
      <c r="O286">
        <v>48.75</v>
      </c>
      <c r="P286" s="19">
        <v>22402750</v>
      </c>
    </row>
    <row r="287" spans="5:16" x14ac:dyDescent="0.25">
      <c r="E287" s="1">
        <f t="shared" si="24"/>
        <v>281</v>
      </c>
      <c r="F287" s="10" t="str">
        <f t="shared" si="30"/>
        <v>B2-11-9</v>
      </c>
      <c r="G287" s="14">
        <f t="shared" si="31"/>
        <v>11</v>
      </c>
      <c r="H287" s="14">
        <f t="shared" si="32"/>
        <v>9</v>
      </c>
      <c r="I287" s="4">
        <f t="shared" si="26"/>
        <v>51.5</v>
      </c>
      <c r="J287" s="2">
        <f t="shared" si="27"/>
        <v>23474700</v>
      </c>
      <c r="K287" s="21">
        <v>1</v>
      </c>
      <c r="N287" t="str">
        <v>B2-11-9</v>
      </c>
      <c r="O287">
        <v>51.5</v>
      </c>
      <c r="P287" s="19">
        <v>23474700</v>
      </c>
    </row>
    <row r="288" spans="5:16" x14ac:dyDescent="0.25">
      <c r="E288" s="1">
        <f t="shared" si="24"/>
        <v>282</v>
      </c>
      <c r="F288" s="10" t="str">
        <f t="shared" si="30"/>
        <v>B2-11-9.5</v>
      </c>
      <c r="G288" s="14">
        <f t="shared" si="31"/>
        <v>11</v>
      </c>
      <c r="H288" s="14">
        <f t="shared" si="32"/>
        <v>9.5</v>
      </c>
      <c r="I288" s="4">
        <f t="shared" si="26"/>
        <v>54.25</v>
      </c>
      <c r="J288" s="2">
        <f t="shared" si="27"/>
        <v>24546650</v>
      </c>
      <c r="K288" s="21">
        <v>1</v>
      </c>
      <c r="N288" t="str">
        <v>B2-11-9.5</v>
      </c>
      <c r="O288">
        <v>54.25</v>
      </c>
      <c r="P288" s="19">
        <v>24546650</v>
      </c>
    </row>
    <row r="289" spans="5:16" x14ac:dyDescent="0.25">
      <c r="E289" s="1">
        <f t="shared" si="24"/>
        <v>283</v>
      </c>
      <c r="F289" s="10" t="str">
        <f t="shared" ref="F289:F309" si="33">$C$4&amp;"-"&amp;G289&amp;"-"&amp;H289</f>
        <v>B2-11-10</v>
      </c>
      <c r="G289" s="14">
        <f t="shared" ref="G289:G309" si="34">$G$3+ROUNDDOWN($E288/($I$4+1),0)*0.5</f>
        <v>11</v>
      </c>
      <c r="H289" s="14">
        <f t="shared" ref="H289:H309" si="35">IF(MOD(E289-1,$I$4+1)=0,$H$3,H288+0.5)</f>
        <v>10</v>
      </c>
      <c r="I289" s="4">
        <f t="shared" si="26"/>
        <v>57</v>
      </c>
      <c r="J289" s="2">
        <f t="shared" si="27"/>
        <v>25618600</v>
      </c>
      <c r="K289" s="21">
        <v>1</v>
      </c>
      <c r="N289" t="str">
        <v>B2-11-10</v>
      </c>
      <c r="O289">
        <v>57</v>
      </c>
      <c r="P289" s="19">
        <v>25618600</v>
      </c>
    </row>
    <row r="290" spans="5:16" x14ac:dyDescent="0.25">
      <c r="E290" s="1">
        <f t="shared" si="24"/>
        <v>284</v>
      </c>
      <c r="F290" s="10" t="str">
        <f t="shared" si="33"/>
        <v>B2-11-10.5</v>
      </c>
      <c r="G290" s="14">
        <f t="shared" si="34"/>
        <v>11</v>
      </c>
      <c r="H290" s="14">
        <f t="shared" si="35"/>
        <v>10.5</v>
      </c>
      <c r="I290" s="4">
        <f t="shared" si="26"/>
        <v>59.75</v>
      </c>
      <c r="J290" s="2">
        <f t="shared" si="27"/>
        <v>26690550</v>
      </c>
      <c r="K290" s="21">
        <v>1</v>
      </c>
      <c r="N290" t="str">
        <v>B2-11-10.5</v>
      </c>
      <c r="O290">
        <v>59.75</v>
      </c>
      <c r="P290" s="19">
        <v>26690550</v>
      </c>
    </row>
    <row r="291" spans="5:16" x14ac:dyDescent="0.25">
      <c r="E291" s="1">
        <f t="shared" si="24"/>
        <v>285</v>
      </c>
      <c r="F291" s="10" t="str">
        <f t="shared" si="33"/>
        <v>B2-11-11</v>
      </c>
      <c r="G291" s="14">
        <f t="shared" si="34"/>
        <v>11</v>
      </c>
      <c r="H291" s="14">
        <f t="shared" si="35"/>
        <v>11</v>
      </c>
      <c r="I291" s="4">
        <f t="shared" si="26"/>
        <v>62.5</v>
      </c>
      <c r="J291" s="2">
        <f t="shared" si="27"/>
        <v>27762500</v>
      </c>
      <c r="K291" s="21">
        <v>1</v>
      </c>
      <c r="N291" t="str">
        <v>B2-11-11</v>
      </c>
      <c r="O291">
        <v>62.5</v>
      </c>
      <c r="P291" s="19">
        <v>27762500</v>
      </c>
    </row>
    <row r="292" spans="5:16" x14ac:dyDescent="0.25">
      <c r="E292" s="1">
        <f t="shared" si="24"/>
        <v>286</v>
      </c>
      <c r="F292" s="10" t="str">
        <f t="shared" si="33"/>
        <v>B2-11-11.5</v>
      </c>
      <c r="G292" s="14">
        <f t="shared" si="34"/>
        <v>11</v>
      </c>
      <c r="H292" s="14">
        <f t="shared" si="35"/>
        <v>11.5</v>
      </c>
      <c r="I292" s="4">
        <f t="shared" si="26"/>
        <v>65.25</v>
      </c>
      <c r="J292" s="2">
        <f t="shared" si="27"/>
        <v>28834450</v>
      </c>
      <c r="K292" s="21">
        <v>1</v>
      </c>
      <c r="N292" t="str">
        <v>B2-11-11.5</v>
      </c>
      <c r="O292">
        <v>65.25</v>
      </c>
      <c r="P292" s="19">
        <v>28834450</v>
      </c>
    </row>
    <row r="293" spans="5:16" x14ac:dyDescent="0.25">
      <c r="E293" s="1">
        <f t="shared" si="24"/>
        <v>287</v>
      </c>
      <c r="F293" s="10" t="str">
        <f t="shared" si="33"/>
        <v>B2-11-12</v>
      </c>
      <c r="G293" s="14">
        <f t="shared" si="34"/>
        <v>11</v>
      </c>
      <c r="H293" s="14">
        <f t="shared" si="35"/>
        <v>12</v>
      </c>
      <c r="I293" s="4">
        <f t="shared" si="26"/>
        <v>68</v>
      </c>
      <c r="J293" s="2">
        <f t="shared" si="27"/>
        <v>29906400</v>
      </c>
      <c r="K293" s="21">
        <v>1</v>
      </c>
      <c r="N293" t="str">
        <v>B2-11-12</v>
      </c>
      <c r="O293">
        <v>68</v>
      </c>
      <c r="P293" s="19">
        <v>29906400</v>
      </c>
    </row>
    <row r="294" spans="5:16" x14ac:dyDescent="0.25">
      <c r="E294" s="1">
        <f t="shared" si="24"/>
        <v>288</v>
      </c>
      <c r="F294" s="10" t="str">
        <f t="shared" si="33"/>
        <v>B2-11-12.5</v>
      </c>
      <c r="G294" s="14">
        <f t="shared" si="34"/>
        <v>11</v>
      </c>
      <c r="H294" s="14">
        <f t="shared" si="35"/>
        <v>12.5</v>
      </c>
      <c r="I294" s="4">
        <f t="shared" si="26"/>
        <v>70.75</v>
      </c>
      <c r="J294" s="2">
        <f t="shared" si="27"/>
        <v>30978350</v>
      </c>
      <c r="K294" s="21">
        <v>1</v>
      </c>
      <c r="N294" t="str">
        <v>B2-11-12.5</v>
      </c>
      <c r="O294">
        <v>70.75</v>
      </c>
      <c r="P294" s="19">
        <v>30978350</v>
      </c>
    </row>
    <row r="295" spans="5:16" x14ac:dyDescent="0.25">
      <c r="E295" s="1">
        <f t="shared" si="24"/>
        <v>289</v>
      </c>
      <c r="F295" s="10" t="str">
        <f t="shared" si="33"/>
        <v>B2-11-13</v>
      </c>
      <c r="G295" s="14">
        <f t="shared" si="34"/>
        <v>11</v>
      </c>
      <c r="H295" s="14">
        <f t="shared" si="35"/>
        <v>13</v>
      </c>
      <c r="I295" s="4">
        <f t="shared" si="26"/>
        <v>73.5</v>
      </c>
      <c r="J295" s="2">
        <f t="shared" si="27"/>
        <v>32050300</v>
      </c>
      <c r="K295" s="21">
        <v>1</v>
      </c>
      <c r="N295" t="str">
        <v>B2-11-13</v>
      </c>
      <c r="O295">
        <v>73.5</v>
      </c>
      <c r="P295" s="19">
        <v>32050300</v>
      </c>
    </row>
    <row r="296" spans="5:16" x14ac:dyDescent="0.25">
      <c r="E296" s="1">
        <f t="shared" si="24"/>
        <v>290</v>
      </c>
      <c r="F296" s="10" t="str">
        <f t="shared" si="33"/>
        <v>B2-11-13.5</v>
      </c>
      <c r="G296" s="14">
        <f t="shared" si="34"/>
        <v>11</v>
      </c>
      <c r="H296" s="14">
        <f t="shared" si="35"/>
        <v>13.5</v>
      </c>
      <c r="I296" s="4">
        <f t="shared" si="26"/>
        <v>76.25</v>
      </c>
      <c r="J296" s="2">
        <f t="shared" si="27"/>
        <v>33122250</v>
      </c>
      <c r="K296" s="21">
        <v>1</v>
      </c>
      <c r="N296" t="str">
        <v>B2-11-13.5</v>
      </c>
      <c r="O296">
        <v>76.25</v>
      </c>
      <c r="P296" s="19">
        <v>33122250</v>
      </c>
    </row>
    <row r="297" spans="5:16" x14ac:dyDescent="0.25">
      <c r="E297" s="1">
        <f t="shared" si="24"/>
        <v>291</v>
      </c>
      <c r="F297" s="10" t="str">
        <f t="shared" si="33"/>
        <v>B2-11-14</v>
      </c>
      <c r="G297" s="14">
        <f t="shared" si="34"/>
        <v>11</v>
      </c>
      <c r="H297" s="14">
        <f t="shared" si="35"/>
        <v>14</v>
      </c>
      <c r="I297" s="4">
        <f t="shared" si="26"/>
        <v>79</v>
      </c>
      <c r="J297" s="2">
        <f t="shared" si="27"/>
        <v>34194200</v>
      </c>
      <c r="K297" s="21">
        <v>1</v>
      </c>
      <c r="N297" t="str">
        <v>B2-11-14</v>
      </c>
      <c r="O297">
        <v>79</v>
      </c>
      <c r="P297" s="19">
        <v>34194200</v>
      </c>
    </row>
    <row r="298" spans="5:16" x14ac:dyDescent="0.25">
      <c r="E298" s="1">
        <f t="shared" si="24"/>
        <v>292</v>
      </c>
      <c r="F298" s="10" t="str">
        <f t="shared" si="33"/>
        <v>B2-11-14.5</v>
      </c>
      <c r="G298" s="14">
        <f t="shared" si="34"/>
        <v>11</v>
      </c>
      <c r="H298" s="14">
        <f t="shared" si="35"/>
        <v>14.5</v>
      </c>
      <c r="I298" s="4">
        <f t="shared" si="26"/>
        <v>81.75</v>
      </c>
      <c r="J298" s="2">
        <f t="shared" si="27"/>
        <v>35266150</v>
      </c>
      <c r="K298" s="21">
        <v>1</v>
      </c>
      <c r="N298" t="str">
        <v>B2-11-14.5</v>
      </c>
      <c r="O298">
        <v>81.75</v>
      </c>
      <c r="P298" s="19">
        <v>35266150</v>
      </c>
    </row>
    <row r="299" spans="5:16" x14ac:dyDescent="0.25">
      <c r="E299" s="1">
        <f t="shared" si="24"/>
        <v>293</v>
      </c>
      <c r="F299" s="10" t="str">
        <f t="shared" si="33"/>
        <v>B2-11-15</v>
      </c>
      <c r="G299" s="14">
        <f t="shared" si="34"/>
        <v>11</v>
      </c>
      <c r="H299" s="14">
        <f t="shared" si="35"/>
        <v>15</v>
      </c>
      <c r="I299" s="4">
        <f t="shared" si="26"/>
        <v>84.5</v>
      </c>
      <c r="J299" s="2">
        <f t="shared" si="27"/>
        <v>36338100</v>
      </c>
      <c r="K299" s="21">
        <v>1</v>
      </c>
      <c r="N299" t="str">
        <v>B2-11-15</v>
      </c>
      <c r="O299">
        <v>84.5</v>
      </c>
      <c r="P299" s="19">
        <v>36338100</v>
      </c>
    </row>
    <row r="300" spans="5:16" x14ac:dyDescent="0.25">
      <c r="E300" s="1">
        <f t="shared" si="24"/>
        <v>294</v>
      </c>
      <c r="F300" s="10" t="str">
        <f t="shared" si="33"/>
        <v>B2-11-15.5</v>
      </c>
      <c r="G300" s="14">
        <f t="shared" si="34"/>
        <v>11</v>
      </c>
      <c r="H300" s="14">
        <f t="shared" si="35"/>
        <v>15.5</v>
      </c>
      <c r="I300" s="4">
        <f t="shared" si="26"/>
        <v>87.25</v>
      </c>
      <c r="J300" s="2">
        <f t="shared" si="27"/>
        <v>37410050</v>
      </c>
      <c r="K300" s="21">
        <v>1</v>
      </c>
      <c r="N300" t="str">
        <v>B2-11-15.5</v>
      </c>
      <c r="O300">
        <v>87.25</v>
      </c>
      <c r="P300" s="19">
        <v>37410050</v>
      </c>
    </row>
    <row r="301" spans="5:16" x14ac:dyDescent="0.25">
      <c r="E301" s="1">
        <f t="shared" si="24"/>
        <v>295</v>
      </c>
      <c r="F301" s="10" t="str">
        <f t="shared" si="33"/>
        <v>B2-11-16</v>
      </c>
      <c r="G301" s="14">
        <f t="shared" si="34"/>
        <v>11</v>
      </c>
      <c r="H301" s="14">
        <f t="shared" si="35"/>
        <v>16</v>
      </c>
      <c r="I301" s="4">
        <f t="shared" si="26"/>
        <v>90</v>
      </c>
      <c r="J301" s="2">
        <f t="shared" si="27"/>
        <v>38482000</v>
      </c>
      <c r="K301" s="21">
        <v>1</v>
      </c>
      <c r="N301" t="str">
        <v>B2-11-16</v>
      </c>
      <c r="O301">
        <v>90</v>
      </c>
      <c r="P301" s="19">
        <v>38482000</v>
      </c>
    </row>
    <row r="302" spans="5:16" x14ac:dyDescent="0.25">
      <c r="E302" s="1">
        <f t="shared" si="24"/>
        <v>296</v>
      </c>
      <c r="F302" s="10" t="str">
        <f t="shared" si="33"/>
        <v>B2-11-16.5</v>
      </c>
      <c r="G302" s="14">
        <f t="shared" si="34"/>
        <v>11</v>
      </c>
      <c r="H302" s="14">
        <f t="shared" si="35"/>
        <v>16.5</v>
      </c>
      <c r="I302" s="4">
        <f t="shared" si="26"/>
        <v>92.75</v>
      </c>
      <c r="J302" s="2">
        <f t="shared" si="27"/>
        <v>39553950</v>
      </c>
      <c r="K302" s="21">
        <v>1</v>
      </c>
      <c r="N302" t="str">
        <v>B2-11-16.5</v>
      </c>
      <c r="O302">
        <v>92.75</v>
      </c>
      <c r="P302" s="19">
        <v>39553950</v>
      </c>
    </row>
    <row r="303" spans="5:16" x14ac:dyDescent="0.25">
      <c r="E303" s="1">
        <f t="shared" si="24"/>
        <v>297</v>
      </c>
      <c r="F303" s="10" t="str">
        <f t="shared" si="33"/>
        <v>B2-11-17</v>
      </c>
      <c r="G303" s="14">
        <f t="shared" si="34"/>
        <v>11</v>
      </c>
      <c r="H303" s="14">
        <f t="shared" si="35"/>
        <v>17</v>
      </c>
      <c r="I303" s="4">
        <f t="shared" si="26"/>
        <v>95.5</v>
      </c>
      <c r="J303" s="2">
        <f t="shared" si="27"/>
        <v>40625900</v>
      </c>
      <c r="K303" s="21">
        <v>1</v>
      </c>
      <c r="N303" t="str">
        <v>B2-11-17</v>
      </c>
      <c r="O303">
        <v>95.5</v>
      </c>
      <c r="P303" s="19">
        <v>40625900</v>
      </c>
    </row>
    <row r="304" spans="5:16" x14ac:dyDescent="0.25">
      <c r="E304" s="1">
        <f t="shared" si="24"/>
        <v>298</v>
      </c>
      <c r="F304" s="10" t="str">
        <f t="shared" si="33"/>
        <v>B2-11-17.5</v>
      </c>
      <c r="G304" s="14">
        <f t="shared" si="34"/>
        <v>11</v>
      </c>
      <c r="H304" s="14">
        <f t="shared" si="35"/>
        <v>17.5</v>
      </c>
      <c r="I304" s="4">
        <f t="shared" si="26"/>
        <v>98.25</v>
      </c>
      <c r="J304" s="2">
        <f t="shared" si="27"/>
        <v>41697850</v>
      </c>
      <c r="K304" s="21">
        <v>1</v>
      </c>
      <c r="N304" t="str">
        <v>B2-11-17.5</v>
      </c>
      <c r="O304">
        <v>98.25</v>
      </c>
      <c r="P304" s="19">
        <v>41697850</v>
      </c>
    </row>
    <row r="305" spans="5:16" x14ac:dyDescent="0.25">
      <c r="E305" s="1">
        <f t="shared" si="24"/>
        <v>299</v>
      </c>
      <c r="F305" s="10" t="str">
        <f t="shared" si="33"/>
        <v>B2-11-18</v>
      </c>
      <c r="G305" s="14">
        <f t="shared" si="34"/>
        <v>11</v>
      </c>
      <c r="H305" s="14">
        <f t="shared" si="35"/>
        <v>18</v>
      </c>
      <c r="I305" s="4">
        <f t="shared" si="26"/>
        <v>101</v>
      </c>
      <c r="J305" s="2">
        <f t="shared" si="27"/>
        <v>42769800</v>
      </c>
      <c r="K305" s="21">
        <v>1</v>
      </c>
      <c r="N305" t="str">
        <v>B2-11-18</v>
      </c>
      <c r="O305">
        <v>101</v>
      </c>
      <c r="P305" s="19">
        <v>42769800</v>
      </c>
    </row>
    <row r="306" spans="5:16" x14ac:dyDescent="0.25">
      <c r="E306" s="1">
        <f t="shared" si="24"/>
        <v>300</v>
      </c>
      <c r="F306" s="10" t="str">
        <f t="shared" si="33"/>
        <v>B2-11.5-7</v>
      </c>
      <c r="G306" s="14">
        <f t="shared" si="34"/>
        <v>11.5</v>
      </c>
      <c r="H306" s="14">
        <f t="shared" si="35"/>
        <v>7</v>
      </c>
      <c r="I306" s="4">
        <f t="shared" si="26"/>
        <v>42.25</v>
      </c>
      <c r="J306" s="2">
        <f t="shared" si="27"/>
        <v>19869050</v>
      </c>
      <c r="K306" s="21">
        <v>1</v>
      </c>
      <c r="N306" t="str">
        <v>B2-11.5-7</v>
      </c>
      <c r="O306">
        <v>42.25</v>
      </c>
      <c r="P306" s="19">
        <v>19869050</v>
      </c>
    </row>
    <row r="307" spans="5:16" x14ac:dyDescent="0.25">
      <c r="E307" s="1">
        <f t="shared" si="24"/>
        <v>301</v>
      </c>
      <c r="F307" s="10" t="str">
        <f t="shared" si="33"/>
        <v>B2-11.5-7.5</v>
      </c>
      <c r="G307" s="14">
        <f t="shared" si="34"/>
        <v>11.5</v>
      </c>
      <c r="H307" s="14">
        <f t="shared" si="35"/>
        <v>7.5</v>
      </c>
      <c r="I307" s="4">
        <f t="shared" si="26"/>
        <v>45.125</v>
      </c>
      <c r="J307" s="2">
        <f t="shared" si="27"/>
        <v>20989725</v>
      </c>
      <c r="K307" s="21">
        <v>1</v>
      </c>
      <c r="N307" t="str">
        <v>B2-11.5-7.5</v>
      </c>
      <c r="O307">
        <v>45.125</v>
      </c>
      <c r="P307" s="19">
        <v>20989725</v>
      </c>
    </row>
    <row r="308" spans="5:16" x14ac:dyDescent="0.25">
      <c r="E308" s="1">
        <f t="shared" si="24"/>
        <v>302</v>
      </c>
      <c r="F308" s="10" t="str">
        <f t="shared" si="33"/>
        <v>B2-11.5-8</v>
      </c>
      <c r="G308" s="14">
        <f t="shared" si="34"/>
        <v>11.5</v>
      </c>
      <c r="H308" s="14">
        <f t="shared" si="35"/>
        <v>8</v>
      </c>
      <c r="I308" s="4">
        <f t="shared" si="26"/>
        <v>48</v>
      </c>
      <c r="J308" s="2">
        <f t="shared" si="27"/>
        <v>22110400</v>
      </c>
      <c r="K308" s="21">
        <v>1</v>
      </c>
      <c r="N308" t="str">
        <v>B2-11.5-8</v>
      </c>
      <c r="O308">
        <v>48</v>
      </c>
      <c r="P308" s="19">
        <v>22110400</v>
      </c>
    </row>
    <row r="309" spans="5:16" x14ac:dyDescent="0.25">
      <c r="E309" s="1">
        <f t="shared" si="24"/>
        <v>303</v>
      </c>
      <c r="F309" s="10" t="str">
        <f t="shared" si="33"/>
        <v>B2-11.5-8.5</v>
      </c>
      <c r="G309" s="14">
        <f t="shared" si="34"/>
        <v>11.5</v>
      </c>
      <c r="H309" s="14">
        <f t="shared" si="35"/>
        <v>8.5</v>
      </c>
      <c r="I309" s="4">
        <f t="shared" si="26"/>
        <v>50.875</v>
      </c>
      <c r="J309" s="2">
        <f t="shared" si="27"/>
        <v>23231075</v>
      </c>
      <c r="K309" s="21">
        <v>1</v>
      </c>
      <c r="N309" t="str">
        <v>B2-11.5-8.5</v>
      </c>
      <c r="O309">
        <v>50.875</v>
      </c>
      <c r="P309" s="19">
        <v>23231075</v>
      </c>
    </row>
    <row r="310" spans="5:16" x14ac:dyDescent="0.25">
      <c r="E310" s="1">
        <f t="shared" si="24"/>
        <v>304</v>
      </c>
      <c r="F310" s="10" t="str">
        <f>$C$4&amp;"-"&amp;G310&amp;"-"&amp;H310</f>
        <v>B2-11.5-9</v>
      </c>
      <c r="G310" s="14">
        <f>$G$3+ROUNDDOWN($E309/($I$4+1),0)*0.5</f>
        <v>11.5</v>
      </c>
      <c r="H310" s="14">
        <f>IF(MOD(E310-1,$I$4+1)=0,$H$3,H309+0.5)</f>
        <v>9</v>
      </c>
      <c r="I310" s="4">
        <f t="shared" si="26"/>
        <v>53.75</v>
      </c>
      <c r="J310" s="2">
        <f t="shared" si="27"/>
        <v>24351750</v>
      </c>
      <c r="K310" s="21">
        <v>1</v>
      </c>
      <c r="N310" t="str">
        <v>B2-11.5-9</v>
      </c>
      <c r="O310">
        <v>53.75</v>
      </c>
      <c r="P310" s="19">
        <v>24351750</v>
      </c>
    </row>
    <row r="311" spans="5:16" x14ac:dyDescent="0.25">
      <c r="E311" s="1">
        <f t="shared" si="24"/>
        <v>305</v>
      </c>
      <c r="F311" s="10" t="str">
        <f t="shared" ref="F311:F326" si="36">$C$4&amp;"-"&amp;G311&amp;"-"&amp;H311</f>
        <v>B2-11.5-9.5</v>
      </c>
      <c r="G311" s="14">
        <f t="shared" ref="G311:G326" si="37">$G$3+ROUNDDOWN($E310/($I$4+1),0)*0.5</f>
        <v>11.5</v>
      </c>
      <c r="H311" s="14">
        <f t="shared" ref="H311:H326" si="38">IF(MOD(E311-1,$I$4+1)=0,$H$3,H310+0.5)</f>
        <v>9.5</v>
      </c>
      <c r="I311" s="4">
        <f t="shared" si="26"/>
        <v>56.625</v>
      </c>
      <c r="J311" s="2">
        <f t="shared" si="27"/>
        <v>25472425</v>
      </c>
      <c r="K311" s="21">
        <v>1</v>
      </c>
      <c r="N311" t="str">
        <v>B2-11.5-9.5</v>
      </c>
      <c r="O311">
        <v>56.625</v>
      </c>
      <c r="P311" s="19">
        <v>25472425</v>
      </c>
    </row>
    <row r="312" spans="5:16" x14ac:dyDescent="0.25">
      <c r="E312" s="1">
        <f t="shared" si="24"/>
        <v>306</v>
      </c>
      <c r="F312" s="10" t="str">
        <f t="shared" si="36"/>
        <v>B2-11.5-10</v>
      </c>
      <c r="G312" s="14">
        <f t="shared" si="37"/>
        <v>11.5</v>
      </c>
      <c r="H312" s="14">
        <f t="shared" si="38"/>
        <v>10</v>
      </c>
      <c r="I312" s="4">
        <f t="shared" si="26"/>
        <v>59.5</v>
      </c>
      <c r="J312" s="2">
        <f t="shared" si="27"/>
        <v>26593100</v>
      </c>
      <c r="K312" s="21">
        <v>1</v>
      </c>
      <c r="N312" t="str">
        <v>B2-11.5-10</v>
      </c>
      <c r="O312">
        <v>59.5</v>
      </c>
      <c r="P312" s="19">
        <v>26593100</v>
      </c>
    </row>
    <row r="313" spans="5:16" x14ac:dyDescent="0.25">
      <c r="E313" s="1">
        <f t="shared" si="24"/>
        <v>307</v>
      </c>
      <c r="F313" s="10" t="str">
        <f t="shared" si="36"/>
        <v>B2-11.5-10.5</v>
      </c>
      <c r="G313" s="14">
        <f t="shared" si="37"/>
        <v>11.5</v>
      </c>
      <c r="H313" s="14">
        <f t="shared" si="38"/>
        <v>10.5</v>
      </c>
      <c r="I313" s="4">
        <f t="shared" si="26"/>
        <v>62.375</v>
      </c>
      <c r="J313" s="2">
        <f t="shared" si="27"/>
        <v>27713775</v>
      </c>
      <c r="K313" s="21">
        <v>1</v>
      </c>
      <c r="N313" t="str">
        <v>B2-11.5-10.5</v>
      </c>
      <c r="O313">
        <v>62.375</v>
      </c>
      <c r="P313" s="19">
        <v>27713775</v>
      </c>
    </row>
    <row r="314" spans="5:16" x14ac:dyDescent="0.25">
      <c r="E314" s="1">
        <f t="shared" si="24"/>
        <v>308</v>
      </c>
      <c r="F314" s="10" t="str">
        <f t="shared" si="36"/>
        <v>B2-11.5-11</v>
      </c>
      <c r="G314" s="14">
        <f t="shared" si="37"/>
        <v>11.5</v>
      </c>
      <c r="H314" s="14">
        <f t="shared" si="38"/>
        <v>11</v>
      </c>
      <c r="I314" s="4">
        <f t="shared" si="26"/>
        <v>65.25</v>
      </c>
      <c r="J314" s="2">
        <f t="shared" si="27"/>
        <v>28834450</v>
      </c>
      <c r="K314" s="21">
        <v>1</v>
      </c>
      <c r="N314" t="str">
        <v>B2-11.5-11</v>
      </c>
      <c r="O314">
        <v>65.25</v>
      </c>
      <c r="P314" s="19">
        <v>28834450</v>
      </c>
    </row>
    <row r="315" spans="5:16" x14ac:dyDescent="0.25">
      <c r="E315" s="1">
        <f t="shared" si="24"/>
        <v>309</v>
      </c>
      <c r="F315" s="10" t="str">
        <f t="shared" si="36"/>
        <v>B2-11.5-11.5</v>
      </c>
      <c r="G315" s="14">
        <f t="shared" si="37"/>
        <v>11.5</v>
      </c>
      <c r="H315" s="14">
        <f t="shared" si="38"/>
        <v>11.5</v>
      </c>
      <c r="I315" s="4">
        <f t="shared" si="26"/>
        <v>68.125</v>
      </c>
      <c r="J315" s="2">
        <f t="shared" si="27"/>
        <v>29955125</v>
      </c>
      <c r="K315" s="21">
        <v>1</v>
      </c>
      <c r="N315" t="str">
        <v>B2-11.5-11.5</v>
      </c>
      <c r="O315">
        <v>68.125</v>
      </c>
      <c r="P315" s="19">
        <v>29955125</v>
      </c>
    </row>
    <row r="316" spans="5:16" x14ac:dyDescent="0.25">
      <c r="E316" s="1">
        <f t="shared" si="24"/>
        <v>310</v>
      </c>
      <c r="F316" s="10" t="str">
        <f t="shared" si="36"/>
        <v>B2-11.5-12</v>
      </c>
      <c r="G316" s="14">
        <f t="shared" si="37"/>
        <v>11.5</v>
      </c>
      <c r="H316" s="14">
        <f t="shared" si="38"/>
        <v>12</v>
      </c>
      <c r="I316" s="4">
        <f t="shared" si="26"/>
        <v>71</v>
      </c>
      <c r="J316" s="2">
        <f t="shared" si="27"/>
        <v>31075800</v>
      </c>
      <c r="K316" s="21">
        <v>1</v>
      </c>
      <c r="N316" t="str">
        <v>B2-11.5-12</v>
      </c>
      <c r="O316">
        <v>71</v>
      </c>
      <c r="P316" s="19">
        <v>31075800</v>
      </c>
    </row>
    <row r="317" spans="5:16" x14ac:dyDescent="0.25">
      <c r="E317" s="1">
        <f t="shared" si="24"/>
        <v>311</v>
      </c>
      <c r="F317" s="10" t="str">
        <f t="shared" si="36"/>
        <v>B2-11.5-12.5</v>
      </c>
      <c r="G317" s="14">
        <f t="shared" si="37"/>
        <v>11.5</v>
      </c>
      <c r="H317" s="14">
        <f t="shared" si="38"/>
        <v>12.5</v>
      </c>
      <c r="I317" s="4">
        <f t="shared" si="26"/>
        <v>73.875</v>
      </c>
      <c r="J317" s="2">
        <f t="shared" si="27"/>
        <v>32196475</v>
      </c>
      <c r="K317" s="21">
        <v>1</v>
      </c>
      <c r="N317" t="str">
        <v>B2-11.5-12.5</v>
      </c>
      <c r="O317">
        <v>73.875</v>
      </c>
      <c r="P317" s="19">
        <v>32196475</v>
      </c>
    </row>
    <row r="318" spans="5:16" x14ac:dyDescent="0.25">
      <c r="E318" s="1">
        <f t="shared" si="24"/>
        <v>312</v>
      </c>
      <c r="F318" s="10" t="str">
        <f t="shared" si="36"/>
        <v>B2-11.5-13</v>
      </c>
      <c r="G318" s="14">
        <f t="shared" si="37"/>
        <v>11.5</v>
      </c>
      <c r="H318" s="14">
        <f t="shared" si="38"/>
        <v>13</v>
      </c>
      <c r="I318" s="4">
        <f t="shared" si="26"/>
        <v>76.75</v>
      </c>
      <c r="J318" s="2">
        <f t="shared" si="27"/>
        <v>33317150</v>
      </c>
      <c r="K318" s="21">
        <v>1</v>
      </c>
      <c r="N318" t="str">
        <v>B2-11.5-13</v>
      </c>
      <c r="O318">
        <v>76.75</v>
      </c>
      <c r="P318" s="19">
        <v>33317150</v>
      </c>
    </row>
    <row r="319" spans="5:16" x14ac:dyDescent="0.25">
      <c r="E319" s="1">
        <f t="shared" si="24"/>
        <v>313</v>
      </c>
      <c r="F319" s="10" t="str">
        <f t="shared" si="36"/>
        <v>B2-11.5-13.5</v>
      </c>
      <c r="G319" s="14">
        <f t="shared" si="37"/>
        <v>11.5</v>
      </c>
      <c r="H319" s="14">
        <f t="shared" si="38"/>
        <v>13.5</v>
      </c>
      <c r="I319" s="4">
        <f t="shared" si="26"/>
        <v>79.625</v>
      </c>
      <c r="J319" s="2">
        <f t="shared" si="27"/>
        <v>34437825</v>
      </c>
      <c r="K319" s="21">
        <v>1</v>
      </c>
      <c r="N319" t="str">
        <v>B2-11.5-13.5</v>
      </c>
      <c r="O319">
        <v>79.625</v>
      </c>
      <c r="P319" s="19">
        <v>34437825</v>
      </c>
    </row>
    <row r="320" spans="5:16" x14ac:dyDescent="0.25">
      <c r="E320" s="1">
        <f t="shared" si="24"/>
        <v>314</v>
      </c>
      <c r="F320" s="10" t="str">
        <f t="shared" si="36"/>
        <v>B2-11.5-14</v>
      </c>
      <c r="G320" s="14">
        <f t="shared" si="37"/>
        <v>11.5</v>
      </c>
      <c r="H320" s="14">
        <f t="shared" si="38"/>
        <v>14</v>
      </c>
      <c r="I320" s="4">
        <f t="shared" si="26"/>
        <v>82.5</v>
      </c>
      <c r="J320" s="2">
        <f t="shared" si="27"/>
        <v>35558500</v>
      </c>
      <c r="K320" s="21">
        <v>1</v>
      </c>
      <c r="N320" t="str">
        <v>B2-11.5-14</v>
      </c>
      <c r="O320">
        <v>82.5</v>
      </c>
      <c r="P320" s="19">
        <v>35558500</v>
      </c>
    </row>
    <row r="321" spans="5:16" x14ac:dyDescent="0.25">
      <c r="E321" s="1">
        <f t="shared" si="24"/>
        <v>315</v>
      </c>
      <c r="F321" s="10" t="str">
        <f t="shared" si="36"/>
        <v>B2-11.5-14.5</v>
      </c>
      <c r="G321" s="14">
        <f t="shared" si="37"/>
        <v>11.5</v>
      </c>
      <c r="H321" s="14">
        <f t="shared" si="38"/>
        <v>14.5</v>
      </c>
      <c r="I321" s="4">
        <f t="shared" si="26"/>
        <v>85.375</v>
      </c>
      <c r="J321" s="2">
        <f t="shared" si="27"/>
        <v>36679175</v>
      </c>
      <c r="K321" s="21">
        <v>1</v>
      </c>
      <c r="N321" t="str">
        <v>B2-11.5-14.5</v>
      </c>
      <c r="O321">
        <v>85.375</v>
      </c>
      <c r="P321" s="19">
        <v>36679175</v>
      </c>
    </row>
    <row r="322" spans="5:16" x14ac:dyDescent="0.25">
      <c r="E322" s="1">
        <f t="shared" si="24"/>
        <v>316</v>
      </c>
      <c r="F322" s="10" t="str">
        <f t="shared" si="36"/>
        <v>B2-11.5-15</v>
      </c>
      <c r="G322" s="14">
        <f t="shared" si="37"/>
        <v>11.5</v>
      </c>
      <c r="H322" s="14">
        <f t="shared" si="38"/>
        <v>15</v>
      </c>
      <c r="I322" s="4">
        <f t="shared" si="26"/>
        <v>88.25</v>
      </c>
      <c r="J322" s="2">
        <f t="shared" si="27"/>
        <v>37799850</v>
      </c>
      <c r="K322" s="21">
        <v>1</v>
      </c>
      <c r="N322" t="str">
        <v>B2-11.5-15</v>
      </c>
      <c r="O322">
        <v>88.25</v>
      </c>
      <c r="P322" s="19">
        <v>37799850</v>
      </c>
    </row>
    <row r="323" spans="5:16" x14ac:dyDescent="0.25">
      <c r="E323" s="1">
        <f t="shared" si="24"/>
        <v>317</v>
      </c>
      <c r="F323" s="10" t="str">
        <f t="shared" si="36"/>
        <v>B2-11.5-15.5</v>
      </c>
      <c r="G323" s="14">
        <f t="shared" si="37"/>
        <v>11.5</v>
      </c>
      <c r="H323" s="14">
        <f t="shared" si="38"/>
        <v>15.5</v>
      </c>
      <c r="I323" s="4">
        <f t="shared" si="26"/>
        <v>91.125</v>
      </c>
      <c r="J323" s="2">
        <f t="shared" si="27"/>
        <v>38920525</v>
      </c>
      <c r="K323" s="21">
        <v>1</v>
      </c>
      <c r="N323" t="str">
        <v>B2-11.5-15.5</v>
      </c>
      <c r="O323">
        <v>91.125</v>
      </c>
      <c r="P323" s="19">
        <v>38920525</v>
      </c>
    </row>
    <row r="324" spans="5:16" x14ac:dyDescent="0.25">
      <c r="E324" s="1">
        <f t="shared" si="24"/>
        <v>318</v>
      </c>
      <c r="F324" s="10" t="str">
        <f t="shared" si="36"/>
        <v>B2-11.5-16</v>
      </c>
      <c r="G324" s="14">
        <f t="shared" si="37"/>
        <v>11.5</v>
      </c>
      <c r="H324" s="14">
        <f t="shared" si="38"/>
        <v>16</v>
      </c>
      <c r="I324" s="4">
        <f t="shared" si="26"/>
        <v>94</v>
      </c>
      <c r="J324" s="2">
        <f t="shared" si="27"/>
        <v>40041200</v>
      </c>
      <c r="K324" s="21">
        <v>1</v>
      </c>
      <c r="N324" t="str">
        <v>B2-11.5-16</v>
      </c>
      <c r="O324">
        <v>94</v>
      </c>
      <c r="P324" s="19">
        <v>40041200</v>
      </c>
    </row>
    <row r="325" spans="5:16" x14ac:dyDescent="0.25">
      <c r="E325" s="1">
        <f t="shared" si="24"/>
        <v>319</v>
      </c>
      <c r="F325" s="10" t="str">
        <f t="shared" si="36"/>
        <v>B2-11.5-16.5</v>
      </c>
      <c r="G325" s="14">
        <f t="shared" si="37"/>
        <v>11.5</v>
      </c>
      <c r="H325" s="14">
        <f t="shared" si="38"/>
        <v>16.5</v>
      </c>
      <c r="I325" s="4">
        <f t="shared" si="26"/>
        <v>96.875</v>
      </c>
      <c r="J325" s="2">
        <f t="shared" si="27"/>
        <v>41161875</v>
      </c>
      <c r="K325" s="21">
        <v>1</v>
      </c>
      <c r="N325" t="str">
        <v>B2-11.5-16.5</v>
      </c>
      <c r="O325">
        <v>96.875</v>
      </c>
      <c r="P325" s="19">
        <v>41161875</v>
      </c>
    </row>
    <row r="326" spans="5:16" x14ac:dyDescent="0.25">
      <c r="E326" s="1">
        <f t="shared" si="24"/>
        <v>320</v>
      </c>
      <c r="F326" s="10" t="str">
        <f t="shared" si="36"/>
        <v>B2-11.5-17</v>
      </c>
      <c r="G326" s="14">
        <f t="shared" si="37"/>
        <v>11.5</v>
      </c>
      <c r="H326" s="14">
        <f t="shared" si="38"/>
        <v>17</v>
      </c>
      <c r="I326" s="4">
        <f t="shared" si="26"/>
        <v>99.75</v>
      </c>
      <c r="J326" s="2">
        <f t="shared" si="27"/>
        <v>42282550</v>
      </c>
      <c r="K326" s="21">
        <v>1</v>
      </c>
      <c r="N326" t="str">
        <v>B2-11.5-17</v>
      </c>
      <c r="O326">
        <v>99.75</v>
      </c>
      <c r="P326" s="19">
        <v>42282550</v>
      </c>
    </row>
    <row r="327" spans="5:16" x14ac:dyDescent="0.25">
      <c r="E327" s="1">
        <f t="shared" si="24"/>
        <v>321</v>
      </c>
      <c r="F327" s="10" t="str">
        <f>$C$4&amp;"-"&amp;G327&amp;"-"&amp;H327</f>
        <v>B2-11.5-17.5</v>
      </c>
      <c r="G327" s="14">
        <f>$G$3+ROUNDDOWN($E326/($I$4+1),0)*0.5</f>
        <v>11.5</v>
      </c>
      <c r="H327" s="14">
        <f>IF(MOD(E327-1,$I$4+1)=0,$H$3,H326+0.5)</f>
        <v>17.5</v>
      </c>
      <c r="I327" s="4">
        <f t="shared" ref="I327:I328" si="39">SUM((G327*H327)/4,1)*2</f>
        <v>102.625</v>
      </c>
      <c r="J327" s="2">
        <f t="shared" ref="J327:J328" si="40">ROUND(SUM(I327*$C$6,$C$5),0)</f>
        <v>43403225</v>
      </c>
      <c r="K327" s="21">
        <v>1</v>
      </c>
      <c r="N327" t="str">
        <v>B2-11.5-17.5</v>
      </c>
      <c r="O327">
        <v>102.625</v>
      </c>
      <c r="P327" s="19">
        <v>43403225</v>
      </c>
    </row>
    <row r="328" spans="5:16" x14ac:dyDescent="0.25">
      <c r="E328" s="1">
        <f t="shared" ref="E328" si="41">ROW()-6</f>
        <v>322</v>
      </c>
      <c r="F328" s="10" t="str">
        <f t="shared" ref="F328" si="42">$C$4&amp;"-"&amp;G328&amp;"-"&amp;H328</f>
        <v>B2-11.5-18</v>
      </c>
      <c r="G328" s="14">
        <f t="shared" ref="G328" si="43">$G$3+ROUNDDOWN($E327/($I$4+1),0)*0.5</f>
        <v>11.5</v>
      </c>
      <c r="H328" s="14">
        <f t="shared" ref="H328" si="44">IF(MOD(E328-1,$I$4+1)=0,$H$3,H327+0.5)</f>
        <v>18</v>
      </c>
      <c r="I328" s="4">
        <f t="shared" si="39"/>
        <v>105.5</v>
      </c>
      <c r="J328" s="2">
        <f t="shared" si="40"/>
        <v>44523900</v>
      </c>
      <c r="K328" s="21">
        <v>1</v>
      </c>
      <c r="N328" t="str">
        <v>B2-11.5-18</v>
      </c>
      <c r="O328">
        <v>105.5</v>
      </c>
      <c r="P328" s="19">
        <v>44523900</v>
      </c>
    </row>
    <row r="329" spans="5:16" x14ac:dyDescent="0.25">
      <c r="P329" s="19"/>
    </row>
    <row r="330" spans="5:16" x14ac:dyDescent="0.25">
      <c r="P330" s="19"/>
    </row>
    <row r="331" spans="5:16" x14ac:dyDescent="0.25">
      <c r="P331" s="19"/>
    </row>
    <row r="332" spans="5:16" x14ac:dyDescent="0.25">
      <c r="P332" s="19"/>
    </row>
    <row r="333" spans="5:16" x14ac:dyDescent="0.25">
      <c r="P333" s="19"/>
    </row>
    <row r="334" spans="5:16" x14ac:dyDescent="0.25">
      <c r="P334" s="19"/>
    </row>
    <row r="335" spans="5:16" x14ac:dyDescent="0.25">
      <c r="P335" s="19"/>
    </row>
    <row r="336" spans="5:16" x14ac:dyDescent="0.25">
      <c r="P336" s="19"/>
    </row>
    <row r="337" spans="16:16" x14ac:dyDescent="0.25">
      <c r="P337" s="19"/>
    </row>
    <row r="338" spans="16:16" x14ac:dyDescent="0.25">
      <c r="P338" s="19"/>
    </row>
    <row r="339" spans="16:16" x14ac:dyDescent="0.25">
      <c r="P339" s="19"/>
    </row>
    <row r="340" spans="16:16" x14ac:dyDescent="0.25">
      <c r="P340" s="19"/>
    </row>
    <row r="341" spans="16:16" x14ac:dyDescent="0.25">
      <c r="P341" s="19"/>
    </row>
    <row r="342" spans="16:16" x14ac:dyDescent="0.25">
      <c r="P342" s="19"/>
    </row>
    <row r="343" spans="16:16" x14ac:dyDescent="0.25">
      <c r="P343" s="19"/>
    </row>
    <row r="344" spans="16:16" x14ac:dyDescent="0.25">
      <c r="P344" s="19"/>
    </row>
    <row r="345" spans="16:16" x14ac:dyDescent="0.25">
      <c r="P345" s="19"/>
    </row>
    <row r="346" spans="16:16" x14ac:dyDescent="0.25">
      <c r="P346" s="19"/>
    </row>
    <row r="347" spans="16:16" x14ac:dyDescent="0.25">
      <c r="P347" s="19"/>
    </row>
    <row r="348" spans="16:16" x14ac:dyDescent="0.25">
      <c r="P348" s="19"/>
    </row>
    <row r="349" spans="16:16" x14ac:dyDescent="0.25">
      <c r="P349" s="19"/>
    </row>
    <row r="350" spans="16:16" x14ac:dyDescent="0.25">
      <c r="P350" s="19"/>
    </row>
    <row r="351" spans="16:16" x14ac:dyDescent="0.25">
      <c r="P351" s="19"/>
    </row>
    <row r="352" spans="16:16" x14ac:dyDescent="0.25">
      <c r="P352" s="19"/>
    </row>
    <row r="353" spans="16:16" x14ac:dyDescent="0.25">
      <c r="P353" s="19"/>
    </row>
    <row r="354" spans="16:16" x14ac:dyDescent="0.25">
      <c r="P354" s="19"/>
    </row>
    <row r="355" spans="16:16" x14ac:dyDescent="0.25">
      <c r="P355" s="19"/>
    </row>
    <row r="356" spans="16:16" x14ac:dyDescent="0.25">
      <c r="P356" s="19"/>
    </row>
    <row r="357" spans="16:16" x14ac:dyDescent="0.25">
      <c r="P357" s="19"/>
    </row>
    <row r="358" spans="16:16" x14ac:dyDescent="0.25">
      <c r="P358" s="19"/>
    </row>
    <row r="359" spans="16:16" x14ac:dyDescent="0.25">
      <c r="P359" s="19"/>
    </row>
    <row r="360" spans="16:16" x14ac:dyDescent="0.25">
      <c r="P360" s="19"/>
    </row>
    <row r="361" spans="16:16" x14ac:dyDescent="0.25">
      <c r="P361" s="19"/>
    </row>
    <row r="362" spans="16:16" x14ac:dyDescent="0.25">
      <c r="P362" s="19"/>
    </row>
    <row r="363" spans="16:16" x14ac:dyDescent="0.25">
      <c r="P363" s="19"/>
    </row>
    <row r="364" spans="16:16" x14ac:dyDescent="0.25">
      <c r="P364" s="19"/>
    </row>
    <row r="365" spans="16:16" x14ac:dyDescent="0.25">
      <c r="P365" s="19"/>
    </row>
    <row r="366" spans="16:16" x14ac:dyDescent="0.25">
      <c r="P366" s="19"/>
    </row>
    <row r="367" spans="16:16" x14ac:dyDescent="0.25">
      <c r="P367" s="19"/>
    </row>
    <row r="368" spans="16:16" x14ac:dyDescent="0.25">
      <c r="P368" s="19"/>
    </row>
    <row r="369" spans="16:16" x14ac:dyDescent="0.25">
      <c r="P369" s="19"/>
    </row>
    <row r="370" spans="16:16" x14ac:dyDescent="0.25">
      <c r="P370" s="19"/>
    </row>
    <row r="371" spans="16:16" x14ac:dyDescent="0.25">
      <c r="P371" s="19"/>
    </row>
    <row r="372" spans="16:16" x14ac:dyDescent="0.25">
      <c r="P372" s="19"/>
    </row>
    <row r="373" spans="16:16" x14ac:dyDescent="0.25">
      <c r="P373" s="19"/>
    </row>
    <row r="374" spans="16:16" x14ac:dyDescent="0.25">
      <c r="P374" s="19"/>
    </row>
    <row r="375" spans="16:16" x14ac:dyDescent="0.25">
      <c r="P375" s="19"/>
    </row>
    <row r="376" spans="16:16" x14ac:dyDescent="0.25">
      <c r="P376" s="19"/>
    </row>
    <row r="377" spans="16:16" x14ac:dyDescent="0.25">
      <c r="P377" s="19"/>
    </row>
    <row r="378" spans="16:16" x14ac:dyDescent="0.25">
      <c r="P378" s="19"/>
    </row>
    <row r="379" spans="16:16" x14ac:dyDescent="0.25">
      <c r="P379" s="19"/>
    </row>
    <row r="380" spans="16:16" x14ac:dyDescent="0.25">
      <c r="P380" s="19"/>
    </row>
    <row r="381" spans="16:16" x14ac:dyDescent="0.25">
      <c r="P381" s="19"/>
    </row>
    <row r="382" spans="16:16" x14ac:dyDescent="0.25">
      <c r="P382" s="19"/>
    </row>
    <row r="383" spans="16:16" x14ac:dyDescent="0.25">
      <c r="P383" s="19"/>
    </row>
    <row r="384" spans="16:16" x14ac:dyDescent="0.25">
      <c r="P384" s="19"/>
    </row>
    <row r="385" spans="16:16" x14ac:dyDescent="0.25">
      <c r="P385" s="19"/>
    </row>
    <row r="386" spans="16:16" x14ac:dyDescent="0.25">
      <c r="P386" s="19"/>
    </row>
    <row r="387" spans="16:16" x14ac:dyDescent="0.25">
      <c r="P387" s="19"/>
    </row>
    <row r="388" spans="16:16" x14ac:dyDescent="0.25">
      <c r="P388" s="19"/>
    </row>
    <row r="389" spans="16:16" x14ac:dyDescent="0.25">
      <c r="P389" s="19"/>
    </row>
    <row r="390" spans="16:16" x14ac:dyDescent="0.25">
      <c r="P390" s="19"/>
    </row>
    <row r="391" spans="16:16" x14ac:dyDescent="0.25">
      <c r="P391" s="19"/>
    </row>
    <row r="392" spans="16:16" x14ac:dyDescent="0.25">
      <c r="P392" s="19"/>
    </row>
    <row r="393" spans="16:16" x14ac:dyDescent="0.25">
      <c r="P393" s="19"/>
    </row>
    <row r="394" spans="16:16" x14ac:dyDescent="0.25">
      <c r="P394" s="19"/>
    </row>
    <row r="395" spans="16:16" x14ac:dyDescent="0.25">
      <c r="P395" s="19"/>
    </row>
    <row r="396" spans="16:16" x14ac:dyDescent="0.25">
      <c r="P396" s="19"/>
    </row>
    <row r="397" spans="16:16" x14ac:dyDescent="0.25">
      <c r="P397" s="19"/>
    </row>
    <row r="398" spans="16:16" x14ac:dyDescent="0.25">
      <c r="P398" s="19"/>
    </row>
    <row r="399" spans="16:16" x14ac:dyDescent="0.25">
      <c r="P399" s="19"/>
    </row>
    <row r="400" spans="16:16" x14ac:dyDescent="0.25">
      <c r="P400" s="19"/>
    </row>
    <row r="401" spans="16:16" x14ac:dyDescent="0.25">
      <c r="P401" s="19"/>
    </row>
    <row r="402" spans="16:16" x14ac:dyDescent="0.25">
      <c r="P402" s="19"/>
    </row>
    <row r="403" spans="16:16" x14ac:dyDescent="0.25">
      <c r="P403" s="19"/>
    </row>
    <row r="404" spans="16:16" x14ac:dyDescent="0.25">
      <c r="P404" s="19"/>
    </row>
    <row r="405" spans="16:16" x14ac:dyDescent="0.25">
      <c r="P405" s="19"/>
    </row>
    <row r="406" spans="16:16" x14ac:dyDescent="0.25">
      <c r="P406" s="19"/>
    </row>
    <row r="407" spans="16:16" x14ac:dyDescent="0.25">
      <c r="P407" s="19"/>
    </row>
    <row r="408" spans="16:16" x14ac:dyDescent="0.25">
      <c r="P408" s="19"/>
    </row>
    <row r="409" spans="16:16" x14ac:dyDescent="0.25">
      <c r="P409" s="19"/>
    </row>
    <row r="410" spans="16:16" x14ac:dyDescent="0.25">
      <c r="P410" s="19"/>
    </row>
    <row r="411" spans="16:16" x14ac:dyDescent="0.25">
      <c r="P411" s="19"/>
    </row>
    <row r="412" spans="16:16" x14ac:dyDescent="0.25">
      <c r="P412" s="19"/>
    </row>
    <row r="413" spans="16:16" x14ac:dyDescent="0.25">
      <c r="P413" s="19"/>
    </row>
    <row r="414" spans="16:16" x14ac:dyDescent="0.25">
      <c r="P414" s="19"/>
    </row>
    <row r="415" spans="16:16" x14ac:dyDescent="0.25">
      <c r="P415" s="19"/>
    </row>
    <row r="416" spans="16:16" x14ac:dyDescent="0.25">
      <c r="P416" s="19"/>
    </row>
    <row r="417" spans="16:16" x14ac:dyDescent="0.25">
      <c r="P417" s="19"/>
    </row>
    <row r="418" spans="16:16" x14ac:dyDescent="0.25">
      <c r="P418" s="19"/>
    </row>
    <row r="419" spans="16:16" x14ac:dyDescent="0.25">
      <c r="P419" s="19"/>
    </row>
    <row r="420" spans="16:16" x14ac:dyDescent="0.25">
      <c r="P420" s="19"/>
    </row>
    <row r="421" spans="16:16" x14ac:dyDescent="0.25">
      <c r="P421" s="19"/>
    </row>
    <row r="422" spans="16:16" x14ac:dyDescent="0.25">
      <c r="P422" s="19"/>
    </row>
    <row r="423" spans="16:16" x14ac:dyDescent="0.25">
      <c r="P423" s="19"/>
    </row>
    <row r="424" spans="16:16" x14ac:dyDescent="0.25">
      <c r="P424" s="19"/>
    </row>
    <row r="425" spans="16:16" x14ac:dyDescent="0.25">
      <c r="P425" s="19"/>
    </row>
    <row r="426" spans="16:16" x14ac:dyDescent="0.25">
      <c r="P426" s="19"/>
    </row>
    <row r="427" spans="16:16" x14ac:dyDescent="0.25">
      <c r="P427" s="19"/>
    </row>
    <row r="428" spans="16:16" x14ac:dyDescent="0.25">
      <c r="P428" s="19"/>
    </row>
    <row r="429" spans="16:16" x14ac:dyDescent="0.25">
      <c r="P429" s="19"/>
    </row>
    <row r="430" spans="16:16" x14ac:dyDescent="0.25">
      <c r="P430" s="19"/>
    </row>
    <row r="431" spans="16:16" x14ac:dyDescent="0.25">
      <c r="P431" s="19"/>
    </row>
    <row r="432" spans="16:16" x14ac:dyDescent="0.25">
      <c r="P432" s="19"/>
    </row>
    <row r="433" spans="16:16" x14ac:dyDescent="0.25">
      <c r="P433" s="19"/>
    </row>
    <row r="434" spans="16:16" x14ac:dyDescent="0.25">
      <c r="P434" s="19"/>
    </row>
    <row r="435" spans="16:16" x14ac:dyDescent="0.25">
      <c r="P435" s="19"/>
    </row>
    <row r="436" spans="16:16" x14ac:dyDescent="0.25">
      <c r="P436" s="19"/>
    </row>
    <row r="437" spans="16:16" x14ac:dyDescent="0.25">
      <c r="P437" s="19"/>
    </row>
    <row r="438" spans="16:16" x14ac:dyDescent="0.25">
      <c r="P438" s="19"/>
    </row>
    <row r="439" spans="16:16" x14ac:dyDescent="0.25">
      <c r="P439" s="19"/>
    </row>
    <row r="440" spans="16:16" x14ac:dyDescent="0.25">
      <c r="P440" s="19"/>
    </row>
    <row r="441" spans="16:16" x14ac:dyDescent="0.25">
      <c r="P441" s="19"/>
    </row>
    <row r="442" spans="16:16" x14ac:dyDescent="0.25">
      <c r="P442" s="19"/>
    </row>
    <row r="443" spans="16:16" x14ac:dyDescent="0.25">
      <c r="P443" s="19"/>
    </row>
    <row r="444" spans="16:16" x14ac:dyDescent="0.25">
      <c r="P444" s="19"/>
    </row>
    <row r="445" spans="16:16" x14ac:dyDescent="0.25">
      <c r="P445" s="19"/>
    </row>
    <row r="446" spans="16:16" x14ac:dyDescent="0.25">
      <c r="P446" s="19"/>
    </row>
    <row r="447" spans="16:16" x14ac:dyDescent="0.25">
      <c r="P447" s="19"/>
    </row>
    <row r="448" spans="16:16" x14ac:dyDescent="0.25">
      <c r="P448" s="19"/>
    </row>
    <row r="449" spans="16:16" x14ac:dyDescent="0.25">
      <c r="P449" s="19"/>
    </row>
    <row r="450" spans="16:16" x14ac:dyDescent="0.25">
      <c r="P450" s="19"/>
    </row>
    <row r="451" spans="16:16" x14ac:dyDescent="0.25">
      <c r="P451" s="19"/>
    </row>
    <row r="452" spans="16:16" x14ac:dyDescent="0.25">
      <c r="P452" s="19"/>
    </row>
    <row r="453" spans="16:16" x14ac:dyDescent="0.25">
      <c r="P453" s="19"/>
    </row>
    <row r="454" spans="16:16" x14ac:dyDescent="0.25">
      <c r="P454" s="19"/>
    </row>
    <row r="455" spans="16:16" x14ac:dyDescent="0.25">
      <c r="P455" s="19"/>
    </row>
    <row r="456" spans="16:16" x14ac:dyDescent="0.25">
      <c r="P456" s="19"/>
    </row>
    <row r="457" spans="16:16" x14ac:dyDescent="0.25">
      <c r="P457" s="19"/>
    </row>
    <row r="458" spans="16:16" x14ac:dyDescent="0.25">
      <c r="P458" s="19"/>
    </row>
    <row r="459" spans="16:16" x14ac:dyDescent="0.25">
      <c r="P459" s="19"/>
    </row>
    <row r="460" spans="16:16" x14ac:dyDescent="0.25">
      <c r="P460" s="19"/>
    </row>
    <row r="461" spans="16:16" x14ac:dyDescent="0.25">
      <c r="P461" s="19"/>
    </row>
    <row r="462" spans="16:16" x14ac:dyDescent="0.25">
      <c r="P462" s="19"/>
    </row>
    <row r="463" spans="16:16" x14ac:dyDescent="0.25">
      <c r="P463" s="19"/>
    </row>
    <row r="464" spans="16:16" x14ac:dyDescent="0.25">
      <c r="P464" s="19"/>
    </row>
    <row r="465" spans="16:16" x14ac:dyDescent="0.25">
      <c r="P465" s="19"/>
    </row>
    <row r="466" spans="16:16" x14ac:dyDescent="0.25">
      <c r="P466" s="19"/>
    </row>
    <row r="467" spans="16:16" x14ac:dyDescent="0.25">
      <c r="P467" s="19"/>
    </row>
    <row r="468" spans="16:16" x14ac:dyDescent="0.25">
      <c r="P468" s="19"/>
    </row>
    <row r="469" spans="16:16" x14ac:dyDescent="0.25">
      <c r="P469" s="19"/>
    </row>
    <row r="470" spans="16:16" x14ac:dyDescent="0.25">
      <c r="P470" s="19"/>
    </row>
    <row r="471" spans="16:16" x14ac:dyDescent="0.25">
      <c r="P471" s="19"/>
    </row>
    <row r="472" spans="16:16" x14ac:dyDescent="0.25">
      <c r="P472" s="19"/>
    </row>
    <row r="473" spans="16:16" x14ac:dyDescent="0.25">
      <c r="P473" s="19"/>
    </row>
    <row r="474" spans="16:16" x14ac:dyDescent="0.25">
      <c r="P474" s="19"/>
    </row>
    <row r="475" spans="16:16" x14ac:dyDescent="0.25">
      <c r="P475" s="19"/>
    </row>
    <row r="476" spans="16:16" x14ac:dyDescent="0.25">
      <c r="P476" s="19"/>
    </row>
    <row r="477" spans="16:16" x14ac:dyDescent="0.25">
      <c r="P477" s="19"/>
    </row>
    <row r="478" spans="16:16" x14ac:dyDescent="0.25">
      <c r="P478" s="19"/>
    </row>
    <row r="479" spans="16:16" x14ac:dyDescent="0.25">
      <c r="P479" s="19"/>
    </row>
    <row r="480" spans="16:16" x14ac:dyDescent="0.25">
      <c r="P480" s="19"/>
    </row>
    <row r="481" spans="16:16" x14ac:dyDescent="0.25">
      <c r="P481" s="19"/>
    </row>
    <row r="482" spans="16:16" x14ac:dyDescent="0.25">
      <c r="P482" s="19"/>
    </row>
    <row r="483" spans="16:16" x14ac:dyDescent="0.25">
      <c r="P483" s="19"/>
    </row>
    <row r="484" spans="16:16" x14ac:dyDescent="0.25">
      <c r="P484" s="19"/>
    </row>
    <row r="485" spans="16:16" x14ac:dyDescent="0.25">
      <c r="P485" s="19"/>
    </row>
    <row r="486" spans="16:16" x14ac:dyDescent="0.25">
      <c r="P486" s="19"/>
    </row>
    <row r="487" spans="16:16" x14ac:dyDescent="0.25">
      <c r="P487" s="19"/>
    </row>
    <row r="488" spans="16:16" x14ac:dyDescent="0.25">
      <c r="P488" s="19"/>
    </row>
    <row r="489" spans="16:16" x14ac:dyDescent="0.25">
      <c r="P489" s="19"/>
    </row>
    <row r="490" spans="16:16" x14ac:dyDescent="0.25">
      <c r="P490" s="19"/>
    </row>
    <row r="491" spans="16:16" x14ac:dyDescent="0.25">
      <c r="P491" s="19"/>
    </row>
    <row r="492" spans="16:16" x14ac:dyDescent="0.25">
      <c r="P492" s="19"/>
    </row>
    <row r="493" spans="16:16" x14ac:dyDescent="0.25">
      <c r="P493" s="19"/>
    </row>
    <row r="494" spans="16:16" x14ac:dyDescent="0.25">
      <c r="P494" s="19"/>
    </row>
    <row r="495" spans="16:16" x14ac:dyDescent="0.25">
      <c r="P495" s="19"/>
    </row>
    <row r="496" spans="16:16" x14ac:dyDescent="0.25">
      <c r="P496" s="19"/>
    </row>
    <row r="497" spans="16:16" x14ac:dyDescent="0.25">
      <c r="P497" s="19"/>
    </row>
    <row r="498" spans="16:16" x14ac:dyDescent="0.25">
      <c r="P498" s="19"/>
    </row>
    <row r="499" spans="16:16" x14ac:dyDescent="0.25">
      <c r="P499" s="19"/>
    </row>
    <row r="500" spans="16:16" x14ac:dyDescent="0.25">
      <c r="P500" s="19"/>
    </row>
    <row r="501" spans="16:16" x14ac:dyDescent="0.25">
      <c r="P501" s="19"/>
    </row>
    <row r="502" spans="16:16" x14ac:dyDescent="0.25">
      <c r="P502" s="19"/>
    </row>
    <row r="503" spans="16:16" x14ac:dyDescent="0.25">
      <c r="P503" s="19"/>
    </row>
    <row r="504" spans="16:16" x14ac:dyDescent="0.25">
      <c r="P504" s="19"/>
    </row>
    <row r="505" spans="16:16" x14ac:dyDescent="0.25">
      <c r="P505" s="19"/>
    </row>
    <row r="506" spans="16:16" x14ac:dyDescent="0.25">
      <c r="P506" s="19"/>
    </row>
    <row r="507" spans="16:16" x14ac:dyDescent="0.25">
      <c r="P507" s="19"/>
    </row>
    <row r="508" spans="16:16" x14ac:dyDescent="0.25">
      <c r="P508" s="19"/>
    </row>
    <row r="509" spans="16:16" x14ac:dyDescent="0.25">
      <c r="P509" s="19"/>
    </row>
    <row r="510" spans="16:16" x14ac:dyDescent="0.25">
      <c r="P510" s="19"/>
    </row>
    <row r="511" spans="16:16" x14ac:dyDescent="0.25">
      <c r="P511" s="19"/>
    </row>
    <row r="512" spans="16:16" x14ac:dyDescent="0.25">
      <c r="P512" s="19"/>
    </row>
    <row r="513" spans="16:16" x14ac:dyDescent="0.25">
      <c r="P513" s="19"/>
    </row>
    <row r="514" spans="16:16" x14ac:dyDescent="0.25">
      <c r="P514" s="19"/>
    </row>
    <row r="515" spans="16:16" x14ac:dyDescent="0.25">
      <c r="P515" s="19"/>
    </row>
    <row r="516" spans="16:16" x14ac:dyDescent="0.25">
      <c r="P516" s="19"/>
    </row>
    <row r="517" spans="16:16" x14ac:dyDescent="0.25">
      <c r="P517" s="19"/>
    </row>
    <row r="518" spans="16:16" x14ac:dyDescent="0.25">
      <c r="P518" s="19"/>
    </row>
    <row r="519" spans="16:16" x14ac:dyDescent="0.25">
      <c r="P519" s="19"/>
    </row>
    <row r="520" spans="16:16" x14ac:dyDescent="0.25">
      <c r="P520" s="19"/>
    </row>
    <row r="521" spans="16:16" x14ac:dyDescent="0.25">
      <c r="P521" s="19"/>
    </row>
    <row r="522" spans="16:16" x14ac:dyDescent="0.25">
      <c r="P522" s="19"/>
    </row>
    <row r="523" spans="16:16" x14ac:dyDescent="0.25">
      <c r="P523" s="19"/>
    </row>
    <row r="524" spans="16:16" x14ac:dyDescent="0.25">
      <c r="P524" s="19"/>
    </row>
    <row r="525" spans="16:16" x14ac:dyDescent="0.25">
      <c r="P525" s="19"/>
    </row>
    <row r="526" spans="16:16" x14ac:dyDescent="0.25">
      <c r="P526" s="19"/>
    </row>
    <row r="527" spans="16:16" x14ac:dyDescent="0.25">
      <c r="P527" s="19"/>
    </row>
    <row r="528" spans="16:16" x14ac:dyDescent="0.25">
      <c r="P528" s="19"/>
    </row>
    <row r="529" spans="16:16" x14ac:dyDescent="0.25">
      <c r="P529" s="19"/>
    </row>
    <row r="530" spans="16:16" x14ac:dyDescent="0.25">
      <c r="P530" s="19"/>
    </row>
    <row r="531" spans="16:16" x14ac:dyDescent="0.25">
      <c r="P531" s="19"/>
    </row>
    <row r="532" spans="16:16" x14ac:dyDescent="0.25">
      <c r="P532" s="19"/>
    </row>
    <row r="533" spans="16:16" x14ac:dyDescent="0.25">
      <c r="P533" s="19"/>
    </row>
    <row r="534" spans="16:16" x14ac:dyDescent="0.25">
      <c r="P534" s="19"/>
    </row>
    <row r="535" spans="16:16" x14ac:dyDescent="0.25">
      <c r="P535" s="19"/>
    </row>
    <row r="536" spans="16:16" x14ac:dyDescent="0.25">
      <c r="P536" s="19"/>
    </row>
    <row r="537" spans="16:16" x14ac:dyDescent="0.25">
      <c r="P537" s="19"/>
    </row>
    <row r="538" spans="16:16" x14ac:dyDescent="0.25">
      <c r="P538" s="19"/>
    </row>
    <row r="539" spans="16:16" x14ac:dyDescent="0.25">
      <c r="P539" s="19"/>
    </row>
    <row r="540" spans="16:16" x14ac:dyDescent="0.25">
      <c r="P540" s="19"/>
    </row>
    <row r="541" spans="16:16" x14ac:dyDescent="0.25">
      <c r="P541" s="19"/>
    </row>
    <row r="542" spans="16:16" x14ac:dyDescent="0.25">
      <c r="P542" s="19"/>
    </row>
    <row r="543" spans="16:16" x14ac:dyDescent="0.25">
      <c r="P543" s="19"/>
    </row>
    <row r="544" spans="16:16" x14ac:dyDescent="0.25">
      <c r="P544" s="19"/>
    </row>
    <row r="545" spans="16:16" x14ac:dyDescent="0.25">
      <c r="P545" s="19"/>
    </row>
    <row r="546" spans="16:16" x14ac:dyDescent="0.25">
      <c r="P546" s="19"/>
    </row>
    <row r="547" spans="16:16" x14ac:dyDescent="0.25">
      <c r="P547" s="19"/>
    </row>
    <row r="548" spans="16:16" x14ac:dyDescent="0.25">
      <c r="P548" s="19"/>
    </row>
    <row r="549" spans="16:16" x14ac:dyDescent="0.25">
      <c r="P549" s="19"/>
    </row>
    <row r="550" spans="16:16" x14ac:dyDescent="0.25">
      <c r="P550" s="19"/>
    </row>
    <row r="551" spans="16:16" x14ac:dyDescent="0.25">
      <c r="P551" s="19"/>
    </row>
    <row r="552" spans="16:16" x14ac:dyDescent="0.25">
      <c r="P552" s="19"/>
    </row>
    <row r="553" spans="16:16" x14ac:dyDescent="0.25">
      <c r="P553" s="19"/>
    </row>
    <row r="554" spans="16:16" x14ac:dyDescent="0.25">
      <c r="P554" s="19"/>
    </row>
    <row r="555" spans="16:16" x14ac:dyDescent="0.25">
      <c r="P555" s="19"/>
    </row>
    <row r="556" spans="16:16" x14ac:dyDescent="0.25">
      <c r="P556" s="19"/>
    </row>
    <row r="557" spans="16:16" x14ac:dyDescent="0.25">
      <c r="P557" s="19"/>
    </row>
    <row r="558" spans="16:16" x14ac:dyDescent="0.25">
      <c r="P558" s="19"/>
    </row>
    <row r="559" spans="16:16" x14ac:dyDescent="0.25">
      <c r="P559" s="19"/>
    </row>
    <row r="560" spans="16:16" x14ac:dyDescent="0.25">
      <c r="P560" s="19"/>
    </row>
    <row r="561" spans="16:16" x14ac:dyDescent="0.25">
      <c r="P561" s="19"/>
    </row>
    <row r="562" spans="16:16" x14ac:dyDescent="0.25">
      <c r="P562" s="19"/>
    </row>
    <row r="563" spans="16:16" x14ac:dyDescent="0.25">
      <c r="P563" s="19"/>
    </row>
    <row r="564" spans="16:16" x14ac:dyDescent="0.25">
      <c r="P564" s="19"/>
    </row>
    <row r="565" spans="16:16" x14ac:dyDescent="0.25">
      <c r="P565" s="19"/>
    </row>
    <row r="566" spans="16:16" x14ac:dyDescent="0.25">
      <c r="P566" s="19"/>
    </row>
    <row r="567" spans="16:16" x14ac:dyDescent="0.25">
      <c r="P567" s="19"/>
    </row>
    <row r="568" spans="16:16" x14ac:dyDescent="0.25">
      <c r="P568" s="19"/>
    </row>
    <row r="569" spans="16:16" x14ac:dyDescent="0.25">
      <c r="P569" s="19"/>
    </row>
    <row r="570" spans="16:16" x14ac:dyDescent="0.25">
      <c r="P570" s="19"/>
    </row>
    <row r="571" spans="16:16" x14ac:dyDescent="0.25">
      <c r="P571" s="19"/>
    </row>
    <row r="572" spans="16:16" x14ac:dyDescent="0.25">
      <c r="P572" s="19"/>
    </row>
    <row r="573" spans="16:16" x14ac:dyDescent="0.25">
      <c r="P573" s="19"/>
    </row>
    <row r="574" spans="16:16" x14ac:dyDescent="0.25">
      <c r="P574" s="19"/>
    </row>
    <row r="575" spans="16:16" x14ac:dyDescent="0.25">
      <c r="P575" s="19"/>
    </row>
    <row r="576" spans="16:16" x14ac:dyDescent="0.25">
      <c r="P576" s="19"/>
    </row>
    <row r="577" spans="16:16" x14ac:dyDescent="0.25">
      <c r="P577" s="19"/>
    </row>
    <row r="578" spans="16:16" x14ac:dyDescent="0.25">
      <c r="P578" s="19"/>
    </row>
    <row r="579" spans="16:16" x14ac:dyDescent="0.25">
      <c r="P579" s="19"/>
    </row>
    <row r="580" spans="16:16" x14ac:dyDescent="0.25">
      <c r="P580" s="19"/>
    </row>
    <row r="581" spans="16:16" x14ac:dyDescent="0.25">
      <c r="P581" s="19"/>
    </row>
    <row r="582" spans="16:16" x14ac:dyDescent="0.25">
      <c r="P582" s="19"/>
    </row>
    <row r="583" spans="16:16" x14ac:dyDescent="0.25">
      <c r="P583" s="19"/>
    </row>
    <row r="584" spans="16:16" x14ac:dyDescent="0.25">
      <c r="P584" s="19"/>
    </row>
    <row r="585" spans="16:16" x14ac:dyDescent="0.25">
      <c r="P585" s="19"/>
    </row>
    <row r="586" spans="16:16" x14ac:dyDescent="0.25">
      <c r="P586" s="19"/>
    </row>
    <row r="587" spans="16:16" x14ac:dyDescent="0.25">
      <c r="P587" s="19"/>
    </row>
    <row r="588" spans="16:16" x14ac:dyDescent="0.25">
      <c r="P588" s="19"/>
    </row>
    <row r="589" spans="16:16" x14ac:dyDescent="0.25">
      <c r="P589" s="19"/>
    </row>
    <row r="590" spans="16:16" x14ac:dyDescent="0.25">
      <c r="P590" s="19"/>
    </row>
    <row r="591" spans="16:16" x14ac:dyDescent="0.25">
      <c r="P591" s="19"/>
    </row>
    <row r="592" spans="16:16" x14ac:dyDescent="0.25">
      <c r="P592" s="19"/>
    </row>
    <row r="593" spans="16:16" x14ac:dyDescent="0.25">
      <c r="P593" s="19"/>
    </row>
    <row r="594" spans="16:16" x14ac:dyDescent="0.25">
      <c r="P594" s="19"/>
    </row>
    <row r="595" spans="16:16" x14ac:dyDescent="0.25">
      <c r="P595" s="19"/>
    </row>
    <row r="596" spans="16:16" x14ac:dyDescent="0.25">
      <c r="P596" s="19"/>
    </row>
    <row r="597" spans="16:16" x14ac:dyDescent="0.25">
      <c r="P597" s="19"/>
    </row>
    <row r="598" spans="16:16" x14ac:dyDescent="0.25">
      <c r="P598" s="19"/>
    </row>
    <row r="599" spans="16:16" x14ac:dyDescent="0.25">
      <c r="P599" s="19"/>
    </row>
    <row r="600" spans="16:16" x14ac:dyDescent="0.25">
      <c r="P600" s="19"/>
    </row>
    <row r="601" spans="16:16" x14ac:dyDescent="0.25">
      <c r="P601" s="19"/>
    </row>
    <row r="602" spans="16:16" x14ac:dyDescent="0.25">
      <c r="P602" s="19"/>
    </row>
    <row r="603" spans="16:16" x14ac:dyDescent="0.25">
      <c r="P603" s="19"/>
    </row>
    <row r="604" spans="16:16" x14ac:dyDescent="0.25">
      <c r="P604" s="19"/>
    </row>
    <row r="605" spans="16:16" x14ac:dyDescent="0.25">
      <c r="P605" s="19"/>
    </row>
    <row r="606" spans="16:16" x14ac:dyDescent="0.25">
      <c r="P606" s="19"/>
    </row>
    <row r="607" spans="16:16" x14ac:dyDescent="0.25">
      <c r="P607" s="19"/>
    </row>
    <row r="608" spans="16:16" x14ac:dyDescent="0.25">
      <c r="P608" s="19"/>
    </row>
    <row r="609" spans="16:16" x14ac:dyDescent="0.25">
      <c r="P609" s="19"/>
    </row>
    <row r="610" spans="16:16" x14ac:dyDescent="0.25">
      <c r="P610" s="19"/>
    </row>
    <row r="611" spans="16:16" x14ac:dyDescent="0.25">
      <c r="P611" s="19"/>
    </row>
    <row r="612" spans="16:16" x14ac:dyDescent="0.25">
      <c r="P612" s="19"/>
    </row>
    <row r="613" spans="16:16" x14ac:dyDescent="0.25">
      <c r="P613" s="19"/>
    </row>
    <row r="614" spans="16:16" x14ac:dyDescent="0.25">
      <c r="P614" s="19"/>
    </row>
    <row r="615" spans="16:16" x14ac:dyDescent="0.25">
      <c r="P615" s="19"/>
    </row>
    <row r="616" spans="16:16" x14ac:dyDescent="0.25">
      <c r="P616" s="19"/>
    </row>
    <row r="617" spans="16:16" x14ac:dyDescent="0.25">
      <c r="P617" s="19"/>
    </row>
    <row r="618" spans="16:16" x14ac:dyDescent="0.25">
      <c r="P618" s="19"/>
    </row>
    <row r="619" spans="16:16" x14ac:dyDescent="0.25">
      <c r="P619" s="19"/>
    </row>
    <row r="620" spans="16:16" x14ac:dyDescent="0.25">
      <c r="P620" s="19"/>
    </row>
    <row r="621" spans="16:16" x14ac:dyDescent="0.25">
      <c r="P621" s="19"/>
    </row>
    <row r="622" spans="16:16" x14ac:dyDescent="0.25">
      <c r="P622" s="19"/>
    </row>
    <row r="623" spans="16:16" x14ac:dyDescent="0.25">
      <c r="P623" s="19"/>
    </row>
    <row r="624" spans="16:16" x14ac:dyDescent="0.25">
      <c r="P624" s="19"/>
    </row>
    <row r="625" spans="16:16" x14ac:dyDescent="0.25">
      <c r="P625" s="19"/>
    </row>
    <row r="626" spans="16:16" x14ac:dyDescent="0.25">
      <c r="P626" s="19"/>
    </row>
    <row r="627" spans="16:16" x14ac:dyDescent="0.25">
      <c r="P627" s="19"/>
    </row>
    <row r="628" spans="16:16" x14ac:dyDescent="0.25">
      <c r="P628" s="19"/>
    </row>
    <row r="629" spans="16:16" x14ac:dyDescent="0.25">
      <c r="P629" s="19"/>
    </row>
    <row r="630" spans="16:16" x14ac:dyDescent="0.25">
      <c r="P630" s="19"/>
    </row>
    <row r="631" spans="16:16" x14ac:dyDescent="0.25">
      <c r="P631" s="19"/>
    </row>
    <row r="632" spans="16:16" x14ac:dyDescent="0.25">
      <c r="P632" s="19"/>
    </row>
    <row r="633" spans="16:16" x14ac:dyDescent="0.25">
      <c r="P633" s="19"/>
    </row>
    <row r="634" spans="16:16" x14ac:dyDescent="0.25">
      <c r="P634" s="19"/>
    </row>
    <row r="635" spans="16:16" x14ac:dyDescent="0.25">
      <c r="P635" s="19"/>
    </row>
    <row r="636" spans="16:16" x14ac:dyDescent="0.25">
      <c r="P636" s="19"/>
    </row>
    <row r="637" spans="16:16" x14ac:dyDescent="0.25">
      <c r="P637" s="19"/>
    </row>
    <row r="638" spans="16:16" x14ac:dyDescent="0.25">
      <c r="P638" s="19"/>
    </row>
    <row r="639" spans="16:16" x14ac:dyDescent="0.25">
      <c r="P639" s="19"/>
    </row>
    <row r="640" spans="16:16" x14ac:dyDescent="0.25">
      <c r="P640" s="19"/>
    </row>
    <row r="641" spans="16:16" x14ac:dyDescent="0.25">
      <c r="P641" s="19"/>
    </row>
    <row r="642" spans="16:16" x14ac:dyDescent="0.25">
      <c r="P642" s="19"/>
    </row>
    <row r="643" spans="16:16" x14ac:dyDescent="0.25">
      <c r="P643" s="19"/>
    </row>
    <row r="644" spans="16:16" x14ac:dyDescent="0.25">
      <c r="P644" s="19"/>
    </row>
    <row r="645" spans="16:16" x14ac:dyDescent="0.25">
      <c r="P645" s="19"/>
    </row>
    <row r="646" spans="16:16" x14ac:dyDescent="0.25">
      <c r="P646" s="19"/>
    </row>
    <row r="647" spans="16:16" x14ac:dyDescent="0.25">
      <c r="P647" s="19"/>
    </row>
    <row r="648" spans="16:16" x14ac:dyDescent="0.25">
      <c r="P648" s="19"/>
    </row>
    <row r="649" spans="16:16" x14ac:dyDescent="0.25">
      <c r="P649" s="19"/>
    </row>
    <row r="650" spans="16:16" x14ac:dyDescent="0.25">
      <c r="P650" s="19"/>
    </row>
    <row r="651" spans="16:16" x14ac:dyDescent="0.25">
      <c r="P651" s="19"/>
    </row>
    <row r="652" spans="16:16" x14ac:dyDescent="0.25">
      <c r="P652" s="19"/>
    </row>
    <row r="653" spans="16:16" x14ac:dyDescent="0.25">
      <c r="P653" s="19"/>
    </row>
    <row r="654" spans="16:16" x14ac:dyDescent="0.25">
      <c r="P654" s="19"/>
    </row>
    <row r="655" spans="16:16" x14ac:dyDescent="0.25">
      <c r="P655" s="19"/>
    </row>
    <row r="656" spans="16:16" x14ac:dyDescent="0.25">
      <c r="P656" s="19"/>
    </row>
    <row r="657" spans="16:16" x14ac:dyDescent="0.25">
      <c r="P657" s="19"/>
    </row>
    <row r="658" spans="16:16" x14ac:dyDescent="0.25">
      <c r="P658" s="19"/>
    </row>
    <row r="659" spans="16:16" x14ac:dyDescent="0.25">
      <c r="P659" s="19"/>
    </row>
    <row r="660" spans="16:16" x14ac:dyDescent="0.25">
      <c r="P660" s="19"/>
    </row>
    <row r="661" spans="16:16" x14ac:dyDescent="0.25">
      <c r="P661" s="19"/>
    </row>
    <row r="662" spans="16:16" x14ac:dyDescent="0.25">
      <c r="P662" s="19"/>
    </row>
    <row r="663" spans="16:16" x14ac:dyDescent="0.25">
      <c r="P663" s="19"/>
    </row>
    <row r="664" spans="16:16" x14ac:dyDescent="0.25">
      <c r="P664" s="19"/>
    </row>
    <row r="665" spans="16:16" x14ac:dyDescent="0.25">
      <c r="P665" s="19"/>
    </row>
    <row r="666" spans="16:16" x14ac:dyDescent="0.25">
      <c r="P666" s="19"/>
    </row>
    <row r="667" spans="16:16" x14ac:dyDescent="0.25">
      <c r="P667" s="19"/>
    </row>
    <row r="668" spans="16:16" x14ac:dyDescent="0.25">
      <c r="P668" s="19"/>
    </row>
    <row r="669" spans="16:16" x14ac:dyDescent="0.25">
      <c r="P669" s="19"/>
    </row>
    <row r="670" spans="16:16" x14ac:dyDescent="0.25">
      <c r="P670" s="19"/>
    </row>
    <row r="671" spans="16:16" x14ac:dyDescent="0.25">
      <c r="P671" s="19"/>
    </row>
    <row r="672" spans="16:16" x14ac:dyDescent="0.25">
      <c r="P672" s="19"/>
    </row>
    <row r="673" spans="16:16" x14ac:dyDescent="0.25">
      <c r="P673" s="19"/>
    </row>
    <row r="674" spans="16:16" x14ac:dyDescent="0.25">
      <c r="P674" s="19"/>
    </row>
    <row r="675" spans="16:16" x14ac:dyDescent="0.25">
      <c r="P675" s="19"/>
    </row>
    <row r="676" spans="16:16" x14ac:dyDescent="0.25">
      <c r="P676" s="19"/>
    </row>
    <row r="677" spans="16:16" x14ac:dyDescent="0.25">
      <c r="P677" s="19"/>
    </row>
    <row r="678" spans="16:16" x14ac:dyDescent="0.25">
      <c r="P678" s="19"/>
    </row>
    <row r="679" spans="16:16" x14ac:dyDescent="0.25">
      <c r="P679" s="19"/>
    </row>
    <row r="680" spans="16:16" x14ac:dyDescent="0.25">
      <c r="P680" s="19"/>
    </row>
  </sheetData>
  <mergeCells count="1">
    <mergeCell ref="N4:P5"/>
  </mergeCells>
  <phoneticPr fontId="3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8CD68-80C4-46FD-BC18-001CF7ADEA6F}">
  <sheetPr codeName="Sheet4">
    <tabColor theme="8" tint="0.39997558519241921"/>
  </sheetPr>
  <dimension ref="A2:P680"/>
  <sheetViews>
    <sheetView zoomScaleNormal="100" workbookViewId="0">
      <pane xSplit="5" ySplit="6" topLeftCell="F217" activePane="bottomRight" state="frozen"/>
      <selection activeCell="L249" sqref="K249:L249"/>
      <selection pane="topRight" activeCell="L249" sqref="K249:L249"/>
      <selection pane="bottomLeft" activeCell="L249" sqref="K249:L249"/>
      <selection pane="bottomRight" activeCell="N6" sqref="N6:P243"/>
    </sheetView>
  </sheetViews>
  <sheetFormatPr defaultRowHeight="16.5" x14ac:dyDescent="0.25"/>
  <cols>
    <col min="1" max="1" width="2.25" style="15" customWidth="1"/>
    <col min="2" max="2" width="9.5" style="3" customWidth="1"/>
    <col min="3" max="3" width="18.375" customWidth="1"/>
    <col min="4" max="4" width="4.25" customWidth="1"/>
    <col min="5" max="5" width="5.75" style="1" customWidth="1"/>
    <col min="6" max="6" width="15.375" customWidth="1"/>
    <col min="7" max="8" width="7.25" style="11" customWidth="1"/>
    <col min="9" max="9" width="8.875" customWidth="1"/>
    <col min="10" max="10" width="14" customWidth="1"/>
    <col min="11" max="11" width="9" style="1"/>
    <col min="14" max="15" width="13.5" customWidth="1"/>
    <col min="16" max="16" width="17.25" customWidth="1"/>
  </cols>
  <sheetData>
    <row r="2" spans="2:16" x14ac:dyDescent="0.25">
      <c r="B2" s="7" t="s">
        <v>12</v>
      </c>
      <c r="C2" s="23" t="s">
        <v>23</v>
      </c>
      <c r="G2" s="17" t="s">
        <v>16</v>
      </c>
      <c r="H2" s="17" t="s">
        <v>17</v>
      </c>
    </row>
    <row r="3" spans="2:16" x14ac:dyDescent="0.25">
      <c r="B3" s="7" t="s">
        <v>13</v>
      </c>
      <c r="C3" s="23" t="s">
        <v>20</v>
      </c>
      <c r="F3" s="18" t="s">
        <v>6</v>
      </c>
      <c r="G3" s="12">
        <v>5</v>
      </c>
      <c r="H3" s="13">
        <v>7</v>
      </c>
      <c r="I3" s="17" t="s">
        <v>9</v>
      </c>
      <c r="J3" s="17" t="s">
        <v>25</v>
      </c>
    </row>
    <row r="4" spans="2:16" x14ac:dyDescent="0.25">
      <c r="B4" s="6" t="s">
        <v>4</v>
      </c>
      <c r="C4" s="8" t="s">
        <v>24</v>
      </c>
      <c r="F4" s="18" t="s">
        <v>7</v>
      </c>
      <c r="G4" s="12">
        <v>11.5</v>
      </c>
      <c r="H4" s="13">
        <v>18</v>
      </c>
      <c r="I4" s="5">
        <f>(H4-H3)*2</f>
        <v>22</v>
      </c>
      <c r="J4" s="16">
        <f>((G4-G3)*2+1)*((H4-H3)*2+1)</f>
        <v>322</v>
      </c>
      <c r="N4" s="86" t="s">
        <v>22</v>
      </c>
      <c r="O4" s="86"/>
      <c r="P4" s="86"/>
    </row>
    <row r="5" spans="2:16" x14ac:dyDescent="0.25">
      <c r="B5" s="6" t="s">
        <v>2</v>
      </c>
      <c r="C5" s="9">
        <f>2500000+300000+150000</f>
        <v>2950000</v>
      </c>
      <c r="N5" s="86"/>
      <c r="O5" s="86"/>
      <c r="P5" s="86"/>
    </row>
    <row r="6" spans="2:16" x14ac:dyDescent="0.25">
      <c r="B6" s="6" t="s">
        <v>3</v>
      </c>
      <c r="C6" s="9">
        <f>315000+20000+15000+6500+10000</f>
        <v>366500</v>
      </c>
      <c r="E6" s="1" t="s">
        <v>8</v>
      </c>
      <c r="F6" t="s">
        <v>4</v>
      </c>
      <c r="G6" s="14" t="s">
        <v>10</v>
      </c>
      <c r="H6" s="14" t="s">
        <v>11</v>
      </c>
      <c r="I6" s="14" t="s">
        <v>15</v>
      </c>
      <c r="J6" s="14" t="s">
        <v>14</v>
      </c>
      <c r="K6" s="1" t="s">
        <v>71</v>
      </c>
      <c r="N6" s="1" t="s">
        <v>19</v>
      </c>
      <c r="O6" s="1" t="s">
        <v>72</v>
      </c>
      <c r="P6" s="1" t="s">
        <v>18</v>
      </c>
    </row>
    <row r="7" spans="2:16" x14ac:dyDescent="0.25">
      <c r="E7" s="1">
        <f t="shared" ref="E7:E70" si="0">ROW()-6</f>
        <v>1</v>
      </c>
      <c r="F7" s="10" t="str">
        <f t="shared" ref="F7:F70" si="1">$C$4&amp;"-"&amp;G7&amp;"-"&amp;H7</f>
        <v>MV-5-7</v>
      </c>
      <c r="G7" s="14">
        <f>G3</f>
        <v>5</v>
      </c>
      <c r="H7" s="14">
        <f>H3</f>
        <v>7</v>
      </c>
      <c r="I7" s="4">
        <f>SUM(((G7*H7)/4)*2,2)</f>
        <v>19.5</v>
      </c>
      <c r="J7" s="2">
        <f t="shared" ref="J7:J70" si="2">ROUND(SUM(I7*$C$6,$C$5),0)</f>
        <v>10096750</v>
      </c>
      <c r="K7" s="22"/>
      <c r="N7" t="str" cm="1">
        <f t="array" ref="N7:N243">_xlfn._xlws.FILTER(MVテーブル[キー],MVテーブル[許可]=1)</f>
        <v>MV-5-9</v>
      </c>
      <c r="O7" cm="1">
        <f t="array" ref="O7:O243">_xlfn._xlws.FILTER(MVテーブル[m2],MVテーブル[許可]=1)</f>
        <v>24.5</v>
      </c>
      <c r="P7" s="19" cm="1">
        <f t="array" ref="P7:P243">_xlfn._xlws.FILTER(MVテーブル[M],MVテーブル[許可]=1)</f>
        <v>11929250</v>
      </c>
    </row>
    <row r="8" spans="2:16" x14ac:dyDescent="0.25">
      <c r="E8" s="1">
        <f t="shared" si="0"/>
        <v>2</v>
      </c>
      <c r="F8" s="10" t="str">
        <f t="shared" si="1"/>
        <v>MV-5-7.5</v>
      </c>
      <c r="G8" s="14">
        <f t="shared" ref="G8:G71" si="3">$G$3+ROUNDDOWN($E7/($I$4+1),0)*0.5</f>
        <v>5</v>
      </c>
      <c r="H8" s="14">
        <f t="shared" ref="H8:H71" si="4">IF(MOD(E8-1,$I$4+1)=0,$H$3,H7+0.5)</f>
        <v>7.5</v>
      </c>
      <c r="I8" s="4">
        <f t="shared" ref="I8:I70" si="5">SUM(((G8*H8)/4)*2,2)</f>
        <v>20.75</v>
      </c>
      <c r="J8" s="2">
        <f t="shared" si="2"/>
        <v>10554875</v>
      </c>
      <c r="K8" s="22"/>
      <c r="N8" t="str">
        <v>MV-5-9.5</v>
      </c>
      <c r="O8">
        <v>25.75</v>
      </c>
      <c r="P8" s="19">
        <v>12387375</v>
      </c>
    </row>
    <row r="9" spans="2:16" x14ac:dyDescent="0.25">
      <c r="E9" s="1">
        <f t="shared" si="0"/>
        <v>3</v>
      </c>
      <c r="F9" s="10" t="str">
        <f t="shared" si="1"/>
        <v>MV-5-8</v>
      </c>
      <c r="G9" s="14">
        <f t="shared" si="3"/>
        <v>5</v>
      </c>
      <c r="H9" s="14">
        <f t="shared" si="4"/>
        <v>8</v>
      </c>
      <c r="I9" s="4">
        <f t="shared" si="5"/>
        <v>22</v>
      </c>
      <c r="J9" s="2">
        <f t="shared" si="2"/>
        <v>11013000</v>
      </c>
      <c r="K9" s="22"/>
      <c r="N9" t="str">
        <v>MV-5-10</v>
      </c>
      <c r="O9">
        <v>27</v>
      </c>
      <c r="P9" s="19">
        <v>12845500</v>
      </c>
    </row>
    <row r="10" spans="2:16" x14ac:dyDescent="0.25">
      <c r="E10" s="1">
        <f t="shared" si="0"/>
        <v>4</v>
      </c>
      <c r="F10" s="10" t="str">
        <f t="shared" si="1"/>
        <v>MV-5-8.5</v>
      </c>
      <c r="G10" s="14">
        <f t="shared" si="3"/>
        <v>5</v>
      </c>
      <c r="H10" s="14">
        <f t="shared" si="4"/>
        <v>8.5</v>
      </c>
      <c r="I10" s="4">
        <f t="shared" si="5"/>
        <v>23.25</v>
      </c>
      <c r="J10" s="2">
        <f t="shared" si="2"/>
        <v>11471125</v>
      </c>
      <c r="K10" s="22"/>
      <c r="N10" t="str">
        <v>MV-5-10.5</v>
      </c>
      <c r="O10">
        <v>28.25</v>
      </c>
      <c r="P10" s="19">
        <v>13303625</v>
      </c>
    </row>
    <row r="11" spans="2:16" x14ac:dyDescent="0.25">
      <c r="E11" s="1">
        <f t="shared" si="0"/>
        <v>5</v>
      </c>
      <c r="F11" s="10" t="str">
        <f t="shared" si="1"/>
        <v>MV-5-9</v>
      </c>
      <c r="G11" s="14">
        <f t="shared" si="3"/>
        <v>5</v>
      </c>
      <c r="H11" s="14">
        <f t="shared" si="4"/>
        <v>9</v>
      </c>
      <c r="I11" s="4">
        <f t="shared" si="5"/>
        <v>24.5</v>
      </c>
      <c r="J11" s="2">
        <f t="shared" si="2"/>
        <v>11929250</v>
      </c>
      <c r="K11" s="22">
        <v>1</v>
      </c>
      <c r="N11" t="str">
        <v>MV-5-11</v>
      </c>
      <c r="O11">
        <v>29.5</v>
      </c>
      <c r="P11" s="19">
        <v>13761750</v>
      </c>
    </row>
    <row r="12" spans="2:16" x14ac:dyDescent="0.25">
      <c r="E12" s="1">
        <f t="shared" si="0"/>
        <v>6</v>
      </c>
      <c r="F12" s="10" t="str">
        <f t="shared" si="1"/>
        <v>MV-5-9.5</v>
      </c>
      <c r="G12" s="14">
        <f t="shared" si="3"/>
        <v>5</v>
      </c>
      <c r="H12" s="14">
        <f t="shared" si="4"/>
        <v>9.5</v>
      </c>
      <c r="I12" s="4">
        <f t="shared" si="5"/>
        <v>25.75</v>
      </c>
      <c r="J12" s="2">
        <f t="shared" si="2"/>
        <v>12387375</v>
      </c>
      <c r="K12" s="22">
        <v>1</v>
      </c>
      <c r="N12" t="str">
        <v>MV-5-11.5</v>
      </c>
      <c r="O12">
        <v>30.75</v>
      </c>
      <c r="P12" s="19">
        <v>14219875</v>
      </c>
    </row>
    <row r="13" spans="2:16" x14ac:dyDescent="0.25">
      <c r="E13" s="1">
        <f t="shared" si="0"/>
        <v>7</v>
      </c>
      <c r="F13" s="10" t="str">
        <f t="shared" si="1"/>
        <v>MV-5-10</v>
      </c>
      <c r="G13" s="14">
        <f t="shared" si="3"/>
        <v>5</v>
      </c>
      <c r="H13" s="14">
        <f t="shared" si="4"/>
        <v>10</v>
      </c>
      <c r="I13" s="4">
        <f t="shared" si="5"/>
        <v>27</v>
      </c>
      <c r="J13" s="2">
        <f t="shared" si="2"/>
        <v>12845500</v>
      </c>
      <c r="K13" s="22">
        <v>1</v>
      </c>
      <c r="N13" t="str">
        <v>MV-5-12</v>
      </c>
      <c r="O13">
        <v>32</v>
      </c>
      <c r="P13" s="19">
        <v>14678000</v>
      </c>
    </row>
    <row r="14" spans="2:16" x14ac:dyDescent="0.25">
      <c r="E14" s="1">
        <f t="shared" si="0"/>
        <v>8</v>
      </c>
      <c r="F14" s="10" t="str">
        <f t="shared" si="1"/>
        <v>MV-5-10.5</v>
      </c>
      <c r="G14" s="14">
        <f t="shared" si="3"/>
        <v>5</v>
      </c>
      <c r="H14" s="14">
        <f t="shared" si="4"/>
        <v>10.5</v>
      </c>
      <c r="I14" s="4">
        <f t="shared" si="5"/>
        <v>28.25</v>
      </c>
      <c r="J14" s="2">
        <f t="shared" si="2"/>
        <v>13303625</v>
      </c>
      <c r="K14" s="22">
        <v>1</v>
      </c>
      <c r="N14" t="str">
        <v>MV-5-12.5</v>
      </c>
      <c r="O14">
        <v>33.25</v>
      </c>
      <c r="P14" s="19">
        <v>15136125</v>
      </c>
    </row>
    <row r="15" spans="2:16" x14ac:dyDescent="0.25">
      <c r="E15" s="1">
        <f t="shared" si="0"/>
        <v>9</v>
      </c>
      <c r="F15" s="10" t="str">
        <f t="shared" si="1"/>
        <v>MV-5-11</v>
      </c>
      <c r="G15" s="14">
        <f t="shared" si="3"/>
        <v>5</v>
      </c>
      <c r="H15" s="14">
        <f t="shared" si="4"/>
        <v>11</v>
      </c>
      <c r="I15" s="4">
        <f t="shared" si="5"/>
        <v>29.5</v>
      </c>
      <c r="J15" s="2">
        <f t="shared" si="2"/>
        <v>13761750</v>
      </c>
      <c r="K15" s="22">
        <v>1</v>
      </c>
      <c r="N15" t="str">
        <v>MV-5-13</v>
      </c>
      <c r="O15">
        <v>34.5</v>
      </c>
      <c r="P15" s="19">
        <v>15594250</v>
      </c>
    </row>
    <row r="16" spans="2:16" x14ac:dyDescent="0.25">
      <c r="E16" s="1">
        <f t="shared" si="0"/>
        <v>10</v>
      </c>
      <c r="F16" s="10" t="str">
        <f t="shared" si="1"/>
        <v>MV-5-11.5</v>
      </c>
      <c r="G16" s="14">
        <f t="shared" si="3"/>
        <v>5</v>
      </c>
      <c r="H16" s="14">
        <f t="shared" si="4"/>
        <v>11.5</v>
      </c>
      <c r="I16" s="4">
        <f t="shared" si="5"/>
        <v>30.75</v>
      </c>
      <c r="J16" s="2">
        <f t="shared" si="2"/>
        <v>14219875</v>
      </c>
      <c r="K16" s="22">
        <v>1</v>
      </c>
      <c r="N16" t="str">
        <v>MV-5-13.5</v>
      </c>
      <c r="O16">
        <v>35.75</v>
      </c>
      <c r="P16" s="19">
        <v>16052375</v>
      </c>
    </row>
    <row r="17" spans="5:16" x14ac:dyDescent="0.25">
      <c r="E17" s="1">
        <f t="shared" si="0"/>
        <v>11</v>
      </c>
      <c r="F17" s="10" t="str">
        <f t="shared" si="1"/>
        <v>MV-5-12</v>
      </c>
      <c r="G17" s="14">
        <f t="shared" si="3"/>
        <v>5</v>
      </c>
      <c r="H17" s="14">
        <f t="shared" si="4"/>
        <v>12</v>
      </c>
      <c r="I17" s="4">
        <f t="shared" si="5"/>
        <v>32</v>
      </c>
      <c r="J17" s="2">
        <f t="shared" si="2"/>
        <v>14678000</v>
      </c>
      <c r="K17" s="22">
        <v>1</v>
      </c>
      <c r="N17" t="str">
        <v>MV-5-14</v>
      </c>
      <c r="O17">
        <v>37</v>
      </c>
      <c r="P17" s="19">
        <v>16510500</v>
      </c>
    </row>
    <row r="18" spans="5:16" x14ac:dyDescent="0.25">
      <c r="E18" s="1">
        <f t="shared" si="0"/>
        <v>12</v>
      </c>
      <c r="F18" s="10" t="str">
        <f t="shared" si="1"/>
        <v>MV-5-12.5</v>
      </c>
      <c r="G18" s="14">
        <f t="shared" si="3"/>
        <v>5</v>
      </c>
      <c r="H18" s="14">
        <f t="shared" si="4"/>
        <v>12.5</v>
      </c>
      <c r="I18" s="4">
        <f t="shared" si="5"/>
        <v>33.25</v>
      </c>
      <c r="J18" s="2">
        <f t="shared" si="2"/>
        <v>15136125</v>
      </c>
      <c r="K18" s="22">
        <v>1</v>
      </c>
      <c r="N18" t="str">
        <v>MV-5-14.5</v>
      </c>
      <c r="O18">
        <v>38.25</v>
      </c>
      <c r="P18" s="19">
        <v>16968625</v>
      </c>
    </row>
    <row r="19" spans="5:16" x14ac:dyDescent="0.25">
      <c r="E19" s="1">
        <f t="shared" si="0"/>
        <v>13</v>
      </c>
      <c r="F19" s="10" t="str">
        <f t="shared" si="1"/>
        <v>MV-5-13</v>
      </c>
      <c r="G19" s="14">
        <f t="shared" si="3"/>
        <v>5</v>
      </c>
      <c r="H19" s="14">
        <f t="shared" si="4"/>
        <v>13</v>
      </c>
      <c r="I19" s="4">
        <f t="shared" si="5"/>
        <v>34.5</v>
      </c>
      <c r="J19" s="2">
        <f t="shared" si="2"/>
        <v>15594250</v>
      </c>
      <c r="K19" s="22">
        <v>1</v>
      </c>
      <c r="N19" t="str">
        <v>MV-5-15</v>
      </c>
      <c r="O19">
        <v>39.5</v>
      </c>
      <c r="P19" s="19">
        <v>17426750</v>
      </c>
    </row>
    <row r="20" spans="5:16" x14ac:dyDescent="0.25">
      <c r="E20" s="1">
        <f t="shared" si="0"/>
        <v>14</v>
      </c>
      <c r="F20" s="10" t="str">
        <f t="shared" si="1"/>
        <v>MV-5-13.5</v>
      </c>
      <c r="G20" s="14">
        <f t="shared" si="3"/>
        <v>5</v>
      </c>
      <c r="H20" s="14">
        <f t="shared" si="4"/>
        <v>13.5</v>
      </c>
      <c r="I20" s="4">
        <f t="shared" si="5"/>
        <v>35.75</v>
      </c>
      <c r="J20" s="2">
        <f t="shared" si="2"/>
        <v>16052375</v>
      </c>
      <c r="K20" s="22">
        <v>1</v>
      </c>
      <c r="N20" t="str">
        <v>MV-5-15.5</v>
      </c>
      <c r="O20">
        <v>40.75</v>
      </c>
      <c r="P20" s="19">
        <v>17884875</v>
      </c>
    </row>
    <row r="21" spans="5:16" x14ac:dyDescent="0.25">
      <c r="E21" s="1">
        <f t="shared" si="0"/>
        <v>15</v>
      </c>
      <c r="F21" s="10" t="str">
        <f t="shared" si="1"/>
        <v>MV-5-14</v>
      </c>
      <c r="G21" s="14">
        <f t="shared" si="3"/>
        <v>5</v>
      </c>
      <c r="H21" s="14">
        <f t="shared" si="4"/>
        <v>14</v>
      </c>
      <c r="I21" s="4">
        <f t="shared" si="5"/>
        <v>37</v>
      </c>
      <c r="J21" s="2">
        <f t="shared" si="2"/>
        <v>16510500</v>
      </c>
      <c r="K21" s="22">
        <v>1</v>
      </c>
      <c r="N21" t="str">
        <v>MV-5-16</v>
      </c>
      <c r="O21">
        <v>42</v>
      </c>
      <c r="P21" s="19">
        <v>18343000</v>
      </c>
    </row>
    <row r="22" spans="5:16" x14ac:dyDescent="0.25">
      <c r="E22" s="1">
        <f t="shared" si="0"/>
        <v>16</v>
      </c>
      <c r="F22" s="10" t="str">
        <f t="shared" si="1"/>
        <v>MV-5-14.5</v>
      </c>
      <c r="G22" s="14">
        <f t="shared" si="3"/>
        <v>5</v>
      </c>
      <c r="H22" s="14">
        <f t="shared" si="4"/>
        <v>14.5</v>
      </c>
      <c r="I22" s="4">
        <f t="shared" si="5"/>
        <v>38.25</v>
      </c>
      <c r="J22" s="2">
        <f t="shared" si="2"/>
        <v>16968625</v>
      </c>
      <c r="K22" s="22">
        <v>1</v>
      </c>
      <c r="N22" t="str">
        <v>MV-5-16.5</v>
      </c>
      <c r="O22">
        <v>43.25</v>
      </c>
      <c r="P22" s="19">
        <v>18801125</v>
      </c>
    </row>
    <row r="23" spans="5:16" x14ac:dyDescent="0.25">
      <c r="E23" s="1">
        <f t="shared" si="0"/>
        <v>17</v>
      </c>
      <c r="F23" s="10" t="str">
        <f t="shared" si="1"/>
        <v>MV-5-15</v>
      </c>
      <c r="G23" s="14">
        <f t="shared" si="3"/>
        <v>5</v>
      </c>
      <c r="H23" s="14">
        <f t="shared" si="4"/>
        <v>15</v>
      </c>
      <c r="I23" s="4">
        <f t="shared" si="5"/>
        <v>39.5</v>
      </c>
      <c r="J23" s="2">
        <f t="shared" si="2"/>
        <v>17426750</v>
      </c>
      <c r="K23" s="22">
        <v>1</v>
      </c>
      <c r="N23" t="str">
        <v>MV-5-17</v>
      </c>
      <c r="O23">
        <v>44.5</v>
      </c>
      <c r="P23" s="19">
        <v>19259250</v>
      </c>
    </row>
    <row r="24" spans="5:16" x14ac:dyDescent="0.25">
      <c r="E24" s="1">
        <f t="shared" si="0"/>
        <v>18</v>
      </c>
      <c r="F24" s="10" t="str">
        <f t="shared" si="1"/>
        <v>MV-5-15.5</v>
      </c>
      <c r="G24" s="14">
        <f t="shared" si="3"/>
        <v>5</v>
      </c>
      <c r="H24" s="14">
        <f t="shared" si="4"/>
        <v>15.5</v>
      </c>
      <c r="I24" s="4">
        <f t="shared" si="5"/>
        <v>40.75</v>
      </c>
      <c r="J24" s="2">
        <f t="shared" si="2"/>
        <v>17884875</v>
      </c>
      <c r="K24" s="22">
        <v>1</v>
      </c>
      <c r="N24" t="str">
        <v>MV-5-17.5</v>
      </c>
      <c r="O24">
        <v>45.75</v>
      </c>
      <c r="P24" s="19">
        <v>19717375</v>
      </c>
    </row>
    <row r="25" spans="5:16" x14ac:dyDescent="0.25">
      <c r="E25" s="1">
        <f t="shared" si="0"/>
        <v>19</v>
      </c>
      <c r="F25" s="10" t="str">
        <f t="shared" si="1"/>
        <v>MV-5-16</v>
      </c>
      <c r="G25" s="14">
        <f t="shared" si="3"/>
        <v>5</v>
      </c>
      <c r="H25" s="14">
        <f t="shared" si="4"/>
        <v>16</v>
      </c>
      <c r="I25" s="4">
        <f t="shared" si="5"/>
        <v>42</v>
      </c>
      <c r="J25" s="2">
        <f t="shared" si="2"/>
        <v>18343000</v>
      </c>
      <c r="K25" s="22">
        <v>1</v>
      </c>
      <c r="N25" t="str">
        <v>MV-5-18</v>
      </c>
      <c r="O25">
        <v>47</v>
      </c>
      <c r="P25" s="19">
        <v>20175500</v>
      </c>
    </row>
    <row r="26" spans="5:16" x14ac:dyDescent="0.25">
      <c r="E26" s="1">
        <f t="shared" si="0"/>
        <v>20</v>
      </c>
      <c r="F26" s="10" t="str">
        <f t="shared" si="1"/>
        <v>MV-5-16.5</v>
      </c>
      <c r="G26" s="14">
        <f t="shared" si="3"/>
        <v>5</v>
      </c>
      <c r="H26" s="14">
        <f t="shared" si="4"/>
        <v>16.5</v>
      </c>
      <c r="I26" s="4">
        <f t="shared" si="5"/>
        <v>43.25</v>
      </c>
      <c r="J26" s="2">
        <f t="shared" si="2"/>
        <v>18801125</v>
      </c>
      <c r="K26" s="22">
        <v>1</v>
      </c>
      <c r="N26" t="str">
        <v>MV-5.5-8.5</v>
      </c>
      <c r="O26">
        <v>25.375</v>
      </c>
      <c r="P26" s="19">
        <v>12249938</v>
      </c>
    </row>
    <row r="27" spans="5:16" x14ac:dyDescent="0.25">
      <c r="E27" s="1">
        <f t="shared" si="0"/>
        <v>21</v>
      </c>
      <c r="F27" s="10" t="str">
        <f t="shared" si="1"/>
        <v>MV-5-17</v>
      </c>
      <c r="G27" s="14">
        <f t="shared" si="3"/>
        <v>5</v>
      </c>
      <c r="H27" s="14">
        <f t="shared" si="4"/>
        <v>17</v>
      </c>
      <c r="I27" s="4">
        <f t="shared" si="5"/>
        <v>44.5</v>
      </c>
      <c r="J27" s="2">
        <f t="shared" si="2"/>
        <v>19259250</v>
      </c>
      <c r="K27" s="22">
        <v>1</v>
      </c>
      <c r="N27" t="str">
        <v>MV-5.5-9</v>
      </c>
      <c r="O27">
        <v>26.75</v>
      </c>
      <c r="P27" s="19">
        <v>12753875</v>
      </c>
    </row>
    <row r="28" spans="5:16" x14ac:dyDescent="0.25">
      <c r="E28" s="1">
        <f t="shared" si="0"/>
        <v>22</v>
      </c>
      <c r="F28" s="10" t="str">
        <f t="shared" si="1"/>
        <v>MV-5-17.5</v>
      </c>
      <c r="G28" s="14">
        <f t="shared" si="3"/>
        <v>5</v>
      </c>
      <c r="H28" s="14">
        <f t="shared" si="4"/>
        <v>17.5</v>
      </c>
      <c r="I28" s="4">
        <f t="shared" si="5"/>
        <v>45.75</v>
      </c>
      <c r="J28" s="2">
        <f t="shared" si="2"/>
        <v>19717375</v>
      </c>
      <c r="K28" s="22">
        <v>1</v>
      </c>
      <c r="N28" t="str">
        <v>MV-5.5-9.5</v>
      </c>
      <c r="O28">
        <v>28.125</v>
      </c>
      <c r="P28" s="19">
        <v>13257813</v>
      </c>
    </row>
    <row r="29" spans="5:16" x14ac:dyDescent="0.25">
      <c r="E29" s="1">
        <f t="shared" si="0"/>
        <v>23</v>
      </c>
      <c r="F29" s="10" t="str">
        <f t="shared" si="1"/>
        <v>MV-5-18</v>
      </c>
      <c r="G29" s="14">
        <f t="shared" si="3"/>
        <v>5</v>
      </c>
      <c r="H29" s="14">
        <f t="shared" si="4"/>
        <v>18</v>
      </c>
      <c r="I29" s="4">
        <f t="shared" si="5"/>
        <v>47</v>
      </c>
      <c r="J29" s="2">
        <f t="shared" si="2"/>
        <v>20175500</v>
      </c>
      <c r="K29" s="22">
        <v>1</v>
      </c>
      <c r="N29" t="str">
        <v>MV-5.5-10</v>
      </c>
      <c r="O29">
        <v>29.5</v>
      </c>
      <c r="P29" s="19">
        <v>13761750</v>
      </c>
    </row>
    <row r="30" spans="5:16" x14ac:dyDescent="0.25">
      <c r="E30" s="1">
        <f t="shared" si="0"/>
        <v>24</v>
      </c>
      <c r="F30" s="10" t="str">
        <f t="shared" si="1"/>
        <v>MV-5.5-7</v>
      </c>
      <c r="G30" s="14">
        <f t="shared" si="3"/>
        <v>5.5</v>
      </c>
      <c r="H30" s="14">
        <f t="shared" si="4"/>
        <v>7</v>
      </c>
      <c r="I30" s="4">
        <f t="shared" si="5"/>
        <v>21.25</v>
      </c>
      <c r="J30" s="2">
        <f t="shared" si="2"/>
        <v>10738125</v>
      </c>
      <c r="K30" s="22"/>
      <c r="N30" t="str">
        <v>MV-5.5-10.5</v>
      </c>
      <c r="O30">
        <v>30.875</v>
      </c>
      <c r="P30" s="19">
        <v>14265688</v>
      </c>
    </row>
    <row r="31" spans="5:16" x14ac:dyDescent="0.25">
      <c r="E31" s="1">
        <f t="shared" si="0"/>
        <v>25</v>
      </c>
      <c r="F31" s="10" t="str">
        <f t="shared" si="1"/>
        <v>MV-5.5-7.5</v>
      </c>
      <c r="G31" s="14">
        <f t="shared" si="3"/>
        <v>5.5</v>
      </c>
      <c r="H31" s="14">
        <f t="shared" si="4"/>
        <v>7.5</v>
      </c>
      <c r="I31" s="4">
        <f t="shared" si="5"/>
        <v>22.625</v>
      </c>
      <c r="J31" s="2">
        <f t="shared" si="2"/>
        <v>11242063</v>
      </c>
      <c r="K31" s="22"/>
      <c r="N31" t="str">
        <v>MV-5.5-11</v>
      </c>
      <c r="O31">
        <v>32.25</v>
      </c>
      <c r="P31" s="19">
        <v>14769625</v>
      </c>
    </row>
    <row r="32" spans="5:16" x14ac:dyDescent="0.25">
      <c r="E32" s="1">
        <f t="shared" si="0"/>
        <v>26</v>
      </c>
      <c r="F32" s="10" t="str">
        <f t="shared" si="1"/>
        <v>MV-5.5-8</v>
      </c>
      <c r="G32" s="14">
        <f t="shared" si="3"/>
        <v>5.5</v>
      </c>
      <c r="H32" s="14">
        <f t="shared" si="4"/>
        <v>8</v>
      </c>
      <c r="I32" s="4">
        <f t="shared" si="5"/>
        <v>24</v>
      </c>
      <c r="J32" s="2">
        <f t="shared" si="2"/>
        <v>11746000</v>
      </c>
      <c r="K32" s="22"/>
      <c r="N32" t="str">
        <v>MV-5.5-11.5</v>
      </c>
      <c r="O32">
        <v>33.625</v>
      </c>
      <c r="P32" s="19">
        <v>15273563</v>
      </c>
    </row>
    <row r="33" spans="5:16" x14ac:dyDescent="0.25">
      <c r="E33" s="1">
        <f t="shared" si="0"/>
        <v>27</v>
      </c>
      <c r="F33" s="10" t="str">
        <f t="shared" si="1"/>
        <v>MV-5.5-8.5</v>
      </c>
      <c r="G33" s="14">
        <f t="shared" si="3"/>
        <v>5.5</v>
      </c>
      <c r="H33" s="14">
        <f t="shared" si="4"/>
        <v>8.5</v>
      </c>
      <c r="I33" s="4">
        <f t="shared" si="5"/>
        <v>25.375</v>
      </c>
      <c r="J33" s="2">
        <f t="shared" si="2"/>
        <v>12249938</v>
      </c>
      <c r="K33" s="22">
        <v>1</v>
      </c>
      <c r="N33" t="str">
        <v>MV-5.5-12</v>
      </c>
      <c r="O33">
        <v>35</v>
      </c>
      <c r="P33" s="19">
        <v>15777500</v>
      </c>
    </row>
    <row r="34" spans="5:16" x14ac:dyDescent="0.25">
      <c r="E34" s="1">
        <f t="shared" si="0"/>
        <v>28</v>
      </c>
      <c r="F34" s="10" t="str">
        <f t="shared" si="1"/>
        <v>MV-5.5-9</v>
      </c>
      <c r="G34" s="14">
        <f t="shared" si="3"/>
        <v>5.5</v>
      </c>
      <c r="H34" s="14">
        <f t="shared" si="4"/>
        <v>9</v>
      </c>
      <c r="I34" s="4">
        <f t="shared" si="5"/>
        <v>26.75</v>
      </c>
      <c r="J34" s="2">
        <f t="shared" si="2"/>
        <v>12753875</v>
      </c>
      <c r="K34" s="22">
        <v>1</v>
      </c>
      <c r="N34" t="str">
        <v>MV-5.5-12.5</v>
      </c>
      <c r="O34">
        <v>36.375</v>
      </c>
      <c r="P34" s="19">
        <v>16281438</v>
      </c>
    </row>
    <row r="35" spans="5:16" x14ac:dyDescent="0.25">
      <c r="E35" s="1">
        <f t="shared" si="0"/>
        <v>29</v>
      </c>
      <c r="F35" s="10" t="str">
        <f t="shared" si="1"/>
        <v>MV-5.5-9.5</v>
      </c>
      <c r="G35" s="14">
        <f t="shared" si="3"/>
        <v>5.5</v>
      </c>
      <c r="H35" s="14">
        <f t="shared" si="4"/>
        <v>9.5</v>
      </c>
      <c r="I35" s="4">
        <f t="shared" si="5"/>
        <v>28.125</v>
      </c>
      <c r="J35" s="2">
        <f t="shared" si="2"/>
        <v>13257813</v>
      </c>
      <c r="K35" s="22">
        <v>1</v>
      </c>
      <c r="N35" t="str">
        <v>MV-5.5-13</v>
      </c>
      <c r="O35">
        <v>37.75</v>
      </c>
      <c r="P35" s="19">
        <v>16785375</v>
      </c>
    </row>
    <row r="36" spans="5:16" x14ac:dyDescent="0.25">
      <c r="E36" s="1">
        <f t="shared" si="0"/>
        <v>30</v>
      </c>
      <c r="F36" s="10" t="str">
        <f t="shared" si="1"/>
        <v>MV-5.5-10</v>
      </c>
      <c r="G36" s="14">
        <f t="shared" si="3"/>
        <v>5.5</v>
      </c>
      <c r="H36" s="14">
        <f t="shared" si="4"/>
        <v>10</v>
      </c>
      <c r="I36" s="4">
        <f t="shared" si="5"/>
        <v>29.5</v>
      </c>
      <c r="J36" s="2">
        <f t="shared" si="2"/>
        <v>13761750</v>
      </c>
      <c r="K36" s="22">
        <v>1</v>
      </c>
      <c r="N36" t="str">
        <v>MV-5.5-13.5</v>
      </c>
      <c r="O36">
        <v>39.125</v>
      </c>
      <c r="P36" s="19">
        <v>17289313</v>
      </c>
    </row>
    <row r="37" spans="5:16" x14ac:dyDescent="0.25">
      <c r="E37" s="1">
        <f t="shared" si="0"/>
        <v>31</v>
      </c>
      <c r="F37" s="10" t="str">
        <f t="shared" si="1"/>
        <v>MV-5.5-10.5</v>
      </c>
      <c r="G37" s="14">
        <f t="shared" si="3"/>
        <v>5.5</v>
      </c>
      <c r="H37" s="14">
        <f t="shared" si="4"/>
        <v>10.5</v>
      </c>
      <c r="I37" s="4">
        <f t="shared" si="5"/>
        <v>30.875</v>
      </c>
      <c r="J37" s="2">
        <f t="shared" si="2"/>
        <v>14265688</v>
      </c>
      <c r="K37" s="22">
        <v>1</v>
      </c>
      <c r="N37" t="str">
        <v>MV-5.5-14</v>
      </c>
      <c r="O37">
        <v>40.5</v>
      </c>
      <c r="P37" s="19">
        <v>17793250</v>
      </c>
    </row>
    <row r="38" spans="5:16" x14ac:dyDescent="0.25">
      <c r="E38" s="1">
        <f t="shared" si="0"/>
        <v>32</v>
      </c>
      <c r="F38" s="10" t="str">
        <f t="shared" si="1"/>
        <v>MV-5.5-11</v>
      </c>
      <c r="G38" s="14">
        <f t="shared" si="3"/>
        <v>5.5</v>
      </c>
      <c r="H38" s="14">
        <f t="shared" si="4"/>
        <v>11</v>
      </c>
      <c r="I38" s="4">
        <f t="shared" si="5"/>
        <v>32.25</v>
      </c>
      <c r="J38" s="2">
        <f t="shared" si="2"/>
        <v>14769625</v>
      </c>
      <c r="K38" s="22">
        <v>1</v>
      </c>
      <c r="N38" t="str">
        <v>MV-5.5-14.5</v>
      </c>
      <c r="O38">
        <v>41.875</v>
      </c>
      <c r="P38" s="19">
        <v>18297188</v>
      </c>
    </row>
    <row r="39" spans="5:16" x14ac:dyDescent="0.25">
      <c r="E39" s="1">
        <f t="shared" si="0"/>
        <v>33</v>
      </c>
      <c r="F39" s="10" t="str">
        <f t="shared" si="1"/>
        <v>MV-5.5-11.5</v>
      </c>
      <c r="G39" s="14">
        <f t="shared" si="3"/>
        <v>5.5</v>
      </c>
      <c r="H39" s="14">
        <f t="shared" si="4"/>
        <v>11.5</v>
      </c>
      <c r="I39" s="4">
        <f t="shared" si="5"/>
        <v>33.625</v>
      </c>
      <c r="J39" s="2">
        <f t="shared" si="2"/>
        <v>15273563</v>
      </c>
      <c r="K39" s="22">
        <v>1</v>
      </c>
      <c r="N39" t="str">
        <v>MV-5.5-15</v>
      </c>
      <c r="O39">
        <v>43.25</v>
      </c>
      <c r="P39" s="19">
        <v>18801125</v>
      </c>
    </row>
    <row r="40" spans="5:16" x14ac:dyDescent="0.25">
      <c r="E40" s="1">
        <f t="shared" si="0"/>
        <v>34</v>
      </c>
      <c r="F40" s="10" t="str">
        <f t="shared" si="1"/>
        <v>MV-5.5-12</v>
      </c>
      <c r="G40" s="14">
        <f t="shared" si="3"/>
        <v>5.5</v>
      </c>
      <c r="H40" s="14">
        <f t="shared" si="4"/>
        <v>12</v>
      </c>
      <c r="I40" s="4">
        <f t="shared" si="5"/>
        <v>35</v>
      </c>
      <c r="J40" s="2">
        <f t="shared" si="2"/>
        <v>15777500</v>
      </c>
      <c r="K40" s="22">
        <v>1</v>
      </c>
      <c r="N40" t="str">
        <v>MV-5.5-15.5</v>
      </c>
      <c r="O40">
        <v>44.625</v>
      </c>
      <c r="P40" s="19">
        <v>19305063</v>
      </c>
    </row>
    <row r="41" spans="5:16" x14ac:dyDescent="0.25">
      <c r="E41" s="1">
        <f t="shared" si="0"/>
        <v>35</v>
      </c>
      <c r="F41" s="10" t="str">
        <f t="shared" si="1"/>
        <v>MV-5.5-12.5</v>
      </c>
      <c r="G41" s="14">
        <f t="shared" si="3"/>
        <v>5.5</v>
      </c>
      <c r="H41" s="14">
        <f t="shared" si="4"/>
        <v>12.5</v>
      </c>
      <c r="I41" s="4">
        <f t="shared" si="5"/>
        <v>36.375</v>
      </c>
      <c r="J41" s="2">
        <f t="shared" si="2"/>
        <v>16281438</v>
      </c>
      <c r="K41" s="22">
        <v>1</v>
      </c>
      <c r="N41" t="str">
        <v>MV-5.5-16</v>
      </c>
      <c r="O41">
        <v>46</v>
      </c>
      <c r="P41" s="19">
        <v>19809000</v>
      </c>
    </row>
    <row r="42" spans="5:16" x14ac:dyDescent="0.25">
      <c r="E42" s="1">
        <f t="shared" si="0"/>
        <v>36</v>
      </c>
      <c r="F42" s="10" t="str">
        <f t="shared" si="1"/>
        <v>MV-5.5-13</v>
      </c>
      <c r="G42" s="14">
        <f t="shared" si="3"/>
        <v>5.5</v>
      </c>
      <c r="H42" s="14">
        <f t="shared" si="4"/>
        <v>13</v>
      </c>
      <c r="I42" s="4">
        <f t="shared" si="5"/>
        <v>37.75</v>
      </c>
      <c r="J42" s="2">
        <f t="shared" si="2"/>
        <v>16785375</v>
      </c>
      <c r="K42" s="22">
        <v>1</v>
      </c>
      <c r="N42" t="str">
        <v>MV-5.5-16.5</v>
      </c>
      <c r="O42">
        <v>47.375</v>
      </c>
      <c r="P42" s="19">
        <v>20312938</v>
      </c>
    </row>
    <row r="43" spans="5:16" x14ac:dyDescent="0.25">
      <c r="E43" s="1">
        <f t="shared" si="0"/>
        <v>37</v>
      </c>
      <c r="F43" s="10" t="str">
        <f t="shared" si="1"/>
        <v>MV-5.5-13.5</v>
      </c>
      <c r="G43" s="14">
        <f t="shared" si="3"/>
        <v>5.5</v>
      </c>
      <c r="H43" s="14">
        <f t="shared" si="4"/>
        <v>13.5</v>
      </c>
      <c r="I43" s="4">
        <f t="shared" si="5"/>
        <v>39.125</v>
      </c>
      <c r="J43" s="2">
        <f t="shared" si="2"/>
        <v>17289313</v>
      </c>
      <c r="K43" s="22">
        <v>1</v>
      </c>
      <c r="N43" t="str">
        <v>MV-5.5-17</v>
      </c>
      <c r="O43">
        <v>48.75</v>
      </c>
      <c r="P43" s="19">
        <v>20816875</v>
      </c>
    </row>
    <row r="44" spans="5:16" x14ac:dyDescent="0.25">
      <c r="E44" s="1">
        <f t="shared" si="0"/>
        <v>38</v>
      </c>
      <c r="F44" s="10" t="str">
        <f t="shared" si="1"/>
        <v>MV-5.5-14</v>
      </c>
      <c r="G44" s="14">
        <f t="shared" si="3"/>
        <v>5.5</v>
      </c>
      <c r="H44" s="14">
        <f t="shared" si="4"/>
        <v>14</v>
      </c>
      <c r="I44" s="4">
        <f t="shared" si="5"/>
        <v>40.5</v>
      </c>
      <c r="J44" s="2">
        <f t="shared" si="2"/>
        <v>17793250</v>
      </c>
      <c r="K44" s="22">
        <v>1</v>
      </c>
      <c r="N44" t="str">
        <v>MV-5.5-17.5</v>
      </c>
      <c r="O44">
        <v>50.125</v>
      </c>
      <c r="P44" s="19">
        <v>21320813</v>
      </c>
    </row>
    <row r="45" spans="5:16" x14ac:dyDescent="0.25">
      <c r="E45" s="1">
        <f t="shared" si="0"/>
        <v>39</v>
      </c>
      <c r="F45" s="10" t="str">
        <f t="shared" si="1"/>
        <v>MV-5.5-14.5</v>
      </c>
      <c r="G45" s="14">
        <f t="shared" si="3"/>
        <v>5.5</v>
      </c>
      <c r="H45" s="14">
        <f t="shared" si="4"/>
        <v>14.5</v>
      </c>
      <c r="I45" s="4">
        <f t="shared" si="5"/>
        <v>41.875</v>
      </c>
      <c r="J45" s="2">
        <f t="shared" si="2"/>
        <v>18297188</v>
      </c>
      <c r="K45" s="22">
        <v>1</v>
      </c>
      <c r="N45" t="str">
        <v>MV-5.5-18</v>
      </c>
      <c r="O45">
        <v>51.5</v>
      </c>
      <c r="P45" s="19">
        <v>21824750</v>
      </c>
    </row>
    <row r="46" spans="5:16" x14ac:dyDescent="0.25">
      <c r="E46" s="1">
        <f t="shared" si="0"/>
        <v>40</v>
      </c>
      <c r="F46" s="10" t="str">
        <f t="shared" si="1"/>
        <v>MV-5.5-15</v>
      </c>
      <c r="G46" s="14">
        <f t="shared" si="3"/>
        <v>5.5</v>
      </c>
      <c r="H46" s="14">
        <f t="shared" si="4"/>
        <v>15</v>
      </c>
      <c r="I46" s="4">
        <f t="shared" si="5"/>
        <v>43.25</v>
      </c>
      <c r="J46" s="2">
        <f t="shared" si="2"/>
        <v>18801125</v>
      </c>
      <c r="K46" s="22">
        <v>1</v>
      </c>
      <c r="N46" t="str">
        <v>MV-6-8.5</v>
      </c>
      <c r="O46">
        <v>27.5</v>
      </c>
      <c r="P46" s="19">
        <v>13028750</v>
      </c>
    </row>
    <row r="47" spans="5:16" x14ac:dyDescent="0.25">
      <c r="E47" s="1">
        <f t="shared" si="0"/>
        <v>41</v>
      </c>
      <c r="F47" s="10" t="str">
        <f t="shared" si="1"/>
        <v>MV-5.5-15.5</v>
      </c>
      <c r="G47" s="14">
        <f t="shared" si="3"/>
        <v>5.5</v>
      </c>
      <c r="H47" s="14">
        <f t="shared" si="4"/>
        <v>15.5</v>
      </c>
      <c r="I47" s="4">
        <f t="shared" si="5"/>
        <v>44.625</v>
      </c>
      <c r="J47" s="2">
        <f t="shared" si="2"/>
        <v>19305063</v>
      </c>
      <c r="K47" s="22">
        <v>1</v>
      </c>
      <c r="N47" t="str">
        <v>MV-6-9</v>
      </c>
      <c r="O47">
        <v>29</v>
      </c>
      <c r="P47" s="19">
        <v>13578500</v>
      </c>
    </row>
    <row r="48" spans="5:16" x14ac:dyDescent="0.25">
      <c r="E48" s="1">
        <f t="shared" si="0"/>
        <v>42</v>
      </c>
      <c r="F48" s="10" t="str">
        <f t="shared" si="1"/>
        <v>MV-5.5-16</v>
      </c>
      <c r="G48" s="14">
        <f t="shared" si="3"/>
        <v>5.5</v>
      </c>
      <c r="H48" s="14">
        <f t="shared" si="4"/>
        <v>16</v>
      </c>
      <c r="I48" s="4">
        <f t="shared" si="5"/>
        <v>46</v>
      </c>
      <c r="J48" s="2">
        <f t="shared" si="2"/>
        <v>19809000</v>
      </c>
      <c r="K48" s="22">
        <v>1</v>
      </c>
      <c r="N48" t="str">
        <v>MV-6-9.5</v>
      </c>
      <c r="O48">
        <v>30.5</v>
      </c>
      <c r="P48" s="19">
        <v>14128250</v>
      </c>
    </row>
    <row r="49" spans="5:16" x14ac:dyDescent="0.25">
      <c r="E49" s="1">
        <f t="shared" si="0"/>
        <v>43</v>
      </c>
      <c r="F49" s="10" t="str">
        <f t="shared" si="1"/>
        <v>MV-5.5-16.5</v>
      </c>
      <c r="G49" s="14">
        <f t="shared" si="3"/>
        <v>5.5</v>
      </c>
      <c r="H49" s="14">
        <f t="shared" si="4"/>
        <v>16.5</v>
      </c>
      <c r="I49" s="4">
        <f t="shared" si="5"/>
        <v>47.375</v>
      </c>
      <c r="J49" s="2">
        <f t="shared" si="2"/>
        <v>20312938</v>
      </c>
      <c r="K49" s="22">
        <v>1</v>
      </c>
      <c r="N49" t="str">
        <v>MV-6-10</v>
      </c>
      <c r="O49">
        <v>32</v>
      </c>
      <c r="P49" s="19">
        <v>14678000</v>
      </c>
    </row>
    <row r="50" spans="5:16" x14ac:dyDescent="0.25">
      <c r="E50" s="1">
        <f t="shared" si="0"/>
        <v>44</v>
      </c>
      <c r="F50" s="10" t="str">
        <f t="shared" si="1"/>
        <v>MV-5.5-17</v>
      </c>
      <c r="G50" s="14">
        <f t="shared" si="3"/>
        <v>5.5</v>
      </c>
      <c r="H50" s="14">
        <f t="shared" si="4"/>
        <v>17</v>
      </c>
      <c r="I50" s="4">
        <f t="shared" si="5"/>
        <v>48.75</v>
      </c>
      <c r="J50" s="2">
        <f t="shared" si="2"/>
        <v>20816875</v>
      </c>
      <c r="K50" s="22">
        <v>1</v>
      </c>
      <c r="N50" t="str">
        <v>MV-6-10.5</v>
      </c>
      <c r="O50">
        <v>33.5</v>
      </c>
      <c r="P50" s="19">
        <v>15227750</v>
      </c>
    </row>
    <row r="51" spans="5:16" x14ac:dyDescent="0.25">
      <c r="E51" s="1">
        <f t="shared" si="0"/>
        <v>45</v>
      </c>
      <c r="F51" s="10" t="str">
        <f t="shared" si="1"/>
        <v>MV-5.5-17.5</v>
      </c>
      <c r="G51" s="14">
        <f t="shared" si="3"/>
        <v>5.5</v>
      </c>
      <c r="H51" s="14">
        <f t="shared" si="4"/>
        <v>17.5</v>
      </c>
      <c r="I51" s="4">
        <f t="shared" si="5"/>
        <v>50.125</v>
      </c>
      <c r="J51" s="2">
        <f t="shared" si="2"/>
        <v>21320813</v>
      </c>
      <c r="K51" s="22">
        <v>1</v>
      </c>
      <c r="N51" t="str">
        <v>MV-6-11</v>
      </c>
      <c r="O51">
        <v>35</v>
      </c>
      <c r="P51" s="19">
        <v>15777500</v>
      </c>
    </row>
    <row r="52" spans="5:16" x14ac:dyDescent="0.25">
      <c r="E52" s="1">
        <f t="shared" si="0"/>
        <v>46</v>
      </c>
      <c r="F52" s="10" t="str">
        <f t="shared" si="1"/>
        <v>MV-5.5-18</v>
      </c>
      <c r="G52" s="14">
        <f t="shared" si="3"/>
        <v>5.5</v>
      </c>
      <c r="H52" s="14">
        <f t="shared" si="4"/>
        <v>18</v>
      </c>
      <c r="I52" s="4">
        <f t="shared" si="5"/>
        <v>51.5</v>
      </c>
      <c r="J52" s="2">
        <f t="shared" si="2"/>
        <v>21824750</v>
      </c>
      <c r="K52" s="22">
        <v>1</v>
      </c>
      <c r="N52" t="str">
        <v>MV-6-11.5</v>
      </c>
      <c r="O52">
        <v>36.5</v>
      </c>
      <c r="P52" s="19">
        <v>16327250</v>
      </c>
    </row>
    <row r="53" spans="5:16" x14ac:dyDescent="0.25">
      <c r="E53" s="1">
        <f t="shared" si="0"/>
        <v>47</v>
      </c>
      <c r="F53" s="10" t="str">
        <f t="shared" si="1"/>
        <v>MV-6-7</v>
      </c>
      <c r="G53" s="14">
        <f t="shared" si="3"/>
        <v>6</v>
      </c>
      <c r="H53" s="14">
        <f t="shared" si="4"/>
        <v>7</v>
      </c>
      <c r="I53" s="4">
        <f t="shared" si="5"/>
        <v>23</v>
      </c>
      <c r="J53" s="2">
        <f t="shared" si="2"/>
        <v>11379500</v>
      </c>
      <c r="K53" s="22"/>
      <c r="N53" t="str">
        <v>MV-6-12</v>
      </c>
      <c r="O53">
        <v>38</v>
      </c>
      <c r="P53" s="19">
        <v>16877000</v>
      </c>
    </row>
    <row r="54" spans="5:16" x14ac:dyDescent="0.25">
      <c r="E54" s="1">
        <f t="shared" si="0"/>
        <v>48</v>
      </c>
      <c r="F54" s="10" t="str">
        <f t="shared" si="1"/>
        <v>MV-6-7.5</v>
      </c>
      <c r="G54" s="14">
        <f t="shared" si="3"/>
        <v>6</v>
      </c>
      <c r="H54" s="14">
        <f t="shared" si="4"/>
        <v>7.5</v>
      </c>
      <c r="I54" s="4">
        <f t="shared" si="5"/>
        <v>24.5</v>
      </c>
      <c r="J54" s="2">
        <f t="shared" si="2"/>
        <v>11929250</v>
      </c>
      <c r="K54" s="22"/>
      <c r="N54" t="str">
        <v>MV-6-12.5</v>
      </c>
      <c r="O54">
        <v>39.5</v>
      </c>
      <c r="P54" s="19">
        <v>17426750</v>
      </c>
    </row>
    <row r="55" spans="5:16" x14ac:dyDescent="0.25">
      <c r="E55" s="1">
        <f t="shared" si="0"/>
        <v>49</v>
      </c>
      <c r="F55" s="10" t="str">
        <f t="shared" si="1"/>
        <v>MV-6-8</v>
      </c>
      <c r="G55" s="14">
        <f t="shared" si="3"/>
        <v>6</v>
      </c>
      <c r="H55" s="14">
        <f t="shared" si="4"/>
        <v>8</v>
      </c>
      <c r="I55" s="4">
        <f t="shared" si="5"/>
        <v>26</v>
      </c>
      <c r="J55" s="2">
        <f t="shared" si="2"/>
        <v>12479000</v>
      </c>
      <c r="K55" s="22"/>
      <c r="N55" t="str">
        <v>MV-6-13</v>
      </c>
      <c r="O55">
        <v>41</v>
      </c>
      <c r="P55" s="19">
        <v>17976500</v>
      </c>
    </row>
    <row r="56" spans="5:16" x14ac:dyDescent="0.25">
      <c r="E56" s="1">
        <f t="shared" si="0"/>
        <v>50</v>
      </c>
      <c r="F56" s="10" t="str">
        <f t="shared" si="1"/>
        <v>MV-6-8.5</v>
      </c>
      <c r="G56" s="14">
        <f t="shared" si="3"/>
        <v>6</v>
      </c>
      <c r="H56" s="14">
        <f t="shared" si="4"/>
        <v>8.5</v>
      </c>
      <c r="I56" s="4">
        <f t="shared" si="5"/>
        <v>27.5</v>
      </c>
      <c r="J56" s="2">
        <f t="shared" si="2"/>
        <v>13028750</v>
      </c>
      <c r="K56" s="22">
        <v>1</v>
      </c>
      <c r="N56" t="str">
        <v>MV-6-13.5</v>
      </c>
      <c r="O56">
        <v>42.5</v>
      </c>
      <c r="P56" s="19">
        <v>18526250</v>
      </c>
    </row>
    <row r="57" spans="5:16" x14ac:dyDescent="0.25">
      <c r="E57" s="1">
        <f t="shared" si="0"/>
        <v>51</v>
      </c>
      <c r="F57" s="10" t="str">
        <f t="shared" si="1"/>
        <v>MV-6-9</v>
      </c>
      <c r="G57" s="14">
        <f t="shared" si="3"/>
        <v>6</v>
      </c>
      <c r="H57" s="14">
        <f t="shared" si="4"/>
        <v>9</v>
      </c>
      <c r="I57" s="4">
        <f t="shared" si="5"/>
        <v>29</v>
      </c>
      <c r="J57" s="2">
        <f t="shared" si="2"/>
        <v>13578500</v>
      </c>
      <c r="K57" s="22">
        <v>1</v>
      </c>
      <c r="N57" t="str">
        <v>MV-6-14</v>
      </c>
      <c r="O57">
        <v>44</v>
      </c>
      <c r="P57" s="19">
        <v>19076000</v>
      </c>
    </row>
    <row r="58" spans="5:16" x14ac:dyDescent="0.25">
      <c r="E58" s="1">
        <f t="shared" si="0"/>
        <v>52</v>
      </c>
      <c r="F58" s="10" t="str">
        <f t="shared" si="1"/>
        <v>MV-6-9.5</v>
      </c>
      <c r="G58" s="14">
        <f t="shared" si="3"/>
        <v>6</v>
      </c>
      <c r="H58" s="14">
        <f t="shared" si="4"/>
        <v>9.5</v>
      </c>
      <c r="I58" s="4">
        <f t="shared" si="5"/>
        <v>30.5</v>
      </c>
      <c r="J58" s="2">
        <f t="shared" si="2"/>
        <v>14128250</v>
      </c>
      <c r="K58" s="22">
        <v>1</v>
      </c>
      <c r="N58" t="str">
        <v>MV-6-14.5</v>
      </c>
      <c r="O58">
        <v>45.5</v>
      </c>
      <c r="P58" s="19">
        <v>19625750</v>
      </c>
    </row>
    <row r="59" spans="5:16" x14ac:dyDescent="0.25">
      <c r="E59" s="1">
        <f t="shared" si="0"/>
        <v>53</v>
      </c>
      <c r="F59" s="10" t="str">
        <f t="shared" si="1"/>
        <v>MV-6-10</v>
      </c>
      <c r="G59" s="14">
        <f t="shared" si="3"/>
        <v>6</v>
      </c>
      <c r="H59" s="14">
        <f t="shared" si="4"/>
        <v>10</v>
      </c>
      <c r="I59" s="4">
        <f t="shared" si="5"/>
        <v>32</v>
      </c>
      <c r="J59" s="2">
        <f t="shared" si="2"/>
        <v>14678000</v>
      </c>
      <c r="K59" s="22">
        <v>1</v>
      </c>
      <c r="N59" t="str">
        <v>MV-6-15</v>
      </c>
      <c r="O59">
        <v>47</v>
      </c>
      <c r="P59" s="19">
        <v>20175500</v>
      </c>
    </row>
    <row r="60" spans="5:16" x14ac:dyDescent="0.25">
      <c r="E60" s="1">
        <f t="shared" si="0"/>
        <v>54</v>
      </c>
      <c r="F60" s="10" t="str">
        <f t="shared" si="1"/>
        <v>MV-6-10.5</v>
      </c>
      <c r="G60" s="14">
        <f t="shared" si="3"/>
        <v>6</v>
      </c>
      <c r="H60" s="14">
        <f t="shared" si="4"/>
        <v>10.5</v>
      </c>
      <c r="I60" s="4">
        <f t="shared" si="5"/>
        <v>33.5</v>
      </c>
      <c r="J60" s="2">
        <f t="shared" si="2"/>
        <v>15227750</v>
      </c>
      <c r="K60" s="22">
        <v>1</v>
      </c>
      <c r="N60" t="str">
        <v>MV-6-15.5</v>
      </c>
      <c r="O60">
        <v>48.5</v>
      </c>
      <c r="P60" s="19">
        <v>20725250</v>
      </c>
    </row>
    <row r="61" spans="5:16" x14ac:dyDescent="0.25">
      <c r="E61" s="1">
        <f t="shared" si="0"/>
        <v>55</v>
      </c>
      <c r="F61" s="10" t="str">
        <f t="shared" si="1"/>
        <v>MV-6-11</v>
      </c>
      <c r="G61" s="14">
        <f t="shared" si="3"/>
        <v>6</v>
      </c>
      <c r="H61" s="14">
        <f t="shared" si="4"/>
        <v>11</v>
      </c>
      <c r="I61" s="4">
        <f t="shared" si="5"/>
        <v>35</v>
      </c>
      <c r="J61" s="2">
        <f t="shared" si="2"/>
        <v>15777500</v>
      </c>
      <c r="K61" s="22">
        <v>1</v>
      </c>
      <c r="N61" t="str">
        <v>MV-6-16</v>
      </c>
      <c r="O61">
        <v>50</v>
      </c>
      <c r="P61" s="19">
        <v>21275000</v>
      </c>
    </row>
    <row r="62" spans="5:16" x14ac:dyDescent="0.25">
      <c r="E62" s="1">
        <f t="shared" si="0"/>
        <v>56</v>
      </c>
      <c r="F62" s="10" t="str">
        <f t="shared" si="1"/>
        <v>MV-6-11.5</v>
      </c>
      <c r="G62" s="14">
        <f t="shared" si="3"/>
        <v>6</v>
      </c>
      <c r="H62" s="14">
        <f t="shared" si="4"/>
        <v>11.5</v>
      </c>
      <c r="I62" s="4">
        <f t="shared" si="5"/>
        <v>36.5</v>
      </c>
      <c r="J62" s="2">
        <f t="shared" si="2"/>
        <v>16327250</v>
      </c>
      <c r="K62" s="22">
        <v>1</v>
      </c>
      <c r="N62" t="str">
        <v>MV-6-16.5</v>
      </c>
      <c r="O62">
        <v>51.5</v>
      </c>
      <c r="P62" s="19">
        <v>21824750</v>
      </c>
    </row>
    <row r="63" spans="5:16" x14ac:dyDescent="0.25">
      <c r="E63" s="1">
        <f t="shared" si="0"/>
        <v>57</v>
      </c>
      <c r="F63" s="10" t="str">
        <f t="shared" si="1"/>
        <v>MV-6-12</v>
      </c>
      <c r="G63" s="14">
        <f t="shared" si="3"/>
        <v>6</v>
      </c>
      <c r="H63" s="14">
        <f t="shared" si="4"/>
        <v>12</v>
      </c>
      <c r="I63" s="4">
        <f t="shared" si="5"/>
        <v>38</v>
      </c>
      <c r="J63" s="2">
        <f t="shared" si="2"/>
        <v>16877000</v>
      </c>
      <c r="K63" s="22">
        <v>1</v>
      </c>
      <c r="N63" t="str">
        <v>MV-6-17</v>
      </c>
      <c r="O63">
        <v>53</v>
      </c>
      <c r="P63" s="19">
        <v>22374500</v>
      </c>
    </row>
    <row r="64" spans="5:16" x14ac:dyDescent="0.25">
      <c r="E64" s="1">
        <f t="shared" si="0"/>
        <v>58</v>
      </c>
      <c r="F64" s="10" t="str">
        <f t="shared" si="1"/>
        <v>MV-6-12.5</v>
      </c>
      <c r="G64" s="14">
        <f t="shared" si="3"/>
        <v>6</v>
      </c>
      <c r="H64" s="14">
        <f t="shared" si="4"/>
        <v>12.5</v>
      </c>
      <c r="I64" s="4">
        <f t="shared" si="5"/>
        <v>39.5</v>
      </c>
      <c r="J64" s="2">
        <f t="shared" si="2"/>
        <v>17426750</v>
      </c>
      <c r="K64" s="22">
        <v>1</v>
      </c>
      <c r="N64" t="str">
        <v>MV-6-17.5</v>
      </c>
      <c r="O64">
        <v>54.5</v>
      </c>
      <c r="P64" s="19">
        <v>22924250</v>
      </c>
    </row>
    <row r="65" spans="5:16" x14ac:dyDescent="0.25">
      <c r="E65" s="1">
        <f t="shared" si="0"/>
        <v>59</v>
      </c>
      <c r="F65" s="10" t="str">
        <f t="shared" si="1"/>
        <v>MV-6-13</v>
      </c>
      <c r="G65" s="14">
        <f t="shared" si="3"/>
        <v>6</v>
      </c>
      <c r="H65" s="14">
        <f t="shared" si="4"/>
        <v>13</v>
      </c>
      <c r="I65" s="4">
        <f t="shared" si="5"/>
        <v>41</v>
      </c>
      <c r="J65" s="2">
        <f t="shared" si="2"/>
        <v>17976500</v>
      </c>
      <c r="K65" s="22">
        <v>1</v>
      </c>
      <c r="N65" t="str">
        <v>MV-6-18</v>
      </c>
      <c r="O65">
        <v>56</v>
      </c>
      <c r="P65" s="19">
        <v>23474000</v>
      </c>
    </row>
    <row r="66" spans="5:16" x14ac:dyDescent="0.25">
      <c r="E66" s="1">
        <f t="shared" si="0"/>
        <v>60</v>
      </c>
      <c r="F66" s="10" t="str">
        <f t="shared" si="1"/>
        <v>MV-6-13.5</v>
      </c>
      <c r="G66" s="14">
        <f t="shared" si="3"/>
        <v>6</v>
      </c>
      <c r="H66" s="14">
        <f t="shared" si="4"/>
        <v>13.5</v>
      </c>
      <c r="I66" s="4">
        <f t="shared" si="5"/>
        <v>42.5</v>
      </c>
      <c r="J66" s="2">
        <f t="shared" si="2"/>
        <v>18526250</v>
      </c>
      <c r="K66" s="22">
        <v>1</v>
      </c>
      <c r="N66" t="str">
        <v>MV-6.5-7</v>
      </c>
      <c r="O66">
        <v>24.75</v>
      </c>
      <c r="P66" s="19">
        <v>12020875</v>
      </c>
    </row>
    <row r="67" spans="5:16" x14ac:dyDescent="0.25">
      <c r="E67" s="1">
        <f t="shared" si="0"/>
        <v>61</v>
      </c>
      <c r="F67" s="10" t="str">
        <f t="shared" si="1"/>
        <v>MV-6-14</v>
      </c>
      <c r="G67" s="14">
        <f t="shared" si="3"/>
        <v>6</v>
      </c>
      <c r="H67" s="14">
        <f t="shared" si="4"/>
        <v>14</v>
      </c>
      <c r="I67" s="4">
        <f t="shared" si="5"/>
        <v>44</v>
      </c>
      <c r="J67" s="2">
        <f t="shared" si="2"/>
        <v>19076000</v>
      </c>
      <c r="K67" s="22">
        <v>1</v>
      </c>
      <c r="N67" t="str">
        <v>MV-6.5-7.5</v>
      </c>
      <c r="O67">
        <v>26.375</v>
      </c>
      <c r="P67" s="19">
        <v>12616438</v>
      </c>
    </row>
    <row r="68" spans="5:16" x14ac:dyDescent="0.25">
      <c r="E68" s="1">
        <f t="shared" si="0"/>
        <v>62</v>
      </c>
      <c r="F68" s="10" t="str">
        <f t="shared" si="1"/>
        <v>MV-6-14.5</v>
      </c>
      <c r="G68" s="14">
        <f t="shared" si="3"/>
        <v>6</v>
      </c>
      <c r="H68" s="14">
        <f t="shared" si="4"/>
        <v>14.5</v>
      </c>
      <c r="I68" s="4">
        <f t="shared" si="5"/>
        <v>45.5</v>
      </c>
      <c r="J68" s="2">
        <f t="shared" si="2"/>
        <v>19625750</v>
      </c>
      <c r="K68" s="22">
        <v>1</v>
      </c>
      <c r="N68" t="str">
        <v>MV-6.5-8</v>
      </c>
      <c r="O68">
        <v>28</v>
      </c>
      <c r="P68" s="19">
        <v>13212000</v>
      </c>
    </row>
    <row r="69" spans="5:16" x14ac:dyDescent="0.25">
      <c r="E69" s="1">
        <f t="shared" si="0"/>
        <v>63</v>
      </c>
      <c r="F69" s="10" t="str">
        <f t="shared" si="1"/>
        <v>MV-6-15</v>
      </c>
      <c r="G69" s="14">
        <f t="shared" si="3"/>
        <v>6</v>
      </c>
      <c r="H69" s="14">
        <f t="shared" si="4"/>
        <v>15</v>
      </c>
      <c r="I69" s="4">
        <f t="shared" si="5"/>
        <v>47</v>
      </c>
      <c r="J69" s="2">
        <f t="shared" si="2"/>
        <v>20175500</v>
      </c>
      <c r="K69" s="22">
        <v>1</v>
      </c>
      <c r="N69" t="str">
        <v>MV-6.5-8.5</v>
      </c>
      <c r="O69">
        <v>29.625</v>
      </c>
      <c r="P69" s="19">
        <v>13807563</v>
      </c>
    </row>
    <row r="70" spans="5:16" x14ac:dyDescent="0.25">
      <c r="E70" s="1">
        <f t="shared" si="0"/>
        <v>64</v>
      </c>
      <c r="F70" s="10" t="str">
        <f t="shared" si="1"/>
        <v>MV-6-15.5</v>
      </c>
      <c r="G70" s="14">
        <f t="shared" si="3"/>
        <v>6</v>
      </c>
      <c r="H70" s="14">
        <f t="shared" si="4"/>
        <v>15.5</v>
      </c>
      <c r="I70" s="4">
        <f t="shared" si="5"/>
        <v>48.5</v>
      </c>
      <c r="J70" s="2">
        <f t="shared" si="2"/>
        <v>20725250</v>
      </c>
      <c r="K70" s="22">
        <v>1</v>
      </c>
      <c r="N70" t="str">
        <v>MV-6.5-9</v>
      </c>
      <c r="O70">
        <v>31.25</v>
      </c>
      <c r="P70" s="19">
        <v>14403125</v>
      </c>
    </row>
    <row r="71" spans="5:16" x14ac:dyDescent="0.25">
      <c r="E71" s="1">
        <f t="shared" ref="E71:E134" si="6">ROW()-6</f>
        <v>65</v>
      </c>
      <c r="F71" s="10" t="str">
        <f t="shared" ref="F71:F134" si="7">$C$4&amp;"-"&amp;G71&amp;"-"&amp;H71</f>
        <v>MV-6-16</v>
      </c>
      <c r="G71" s="14">
        <f t="shared" si="3"/>
        <v>6</v>
      </c>
      <c r="H71" s="14">
        <f t="shared" si="4"/>
        <v>16</v>
      </c>
      <c r="I71" s="4">
        <f t="shared" ref="I71:I134" si="8">SUM(((G71*H71)/4)*2,2)</f>
        <v>50</v>
      </c>
      <c r="J71" s="2">
        <f t="shared" ref="J71:J134" si="9">ROUND(SUM(I71*$C$6,$C$5),0)</f>
        <v>21275000</v>
      </c>
      <c r="K71" s="22">
        <v>1</v>
      </c>
      <c r="N71" t="str">
        <v>MV-6.5-9.5</v>
      </c>
      <c r="O71">
        <v>32.875</v>
      </c>
      <c r="P71" s="19">
        <v>14998688</v>
      </c>
    </row>
    <row r="72" spans="5:16" x14ac:dyDescent="0.25">
      <c r="E72" s="1">
        <f t="shared" si="6"/>
        <v>66</v>
      </c>
      <c r="F72" s="10" t="str">
        <f t="shared" si="7"/>
        <v>MV-6-16.5</v>
      </c>
      <c r="G72" s="14">
        <f t="shared" ref="G72:G135" si="10">$G$3+ROUNDDOWN($E71/($I$4+1),0)*0.5</f>
        <v>6</v>
      </c>
      <c r="H72" s="14">
        <f t="shared" ref="H72:H135" si="11">IF(MOD(E72-1,$I$4+1)=0,$H$3,H71+0.5)</f>
        <v>16.5</v>
      </c>
      <c r="I72" s="4">
        <f t="shared" si="8"/>
        <v>51.5</v>
      </c>
      <c r="J72" s="2">
        <f t="shared" si="9"/>
        <v>21824750</v>
      </c>
      <c r="K72" s="22">
        <v>1</v>
      </c>
      <c r="N72" t="str">
        <v>MV-6.5-10</v>
      </c>
      <c r="O72">
        <v>34.5</v>
      </c>
      <c r="P72" s="19">
        <v>15594250</v>
      </c>
    </row>
    <row r="73" spans="5:16" x14ac:dyDescent="0.25">
      <c r="E73" s="1">
        <f t="shared" si="6"/>
        <v>67</v>
      </c>
      <c r="F73" s="10" t="str">
        <f t="shared" si="7"/>
        <v>MV-6-17</v>
      </c>
      <c r="G73" s="14">
        <f t="shared" si="10"/>
        <v>6</v>
      </c>
      <c r="H73" s="14">
        <f t="shared" si="11"/>
        <v>17</v>
      </c>
      <c r="I73" s="4">
        <f t="shared" si="8"/>
        <v>53</v>
      </c>
      <c r="J73" s="2">
        <f t="shared" si="9"/>
        <v>22374500</v>
      </c>
      <c r="K73" s="22">
        <v>1</v>
      </c>
      <c r="N73" t="str">
        <v>MV-6.5-10.5</v>
      </c>
      <c r="O73">
        <v>36.125</v>
      </c>
      <c r="P73" s="19">
        <v>16189813</v>
      </c>
    </row>
    <row r="74" spans="5:16" x14ac:dyDescent="0.25">
      <c r="E74" s="1">
        <f t="shared" si="6"/>
        <v>68</v>
      </c>
      <c r="F74" s="10" t="str">
        <f t="shared" si="7"/>
        <v>MV-6-17.5</v>
      </c>
      <c r="G74" s="14">
        <f t="shared" si="10"/>
        <v>6</v>
      </c>
      <c r="H74" s="14">
        <f t="shared" si="11"/>
        <v>17.5</v>
      </c>
      <c r="I74" s="4">
        <f t="shared" si="8"/>
        <v>54.5</v>
      </c>
      <c r="J74" s="2">
        <f t="shared" si="9"/>
        <v>22924250</v>
      </c>
      <c r="K74" s="22">
        <v>1</v>
      </c>
      <c r="N74" t="str">
        <v>MV-6.5-11</v>
      </c>
      <c r="O74">
        <v>37.75</v>
      </c>
      <c r="P74" s="19">
        <v>16785375</v>
      </c>
    </row>
    <row r="75" spans="5:16" x14ac:dyDescent="0.25">
      <c r="E75" s="1">
        <f t="shared" si="6"/>
        <v>69</v>
      </c>
      <c r="F75" s="10" t="str">
        <f t="shared" si="7"/>
        <v>MV-6-18</v>
      </c>
      <c r="G75" s="14">
        <f t="shared" si="10"/>
        <v>6</v>
      </c>
      <c r="H75" s="14">
        <f t="shared" si="11"/>
        <v>18</v>
      </c>
      <c r="I75" s="4">
        <f t="shared" si="8"/>
        <v>56</v>
      </c>
      <c r="J75" s="2">
        <f t="shared" si="9"/>
        <v>23474000</v>
      </c>
      <c r="K75" s="22">
        <v>1</v>
      </c>
      <c r="N75" t="str">
        <v>MV-6.5-11.5</v>
      </c>
      <c r="O75">
        <v>39.375</v>
      </c>
      <c r="P75" s="19">
        <v>17380938</v>
      </c>
    </row>
    <row r="76" spans="5:16" x14ac:dyDescent="0.25">
      <c r="E76" s="1">
        <f t="shared" si="6"/>
        <v>70</v>
      </c>
      <c r="F76" s="10" t="str">
        <f t="shared" si="7"/>
        <v>MV-6.5-7</v>
      </c>
      <c r="G76" s="14">
        <f t="shared" si="10"/>
        <v>6.5</v>
      </c>
      <c r="H76" s="14">
        <f t="shared" si="11"/>
        <v>7</v>
      </c>
      <c r="I76" s="4">
        <f t="shared" si="8"/>
        <v>24.75</v>
      </c>
      <c r="J76" s="2">
        <f t="shared" si="9"/>
        <v>12020875</v>
      </c>
      <c r="K76" s="22">
        <v>1</v>
      </c>
      <c r="N76" t="str">
        <v>MV-6.5-12</v>
      </c>
      <c r="O76">
        <v>41</v>
      </c>
      <c r="P76" s="19">
        <v>17976500</v>
      </c>
    </row>
    <row r="77" spans="5:16" x14ac:dyDescent="0.25">
      <c r="E77" s="1">
        <f t="shared" si="6"/>
        <v>71</v>
      </c>
      <c r="F77" s="10" t="str">
        <f t="shared" si="7"/>
        <v>MV-6.5-7.5</v>
      </c>
      <c r="G77" s="14">
        <f t="shared" si="10"/>
        <v>6.5</v>
      </c>
      <c r="H77" s="14">
        <f t="shared" si="11"/>
        <v>7.5</v>
      </c>
      <c r="I77" s="4">
        <f t="shared" si="8"/>
        <v>26.375</v>
      </c>
      <c r="J77" s="2">
        <f t="shared" si="9"/>
        <v>12616438</v>
      </c>
      <c r="K77" s="22">
        <v>1</v>
      </c>
      <c r="N77" t="str">
        <v>MV-6.5-12.5</v>
      </c>
      <c r="O77">
        <v>42.625</v>
      </c>
      <c r="P77" s="19">
        <v>18572063</v>
      </c>
    </row>
    <row r="78" spans="5:16" x14ac:dyDescent="0.25">
      <c r="E78" s="1">
        <f t="shared" si="6"/>
        <v>72</v>
      </c>
      <c r="F78" s="10" t="str">
        <f t="shared" si="7"/>
        <v>MV-6.5-8</v>
      </c>
      <c r="G78" s="14">
        <f t="shared" si="10"/>
        <v>6.5</v>
      </c>
      <c r="H78" s="14">
        <f t="shared" si="11"/>
        <v>8</v>
      </c>
      <c r="I78" s="4">
        <f t="shared" si="8"/>
        <v>28</v>
      </c>
      <c r="J78" s="2">
        <f t="shared" si="9"/>
        <v>13212000</v>
      </c>
      <c r="K78" s="22">
        <v>1</v>
      </c>
      <c r="N78" t="str">
        <v>MV-6.5-13</v>
      </c>
      <c r="O78">
        <v>44.25</v>
      </c>
      <c r="P78" s="19">
        <v>19167625</v>
      </c>
    </row>
    <row r="79" spans="5:16" x14ac:dyDescent="0.25">
      <c r="E79" s="1">
        <f t="shared" si="6"/>
        <v>73</v>
      </c>
      <c r="F79" s="10" t="str">
        <f t="shared" si="7"/>
        <v>MV-6.5-8.5</v>
      </c>
      <c r="G79" s="14">
        <f t="shared" si="10"/>
        <v>6.5</v>
      </c>
      <c r="H79" s="14">
        <f t="shared" si="11"/>
        <v>8.5</v>
      </c>
      <c r="I79" s="4">
        <f t="shared" si="8"/>
        <v>29.625</v>
      </c>
      <c r="J79" s="2">
        <f t="shared" si="9"/>
        <v>13807563</v>
      </c>
      <c r="K79" s="22">
        <v>1</v>
      </c>
      <c r="N79" t="str">
        <v>MV-6.5-13.5</v>
      </c>
      <c r="O79">
        <v>45.875</v>
      </c>
      <c r="P79" s="19">
        <v>19763188</v>
      </c>
    </row>
    <row r="80" spans="5:16" x14ac:dyDescent="0.25">
      <c r="E80" s="1">
        <f t="shared" si="6"/>
        <v>74</v>
      </c>
      <c r="F80" s="10" t="str">
        <f t="shared" si="7"/>
        <v>MV-6.5-9</v>
      </c>
      <c r="G80" s="14">
        <f t="shared" si="10"/>
        <v>6.5</v>
      </c>
      <c r="H80" s="14">
        <f t="shared" si="11"/>
        <v>9</v>
      </c>
      <c r="I80" s="4">
        <f t="shared" si="8"/>
        <v>31.25</v>
      </c>
      <c r="J80" s="2">
        <f t="shared" si="9"/>
        <v>14403125</v>
      </c>
      <c r="K80" s="22">
        <v>1</v>
      </c>
      <c r="N80" t="str">
        <v>MV-6.5-14</v>
      </c>
      <c r="O80">
        <v>47.5</v>
      </c>
      <c r="P80" s="19">
        <v>20358750</v>
      </c>
    </row>
    <row r="81" spans="5:16" x14ac:dyDescent="0.25">
      <c r="E81" s="1">
        <f t="shared" si="6"/>
        <v>75</v>
      </c>
      <c r="F81" s="10" t="str">
        <f t="shared" si="7"/>
        <v>MV-6.5-9.5</v>
      </c>
      <c r="G81" s="14">
        <f t="shared" si="10"/>
        <v>6.5</v>
      </c>
      <c r="H81" s="14">
        <f t="shared" si="11"/>
        <v>9.5</v>
      </c>
      <c r="I81" s="4">
        <f t="shared" si="8"/>
        <v>32.875</v>
      </c>
      <c r="J81" s="2">
        <f t="shared" si="9"/>
        <v>14998688</v>
      </c>
      <c r="K81" s="22">
        <v>1</v>
      </c>
      <c r="N81" t="str">
        <v>MV-6.5-14.5</v>
      </c>
      <c r="O81">
        <v>49.125</v>
      </c>
      <c r="P81" s="19">
        <v>20954313</v>
      </c>
    </row>
    <row r="82" spans="5:16" x14ac:dyDescent="0.25">
      <c r="E82" s="1">
        <f t="shared" si="6"/>
        <v>76</v>
      </c>
      <c r="F82" s="10" t="str">
        <f t="shared" si="7"/>
        <v>MV-6.5-10</v>
      </c>
      <c r="G82" s="14">
        <f t="shared" si="10"/>
        <v>6.5</v>
      </c>
      <c r="H82" s="14">
        <f t="shared" si="11"/>
        <v>10</v>
      </c>
      <c r="I82" s="4">
        <f t="shared" si="8"/>
        <v>34.5</v>
      </c>
      <c r="J82" s="2">
        <f t="shared" si="9"/>
        <v>15594250</v>
      </c>
      <c r="K82" s="22">
        <v>1</v>
      </c>
      <c r="N82" t="str">
        <v>MV-6.5-15</v>
      </c>
      <c r="O82">
        <v>50.75</v>
      </c>
      <c r="P82" s="19">
        <v>21549875</v>
      </c>
    </row>
    <row r="83" spans="5:16" x14ac:dyDescent="0.25">
      <c r="E83" s="1">
        <f t="shared" si="6"/>
        <v>77</v>
      </c>
      <c r="F83" s="10" t="str">
        <f t="shared" si="7"/>
        <v>MV-6.5-10.5</v>
      </c>
      <c r="G83" s="14">
        <f t="shared" si="10"/>
        <v>6.5</v>
      </c>
      <c r="H83" s="14">
        <f t="shared" si="11"/>
        <v>10.5</v>
      </c>
      <c r="I83" s="4">
        <f t="shared" si="8"/>
        <v>36.125</v>
      </c>
      <c r="J83" s="2">
        <f t="shared" si="9"/>
        <v>16189813</v>
      </c>
      <c r="K83" s="22">
        <v>1</v>
      </c>
      <c r="N83" t="str">
        <v>MV-6.5-15.5</v>
      </c>
      <c r="O83">
        <v>52.375</v>
      </c>
      <c r="P83" s="19">
        <v>22145438</v>
      </c>
    </row>
    <row r="84" spans="5:16" x14ac:dyDescent="0.25">
      <c r="E84" s="1">
        <f t="shared" si="6"/>
        <v>78</v>
      </c>
      <c r="F84" s="10" t="str">
        <f t="shared" si="7"/>
        <v>MV-6.5-11</v>
      </c>
      <c r="G84" s="14">
        <f t="shared" si="10"/>
        <v>6.5</v>
      </c>
      <c r="H84" s="14">
        <f t="shared" si="11"/>
        <v>11</v>
      </c>
      <c r="I84" s="4">
        <f t="shared" si="8"/>
        <v>37.75</v>
      </c>
      <c r="J84" s="2">
        <f t="shared" si="9"/>
        <v>16785375</v>
      </c>
      <c r="K84" s="22">
        <v>1</v>
      </c>
      <c r="N84" t="str">
        <v>MV-6.5-16</v>
      </c>
      <c r="O84">
        <v>54</v>
      </c>
      <c r="P84" s="19">
        <v>22741000</v>
      </c>
    </row>
    <row r="85" spans="5:16" x14ac:dyDescent="0.25">
      <c r="E85" s="1">
        <f t="shared" si="6"/>
        <v>79</v>
      </c>
      <c r="F85" s="10" t="str">
        <f t="shared" si="7"/>
        <v>MV-6.5-11.5</v>
      </c>
      <c r="G85" s="14">
        <f t="shared" si="10"/>
        <v>6.5</v>
      </c>
      <c r="H85" s="14">
        <f t="shared" si="11"/>
        <v>11.5</v>
      </c>
      <c r="I85" s="4">
        <f t="shared" si="8"/>
        <v>39.375</v>
      </c>
      <c r="J85" s="2">
        <f t="shared" si="9"/>
        <v>17380938</v>
      </c>
      <c r="K85" s="22">
        <v>1</v>
      </c>
      <c r="N85" t="str">
        <v>MV-6.5-16.5</v>
      </c>
      <c r="O85">
        <v>55.625</v>
      </c>
      <c r="P85" s="19">
        <v>23336563</v>
      </c>
    </row>
    <row r="86" spans="5:16" x14ac:dyDescent="0.25">
      <c r="E86" s="1">
        <f t="shared" si="6"/>
        <v>80</v>
      </c>
      <c r="F86" s="10" t="str">
        <f t="shared" si="7"/>
        <v>MV-6.5-12</v>
      </c>
      <c r="G86" s="14">
        <f t="shared" si="10"/>
        <v>6.5</v>
      </c>
      <c r="H86" s="14">
        <f t="shared" si="11"/>
        <v>12</v>
      </c>
      <c r="I86" s="4">
        <f t="shared" si="8"/>
        <v>41</v>
      </c>
      <c r="J86" s="2">
        <f t="shared" si="9"/>
        <v>17976500</v>
      </c>
      <c r="K86" s="22">
        <v>1</v>
      </c>
      <c r="N86" t="str">
        <v>MV-6.5-17</v>
      </c>
      <c r="O86">
        <v>57.25</v>
      </c>
      <c r="P86" s="19">
        <v>23932125</v>
      </c>
    </row>
    <row r="87" spans="5:16" x14ac:dyDescent="0.25">
      <c r="E87" s="1">
        <f t="shared" si="6"/>
        <v>81</v>
      </c>
      <c r="F87" s="10" t="str">
        <f t="shared" si="7"/>
        <v>MV-6.5-12.5</v>
      </c>
      <c r="G87" s="14">
        <f t="shared" si="10"/>
        <v>6.5</v>
      </c>
      <c r="H87" s="14">
        <f t="shared" si="11"/>
        <v>12.5</v>
      </c>
      <c r="I87" s="4">
        <f t="shared" si="8"/>
        <v>42.625</v>
      </c>
      <c r="J87" s="2">
        <f t="shared" si="9"/>
        <v>18572063</v>
      </c>
      <c r="K87" s="22">
        <v>1</v>
      </c>
      <c r="N87" t="str">
        <v>MV-6.5-17.5</v>
      </c>
      <c r="O87">
        <v>58.875</v>
      </c>
      <c r="P87" s="19">
        <v>24527688</v>
      </c>
    </row>
    <row r="88" spans="5:16" x14ac:dyDescent="0.25">
      <c r="E88" s="1">
        <f t="shared" si="6"/>
        <v>82</v>
      </c>
      <c r="F88" s="10" t="str">
        <f t="shared" si="7"/>
        <v>MV-6.5-13</v>
      </c>
      <c r="G88" s="14">
        <f t="shared" si="10"/>
        <v>6.5</v>
      </c>
      <c r="H88" s="14">
        <f t="shared" si="11"/>
        <v>13</v>
      </c>
      <c r="I88" s="4">
        <f t="shared" si="8"/>
        <v>44.25</v>
      </c>
      <c r="J88" s="2">
        <f t="shared" si="9"/>
        <v>19167625</v>
      </c>
      <c r="K88" s="22">
        <v>1</v>
      </c>
      <c r="N88" t="str">
        <v>MV-6.5-18</v>
      </c>
      <c r="O88">
        <v>60.5</v>
      </c>
      <c r="P88" s="19">
        <v>25123250</v>
      </c>
    </row>
    <row r="89" spans="5:16" x14ac:dyDescent="0.25">
      <c r="E89" s="1">
        <f t="shared" si="6"/>
        <v>83</v>
      </c>
      <c r="F89" s="10" t="str">
        <f t="shared" si="7"/>
        <v>MV-6.5-13.5</v>
      </c>
      <c r="G89" s="14">
        <f t="shared" si="10"/>
        <v>6.5</v>
      </c>
      <c r="H89" s="14">
        <f t="shared" si="11"/>
        <v>13.5</v>
      </c>
      <c r="I89" s="4">
        <f t="shared" si="8"/>
        <v>45.875</v>
      </c>
      <c r="J89" s="2">
        <f t="shared" si="9"/>
        <v>19763188</v>
      </c>
      <c r="K89" s="22">
        <v>1</v>
      </c>
      <c r="N89" t="str">
        <v>MV-7-7</v>
      </c>
      <c r="O89">
        <v>26.5</v>
      </c>
      <c r="P89" s="19">
        <v>12662250</v>
      </c>
    </row>
    <row r="90" spans="5:16" x14ac:dyDescent="0.25">
      <c r="E90" s="1">
        <f t="shared" si="6"/>
        <v>84</v>
      </c>
      <c r="F90" s="10" t="str">
        <f t="shared" si="7"/>
        <v>MV-6.5-14</v>
      </c>
      <c r="G90" s="14">
        <f t="shared" si="10"/>
        <v>6.5</v>
      </c>
      <c r="H90" s="14">
        <f t="shared" si="11"/>
        <v>14</v>
      </c>
      <c r="I90" s="4">
        <f t="shared" si="8"/>
        <v>47.5</v>
      </c>
      <c r="J90" s="2">
        <f t="shared" si="9"/>
        <v>20358750</v>
      </c>
      <c r="K90" s="22">
        <v>1</v>
      </c>
      <c r="N90" t="str">
        <v>MV-7-7.5</v>
      </c>
      <c r="O90">
        <v>28.25</v>
      </c>
      <c r="P90" s="19">
        <v>13303625</v>
      </c>
    </row>
    <row r="91" spans="5:16" x14ac:dyDescent="0.25">
      <c r="E91" s="1">
        <f t="shared" si="6"/>
        <v>85</v>
      </c>
      <c r="F91" s="10" t="str">
        <f t="shared" si="7"/>
        <v>MV-6.5-14.5</v>
      </c>
      <c r="G91" s="14">
        <f t="shared" si="10"/>
        <v>6.5</v>
      </c>
      <c r="H91" s="14">
        <f t="shared" si="11"/>
        <v>14.5</v>
      </c>
      <c r="I91" s="4">
        <f t="shared" si="8"/>
        <v>49.125</v>
      </c>
      <c r="J91" s="2">
        <f t="shared" si="9"/>
        <v>20954313</v>
      </c>
      <c r="K91" s="22">
        <v>1</v>
      </c>
      <c r="N91" t="str">
        <v>MV-7-8</v>
      </c>
      <c r="O91">
        <v>30</v>
      </c>
      <c r="P91" s="19">
        <v>13945000</v>
      </c>
    </row>
    <row r="92" spans="5:16" x14ac:dyDescent="0.25">
      <c r="E92" s="1">
        <f t="shared" si="6"/>
        <v>86</v>
      </c>
      <c r="F92" s="10" t="str">
        <f t="shared" si="7"/>
        <v>MV-6.5-15</v>
      </c>
      <c r="G92" s="14">
        <f t="shared" si="10"/>
        <v>6.5</v>
      </c>
      <c r="H92" s="14">
        <f t="shared" si="11"/>
        <v>15</v>
      </c>
      <c r="I92" s="4">
        <f t="shared" si="8"/>
        <v>50.75</v>
      </c>
      <c r="J92" s="2">
        <f t="shared" si="9"/>
        <v>21549875</v>
      </c>
      <c r="K92" s="22">
        <v>1</v>
      </c>
      <c r="N92" t="str">
        <v>MV-7-8.5</v>
      </c>
      <c r="O92">
        <v>31.75</v>
      </c>
      <c r="P92" s="19">
        <v>14586375</v>
      </c>
    </row>
    <row r="93" spans="5:16" x14ac:dyDescent="0.25">
      <c r="E93" s="1">
        <f t="shared" si="6"/>
        <v>87</v>
      </c>
      <c r="F93" s="10" t="str">
        <f t="shared" si="7"/>
        <v>MV-6.5-15.5</v>
      </c>
      <c r="G93" s="14">
        <f t="shared" si="10"/>
        <v>6.5</v>
      </c>
      <c r="H93" s="14">
        <f t="shared" si="11"/>
        <v>15.5</v>
      </c>
      <c r="I93" s="4">
        <f t="shared" si="8"/>
        <v>52.375</v>
      </c>
      <c r="J93" s="2">
        <f t="shared" si="9"/>
        <v>22145438</v>
      </c>
      <c r="K93" s="22">
        <v>1</v>
      </c>
      <c r="N93" t="str">
        <v>MV-7-9</v>
      </c>
      <c r="O93">
        <v>33.5</v>
      </c>
      <c r="P93" s="19">
        <v>15227750</v>
      </c>
    </row>
    <row r="94" spans="5:16" x14ac:dyDescent="0.25">
      <c r="E94" s="1">
        <f t="shared" si="6"/>
        <v>88</v>
      </c>
      <c r="F94" s="10" t="str">
        <f t="shared" si="7"/>
        <v>MV-6.5-16</v>
      </c>
      <c r="G94" s="14">
        <f t="shared" si="10"/>
        <v>6.5</v>
      </c>
      <c r="H94" s="14">
        <f t="shared" si="11"/>
        <v>16</v>
      </c>
      <c r="I94" s="4">
        <f t="shared" si="8"/>
        <v>54</v>
      </c>
      <c r="J94" s="2">
        <f t="shared" si="9"/>
        <v>22741000</v>
      </c>
      <c r="K94" s="22">
        <v>1</v>
      </c>
      <c r="N94" t="str">
        <v>MV-7-9.5</v>
      </c>
      <c r="O94">
        <v>35.25</v>
      </c>
      <c r="P94" s="19">
        <v>15869125</v>
      </c>
    </row>
    <row r="95" spans="5:16" x14ac:dyDescent="0.25">
      <c r="E95" s="1">
        <f t="shared" si="6"/>
        <v>89</v>
      </c>
      <c r="F95" s="10" t="str">
        <f t="shared" si="7"/>
        <v>MV-6.5-16.5</v>
      </c>
      <c r="G95" s="14">
        <f t="shared" si="10"/>
        <v>6.5</v>
      </c>
      <c r="H95" s="14">
        <f t="shared" si="11"/>
        <v>16.5</v>
      </c>
      <c r="I95" s="4">
        <f t="shared" si="8"/>
        <v>55.625</v>
      </c>
      <c r="J95" s="2">
        <f t="shared" si="9"/>
        <v>23336563</v>
      </c>
      <c r="K95" s="22">
        <v>1</v>
      </c>
      <c r="N95" t="str">
        <v>MV-7-10</v>
      </c>
      <c r="O95">
        <v>37</v>
      </c>
      <c r="P95" s="19">
        <v>16510500</v>
      </c>
    </row>
    <row r="96" spans="5:16" x14ac:dyDescent="0.25">
      <c r="E96" s="1">
        <f t="shared" si="6"/>
        <v>90</v>
      </c>
      <c r="F96" s="10" t="str">
        <f t="shared" si="7"/>
        <v>MV-6.5-17</v>
      </c>
      <c r="G96" s="14">
        <f t="shared" si="10"/>
        <v>6.5</v>
      </c>
      <c r="H96" s="14">
        <f t="shared" si="11"/>
        <v>17</v>
      </c>
      <c r="I96" s="4">
        <f t="shared" si="8"/>
        <v>57.25</v>
      </c>
      <c r="J96" s="2">
        <f t="shared" si="9"/>
        <v>23932125</v>
      </c>
      <c r="K96" s="22">
        <v>1</v>
      </c>
      <c r="N96" t="str">
        <v>MV-7-10.5</v>
      </c>
      <c r="O96">
        <v>38.75</v>
      </c>
      <c r="P96" s="19">
        <v>17151875</v>
      </c>
    </row>
    <row r="97" spans="5:16" x14ac:dyDescent="0.25">
      <c r="E97" s="1">
        <f t="shared" si="6"/>
        <v>91</v>
      </c>
      <c r="F97" s="10" t="str">
        <f t="shared" si="7"/>
        <v>MV-6.5-17.5</v>
      </c>
      <c r="G97" s="14">
        <f t="shared" si="10"/>
        <v>6.5</v>
      </c>
      <c r="H97" s="14">
        <f t="shared" si="11"/>
        <v>17.5</v>
      </c>
      <c r="I97" s="4">
        <f t="shared" si="8"/>
        <v>58.875</v>
      </c>
      <c r="J97" s="2">
        <f t="shared" si="9"/>
        <v>24527688</v>
      </c>
      <c r="K97" s="22">
        <v>1</v>
      </c>
      <c r="N97" t="str">
        <v>MV-7-11</v>
      </c>
      <c r="O97">
        <v>40.5</v>
      </c>
      <c r="P97" s="19">
        <v>17793250</v>
      </c>
    </row>
    <row r="98" spans="5:16" x14ac:dyDescent="0.25">
      <c r="E98" s="1">
        <f t="shared" si="6"/>
        <v>92</v>
      </c>
      <c r="F98" s="10" t="str">
        <f t="shared" si="7"/>
        <v>MV-6.5-18</v>
      </c>
      <c r="G98" s="14">
        <f t="shared" si="10"/>
        <v>6.5</v>
      </c>
      <c r="H98" s="14">
        <f t="shared" si="11"/>
        <v>18</v>
      </c>
      <c r="I98" s="4">
        <f t="shared" si="8"/>
        <v>60.5</v>
      </c>
      <c r="J98" s="2">
        <f t="shared" si="9"/>
        <v>25123250</v>
      </c>
      <c r="K98" s="22">
        <v>1</v>
      </c>
      <c r="N98" t="str">
        <v>MV-7-11.5</v>
      </c>
      <c r="O98">
        <v>42.25</v>
      </c>
      <c r="P98" s="19">
        <v>18434625</v>
      </c>
    </row>
    <row r="99" spans="5:16" x14ac:dyDescent="0.25">
      <c r="E99" s="1">
        <f t="shared" si="6"/>
        <v>93</v>
      </c>
      <c r="F99" s="10" t="str">
        <f t="shared" si="7"/>
        <v>MV-7-7</v>
      </c>
      <c r="G99" s="14">
        <f t="shared" si="10"/>
        <v>7</v>
      </c>
      <c r="H99" s="14">
        <f t="shared" si="11"/>
        <v>7</v>
      </c>
      <c r="I99" s="4">
        <f t="shared" si="8"/>
        <v>26.5</v>
      </c>
      <c r="J99" s="2">
        <f t="shared" si="9"/>
        <v>12662250</v>
      </c>
      <c r="K99" s="22">
        <v>1</v>
      </c>
      <c r="N99" t="str">
        <v>MV-7-12</v>
      </c>
      <c r="O99">
        <v>44</v>
      </c>
      <c r="P99" s="19">
        <v>19076000</v>
      </c>
    </row>
    <row r="100" spans="5:16" x14ac:dyDescent="0.25">
      <c r="E100" s="1">
        <f t="shared" si="6"/>
        <v>94</v>
      </c>
      <c r="F100" s="10" t="str">
        <f t="shared" si="7"/>
        <v>MV-7-7.5</v>
      </c>
      <c r="G100" s="14">
        <f t="shared" si="10"/>
        <v>7</v>
      </c>
      <c r="H100" s="14">
        <f t="shared" si="11"/>
        <v>7.5</v>
      </c>
      <c r="I100" s="4">
        <f t="shared" si="8"/>
        <v>28.25</v>
      </c>
      <c r="J100" s="2">
        <f t="shared" si="9"/>
        <v>13303625</v>
      </c>
      <c r="K100" s="22">
        <v>1</v>
      </c>
      <c r="N100" t="str">
        <v>MV-7-12.5</v>
      </c>
      <c r="O100">
        <v>45.75</v>
      </c>
      <c r="P100" s="19">
        <v>19717375</v>
      </c>
    </row>
    <row r="101" spans="5:16" x14ac:dyDescent="0.25">
      <c r="E101" s="1">
        <f t="shared" si="6"/>
        <v>95</v>
      </c>
      <c r="F101" s="10" t="str">
        <f t="shared" si="7"/>
        <v>MV-7-8</v>
      </c>
      <c r="G101" s="14">
        <f t="shared" si="10"/>
        <v>7</v>
      </c>
      <c r="H101" s="14">
        <f t="shared" si="11"/>
        <v>8</v>
      </c>
      <c r="I101" s="4">
        <f t="shared" si="8"/>
        <v>30</v>
      </c>
      <c r="J101" s="2">
        <f t="shared" si="9"/>
        <v>13945000</v>
      </c>
      <c r="K101" s="22">
        <v>1</v>
      </c>
      <c r="N101" t="str">
        <v>MV-7-13</v>
      </c>
      <c r="O101">
        <v>47.5</v>
      </c>
      <c r="P101" s="19">
        <v>20358750</v>
      </c>
    </row>
    <row r="102" spans="5:16" x14ac:dyDescent="0.25">
      <c r="E102" s="1">
        <f t="shared" si="6"/>
        <v>96</v>
      </c>
      <c r="F102" s="10" t="str">
        <f t="shared" si="7"/>
        <v>MV-7-8.5</v>
      </c>
      <c r="G102" s="14">
        <f t="shared" si="10"/>
        <v>7</v>
      </c>
      <c r="H102" s="14">
        <f t="shared" si="11"/>
        <v>8.5</v>
      </c>
      <c r="I102" s="4">
        <f t="shared" si="8"/>
        <v>31.75</v>
      </c>
      <c r="J102" s="2">
        <f t="shared" si="9"/>
        <v>14586375</v>
      </c>
      <c r="K102" s="22">
        <v>1</v>
      </c>
      <c r="N102" t="str">
        <v>MV-7-13.5</v>
      </c>
      <c r="O102">
        <v>49.25</v>
      </c>
      <c r="P102" s="19">
        <v>21000125</v>
      </c>
    </row>
    <row r="103" spans="5:16" x14ac:dyDescent="0.25">
      <c r="E103" s="1">
        <f t="shared" si="6"/>
        <v>97</v>
      </c>
      <c r="F103" s="10" t="str">
        <f t="shared" si="7"/>
        <v>MV-7-9</v>
      </c>
      <c r="G103" s="14">
        <f t="shared" si="10"/>
        <v>7</v>
      </c>
      <c r="H103" s="14">
        <f t="shared" si="11"/>
        <v>9</v>
      </c>
      <c r="I103" s="4">
        <f t="shared" si="8"/>
        <v>33.5</v>
      </c>
      <c r="J103" s="2">
        <f t="shared" si="9"/>
        <v>15227750</v>
      </c>
      <c r="K103" s="22">
        <v>1</v>
      </c>
      <c r="N103" t="str">
        <v>MV-7-14</v>
      </c>
      <c r="O103">
        <v>51</v>
      </c>
      <c r="P103" s="19">
        <v>21641500</v>
      </c>
    </row>
    <row r="104" spans="5:16" x14ac:dyDescent="0.25">
      <c r="E104" s="1">
        <f t="shared" si="6"/>
        <v>98</v>
      </c>
      <c r="F104" s="10" t="str">
        <f t="shared" si="7"/>
        <v>MV-7-9.5</v>
      </c>
      <c r="G104" s="14">
        <f t="shared" si="10"/>
        <v>7</v>
      </c>
      <c r="H104" s="14">
        <f t="shared" si="11"/>
        <v>9.5</v>
      </c>
      <c r="I104" s="4">
        <f t="shared" si="8"/>
        <v>35.25</v>
      </c>
      <c r="J104" s="2">
        <f t="shared" si="9"/>
        <v>15869125</v>
      </c>
      <c r="K104" s="22">
        <v>1</v>
      </c>
      <c r="N104" t="str">
        <v>MV-7-14.5</v>
      </c>
      <c r="O104">
        <v>52.75</v>
      </c>
      <c r="P104" s="19">
        <v>22282875</v>
      </c>
    </row>
    <row r="105" spans="5:16" x14ac:dyDescent="0.25">
      <c r="E105" s="1">
        <f t="shared" si="6"/>
        <v>99</v>
      </c>
      <c r="F105" s="10" t="str">
        <f t="shared" si="7"/>
        <v>MV-7-10</v>
      </c>
      <c r="G105" s="14">
        <f t="shared" si="10"/>
        <v>7</v>
      </c>
      <c r="H105" s="14">
        <f t="shared" si="11"/>
        <v>10</v>
      </c>
      <c r="I105" s="4">
        <f t="shared" si="8"/>
        <v>37</v>
      </c>
      <c r="J105" s="2">
        <f t="shared" si="9"/>
        <v>16510500</v>
      </c>
      <c r="K105" s="22">
        <v>1</v>
      </c>
      <c r="N105" t="str">
        <v>MV-7-15</v>
      </c>
      <c r="O105">
        <v>54.5</v>
      </c>
      <c r="P105" s="19">
        <v>22924250</v>
      </c>
    </row>
    <row r="106" spans="5:16" x14ac:dyDescent="0.25">
      <c r="E106" s="1">
        <f t="shared" si="6"/>
        <v>100</v>
      </c>
      <c r="F106" s="10" t="str">
        <f t="shared" si="7"/>
        <v>MV-7-10.5</v>
      </c>
      <c r="G106" s="14">
        <f t="shared" si="10"/>
        <v>7</v>
      </c>
      <c r="H106" s="14">
        <f t="shared" si="11"/>
        <v>10.5</v>
      </c>
      <c r="I106" s="4">
        <f t="shared" si="8"/>
        <v>38.75</v>
      </c>
      <c r="J106" s="2">
        <f t="shared" si="9"/>
        <v>17151875</v>
      </c>
      <c r="K106" s="22">
        <v>1</v>
      </c>
      <c r="N106" t="str">
        <v>MV-7-15.5</v>
      </c>
      <c r="O106">
        <v>56.25</v>
      </c>
      <c r="P106" s="19">
        <v>23565625</v>
      </c>
    </row>
    <row r="107" spans="5:16" x14ac:dyDescent="0.25">
      <c r="E107" s="1">
        <f t="shared" si="6"/>
        <v>101</v>
      </c>
      <c r="F107" s="10" t="str">
        <f t="shared" si="7"/>
        <v>MV-7-11</v>
      </c>
      <c r="G107" s="14">
        <f t="shared" si="10"/>
        <v>7</v>
      </c>
      <c r="H107" s="14">
        <f t="shared" si="11"/>
        <v>11</v>
      </c>
      <c r="I107" s="4">
        <f t="shared" si="8"/>
        <v>40.5</v>
      </c>
      <c r="J107" s="2">
        <f t="shared" si="9"/>
        <v>17793250</v>
      </c>
      <c r="K107" s="22">
        <v>1</v>
      </c>
      <c r="N107" t="str">
        <v>MV-7-16</v>
      </c>
      <c r="O107">
        <v>58</v>
      </c>
      <c r="P107" s="19">
        <v>24207000</v>
      </c>
    </row>
    <row r="108" spans="5:16" x14ac:dyDescent="0.25">
      <c r="E108" s="1">
        <f t="shared" si="6"/>
        <v>102</v>
      </c>
      <c r="F108" s="10" t="str">
        <f t="shared" si="7"/>
        <v>MV-7-11.5</v>
      </c>
      <c r="G108" s="14">
        <f t="shared" si="10"/>
        <v>7</v>
      </c>
      <c r="H108" s="14">
        <f t="shared" si="11"/>
        <v>11.5</v>
      </c>
      <c r="I108" s="4">
        <f t="shared" si="8"/>
        <v>42.25</v>
      </c>
      <c r="J108" s="2">
        <f t="shared" si="9"/>
        <v>18434625</v>
      </c>
      <c r="K108" s="22">
        <v>1</v>
      </c>
      <c r="N108" t="str">
        <v>MV-7-16.5</v>
      </c>
      <c r="O108">
        <v>59.75</v>
      </c>
      <c r="P108" s="19">
        <v>24848375</v>
      </c>
    </row>
    <row r="109" spans="5:16" x14ac:dyDescent="0.25">
      <c r="E109" s="1">
        <f t="shared" si="6"/>
        <v>103</v>
      </c>
      <c r="F109" s="10" t="str">
        <f t="shared" si="7"/>
        <v>MV-7-12</v>
      </c>
      <c r="G109" s="14">
        <f t="shared" si="10"/>
        <v>7</v>
      </c>
      <c r="H109" s="14">
        <f t="shared" si="11"/>
        <v>12</v>
      </c>
      <c r="I109" s="4">
        <f t="shared" si="8"/>
        <v>44</v>
      </c>
      <c r="J109" s="2">
        <f t="shared" si="9"/>
        <v>19076000</v>
      </c>
      <c r="K109" s="22">
        <v>1</v>
      </c>
      <c r="N109" t="str">
        <v>MV-7-17</v>
      </c>
      <c r="O109">
        <v>61.5</v>
      </c>
      <c r="P109" s="19">
        <v>25489750</v>
      </c>
    </row>
    <row r="110" spans="5:16" x14ac:dyDescent="0.25">
      <c r="E110" s="1">
        <f t="shared" si="6"/>
        <v>104</v>
      </c>
      <c r="F110" s="10" t="str">
        <f t="shared" si="7"/>
        <v>MV-7-12.5</v>
      </c>
      <c r="G110" s="14">
        <f t="shared" si="10"/>
        <v>7</v>
      </c>
      <c r="H110" s="14">
        <f t="shared" si="11"/>
        <v>12.5</v>
      </c>
      <c r="I110" s="4">
        <f t="shared" si="8"/>
        <v>45.75</v>
      </c>
      <c r="J110" s="2">
        <f t="shared" si="9"/>
        <v>19717375</v>
      </c>
      <c r="K110" s="22">
        <v>1</v>
      </c>
      <c r="N110" t="str">
        <v>MV-7-17.5</v>
      </c>
      <c r="O110">
        <v>63.25</v>
      </c>
      <c r="P110" s="19">
        <v>26131125</v>
      </c>
    </row>
    <row r="111" spans="5:16" x14ac:dyDescent="0.25">
      <c r="E111" s="1">
        <f t="shared" si="6"/>
        <v>105</v>
      </c>
      <c r="F111" s="10" t="str">
        <f t="shared" si="7"/>
        <v>MV-7-13</v>
      </c>
      <c r="G111" s="14">
        <f t="shared" si="10"/>
        <v>7</v>
      </c>
      <c r="H111" s="14">
        <f t="shared" si="11"/>
        <v>13</v>
      </c>
      <c r="I111" s="4">
        <f t="shared" si="8"/>
        <v>47.5</v>
      </c>
      <c r="J111" s="2">
        <f t="shared" si="9"/>
        <v>20358750</v>
      </c>
      <c r="K111" s="22">
        <v>1</v>
      </c>
      <c r="N111" t="str">
        <v>MV-7-18</v>
      </c>
      <c r="O111">
        <v>65</v>
      </c>
      <c r="P111" s="19">
        <v>26772500</v>
      </c>
    </row>
    <row r="112" spans="5:16" x14ac:dyDescent="0.25">
      <c r="E112" s="1">
        <f t="shared" si="6"/>
        <v>106</v>
      </c>
      <c r="F112" s="10" t="str">
        <f t="shared" si="7"/>
        <v>MV-7-13.5</v>
      </c>
      <c r="G112" s="14">
        <f t="shared" si="10"/>
        <v>7</v>
      </c>
      <c r="H112" s="14">
        <f t="shared" si="11"/>
        <v>13.5</v>
      </c>
      <c r="I112" s="4">
        <f t="shared" si="8"/>
        <v>49.25</v>
      </c>
      <c r="J112" s="2">
        <f t="shared" si="9"/>
        <v>21000125</v>
      </c>
      <c r="K112" s="22">
        <v>1</v>
      </c>
      <c r="N112" t="str">
        <v>MV-7.5-7</v>
      </c>
      <c r="O112">
        <v>28.25</v>
      </c>
      <c r="P112" s="19">
        <v>13303625</v>
      </c>
    </row>
    <row r="113" spans="5:16" x14ac:dyDescent="0.25">
      <c r="E113" s="1">
        <f t="shared" si="6"/>
        <v>107</v>
      </c>
      <c r="F113" s="10" t="str">
        <f t="shared" si="7"/>
        <v>MV-7-14</v>
      </c>
      <c r="G113" s="14">
        <f t="shared" si="10"/>
        <v>7</v>
      </c>
      <c r="H113" s="14">
        <f t="shared" si="11"/>
        <v>14</v>
      </c>
      <c r="I113" s="4">
        <f t="shared" si="8"/>
        <v>51</v>
      </c>
      <c r="J113" s="2">
        <f t="shared" si="9"/>
        <v>21641500</v>
      </c>
      <c r="K113" s="22">
        <v>1</v>
      </c>
      <c r="N113" t="str">
        <v>MV-7.5-7.5</v>
      </c>
      <c r="O113">
        <v>30.125</v>
      </c>
      <c r="P113" s="19">
        <v>13990813</v>
      </c>
    </row>
    <row r="114" spans="5:16" x14ac:dyDescent="0.25">
      <c r="E114" s="1">
        <f t="shared" si="6"/>
        <v>108</v>
      </c>
      <c r="F114" s="10" t="str">
        <f t="shared" si="7"/>
        <v>MV-7-14.5</v>
      </c>
      <c r="G114" s="14">
        <f t="shared" si="10"/>
        <v>7</v>
      </c>
      <c r="H114" s="14">
        <f t="shared" si="11"/>
        <v>14.5</v>
      </c>
      <c r="I114" s="4">
        <f t="shared" si="8"/>
        <v>52.75</v>
      </c>
      <c r="J114" s="2">
        <f t="shared" si="9"/>
        <v>22282875</v>
      </c>
      <c r="K114" s="22">
        <v>1</v>
      </c>
      <c r="N114" t="str">
        <v>MV-7.5-8</v>
      </c>
      <c r="O114">
        <v>32</v>
      </c>
      <c r="P114" s="19">
        <v>14678000</v>
      </c>
    </row>
    <row r="115" spans="5:16" x14ac:dyDescent="0.25">
      <c r="E115" s="1">
        <f t="shared" si="6"/>
        <v>109</v>
      </c>
      <c r="F115" s="10" t="str">
        <f t="shared" si="7"/>
        <v>MV-7-15</v>
      </c>
      <c r="G115" s="14">
        <f t="shared" si="10"/>
        <v>7</v>
      </c>
      <c r="H115" s="14">
        <f t="shared" si="11"/>
        <v>15</v>
      </c>
      <c r="I115" s="4">
        <f t="shared" si="8"/>
        <v>54.5</v>
      </c>
      <c r="J115" s="2">
        <f t="shared" si="9"/>
        <v>22924250</v>
      </c>
      <c r="K115" s="22">
        <v>1</v>
      </c>
      <c r="N115" t="str">
        <v>MV-7.5-8.5</v>
      </c>
      <c r="O115">
        <v>33.875</v>
      </c>
      <c r="P115" s="19">
        <v>15365188</v>
      </c>
    </row>
    <row r="116" spans="5:16" x14ac:dyDescent="0.25">
      <c r="E116" s="1">
        <f t="shared" si="6"/>
        <v>110</v>
      </c>
      <c r="F116" s="10" t="str">
        <f t="shared" si="7"/>
        <v>MV-7-15.5</v>
      </c>
      <c r="G116" s="14">
        <f t="shared" si="10"/>
        <v>7</v>
      </c>
      <c r="H116" s="14">
        <f t="shared" si="11"/>
        <v>15.5</v>
      </c>
      <c r="I116" s="4">
        <f t="shared" si="8"/>
        <v>56.25</v>
      </c>
      <c r="J116" s="2">
        <f t="shared" si="9"/>
        <v>23565625</v>
      </c>
      <c r="K116" s="22">
        <v>1</v>
      </c>
      <c r="N116" t="str">
        <v>MV-7.5-9</v>
      </c>
      <c r="O116">
        <v>35.75</v>
      </c>
      <c r="P116" s="19">
        <v>16052375</v>
      </c>
    </row>
    <row r="117" spans="5:16" x14ac:dyDescent="0.25">
      <c r="E117" s="1">
        <f t="shared" si="6"/>
        <v>111</v>
      </c>
      <c r="F117" s="10" t="str">
        <f t="shared" si="7"/>
        <v>MV-7-16</v>
      </c>
      <c r="G117" s="14">
        <f t="shared" si="10"/>
        <v>7</v>
      </c>
      <c r="H117" s="14">
        <f t="shared" si="11"/>
        <v>16</v>
      </c>
      <c r="I117" s="4">
        <f t="shared" si="8"/>
        <v>58</v>
      </c>
      <c r="J117" s="2">
        <f t="shared" si="9"/>
        <v>24207000</v>
      </c>
      <c r="K117" s="22">
        <v>1</v>
      </c>
      <c r="N117" t="str">
        <v>MV-7.5-9.5</v>
      </c>
      <c r="O117">
        <v>37.625</v>
      </c>
      <c r="P117" s="19">
        <v>16739563</v>
      </c>
    </row>
    <row r="118" spans="5:16" x14ac:dyDescent="0.25">
      <c r="E118" s="1">
        <f t="shared" si="6"/>
        <v>112</v>
      </c>
      <c r="F118" s="10" t="str">
        <f t="shared" si="7"/>
        <v>MV-7-16.5</v>
      </c>
      <c r="G118" s="14">
        <f t="shared" si="10"/>
        <v>7</v>
      </c>
      <c r="H118" s="14">
        <f t="shared" si="11"/>
        <v>16.5</v>
      </c>
      <c r="I118" s="4">
        <f t="shared" si="8"/>
        <v>59.75</v>
      </c>
      <c r="J118" s="2">
        <f t="shared" si="9"/>
        <v>24848375</v>
      </c>
      <c r="K118" s="22">
        <v>1</v>
      </c>
      <c r="N118" t="str">
        <v>MV-7.5-10</v>
      </c>
      <c r="O118">
        <v>39.5</v>
      </c>
      <c r="P118" s="19">
        <v>17426750</v>
      </c>
    </row>
    <row r="119" spans="5:16" x14ac:dyDescent="0.25">
      <c r="E119" s="1">
        <f t="shared" si="6"/>
        <v>113</v>
      </c>
      <c r="F119" s="10" t="str">
        <f t="shared" si="7"/>
        <v>MV-7-17</v>
      </c>
      <c r="G119" s="14">
        <f t="shared" si="10"/>
        <v>7</v>
      </c>
      <c r="H119" s="14">
        <f t="shared" si="11"/>
        <v>17</v>
      </c>
      <c r="I119" s="4">
        <f t="shared" si="8"/>
        <v>61.5</v>
      </c>
      <c r="J119" s="2">
        <f t="shared" si="9"/>
        <v>25489750</v>
      </c>
      <c r="K119" s="22">
        <v>1</v>
      </c>
      <c r="N119" t="str">
        <v>MV-7.5-10.5</v>
      </c>
      <c r="O119">
        <v>41.375</v>
      </c>
      <c r="P119" s="19">
        <v>18113938</v>
      </c>
    </row>
    <row r="120" spans="5:16" x14ac:dyDescent="0.25">
      <c r="E120" s="1">
        <f t="shared" si="6"/>
        <v>114</v>
      </c>
      <c r="F120" s="10" t="str">
        <f t="shared" si="7"/>
        <v>MV-7-17.5</v>
      </c>
      <c r="G120" s="14">
        <f t="shared" si="10"/>
        <v>7</v>
      </c>
      <c r="H120" s="14">
        <f t="shared" si="11"/>
        <v>17.5</v>
      </c>
      <c r="I120" s="4">
        <f t="shared" si="8"/>
        <v>63.25</v>
      </c>
      <c r="J120" s="2">
        <f t="shared" si="9"/>
        <v>26131125</v>
      </c>
      <c r="K120" s="22">
        <v>1</v>
      </c>
      <c r="N120" t="str">
        <v>MV-7.5-11</v>
      </c>
      <c r="O120">
        <v>43.25</v>
      </c>
      <c r="P120" s="19">
        <v>18801125</v>
      </c>
    </row>
    <row r="121" spans="5:16" x14ac:dyDescent="0.25">
      <c r="E121" s="1">
        <f t="shared" si="6"/>
        <v>115</v>
      </c>
      <c r="F121" s="10" t="str">
        <f t="shared" si="7"/>
        <v>MV-7-18</v>
      </c>
      <c r="G121" s="14">
        <f t="shared" si="10"/>
        <v>7</v>
      </c>
      <c r="H121" s="14">
        <f t="shared" si="11"/>
        <v>18</v>
      </c>
      <c r="I121" s="4">
        <f t="shared" si="8"/>
        <v>65</v>
      </c>
      <c r="J121" s="2">
        <f t="shared" si="9"/>
        <v>26772500</v>
      </c>
      <c r="K121" s="22">
        <v>1</v>
      </c>
      <c r="N121" t="str">
        <v>MV-7.5-11.5</v>
      </c>
      <c r="O121">
        <v>45.125</v>
      </c>
      <c r="P121" s="19">
        <v>19488313</v>
      </c>
    </row>
    <row r="122" spans="5:16" x14ac:dyDescent="0.25">
      <c r="E122" s="1">
        <f t="shared" si="6"/>
        <v>116</v>
      </c>
      <c r="F122" s="10" t="str">
        <f t="shared" si="7"/>
        <v>MV-7.5-7</v>
      </c>
      <c r="G122" s="14">
        <f t="shared" si="10"/>
        <v>7.5</v>
      </c>
      <c r="H122" s="14">
        <f t="shared" si="11"/>
        <v>7</v>
      </c>
      <c r="I122" s="4">
        <f t="shared" si="8"/>
        <v>28.25</v>
      </c>
      <c r="J122" s="2">
        <f t="shared" si="9"/>
        <v>13303625</v>
      </c>
      <c r="K122" s="22">
        <v>1</v>
      </c>
      <c r="N122" t="str">
        <v>MV-7.5-12</v>
      </c>
      <c r="O122">
        <v>47</v>
      </c>
      <c r="P122" s="19">
        <v>20175500</v>
      </c>
    </row>
    <row r="123" spans="5:16" x14ac:dyDescent="0.25">
      <c r="E123" s="1">
        <f t="shared" si="6"/>
        <v>117</v>
      </c>
      <c r="F123" s="10" t="str">
        <f t="shared" si="7"/>
        <v>MV-7.5-7.5</v>
      </c>
      <c r="G123" s="14">
        <f t="shared" si="10"/>
        <v>7.5</v>
      </c>
      <c r="H123" s="14">
        <f t="shared" si="11"/>
        <v>7.5</v>
      </c>
      <c r="I123" s="4">
        <f t="shared" si="8"/>
        <v>30.125</v>
      </c>
      <c r="J123" s="2">
        <f t="shared" si="9"/>
        <v>13990813</v>
      </c>
      <c r="K123" s="22">
        <v>1</v>
      </c>
      <c r="N123" t="str">
        <v>MV-7.5-12.5</v>
      </c>
      <c r="O123">
        <v>48.875</v>
      </c>
      <c r="P123" s="19">
        <v>20862688</v>
      </c>
    </row>
    <row r="124" spans="5:16" x14ac:dyDescent="0.25">
      <c r="E124" s="1">
        <f t="shared" si="6"/>
        <v>118</v>
      </c>
      <c r="F124" s="10" t="str">
        <f t="shared" si="7"/>
        <v>MV-7.5-8</v>
      </c>
      <c r="G124" s="14">
        <f t="shared" si="10"/>
        <v>7.5</v>
      </c>
      <c r="H124" s="14">
        <f t="shared" si="11"/>
        <v>8</v>
      </c>
      <c r="I124" s="4">
        <f t="shared" si="8"/>
        <v>32</v>
      </c>
      <c r="J124" s="2">
        <f t="shared" si="9"/>
        <v>14678000</v>
      </c>
      <c r="K124" s="22">
        <v>1</v>
      </c>
      <c r="N124" t="str">
        <v>MV-7.5-13</v>
      </c>
      <c r="O124">
        <v>50.75</v>
      </c>
      <c r="P124" s="19">
        <v>21549875</v>
      </c>
    </row>
    <row r="125" spans="5:16" x14ac:dyDescent="0.25">
      <c r="E125" s="1">
        <f t="shared" si="6"/>
        <v>119</v>
      </c>
      <c r="F125" s="10" t="str">
        <f t="shared" si="7"/>
        <v>MV-7.5-8.5</v>
      </c>
      <c r="G125" s="14">
        <f t="shared" si="10"/>
        <v>7.5</v>
      </c>
      <c r="H125" s="14">
        <f t="shared" si="11"/>
        <v>8.5</v>
      </c>
      <c r="I125" s="4">
        <f t="shared" si="8"/>
        <v>33.875</v>
      </c>
      <c r="J125" s="2">
        <f t="shared" si="9"/>
        <v>15365188</v>
      </c>
      <c r="K125" s="22">
        <v>1</v>
      </c>
      <c r="N125" t="str">
        <v>MV-7.5-13.5</v>
      </c>
      <c r="O125">
        <v>52.625</v>
      </c>
      <c r="P125" s="19">
        <v>22237063</v>
      </c>
    </row>
    <row r="126" spans="5:16" x14ac:dyDescent="0.25">
      <c r="E126" s="1">
        <f t="shared" si="6"/>
        <v>120</v>
      </c>
      <c r="F126" s="10" t="str">
        <f t="shared" si="7"/>
        <v>MV-7.5-9</v>
      </c>
      <c r="G126" s="14">
        <f t="shared" si="10"/>
        <v>7.5</v>
      </c>
      <c r="H126" s="14">
        <f t="shared" si="11"/>
        <v>9</v>
      </c>
      <c r="I126" s="4">
        <f t="shared" si="8"/>
        <v>35.75</v>
      </c>
      <c r="J126" s="2">
        <f t="shared" si="9"/>
        <v>16052375</v>
      </c>
      <c r="K126" s="22">
        <v>1</v>
      </c>
      <c r="N126" t="str">
        <v>MV-7.5-14</v>
      </c>
      <c r="O126">
        <v>54.5</v>
      </c>
      <c r="P126" s="19">
        <v>22924250</v>
      </c>
    </row>
    <row r="127" spans="5:16" x14ac:dyDescent="0.25">
      <c r="E127" s="1">
        <f t="shared" si="6"/>
        <v>121</v>
      </c>
      <c r="F127" s="10" t="str">
        <f t="shared" si="7"/>
        <v>MV-7.5-9.5</v>
      </c>
      <c r="G127" s="14">
        <f t="shared" si="10"/>
        <v>7.5</v>
      </c>
      <c r="H127" s="14">
        <f t="shared" si="11"/>
        <v>9.5</v>
      </c>
      <c r="I127" s="4">
        <f t="shared" si="8"/>
        <v>37.625</v>
      </c>
      <c r="J127" s="2">
        <f t="shared" si="9"/>
        <v>16739563</v>
      </c>
      <c r="K127" s="22">
        <v>1</v>
      </c>
      <c r="N127" t="str">
        <v>MV-7.5-14.5</v>
      </c>
      <c r="O127">
        <v>56.375</v>
      </c>
      <c r="P127" s="19">
        <v>23611438</v>
      </c>
    </row>
    <row r="128" spans="5:16" x14ac:dyDescent="0.25">
      <c r="E128" s="1">
        <f t="shared" si="6"/>
        <v>122</v>
      </c>
      <c r="F128" s="10" t="str">
        <f t="shared" si="7"/>
        <v>MV-7.5-10</v>
      </c>
      <c r="G128" s="14">
        <f t="shared" si="10"/>
        <v>7.5</v>
      </c>
      <c r="H128" s="14">
        <f t="shared" si="11"/>
        <v>10</v>
      </c>
      <c r="I128" s="4">
        <f t="shared" si="8"/>
        <v>39.5</v>
      </c>
      <c r="J128" s="2">
        <f t="shared" si="9"/>
        <v>17426750</v>
      </c>
      <c r="K128" s="22">
        <v>1</v>
      </c>
      <c r="N128" t="str">
        <v>MV-7.5-15</v>
      </c>
      <c r="O128">
        <v>58.25</v>
      </c>
      <c r="P128" s="19">
        <v>24298625</v>
      </c>
    </row>
    <row r="129" spans="5:16" x14ac:dyDescent="0.25">
      <c r="E129" s="1">
        <f t="shared" si="6"/>
        <v>123</v>
      </c>
      <c r="F129" s="10" t="str">
        <f t="shared" si="7"/>
        <v>MV-7.5-10.5</v>
      </c>
      <c r="G129" s="14">
        <f t="shared" si="10"/>
        <v>7.5</v>
      </c>
      <c r="H129" s="14">
        <f t="shared" si="11"/>
        <v>10.5</v>
      </c>
      <c r="I129" s="4">
        <f t="shared" si="8"/>
        <v>41.375</v>
      </c>
      <c r="J129" s="2">
        <f t="shared" si="9"/>
        <v>18113938</v>
      </c>
      <c r="K129" s="22">
        <v>1</v>
      </c>
      <c r="N129" t="str">
        <v>MV-7.5-15.5</v>
      </c>
      <c r="O129">
        <v>60.125</v>
      </c>
      <c r="P129" s="19">
        <v>24985813</v>
      </c>
    </row>
    <row r="130" spans="5:16" x14ac:dyDescent="0.25">
      <c r="E130" s="1">
        <f t="shared" si="6"/>
        <v>124</v>
      </c>
      <c r="F130" s="10" t="str">
        <f t="shared" si="7"/>
        <v>MV-7.5-11</v>
      </c>
      <c r="G130" s="14">
        <f t="shared" si="10"/>
        <v>7.5</v>
      </c>
      <c r="H130" s="14">
        <f t="shared" si="11"/>
        <v>11</v>
      </c>
      <c r="I130" s="4">
        <f t="shared" si="8"/>
        <v>43.25</v>
      </c>
      <c r="J130" s="2">
        <f t="shared" si="9"/>
        <v>18801125</v>
      </c>
      <c r="K130" s="22">
        <v>1</v>
      </c>
      <c r="N130" t="str">
        <v>MV-7.5-16</v>
      </c>
      <c r="O130">
        <v>62</v>
      </c>
      <c r="P130" s="19">
        <v>25673000</v>
      </c>
    </row>
    <row r="131" spans="5:16" x14ac:dyDescent="0.25">
      <c r="E131" s="1">
        <f t="shared" si="6"/>
        <v>125</v>
      </c>
      <c r="F131" s="10" t="str">
        <f t="shared" si="7"/>
        <v>MV-7.5-11.5</v>
      </c>
      <c r="G131" s="14">
        <f t="shared" si="10"/>
        <v>7.5</v>
      </c>
      <c r="H131" s="14">
        <f t="shared" si="11"/>
        <v>11.5</v>
      </c>
      <c r="I131" s="4">
        <f t="shared" si="8"/>
        <v>45.125</v>
      </c>
      <c r="J131" s="2">
        <f t="shared" si="9"/>
        <v>19488313</v>
      </c>
      <c r="K131" s="22">
        <v>1</v>
      </c>
      <c r="N131" t="str">
        <v>MV-7.5-16.5</v>
      </c>
      <c r="O131">
        <v>63.875</v>
      </c>
      <c r="P131" s="19">
        <v>26360188</v>
      </c>
    </row>
    <row r="132" spans="5:16" x14ac:dyDescent="0.25">
      <c r="E132" s="1">
        <f t="shared" si="6"/>
        <v>126</v>
      </c>
      <c r="F132" s="10" t="str">
        <f t="shared" si="7"/>
        <v>MV-7.5-12</v>
      </c>
      <c r="G132" s="14">
        <f t="shared" si="10"/>
        <v>7.5</v>
      </c>
      <c r="H132" s="14">
        <f t="shared" si="11"/>
        <v>12</v>
      </c>
      <c r="I132" s="4">
        <f t="shared" si="8"/>
        <v>47</v>
      </c>
      <c r="J132" s="2">
        <f t="shared" si="9"/>
        <v>20175500</v>
      </c>
      <c r="K132" s="22">
        <v>1</v>
      </c>
      <c r="N132" t="str">
        <v>MV-7.5-17</v>
      </c>
      <c r="O132">
        <v>65.75</v>
      </c>
      <c r="P132" s="19">
        <v>27047375</v>
      </c>
    </row>
    <row r="133" spans="5:16" x14ac:dyDescent="0.25">
      <c r="E133" s="1">
        <f t="shared" si="6"/>
        <v>127</v>
      </c>
      <c r="F133" s="10" t="str">
        <f t="shared" si="7"/>
        <v>MV-7.5-12.5</v>
      </c>
      <c r="G133" s="14">
        <f t="shared" si="10"/>
        <v>7.5</v>
      </c>
      <c r="H133" s="14">
        <f t="shared" si="11"/>
        <v>12.5</v>
      </c>
      <c r="I133" s="4">
        <f t="shared" si="8"/>
        <v>48.875</v>
      </c>
      <c r="J133" s="2">
        <f t="shared" si="9"/>
        <v>20862688</v>
      </c>
      <c r="K133" s="22">
        <v>1</v>
      </c>
      <c r="N133" t="str">
        <v>MV-7.5-17.5</v>
      </c>
      <c r="O133">
        <v>67.625</v>
      </c>
      <c r="P133" s="19">
        <v>27734563</v>
      </c>
    </row>
    <row r="134" spans="5:16" x14ac:dyDescent="0.25">
      <c r="E134" s="1">
        <f t="shared" si="6"/>
        <v>128</v>
      </c>
      <c r="F134" s="10" t="str">
        <f t="shared" si="7"/>
        <v>MV-7.5-13</v>
      </c>
      <c r="G134" s="14">
        <f t="shared" si="10"/>
        <v>7.5</v>
      </c>
      <c r="H134" s="14">
        <f t="shared" si="11"/>
        <v>13</v>
      </c>
      <c r="I134" s="4">
        <f t="shared" si="8"/>
        <v>50.75</v>
      </c>
      <c r="J134" s="2">
        <f t="shared" si="9"/>
        <v>21549875</v>
      </c>
      <c r="K134" s="22">
        <v>1</v>
      </c>
      <c r="N134" t="str">
        <v>MV-8-7</v>
      </c>
      <c r="O134">
        <v>30</v>
      </c>
      <c r="P134" s="19">
        <v>13945000</v>
      </c>
    </row>
    <row r="135" spans="5:16" x14ac:dyDescent="0.25">
      <c r="E135" s="1">
        <f t="shared" ref="E135:E198" si="12">ROW()-6</f>
        <v>129</v>
      </c>
      <c r="F135" s="10" t="str">
        <f t="shared" ref="F135:F198" si="13">$C$4&amp;"-"&amp;G135&amp;"-"&amp;H135</f>
        <v>MV-7.5-13.5</v>
      </c>
      <c r="G135" s="14">
        <f t="shared" si="10"/>
        <v>7.5</v>
      </c>
      <c r="H135" s="14">
        <f t="shared" si="11"/>
        <v>13.5</v>
      </c>
      <c r="I135" s="4">
        <f t="shared" ref="I135:I198" si="14">SUM(((G135*H135)/4)*2,2)</f>
        <v>52.625</v>
      </c>
      <c r="J135" s="2">
        <f t="shared" ref="J135:J198" si="15">ROUND(SUM(I135*$C$6,$C$5),0)</f>
        <v>22237063</v>
      </c>
      <c r="K135" s="22">
        <v>1</v>
      </c>
      <c r="N135" t="str">
        <v>MV-8-7.5</v>
      </c>
      <c r="O135">
        <v>32</v>
      </c>
      <c r="P135" s="19">
        <v>14678000</v>
      </c>
    </row>
    <row r="136" spans="5:16" x14ac:dyDescent="0.25">
      <c r="E136" s="1">
        <f t="shared" si="12"/>
        <v>130</v>
      </c>
      <c r="F136" s="10" t="str">
        <f t="shared" si="13"/>
        <v>MV-7.5-14</v>
      </c>
      <c r="G136" s="14">
        <f t="shared" ref="G136:G199" si="16">$G$3+ROUNDDOWN($E135/($I$4+1),0)*0.5</f>
        <v>7.5</v>
      </c>
      <c r="H136" s="14">
        <f t="shared" ref="H136:H199" si="17">IF(MOD(E136-1,$I$4+1)=0,$H$3,H135+0.5)</f>
        <v>14</v>
      </c>
      <c r="I136" s="4">
        <f t="shared" si="14"/>
        <v>54.5</v>
      </c>
      <c r="J136" s="2">
        <f t="shared" si="15"/>
        <v>22924250</v>
      </c>
      <c r="K136" s="22">
        <v>1</v>
      </c>
      <c r="N136" t="str">
        <v>MV-8-8</v>
      </c>
      <c r="O136">
        <v>34</v>
      </c>
      <c r="P136" s="19">
        <v>15411000</v>
      </c>
    </row>
    <row r="137" spans="5:16" x14ac:dyDescent="0.25">
      <c r="E137" s="1">
        <f t="shared" si="12"/>
        <v>131</v>
      </c>
      <c r="F137" s="10" t="str">
        <f t="shared" si="13"/>
        <v>MV-7.5-14.5</v>
      </c>
      <c r="G137" s="14">
        <f t="shared" si="16"/>
        <v>7.5</v>
      </c>
      <c r="H137" s="14">
        <f t="shared" si="17"/>
        <v>14.5</v>
      </c>
      <c r="I137" s="4">
        <f t="shared" si="14"/>
        <v>56.375</v>
      </c>
      <c r="J137" s="2">
        <f t="shared" si="15"/>
        <v>23611438</v>
      </c>
      <c r="K137" s="22">
        <v>1</v>
      </c>
      <c r="N137" t="str">
        <v>MV-8-8.5</v>
      </c>
      <c r="O137">
        <v>36</v>
      </c>
      <c r="P137" s="19">
        <v>16144000</v>
      </c>
    </row>
    <row r="138" spans="5:16" x14ac:dyDescent="0.25">
      <c r="E138" s="1">
        <f t="shared" si="12"/>
        <v>132</v>
      </c>
      <c r="F138" s="10" t="str">
        <f t="shared" si="13"/>
        <v>MV-7.5-15</v>
      </c>
      <c r="G138" s="14">
        <f t="shared" si="16"/>
        <v>7.5</v>
      </c>
      <c r="H138" s="14">
        <f t="shared" si="17"/>
        <v>15</v>
      </c>
      <c r="I138" s="4">
        <f t="shared" si="14"/>
        <v>58.25</v>
      </c>
      <c r="J138" s="2">
        <f t="shared" si="15"/>
        <v>24298625</v>
      </c>
      <c r="K138" s="22">
        <v>1</v>
      </c>
      <c r="N138" t="str">
        <v>MV-8-9</v>
      </c>
      <c r="O138">
        <v>38</v>
      </c>
      <c r="P138" s="19">
        <v>16877000</v>
      </c>
    </row>
    <row r="139" spans="5:16" x14ac:dyDescent="0.25">
      <c r="E139" s="1">
        <f t="shared" si="12"/>
        <v>133</v>
      </c>
      <c r="F139" s="10" t="str">
        <f t="shared" si="13"/>
        <v>MV-7.5-15.5</v>
      </c>
      <c r="G139" s="14">
        <f t="shared" si="16"/>
        <v>7.5</v>
      </c>
      <c r="H139" s="14">
        <f t="shared" si="17"/>
        <v>15.5</v>
      </c>
      <c r="I139" s="4">
        <f t="shared" si="14"/>
        <v>60.125</v>
      </c>
      <c r="J139" s="2">
        <f t="shared" si="15"/>
        <v>24985813</v>
      </c>
      <c r="K139" s="22">
        <v>1</v>
      </c>
      <c r="N139" t="str">
        <v>MV-8-9.5</v>
      </c>
      <c r="O139">
        <v>40</v>
      </c>
      <c r="P139" s="19">
        <v>17610000</v>
      </c>
    </row>
    <row r="140" spans="5:16" x14ac:dyDescent="0.25">
      <c r="E140" s="1">
        <f t="shared" si="12"/>
        <v>134</v>
      </c>
      <c r="F140" s="10" t="str">
        <f t="shared" si="13"/>
        <v>MV-7.5-16</v>
      </c>
      <c r="G140" s="14">
        <f t="shared" si="16"/>
        <v>7.5</v>
      </c>
      <c r="H140" s="14">
        <f t="shared" si="17"/>
        <v>16</v>
      </c>
      <c r="I140" s="4">
        <f t="shared" si="14"/>
        <v>62</v>
      </c>
      <c r="J140" s="2">
        <f t="shared" si="15"/>
        <v>25673000</v>
      </c>
      <c r="K140" s="22">
        <v>1</v>
      </c>
      <c r="N140" t="str">
        <v>MV-8-10</v>
      </c>
      <c r="O140">
        <v>42</v>
      </c>
      <c r="P140" s="19">
        <v>18343000</v>
      </c>
    </row>
    <row r="141" spans="5:16" x14ac:dyDescent="0.25">
      <c r="E141" s="1">
        <f t="shared" si="12"/>
        <v>135</v>
      </c>
      <c r="F141" s="10" t="str">
        <f t="shared" si="13"/>
        <v>MV-7.5-16.5</v>
      </c>
      <c r="G141" s="14">
        <f t="shared" si="16"/>
        <v>7.5</v>
      </c>
      <c r="H141" s="14">
        <f t="shared" si="17"/>
        <v>16.5</v>
      </c>
      <c r="I141" s="4">
        <f t="shared" si="14"/>
        <v>63.875</v>
      </c>
      <c r="J141" s="2">
        <f t="shared" si="15"/>
        <v>26360188</v>
      </c>
      <c r="K141" s="22">
        <v>1</v>
      </c>
      <c r="N141" t="str">
        <v>MV-8-10.5</v>
      </c>
      <c r="O141">
        <v>44</v>
      </c>
      <c r="P141" s="19">
        <v>19076000</v>
      </c>
    </row>
    <row r="142" spans="5:16" x14ac:dyDescent="0.25">
      <c r="E142" s="1">
        <f t="shared" si="12"/>
        <v>136</v>
      </c>
      <c r="F142" s="10" t="str">
        <f t="shared" si="13"/>
        <v>MV-7.5-17</v>
      </c>
      <c r="G142" s="14">
        <f t="shared" si="16"/>
        <v>7.5</v>
      </c>
      <c r="H142" s="14">
        <f t="shared" si="17"/>
        <v>17</v>
      </c>
      <c r="I142" s="4">
        <f t="shared" si="14"/>
        <v>65.75</v>
      </c>
      <c r="J142" s="2">
        <f t="shared" si="15"/>
        <v>27047375</v>
      </c>
      <c r="K142" s="22">
        <v>1</v>
      </c>
      <c r="N142" t="str">
        <v>MV-8-11</v>
      </c>
      <c r="O142">
        <v>46</v>
      </c>
      <c r="P142" s="19">
        <v>19809000</v>
      </c>
    </row>
    <row r="143" spans="5:16" x14ac:dyDescent="0.25">
      <c r="E143" s="1">
        <f t="shared" si="12"/>
        <v>137</v>
      </c>
      <c r="F143" s="10" t="str">
        <f t="shared" si="13"/>
        <v>MV-7.5-17.5</v>
      </c>
      <c r="G143" s="14">
        <f t="shared" si="16"/>
        <v>7.5</v>
      </c>
      <c r="H143" s="14">
        <f t="shared" si="17"/>
        <v>17.5</v>
      </c>
      <c r="I143" s="4">
        <f t="shared" si="14"/>
        <v>67.625</v>
      </c>
      <c r="J143" s="2">
        <f t="shared" si="15"/>
        <v>27734563</v>
      </c>
      <c r="K143" s="22">
        <v>1</v>
      </c>
      <c r="N143" t="str">
        <v>MV-8-11.5</v>
      </c>
      <c r="O143">
        <v>48</v>
      </c>
      <c r="P143" s="19">
        <v>20542000</v>
      </c>
    </row>
    <row r="144" spans="5:16" x14ac:dyDescent="0.25">
      <c r="E144" s="1">
        <f t="shared" si="12"/>
        <v>138</v>
      </c>
      <c r="F144" s="10" t="str">
        <f t="shared" si="13"/>
        <v>MV-7.5-18</v>
      </c>
      <c r="G144" s="14">
        <f t="shared" si="16"/>
        <v>7.5</v>
      </c>
      <c r="H144" s="14">
        <f t="shared" si="17"/>
        <v>18</v>
      </c>
      <c r="I144" s="4">
        <f t="shared" si="14"/>
        <v>69.5</v>
      </c>
      <c r="J144" s="2">
        <f t="shared" si="15"/>
        <v>28421750</v>
      </c>
      <c r="K144" s="22"/>
      <c r="N144" t="str">
        <v>MV-8-12</v>
      </c>
      <c r="O144">
        <v>50</v>
      </c>
      <c r="P144" s="19">
        <v>21275000</v>
      </c>
    </row>
    <row r="145" spans="5:16" x14ac:dyDescent="0.25">
      <c r="E145" s="1">
        <f t="shared" si="12"/>
        <v>139</v>
      </c>
      <c r="F145" s="10" t="str">
        <f t="shared" si="13"/>
        <v>MV-8-7</v>
      </c>
      <c r="G145" s="14">
        <f t="shared" si="16"/>
        <v>8</v>
      </c>
      <c r="H145" s="14">
        <f t="shared" si="17"/>
        <v>7</v>
      </c>
      <c r="I145" s="4">
        <f t="shared" si="14"/>
        <v>30</v>
      </c>
      <c r="J145" s="2">
        <f t="shared" si="15"/>
        <v>13945000</v>
      </c>
      <c r="K145" s="22">
        <v>1</v>
      </c>
      <c r="N145" t="str">
        <v>MV-8-12.5</v>
      </c>
      <c r="O145">
        <v>52</v>
      </c>
      <c r="P145" s="19">
        <v>22008000</v>
      </c>
    </row>
    <row r="146" spans="5:16" x14ac:dyDescent="0.25">
      <c r="E146" s="1">
        <f t="shared" si="12"/>
        <v>140</v>
      </c>
      <c r="F146" s="10" t="str">
        <f t="shared" si="13"/>
        <v>MV-8-7.5</v>
      </c>
      <c r="G146" s="14">
        <f t="shared" si="16"/>
        <v>8</v>
      </c>
      <c r="H146" s="14">
        <f t="shared" si="17"/>
        <v>7.5</v>
      </c>
      <c r="I146" s="4">
        <f t="shared" si="14"/>
        <v>32</v>
      </c>
      <c r="J146" s="2">
        <f t="shared" si="15"/>
        <v>14678000</v>
      </c>
      <c r="K146" s="22">
        <v>1</v>
      </c>
      <c r="N146" t="str">
        <v>MV-8-13</v>
      </c>
      <c r="O146">
        <v>54</v>
      </c>
      <c r="P146" s="19">
        <v>22741000</v>
      </c>
    </row>
    <row r="147" spans="5:16" x14ac:dyDescent="0.25">
      <c r="E147" s="1">
        <f t="shared" si="12"/>
        <v>141</v>
      </c>
      <c r="F147" s="10" t="str">
        <f t="shared" si="13"/>
        <v>MV-8-8</v>
      </c>
      <c r="G147" s="14">
        <f t="shared" si="16"/>
        <v>8</v>
      </c>
      <c r="H147" s="14">
        <f t="shared" si="17"/>
        <v>8</v>
      </c>
      <c r="I147" s="4">
        <f t="shared" si="14"/>
        <v>34</v>
      </c>
      <c r="J147" s="2">
        <f t="shared" si="15"/>
        <v>15411000</v>
      </c>
      <c r="K147" s="22">
        <v>1</v>
      </c>
      <c r="N147" t="str">
        <v>MV-8-13.5</v>
      </c>
      <c r="O147">
        <v>56</v>
      </c>
      <c r="P147" s="19">
        <v>23474000</v>
      </c>
    </row>
    <row r="148" spans="5:16" x14ac:dyDescent="0.25">
      <c r="E148" s="1">
        <f t="shared" si="12"/>
        <v>142</v>
      </c>
      <c r="F148" s="10" t="str">
        <f t="shared" si="13"/>
        <v>MV-8-8.5</v>
      </c>
      <c r="G148" s="14">
        <f t="shared" si="16"/>
        <v>8</v>
      </c>
      <c r="H148" s="14">
        <f t="shared" si="17"/>
        <v>8.5</v>
      </c>
      <c r="I148" s="4">
        <f t="shared" si="14"/>
        <v>36</v>
      </c>
      <c r="J148" s="2">
        <f t="shared" si="15"/>
        <v>16144000</v>
      </c>
      <c r="K148" s="22">
        <v>1</v>
      </c>
      <c r="N148" t="str">
        <v>MV-8-14</v>
      </c>
      <c r="O148">
        <v>58</v>
      </c>
      <c r="P148" s="19">
        <v>24207000</v>
      </c>
    </row>
    <row r="149" spans="5:16" x14ac:dyDescent="0.25">
      <c r="E149" s="1">
        <f t="shared" si="12"/>
        <v>143</v>
      </c>
      <c r="F149" s="10" t="str">
        <f t="shared" si="13"/>
        <v>MV-8-9</v>
      </c>
      <c r="G149" s="14">
        <f t="shared" si="16"/>
        <v>8</v>
      </c>
      <c r="H149" s="14">
        <f t="shared" si="17"/>
        <v>9</v>
      </c>
      <c r="I149" s="4">
        <f t="shared" si="14"/>
        <v>38</v>
      </c>
      <c r="J149" s="2">
        <f t="shared" si="15"/>
        <v>16877000</v>
      </c>
      <c r="K149" s="22">
        <v>1</v>
      </c>
      <c r="N149" t="str">
        <v>MV-8-14.5</v>
      </c>
      <c r="O149">
        <v>60</v>
      </c>
      <c r="P149" s="19">
        <v>24940000</v>
      </c>
    </row>
    <row r="150" spans="5:16" x14ac:dyDescent="0.25">
      <c r="E150" s="1">
        <f t="shared" si="12"/>
        <v>144</v>
      </c>
      <c r="F150" s="10" t="str">
        <f t="shared" si="13"/>
        <v>MV-8-9.5</v>
      </c>
      <c r="G150" s="14">
        <f t="shared" si="16"/>
        <v>8</v>
      </c>
      <c r="H150" s="14">
        <f t="shared" si="17"/>
        <v>9.5</v>
      </c>
      <c r="I150" s="4">
        <f t="shared" si="14"/>
        <v>40</v>
      </c>
      <c r="J150" s="2">
        <f t="shared" si="15"/>
        <v>17610000</v>
      </c>
      <c r="K150" s="22">
        <v>1</v>
      </c>
      <c r="N150" t="str">
        <v>MV-8-15</v>
      </c>
      <c r="O150">
        <v>62</v>
      </c>
      <c r="P150" s="19">
        <v>25673000</v>
      </c>
    </row>
    <row r="151" spans="5:16" x14ac:dyDescent="0.25">
      <c r="E151" s="1">
        <f t="shared" si="12"/>
        <v>145</v>
      </c>
      <c r="F151" s="10" t="str">
        <f t="shared" si="13"/>
        <v>MV-8-10</v>
      </c>
      <c r="G151" s="14">
        <f t="shared" si="16"/>
        <v>8</v>
      </c>
      <c r="H151" s="14">
        <f t="shared" si="17"/>
        <v>10</v>
      </c>
      <c r="I151" s="4">
        <f t="shared" si="14"/>
        <v>42</v>
      </c>
      <c r="J151" s="2">
        <f t="shared" si="15"/>
        <v>18343000</v>
      </c>
      <c r="K151" s="22">
        <v>1</v>
      </c>
      <c r="N151" t="str">
        <v>MV-8-15.5</v>
      </c>
      <c r="O151">
        <v>64</v>
      </c>
      <c r="P151" s="19">
        <v>26406000</v>
      </c>
    </row>
    <row r="152" spans="5:16" x14ac:dyDescent="0.25">
      <c r="E152" s="1">
        <f t="shared" si="12"/>
        <v>146</v>
      </c>
      <c r="F152" s="10" t="str">
        <f t="shared" si="13"/>
        <v>MV-8-10.5</v>
      </c>
      <c r="G152" s="14">
        <f t="shared" si="16"/>
        <v>8</v>
      </c>
      <c r="H152" s="14">
        <f t="shared" si="17"/>
        <v>10.5</v>
      </c>
      <c r="I152" s="4">
        <f t="shared" si="14"/>
        <v>44</v>
      </c>
      <c r="J152" s="2">
        <f t="shared" si="15"/>
        <v>19076000</v>
      </c>
      <c r="K152" s="22">
        <v>1</v>
      </c>
      <c r="N152" t="str">
        <v>MV-8-16</v>
      </c>
      <c r="O152">
        <v>66</v>
      </c>
      <c r="P152" s="19">
        <v>27139000</v>
      </c>
    </row>
    <row r="153" spans="5:16" x14ac:dyDescent="0.25">
      <c r="E153" s="1">
        <f t="shared" si="12"/>
        <v>147</v>
      </c>
      <c r="F153" s="10" t="str">
        <f t="shared" si="13"/>
        <v>MV-8-11</v>
      </c>
      <c r="G153" s="14">
        <f t="shared" si="16"/>
        <v>8</v>
      </c>
      <c r="H153" s="14">
        <f t="shared" si="17"/>
        <v>11</v>
      </c>
      <c r="I153" s="4">
        <f t="shared" si="14"/>
        <v>46</v>
      </c>
      <c r="J153" s="2">
        <f t="shared" si="15"/>
        <v>19809000</v>
      </c>
      <c r="K153" s="22">
        <v>1</v>
      </c>
      <c r="N153" t="str">
        <v>MV-8.5-7</v>
      </c>
      <c r="O153">
        <v>31.75</v>
      </c>
      <c r="P153" s="19">
        <v>14586375</v>
      </c>
    </row>
    <row r="154" spans="5:16" x14ac:dyDescent="0.25">
      <c r="E154" s="1">
        <f t="shared" si="12"/>
        <v>148</v>
      </c>
      <c r="F154" s="10" t="str">
        <f t="shared" si="13"/>
        <v>MV-8-11.5</v>
      </c>
      <c r="G154" s="14">
        <f t="shared" si="16"/>
        <v>8</v>
      </c>
      <c r="H154" s="14">
        <f t="shared" si="17"/>
        <v>11.5</v>
      </c>
      <c r="I154" s="4">
        <f t="shared" si="14"/>
        <v>48</v>
      </c>
      <c r="J154" s="2">
        <f t="shared" si="15"/>
        <v>20542000</v>
      </c>
      <c r="K154" s="22">
        <v>1</v>
      </c>
      <c r="N154" t="str">
        <v>MV-8.5-7.5</v>
      </c>
      <c r="O154">
        <v>33.875</v>
      </c>
      <c r="P154" s="19">
        <v>15365188</v>
      </c>
    </row>
    <row r="155" spans="5:16" x14ac:dyDescent="0.25">
      <c r="E155" s="1">
        <f t="shared" si="12"/>
        <v>149</v>
      </c>
      <c r="F155" s="10" t="str">
        <f t="shared" si="13"/>
        <v>MV-8-12</v>
      </c>
      <c r="G155" s="14">
        <f t="shared" si="16"/>
        <v>8</v>
      </c>
      <c r="H155" s="14">
        <f t="shared" si="17"/>
        <v>12</v>
      </c>
      <c r="I155" s="4">
        <f t="shared" si="14"/>
        <v>50</v>
      </c>
      <c r="J155" s="2">
        <f t="shared" si="15"/>
        <v>21275000</v>
      </c>
      <c r="K155" s="22">
        <v>1</v>
      </c>
      <c r="N155" t="str">
        <v>MV-8.5-8</v>
      </c>
      <c r="O155">
        <v>36</v>
      </c>
      <c r="P155" s="19">
        <v>16144000</v>
      </c>
    </row>
    <row r="156" spans="5:16" x14ac:dyDescent="0.25">
      <c r="E156" s="1">
        <f t="shared" si="12"/>
        <v>150</v>
      </c>
      <c r="F156" s="10" t="str">
        <f t="shared" si="13"/>
        <v>MV-8-12.5</v>
      </c>
      <c r="G156" s="14">
        <f t="shared" si="16"/>
        <v>8</v>
      </c>
      <c r="H156" s="14">
        <f t="shared" si="17"/>
        <v>12.5</v>
      </c>
      <c r="I156" s="4">
        <f t="shared" si="14"/>
        <v>52</v>
      </c>
      <c r="J156" s="2">
        <f t="shared" si="15"/>
        <v>22008000</v>
      </c>
      <c r="K156" s="22">
        <v>1</v>
      </c>
      <c r="N156" t="str">
        <v>MV-8.5-8.5</v>
      </c>
      <c r="O156">
        <v>38.125</v>
      </c>
      <c r="P156" s="19">
        <v>16922813</v>
      </c>
    </row>
    <row r="157" spans="5:16" x14ac:dyDescent="0.25">
      <c r="E157" s="1">
        <f t="shared" si="12"/>
        <v>151</v>
      </c>
      <c r="F157" s="10" t="str">
        <f t="shared" si="13"/>
        <v>MV-8-13</v>
      </c>
      <c r="G157" s="14">
        <f t="shared" si="16"/>
        <v>8</v>
      </c>
      <c r="H157" s="14">
        <f t="shared" si="17"/>
        <v>13</v>
      </c>
      <c r="I157" s="4">
        <f t="shared" si="14"/>
        <v>54</v>
      </c>
      <c r="J157" s="2">
        <f t="shared" si="15"/>
        <v>22741000</v>
      </c>
      <c r="K157" s="22">
        <v>1</v>
      </c>
      <c r="N157" t="str">
        <v>MV-8.5-9</v>
      </c>
      <c r="O157">
        <v>40.25</v>
      </c>
      <c r="P157" s="19">
        <v>17701625</v>
      </c>
    </row>
    <row r="158" spans="5:16" x14ac:dyDescent="0.25">
      <c r="E158" s="1">
        <f t="shared" si="12"/>
        <v>152</v>
      </c>
      <c r="F158" s="10" t="str">
        <f t="shared" si="13"/>
        <v>MV-8-13.5</v>
      </c>
      <c r="G158" s="14">
        <f t="shared" si="16"/>
        <v>8</v>
      </c>
      <c r="H158" s="14">
        <f t="shared" si="17"/>
        <v>13.5</v>
      </c>
      <c r="I158" s="4">
        <f t="shared" si="14"/>
        <v>56</v>
      </c>
      <c r="J158" s="2">
        <f t="shared" si="15"/>
        <v>23474000</v>
      </c>
      <c r="K158" s="22">
        <v>1</v>
      </c>
      <c r="N158" t="str">
        <v>MV-8.5-9.5</v>
      </c>
      <c r="O158">
        <v>42.375</v>
      </c>
      <c r="P158" s="19">
        <v>18480438</v>
      </c>
    </row>
    <row r="159" spans="5:16" x14ac:dyDescent="0.25">
      <c r="E159" s="1">
        <f t="shared" si="12"/>
        <v>153</v>
      </c>
      <c r="F159" s="10" t="str">
        <f t="shared" si="13"/>
        <v>MV-8-14</v>
      </c>
      <c r="G159" s="14">
        <f t="shared" si="16"/>
        <v>8</v>
      </c>
      <c r="H159" s="14">
        <f t="shared" si="17"/>
        <v>14</v>
      </c>
      <c r="I159" s="4">
        <f t="shared" si="14"/>
        <v>58</v>
      </c>
      <c r="J159" s="2">
        <f t="shared" si="15"/>
        <v>24207000</v>
      </c>
      <c r="K159" s="22">
        <v>1</v>
      </c>
      <c r="N159" t="str">
        <v>MV-8.5-10</v>
      </c>
      <c r="O159">
        <v>44.5</v>
      </c>
      <c r="P159" s="19">
        <v>19259250</v>
      </c>
    </row>
    <row r="160" spans="5:16" x14ac:dyDescent="0.25">
      <c r="E160" s="1">
        <f t="shared" si="12"/>
        <v>154</v>
      </c>
      <c r="F160" s="10" t="str">
        <f t="shared" si="13"/>
        <v>MV-8-14.5</v>
      </c>
      <c r="G160" s="14">
        <f t="shared" si="16"/>
        <v>8</v>
      </c>
      <c r="H160" s="14">
        <f t="shared" si="17"/>
        <v>14.5</v>
      </c>
      <c r="I160" s="4">
        <f t="shared" si="14"/>
        <v>60</v>
      </c>
      <c r="J160" s="2">
        <f t="shared" si="15"/>
        <v>24940000</v>
      </c>
      <c r="K160" s="22">
        <v>1</v>
      </c>
      <c r="N160" t="str">
        <v>MV-8.5-10.5</v>
      </c>
      <c r="O160">
        <v>46.625</v>
      </c>
      <c r="P160" s="19">
        <v>20038063</v>
      </c>
    </row>
    <row r="161" spans="5:16" x14ac:dyDescent="0.25">
      <c r="E161" s="1">
        <f t="shared" si="12"/>
        <v>155</v>
      </c>
      <c r="F161" s="10" t="str">
        <f t="shared" si="13"/>
        <v>MV-8-15</v>
      </c>
      <c r="G161" s="14">
        <f t="shared" si="16"/>
        <v>8</v>
      </c>
      <c r="H161" s="14">
        <f t="shared" si="17"/>
        <v>15</v>
      </c>
      <c r="I161" s="4">
        <f t="shared" si="14"/>
        <v>62</v>
      </c>
      <c r="J161" s="2">
        <f t="shared" si="15"/>
        <v>25673000</v>
      </c>
      <c r="K161" s="22">
        <v>1</v>
      </c>
      <c r="N161" t="str">
        <v>MV-8.5-11</v>
      </c>
      <c r="O161">
        <v>48.75</v>
      </c>
      <c r="P161" s="19">
        <v>20816875</v>
      </c>
    </row>
    <row r="162" spans="5:16" x14ac:dyDescent="0.25">
      <c r="E162" s="1">
        <f t="shared" si="12"/>
        <v>156</v>
      </c>
      <c r="F162" s="10" t="str">
        <f t="shared" si="13"/>
        <v>MV-8-15.5</v>
      </c>
      <c r="G162" s="14">
        <f t="shared" si="16"/>
        <v>8</v>
      </c>
      <c r="H162" s="14">
        <f t="shared" si="17"/>
        <v>15.5</v>
      </c>
      <c r="I162" s="4">
        <f t="shared" si="14"/>
        <v>64</v>
      </c>
      <c r="J162" s="2">
        <f t="shared" si="15"/>
        <v>26406000</v>
      </c>
      <c r="K162" s="22">
        <v>1</v>
      </c>
      <c r="N162" t="str">
        <v>MV-8.5-11.5</v>
      </c>
      <c r="O162">
        <v>50.875</v>
      </c>
      <c r="P162" s="19">
        <v>21595688</v>
      </c>
    </row>
    <row r="163" spans="5:16" x14ac:dyDescent="0.25">
      <c r="E163" s="1">
        <f t="shared" si="12"/>
        <v>157</v>
      </c>
      <c r="F163" s="10" t="str">
        <f t="shared" si="13"/>
        <v>MV-8-16</v>
      </c>
      <c r="G163" s="14">
        <f t="shared" si="16"/>
        <v>8</v>
      </c>
      <c r="H163" s="14">
        <f t="shared" si="17"/>
        <v>16</v>
      </c>
      <c r="I163" s="4">
        <f t="shared" si="14"/>
        <v>66</v>
      </c>
      <c r="J163" s="2">
        <f t="shared" si="15"/>
        <v>27139000</v>
      </c>
      <c r="K163" s="22">
        <v>1</v>
      </c>
      <c r="N163" t="str">
        <v>MV-8.5-12</v>
      </c>
      <c r="O163">
        <v>53</v>
      </c>
      <c r="P163" s="19">
        <v>22374500</v>
      </c>
    </row>
    <row r="164" spans="5:16" x14ac:dyDescent="0.25">
      <c r="E164" s="1">
        <f t="shared" si="12"/>
        <v>158</v>
      </c>
      <c r="F164" s="10" t="str">
        <f t="shared" si="13"/>
        <v>MV-8-16.5</v>
      </c>
      <c r="G164" s="14">
        <f t="shared" si="16"/>
        <v>8</v>
      </c>
      <c r="H164" s="14">
        <f t="shared" si="17"/>
        <v>16.5</v>
      </c>
      <c r="I164" s="4">
        <f t="shared" si="14"/>
        <v>68</v>
      </c>
      <c r="J164" s="2">
        <f t="shared" si="15"/>
        <v>27872000</v>
      </c>
      <c r="K164" s="22"/>
      <c r="N164" t="str">
        <v>MV-8.5-12.5</v>
      </c>
      <c r="O164">
        <v>55.125</v>
      </c>
      <c r="P164" s="19">
        <v>23153313</v>
      </c>
    </row>
    <row r="165" spans="5:16" x14ac:dyDescent="0.25">
      <c r="E165" s="1">
        <f t="shared" si="12"/>
        <v>159</v>
      </c>
      <c r="F165" s="10" t="str">
        <f t="shared" si="13"/>
        <v>MV-8-17</v>
      </c>
      <c r="G165" s="14">
        <f t="shared" si="16"/>
        <v>8</v>
      </c>
      <c r="H165" s="14">
        <f t="shared" si="17"/>
        <v>17</v>
      </c>
      <c r="I165" s="4">
        <f t="shared" si="14"/>
        <v>70</v>
      </c>
      <c r="J165" s="2">
        <f t="shared" si="15"/>
        <v>28605000</v>
      </c>
      <c r="K165" s="22"/>
      <c r="N165" t="str">
        <v>MV-8.5-13</v>
      </c>
      <c r="O165">
        <v>57.25</v>
      </c>
      <c r="P165" s="19">
        <v>23932125</v>
      </c>
    </row>
    <row r="166" spans="5:16" x14ac:dyDescent="0.25">
      <c r="E166" s="1">
        <f t="shared" si="12"/>
        <v>160</v>
      </c>
      <c r="F166" s="10" t="str">
        <f t="shared" si="13"/>
        <v>MV-8-17.5</v>
      </c>
      <c r="G166" s="14">
        <f t="shared" si="16"/>
        <v>8</v>
      </c>
      <c r="H166" s="14">
        <f t="shared" si="17"/>
        <v>17.5</v>
      </c>
      <c r="I166" s="4">
        <f t="shared" si="14"/>
        <v>72</v>
      </c>
      <c r="J166" s="2">
        <f t="shared" si="15"/>
        <v>29338000</v>
      </c>
      <c r="K166" s="22"/>
      <c r="N166" t="str">
        <v>MV-8.5-13.5</v>
      </c>
      <c r="O166">
        <v>59.375</v>
      </c>
      <c r="P166" s="19">
        <v>24710938</v>
      </c>
    </row>
    <row r="167" spans="5:16" x14ac:dyDescent="0.25">
      <c r="E167" s="1">
        <f t="shared" si="12"/>
        <v>161</v>
      </c>
      <c r="F167" s="10" t="str">
        <f t="shared" si="13"/>
        <v>MV-8-18</v>
      </c>
      <c r="G167" s="14">
        <f t="shared" si="16"/>
        <v>8</v>
      </c>
      <c r="H167" s="14">
        <f t="shared" si="17"/>
        <v>18</v>
      </c>
      <c r="I167" s="4">
        <f t="shared" si="14"/>
        <v>74</v>
      </c>
      <c r="J167" s="2">
        <f t="shared" si="15"/>
        <v>30071000</v>
      </c>
      <c r="K167" s="22"/>
      <c r="N167" t="str">
        <v>MV-8.5-14</v>
      </c>
      <c r="O167">
        <v>61.5</v>
      </c>
      <c r="P167" s="19">
        <v>25489750</v>
      </c>
    </row>
    <row r="168" spans="5:16" x14ac:dyDescent="0.25">
      <c r="E168" s="1">
        <f t="shared" si="12"/>
        <v>162</v>
      </c>
      <c r="F168" s="10" t="str">
        <f t="shared" si="13"/>
        <v>MV-8.5-7</v>
      </c>
      <c r="G168" s="14">
        <f t="shared" si="16"/>
        <v>8.5</v>
      </c>
      <c r="H168" s="14">
        <f t="shared" si="17"/>
        <v>7</v>
      </c>
      <c r="I168" s="4">
        <f t="shared" si="14"/>
        <v>31.75</v>
      </c>
      <c r="J168" s="2">
        <f t="shared" si="15"/>
        <v>14586375</v>
      </c>
      <c r="K168" s="22">
        <v>1</v>
      </c>
      <c r="N168" t="str">
        <v>MV-8.5-14.5</v>
      </c>
      <c r="O168">
        <v>63.625</v>
      </c>
      <c r="P168" s="19">
        <v>26268563</v>
      </c>
    </row>
    <row r="169" spans="5:16" x14ac:dyDescent="0.25">
      <c r="E169" s="1">
        <f t="shared" si="12"/>
        <v>163</v>
      </c>
      <c r="F169" s="10" t="str">
        <f t="shared" si="13"/>
        <v>MV-8.5-7.5</v>
      </c>
      <c r="G169" s="14">
        <f t="shared" si="16"/>
        <v>8.5</v>
      </c>
      <c r="H169" s="14">
        <f t="shared" si="17"/>
        <v>7.5</v>
      </c>
      <c r="I169" s="4">
        <f t="shared" si="14"/>
        <v>33.875</v>
      </c>
      <c r="J169" s="2">
        <f t="shared" si="15"/>
        <v>15365188</v>
      </c>
      <c r="K169" s="22">
        <v>1</v>
      </c>
      <c r="N169" t="str">
        <v>MV-8.5-15</v>
      </c>
      <c r="O169">
        <v>65.75</v>
      </c>
      <c r="P169" s="19">
        <v>27047375</v>
      </c>
    </row>
    <row r="170" spans="5:16" x14ac:dyDescent="0.25">
      <c r="E170" s="1">
        <f t="shared" si="12"/>
        <v>164</v>
      </c>
      <c r="F170" s="10" t="str">
        <f t="shared" si="13"/>
        <v>MV-8.5-8</v>
      </c>
      <c r="G170" s="14">
        <f t="shared" si="16"/>
        <v>8.5</v>
      </c>
      <c r="H170" s="14">
        <f t="shared" si="17"/>
        <v>8</v>
      </c>
      <c r="I170" s="4">
        <f t="shared" si="14"/>
        <v>36</v>
      </c>
      <c r="J170" s="2">
        <f t="shared" si="15"/>
        <v>16144000</v>
      </c>
      <c r="K170" s="22">
        <v>1</v>
      </c>
      <c r="N170" t="str">
        <v>MV-9-7</v>
      </c>
      <c r="O170">
        <v>33.5</v>
      </c>
      <c r="P170" s="19">
        <v>15227750</v>
      </c>
    </row>
    <row r="171" spans="5:16" x14ac:dyDescent="0.25">
      <c r="E171" s="1">
        <f t="shared" si="12"/>
        <v>165</v>
      </c>
      <c r="F171" s="10" t="str">
        <f t="shared" si="13"/>
        <v>MV-8.5-8.5</v>
      </c>
      <c r="G171" s="14">
        <f t="shared" si="16"/>
        <v>8.5</v>
      </c>
      <c r="H171" s="14">
        <f t="shared" si="17"/>
        <v>8.5</v>
      </c>
      <c r="I171" s="4">
        <f t="shared" si="14"/>
        <v>38.125</v>
      </c>
      <c r="J171" s="2">
        <f t="shared" si="15"/>
        <v>16922813</v>
      </c>
      <c r="K171" s="22">
        <v>1</v>
      </c>
      <c r="N171" t="str">
        <v>MV-9-7.5</v>
      </c>
      <c r="O171">
        <v>35.75</v>
      </c>
      <c r="P171" s="19">
        <v>16052375</v>
      </c>
    </row>
    <row r="172" spans="5:16" x14ac:dyDescent="0.25">
      <c r="E172" s="1">
        <f t="shared" si="12"/>
        <v>166</v>
      </c>
      <c r="F172" s="10" t="str">
        <f t="shared" si="13"/>
        <v>MV-8.5-9</v>
      </c>
      <c r="G172" s="14">
        <f t="shared" si="16"/>
        <v>8.5</v>
      </c>
      <c r="H172" s="14">
        <f t="shared" si="17"/>
        <v>9</v>
      </c>
      <c r="I172" s="4">
        <f t="shared" si="14"/>
        <v>40.25</v>
      </c>
      <c r="J172" s="2">
        <f t="shared" si="15"/>
        <v>17701625</v>
      </c>
      <c r="K172" s="22">
        <v>1</v>
      </c>
      <c r="N172" t="str">
        <v>MV-9-8</v>
      </c>
      <c r="O172">
        <v>38</v>
      </c>
      <c r="P172" s="19">
        <v>16877000</v>
      </c>
    </row>
    <row r="173" spans="5:16" x14ac:dyDescent="0.25">
      <c r="E173" s="1">
        <f t="shared" si="12"/>
        <v>167</v>
      </c>
      <c r="F173" s="10" t="str">
        <f t="shared" si="13"/>
        <v>MV-8.5-9.5</v>
      </c>
      <c r="G173" s="14">
        <f t="shared" si="16"/>
        <v>8.5</v>
      </c>
      <c r="H173" s="14">
        <f t="shared" si="17"/>
        <v>9.5</v>
      </c>
      <c r="I173" s="4">
        <f t="shared" si="14"/>
        <v>42.375</v>
      </c>
      <c r="J173" s="2">
        <f t="shared" si="15"/>
        <v>18480438</v>
      </c>
      <c r="K173" s="22">
        <v>1</v>
      </c>
      <c r="N173" t="str">
        <v>MV-9-8.5</v>
      </c>
      <c r="O173">
        <v>40.25</v>
      </c>
      <c r="P173" s="19">
        <v>17701625</v>
      </c>
    </row>
    <row r="174" spans="5:16" x14ac:dyDescent="0.25">
      <c r="E174" s="1">
        <f t="shared" si="12"/>
        <v>168</v>
      </c>
      <c r="F174" s="10" t="str">
        <f t="shared" si="13"/>
        <v>MV-8.5-10</v>
      </c>
      <c r="G174" s="14">
        <f t="shared" si="16"/>
        <v>8.5</v>
      </c>
      <c r="H174" s="14">
        <f t="shared" si="17"/>
        <v>10</v>
      </c>
      <c r="I174" s="4">
        <f t="shared" si="14"/>
        <v>44.5</v>
      </c>
      <c r="J174" s="2">
        <f t="shared" si="15"/>
        <v>19259250</v>
      </c>
      <c r="K174" s="22">
        <v>1</v>
      </c>
      <c r="N174" t="str">
        <v>MV-9-9</v>
      </c>
      <c r="O174">
        <v>42.5</v>
      </c>
      <c r="P174" s="19">
        <v>18526250</v>
      </c>
    </row>
    <row r="175" spans="5:16" x14ac:dyDescent="0.25">
      <c r="E175" s="1">
        <f t="shared" si="12"/>
        <v>169</v>
      </c>
      <c r="F175" s="10" t="str">
        <f t="shared" si="13"/>
        <v>MV-8.5-10.5</v>
      </c>
      <c r="G175" s="14">
        <f t="shared" si="16"/>
        <v>8.5</v>
      </c>
      <c r="H175" s="14">
        <f t="shared" si="17"/>
        <v>10.5</v>
      </c>
      <c r="I175" s="4">
        <f t="shared" si="14"/>
        <v>46.625</v>
      </c>
      <c r="J175" s="2">
        <f t="shared" si="15"/>
        <v>20038063</v>
      </c>
      <c r="K175" s="22">
        <v>1</v>
      </c>
      <c r="N175" t="str">
        <v>MV-9-9.5</v>
      </c>
      <c r="O175">
        <v>44.75</v>
      </c>
      <c r="P175" s="19">
        <v>19350875</v>
      </c>
    </row>
    <row r="176" spans="5:16" x14ac:dyDescent="0.25">
      <c r="E176" s="1">
        <f t="shared" si="12"/>
        <v>170</v>
      </c>
      <c r="F176" s="10" t="str">
        <f t="shared" si="13"/>
        <v>MV-8.5-11</v>
      </c>
      <c r="G176" s="14">
        <f t="shared" si="16"/>
        <v>8.5</v>
      </c>
      <c r="H176" s="14">
        <f t="shared" si="17"/>
        <v>11</v>
      </c>
      <c r="I176" s="4">
        <f t="shared" si="14"/>
        <v>48.75</v>
      </c>
      <c r="J176" s="2">
        <f t="shared" si="15"/>
        <v>20816875</v>
      </c>
      <c r="K176" s="22">
        <v>1</v>
      </c>
      <c r="N176" t="str">
        <v>MV-9-10</v>
      </c>
      <c r="O176">
        <v>47</v>
      </c>
      <c r="P176" s="19">
        <v>20175500</v>
      </c>
    </row>
    <row r="177" spans="5:16" x14ac:dyDescent="0.25">
      <c r="E177" s="1">
        <f t="shared" si="12"/>
        <v>171</v>
      </c>
      <c r="F177" s="10" t="str">
        <f t="shared" si="13"/>
        <v>MV-8.5-11.5</v>
      </c>
      <c r="G177" s="14">
        <f t="shared" si="16"/>
        <v>8.5</v>
      </c>
      <c r="H177" s="14">
        <f t="shared" si="17"/>
        <v>11.5</v>
      </c>
      <c r="I177" s="4">
        <f t="shared" si="14"/>
        <v>50.875</v>
      </c>
      <c r="J177" s="2">
        <f t="shared" si="15"/>
        <v>21595688</v>
      </c>
      <c r="K177" s="22">
        <v>1</v>
      </c>
      <c r="N177" t="str">
        <v>MV-9-10.5</v>
      </c>
      <c r="O177">
        <v>49.25</v>
      </c>
      <c r="P177" s="19">
        <v>21000125</v>
      </c>
    </row>
    <row r="178" spans="5:16" x14ac:dyDescent="0.25">
      <c r="E178" s="1">
        <f t="shared" si="12"/>
        <v>172</v>
      </c>
      <c r="F178" s="10" t="str">
        <f t="shared" si="13"/>
        <v>MV-8.5-12</v>
      </c>
      <c r="G178" s="14">
        <f t="shared" si="16"/>
        <v>8.5</v>
      </c>
      <c r="H178" s="14">
        <f t="shared" si="17"/>
        <v>12</v>
      </c>
      <c r="I178" s="4">
        <f t="shared" si="14"/>
        <v>53</v>
      </c>
      <c r="J178" s="2">
        <f t="shared" si="15"/>
        <v>22374500</v>
      </c>
      <c r="K178" s="22">
        <v>1</v>
      </c>
      <c r="N178" t="str">
        <v>MV-9-11</v>
      </c>
      <c r="O178">
        <v>51.5</v>
      </c>
      <c r="P178" s="19">
        <v>21824750</v>
      </c>
    </row>
    <row r="179" spans="5:16" x14ac:dyDescent="0.25">
      <c r="E179" s="1">
        <f t="shared" si="12"/>
        <v>173</v>
      </c>
      <c r="F179" s="10" t="str">
        <f t="shared" si="13"/>
        <v>MV-8.5-12.5</v>
      </c>
      <c r="G179" s="14">
        <f t="shared" si="16"/>
        <v>8.5</v>
      </c>
      <c r="H179" s="14">
        <f t="shared" si="17"/>
        <v>12.5</v>
      </c>
      <c r="I179" s="4">
        <f t="shared" si="14"/>
        <v>55.125</v>
      </c>
      <c r="J179" s="2">
        <f t="shared" si="15"/>
        <v>23153313</v>
      </c>
      <c r="K179" s="22">
        <v>1</v>
      </c>
      <c r="N179" t="str">
        <v>MV-9-11.5</v>
      </c>
      <c r="O179">
        <v>53.75</v>
      </c>
      <c r="P179" s="19">
        <v>22649375</v>
      </c>
    </row>
    <row r="180" spans="5:16" x14ac:dyDescent="0.25">
      <c r="E180" s="1">
        <f t="shared" si="12"/>
        <v>174</v>
      </c>
      <c r="F180" s="10" t="str">
        <f t="shared" si="13"/>
        <v>MV-8.5-13</v>
      </c>
      <c r="G180" s="14">
        <f t="shared" si="16"/>
        <v>8.5</v>
      </c>
      <c r="H180" s="14">
        <f t="shared" si="17"/>
        <v>13</v>
      </c>
      <c r="I180" s="4">
        <f t="shared" si="14"/>
        <v>57.25</v>
      </c>
      <c r="J180" s="2">
        <f t="shared" si="15"/>
        <v>23932125</v>
      </c>
      <c r="K180" s="22">
        <v>1</v>
      </c>
      <c r="N180" t="str">
        <v>MV-9-12</v>
      </c>
      <c r="O180">
        <v>56</v>
      </c>
      <c r="P180" s="19">
        <v>23474000</v>
      </c>
    </row>
    <row r="181" spans="5:16" x14ac:dyDescent="0.25">
      <c r="E181" s="1">
        <f t="shared" si="12"/>
        <v>175</v>
      </c>
      <c r="F181" s="10" t="str">
        <f t="shared" si="13"/>
        <v>MV-8.5-13.5</v>
      </c>
      <c r="G181" s="14">
        <f t="shared" si="16"/>
        <v>8.5</v>
      </c>
      <c r="H181" s="14">
        <f t="shared" si="17"/>
        <v>13.5</v>
      </c>
      <c r="I181" s="4">
        <f t="shared" si="14"/>
        <v>59.375</v>
      </c>
      <c r="J181" s="2">
        <f t="shared" si="15"/>
        <v>24710938</v>
      </c>
      <c r="K181" s="22">
        <v>1</v>
      </c>
      <c r="N181" t="str">
        <v>MV-9-12.5</v>
      </c>
      <c r="O181">
        <v>58.25</v>
      </c>
      <c r="P181" s="19">
        <v>24298625</v>
      </c>
    </row>
    <row r="182" spans="5:16" x14ac:dyDescent="0.25">
      <c r="E182" s="1">
        <f t="shared" si="12"/>
        <v>176</v>
      </c>
      <c r="F182" s="10" t="str">
        <f t="shared" si="13"/>
        <v>MV-8.5-14</v>
      </c>
      <c r="G182" s="14">
        <f t="shared" si="16"/>
        <v>8.5</v>
      </c>
      <c r="H182" s="14">
        <f t="shared" si="17"/>
        <v>14</v>
      </c>
      <c r="I182" s="4">
        <f t="shared" si="14"/>
        <v>61.5</v>
      </c>
      <c r="J182" s="2">
        <f t="shared" si="15"/>
        <v>25489750</v>
      </c>
      <c r="K182" s="22">
        <v>1</v>
      </c>
      <c r="N182" t="str">
        <v>MV-9-13</v>
      </c>
      <c r="O182">
        <v>60.5</v>
      </c>
      <c r="P182" s="19">
        <v>25123250</v>
      </c>
    </row>
    <row r="183" spans="5:16" x14ac:dyDescent="0.25">
      <c r="E183" s="1">
        <f t="shared" si="12"/>
        <v>177</v>
      </c>
      <c r="F183" s="10" t="str">
        <f t="shared" si="13"/>
        <v>MV-8.5-14.5</v>
      </c>
      <c r="G183" s="14">
        <f t="shared" si="16"/>
        <v>8.5</v>
      </c>
      <c r="H183" s="14">
        <f t="shared" si="17"/>
        <v>14.5</v>
      </c>
      <c r="I183" s="4">
        <f t="shared" si="14"/>
        <v>63.625</v>
      </c>
      <c r="J183" s="2">
        <f t="shared" si="15"/>
        <v>26268563</v>
      </c>
      <c r="K183" s="22">
        <v>1</v>
      </c>
      <c r="N183" t="str">
        <v>MV-9-13.5</v>
      </c>
      <c r="O183">
        <v>62.75</v>
      </c>
      <c r="P183" s="19">
        <v>25947875</v>
      </c>
    </row>
    <row r="184" spans="5:16" x14ac:dyDescent="0.25">
      <c r="E184" s="1">
        <f t="shared" si="12"/>
        <v>178</v>
      </c>
      <c r="F184" s="10" t="str">
        <f t="shared" si="13"/>
        <v>MV-8.5-15</v>
      </c>
      <c r="G184" s="14">
        <f t="shared" si="16"/>
        <v>8.5</v>
      </c>
      <c r="H184" s="14">
        <f t="shared" si="17"/>
        <v>15</v>
      </c>
      <c r="I184" s="4">
        <f t="shared" si="14"/>
        <v>65.75</v>
      </c>
      <c r="J184" s="2">
        <f t="shared" si="15"/>
        <v>27047375</v>
      </c>
      <c r="K184" s="22">
        <v>1</v>
      </c>
      <c r="N184" t="str">
        <v>MV-9-14</v>
      </c>
      <c r="O184">
        <v>65</v>
      </c>
      <c r="P184" s="19">
        <v>26772500</v>
      </c>
    </row>
    <row r="185" spans="5:16" x14ac:dyDescent="0.25">
      <c r="E185" s="1">
        <f t="shared" si="12"/>
        <v>179</v>
      </c>
      <c r="F185" s="10" t="str">
        <f t="shared" si="13"/>
        <v>MV-8.5-15.5</v>
      </c>
      <c r="G185" s="14">
        <f t="shared" si="16"/>
        <v>8.5</v>
      </c>
      <c r="H185" s="14">
        <f t="shared" si="17"/>
        <v>15.5</v>
      </c>
      <c r="I185" s="4">
        <f t="shared" si="14"/>
        <v>67.875</v>
      </c>
      <c r="J185" s="2">
        <f t="shared" si="15"/>
        <v>27826188</v>
      </c>
      <c r="K185" s="22"/>
      <c r="N185" t="str">
        <v>MV-9-14.5</v>
      </c>
      <c r="O185">
        <v>67.25</v>
      </c>
      <c r="P185" s="19">
        <v>27597125</v>
      </c>
    </row>
    <row r="186" spans="5:16" x14ac:dyDescent="0.25">
      <c r="E186" s="1">
        <f t="shared" si="12"/>
        <v>180</v>
      </c>
      <c r="F186" s="10" t="str">
        <f t="shared" si="13"/>
        <v>MV-8.5-16</v>
      </c>
      <c r="G186" s="14">
        <f t="shared" si="16"/>
        <v>8.5</v>
      </c>
      <c r="H186" s="14">
        <f t="shared" si="17"/>
        <v>16</v>
      </c>
      <c r="I186" s="4">
        <f t="shared" si="14"/>
        <v>70</v>
      </c>
      <c r="J186" s="2">
        <f t="shared" si="15"/>
        <v>28605000</v>
      </c>
      <c r="K186" s="22"/>
      <c r="N186" t="str">
        <v>MV-9.5-7</v>
      </c>
      <c r="O186">
        <v>35.25</v>
      </c>
      <c r="P186" s="19">
        <v>15869125</v>
      </c>
    </row>
    <row r="187" spans="5:16" x14ac:dyDescent="0.25">
      <c r="E187" s="1">
        <f t="shared" si="12"/>
        <v>181</v>
      </c>
      <c r="F187" s="10" t="str">
        <f t="shared" si="13"/>
        <v>MV-8.5-16.5</v>
      </c>
      <c r="G187" s="14">
        <f t="shared" si="16"/>
        <v>8.5</v>
      </c>
      <c r="H187" s="14">
        <f t="shared" si="17"/>
        <v>16.5</v>
      </c>
      <c r="I187" s="4">
        <f t="shared" si="14"/>
        <v>72.125</v>
      </c>
      <c r="J187" s="2">
        <f t="shared" si="15"/>
        <v>29383813</v>
      </c>
      <c r="K187" s="22"/>
      <c r="N187" t="str">
        <v>MV-9.5-7.5</v>
      </c>
      <c r="O187">
        <v>37.625</v>
      </c>
      <c r="P187" s="19">
        <v>16739563</v>
      </c>
    </row>
    <row r="188" spans="5:16" x14ac:dyDescent="0.25">
      <c r="E188" s="1">
        <f t="shared" si="12"/>
        <v>182</v>
      </c>
      <c r="F188" s="10" t="str">
        <f t="shared" si="13"/>
        <v>MV-8.5-17</v>
      </c>
      <c r="G188" s="14">
        <f t="shared" si="16"/>
        <v>8.5</v>
      </c>
      <c r="H188" s="14">
        <f t="shared" si="17"/>
        <v>17</v>
      </c>
      <c r="I188" s="4">
        <f t="shared" si="14"/>
        <v>74.25</v>
      </c>
      <c r="J188" s="2">
        <f t="shared" si="15"/>
        <v>30162625</v>
      </c>
      <c r="K188" s="22"/>
      <c r="N188" t="str">
        <v>MV-9.5-8</v>
      </c>
      <c r="O188">
        <v>40</v>
      </c>
      <c r="P188" s="19">
        <v>17610000</v>
      </c>
    </row>
    <row r="189" spans="5:16" x14ac:dyDescent="0.25">
      <c r="E189" s="1">
        <f t="shared" si="12"/>
        <v>183</v>
      </c>
      <c r="F189" s="10" t="str">
        <f t="shared" si="13"/>
        <v>MV-8.5-17.5</v>
      </c>
      <c r="G189" s="14">
        <f t="shared" si="16"/>
        <v>8.5</v>
      </c>
      <c r="H189" s="14">
        <f t="shared" si="17"/>
        <v>17.5</v>
      </c>
      <c r="I189" s="4">
        <f t="shared" si="14"/>
        <v>76.375</v>
      </c>
      <c r="J189" s="2">
        <f t="shared" si="15"/>
        <v>30941438</v>
      </c>
      <c r="K189" s="22"/>
      <c r="N189" t="str">
        <v>MV-9.5-8.5</v>
      </c>
      <c r="O189">
        <v>42.375</v>
      </c>
      <c r="P189" s="19">
        <v>18480438</v>
      </c>
    </row>
    <row r="190" spans="5:16" x14ac:dyDescent="0.25">
      <c r="E190" s="1">
        <f t="shared" si="12"/>
        <v>184</v>
      </c>
      <c r="F190" s="10" t="str">
        <f t="shared" si="13"/>
        <v>MV-8.5-18</v>
      </c>
      <c r="G190" s="14">
        <f t="shared" si="16"/>
        <v>8.5</v>
      </c>
      <c r="H190" s="14">
        <f t="shared" si="17"/>
        <v>18</v>
      </c>
      <c r="I190" s="4">
        <f t="shared" si="14"/>
        <v>78.5</v>
      </c>
      <c r="J190" s="2">
        <f t="shared" si="15"/>
        <v>31720250</v>
      </c>
      <c r="K190" s="22"/>
      <c r="N190" t="str">
        <v>MV-9.5-9</v>
      </c>
      <c r="O190">
        <v>44.75</v>
      </c>
      <c r="P190" s="19">
        <v>19350875</v>
      </c>
    </row>
    <row r="191" spans="5:16" x14ac:dyDescent="0.25">
      <c r="E191" s="1">
        <f t="shared" si="12"/>
        <v>185</v>
      </c>
      <c r="F191" s="10" t="str">
        <f t="shared" si="13"/>
        <v>MV-9-7</v>
      </c>
      <c r="G191" s="14">
        <f t="shared" si="16"/>
        <v>9</v>
      </c>
      <c r="H191" s="14">
        <f t="shared" si="17"/>
        <v>7</v>
      </c>
      <c r="I191" s="4">
        <f t="shared" si="14"/>
        <v>33.5</v>
      </c>
      <c r="J191" s="2">
        <f t="shared" si="15"/>
        <v>15227750</v>
      </c>
      <c r="K191" s="22">
        <v>1</v>
      </c>
      <c r="N191" t="str">
        <v>MV-9.5-9.5</v>
      </c>
      <c r="O191">
        <v>47.125</v>
      </c>
      <c r="P191" s="19">
        <v>20221313</v>
      </c>
    </row>
    <row r="192" spans="5:16" x14ac:dyDescent="0.25">
      <c r="E192" s="1">
        <f t="shared" si="12"/>
        <v>186</v>
      </c>
      <c r="F192" s="10" t="str">
        <f t="shared" si="13"/>
        <v>MV-9-7.5</v>
      </c>
      <c r="G192" s="14">
        <f t="shared" si="16"/>
        <v>9</v>
      </c>
      <c r="H192" s="14">
        <f t="shared" si="17"/>
        <v>7.5</v>
      </c>
      <c r="I192" s="4">
        <f t="shared" si="14"/>
        <v>35.75</v>
      </c>
      <c r="J192" s="2">
        <f t="shared" si="15"/>
        <v>16052375</v>
      </c>
      <c r="K192" s="22">
        <v>1</v>
      </c>
      <c r="N192" t="str">
        <v>MV-9.5-10</v>
      </c>
      <c r="O192">
        <v>49.5</v>
      </c>
      <c r="P192" s="19">
        <v>21091750</v>
      </c>
    </row>
    <row r="193" spans="5:16" x14ac:dyDescent="0.25">
      <c r="E193" s="1">
        <f t="shared" si="12"/>
        <v>187</v>
      </c>
      <c r="F193" s="10" t="str">
        <f t="shared" si="13"/>
        <v>MV-9-8</v>
      </c>
      <c r="G193" s="14">
        <f t="shared" si="16"/>
        <v>9</v>
      </c>
      <c r="H193" s="14">
        <f t="shared" si="17"/>
        <v>8</v>
      </c>
      <c r="I193" s="4">
        <f t="shared" si="14"/>
        <v>38</v>
      </c>
      <c r="J193" s="2">
        <f t="shared" si="15"/>
        <v>16877000</v>
      </c>
      <c r="K193" s="22">
        <v>1</v>
      </c>
      <c r="N193" t="str">
        <v>MV-9.5-10.5</v>
      </c>
      <c r="O193">
        <v>51.875</v>
      </c>
      <c r="P193" s="19">
        <v>21962188</v>
      </c>
    </row>
    <row r="194" spans="5:16" x14ac:dyDescent="0.25">
      <c r="E194" s="1">
        <f t="shared" si="12"/>
        <v>188</v>
      </c>
      <c r="F194" s="10" t="str">
        <f t="shared" si="13"/>
        <v>MV-9-8.5</v>
      </c>
      <c r="G194" s="14">
        <f t="shared" si="16"/>
        <v>9</v>
      </c>
      <c r="H194" s="14">
        <f t="shared" si="17"/>
        <v>8.5</v>
      </c>
      <c r="I194" s="4">
        <f t="shared" si="14"/>
        <v>40.25</v>
      </c>
      <c r="J194" s="2">
        <f t="shared" si="15"/>
        <v>17701625</v>
      </c>
      <c r="K194" s="22">
        <v>1</v>
      </c>
      <c r="N194" t="str">
        <v>MV-9.5-11</v>
      </c>
      <c r="O194">
        <v>54.25</v>
      </c>
      <c r="P194" s="19">
        <v>22832625</v>
      </c>
    </row>
    <row r="195" spans="5:16" x14ac:dyDescent="0.25">
      <c r="E195" s="1">
        <f t="shared" si="12"/>
        <v>189</v>
      </c>
      <c r="F195" s="10" t="str">
        <f t="shared" si="13"/>
        <v>MV-9-9</v>
      </c>
      <c r="G195" s="14">
        <f t="shared" si="16"/>
        <v>9</v>
      </c>
      <c r="H195" s="14">
        <f t="shared" si="17"/>
        <v>9</v>
      </c>
      <c r="I195" s="4">
        <f t="shared" si="14"/>
        <v>42.5</v>
      </c>
      <c r="J195" s="2">
        <f t="shared" si="15"/>
        <v>18526250</v>
      </c>
      <c r="K195" s="22">
        <v>1</v>
      </c>
      <c r="N195" t="str">
        <v>MV-9.5-11.5</v>
      </c>
      <c r="O195">
        <v>56.625</v>
      </c>
      <c r="P195" s="19">
        <v>23703063</v>
      </c>
    </row>
    <row r="196" spans="5:16" x14ac:dyDescent="0.25">
      <c r="E196" s="1">
        <f t="shared" si="12"/>
        <v>190</v>
      </c>
      <c r="F196" s="10" t="str">
        <f t="shared" si="13"/>
        <v>MV-9-9.5</v>
      </c>
      <c r="G196" s="14">
        <f t="shared" si="16"/>
        <v>9</v>
      </c>
      <c r="H196" s="14">
        <f t="shared" si="17"/>
        <v>9.5</v>
      </c>
      <c r="I196" s="4">
        <f t="shared" si="14"/>
        <v>44.75</v>
      </c>
      <c r="J196" s="2">
        <f t="shared" si="15"/>
        <v>19350875</v>
      </c>
      <c r="K196" s="22">
        <v>1</v>
      </c>
      <c r="N196" t="str">
        <v>MV-9.5-12</v>
      </c>
      <c r="O196">
        <v>59</v>
      </c>
      <c r="P196" s="19">
        <v>24573500</v>
      </c>
    </row>
    <row r="197" spans="5:16" x14ac:dyDescent="0.25">
      <c r="E197" s="1">
        <f t="shared" si="12"/>
        <v>191</v>
      </c>
      <c r="F197" s="10" t="str">
        <f t="shared" si="13"/>
        <v>MV-9-10</v>
      </c>
      <c r="G197" s="14">
        <f t="shared" si="16"/>
        <v>9</v>
      </c>
      <c r="H197" s="14">
        <f t="shared" si="17"/>
        <v>10</v>
      </c>
      <c r="I197" s="4">
        <f t="shared" si="14"/>
        <v>47</v>
      </c>
      <c r="J197" s="2">
        <f t="shared" si="15"/>
        <v>20175500</v>
      </c>
      <c r="K197" s="22">
        <v>1</v>
      </c>
      <c r="N197" t="str">
        <v>MV-9.5-12.5</v>
      </c>
      <c r="O197">
        <v>61.375</v>
      </c>
      <c r="P197" s="19">
        <v>25443938</v>
      </c>
    </row>
    <row r="198" spans="5:16" x14ac:dyDescent="0.25">
      <c r="E198" s="1">
        <f t="shared" si="12"/>
        <v>192</v>
      </c>
      <c r="F198" s="10" t="str">
        <f t="shared" si="13"/>
        <v>MV-9-10.5</v>
      </c>
      <c r="G198" s="14">
        <f t="shared" si="16"/>
        <v>9</v>
      </c>
      <c r="H198" s="14">
        <f t="shared" si="17"/>
        <v>10.5</v>
      </c>
      <c r="I198" s="4">
        <f t="shared" si="14"/>
        <v>49.25</v>
      </c>
      <c r="J198" s="2">
        <f t="shared" si="15"/>
        <v>21000125</v>
      </c>
      <c r="K198" s="22">
        <v>1</v>
      </c>
      <c r="N198" t="str">
        <v>MV-9.5-13</v>
      </c>
      <c r="O198">
        <v>63.75</v>
      </c>
      <c r="P198" s="19">
        <v>26314375</v>
      </c>
    </row>
    <row r="199" spans="5:16" x14ac:dyDescent="0.25">
      <c r="E199" s="1">
        <f t="shared" ref="E199:E262" si="18">ROW()-6</f>
        <v>193</v>
      </c>
      <c r="F199" s="10" t="str">
        <f t="shared" ref="F199:F262" si="19">$C$4&amp;"-"&amp;G199&amp;"-"&amp;H199</f>
        <v>MV-9-11</v>
      </c>
      <c r="G199" s="14">
        <f t="shared" si="16"/>
        <v>9</v>
      </c>
      <c r="H199" s="14">
        <f t="shared" si="17"/>
        <v>11</v>
      </c>
      <c r="I199" s="4">
        <f t="shared" ref="I199:I262" si="20">SUM(((G199*H199)/4)*2,2)</f>
        <v>51.5</v>
      </c>
      <c r="J199" s="2">
        <f t="shared" ref="J199:J262" si="21">ROUND(SUM(I199*$C$6,$C$5),0)</f>
        <v>21824750</v>
      </c>
      <c r="K199" s="22">
        <v>1</v>
      </c>
      <c r="N199" t="str">
        <v>MV-9.5-13.5</v>
      </c>
      <c r="O199">
        <v>66.125</v>
      </c>
      <c r="P199" s="19">
        <v>27184813</v>
      </c>
    </row>
    <row r="200" spans="5:16" x14ac:dyDescent="0.25">
      <c r="E200" s="1">
        <f t="shared" si="18"/>
        <v>194</v>
      </c>
      <c r="F200" s="10" t="str">
        <f t="shared" si="19"/>
        <v>MV-9-11.5</v>
      </c>
      <c r="G200" s="14">
        <f t="shared" ref="G200:G263" si="22">$G$3+ROUNDDOWN($E199/($I$4+1),0)*0.5</f>
        <v>9</v>
      </c>
      <c r="H200" s="14">
        <f t="shared" ref="H200:H263" si="23">IF(MOD(E200-1,$I$4+1)=0,$H$3,H199+0.5)</f>
        <v>11.5</v>
      </c>
      <c r="I200" s="4">
        <f t="shared" si="20"/>
        <v>53.75</v>
      </c>
      <c r="J200" s="2">
        <f t="shared" si="21"/>
        <v>22649375</v>
      </c>
      <c r="K200" s="22">
        <v>1</v>
      </c>
      <c r="N200" t="str">
        <v>MV-10-7</v>
      </c>
      <c r="O200">
        <v>37</v>
      </c>
      <c r="P200" s="19">
        <v>16510500</v>
      </c>
    </row>
    <row r="201" spans="5:16" x14ac:dyDescent="0.25">
      <c r="E201" s="1">
        <f t="shared" si="18"/>
        <v>195</v>
      </c>
      <c r="F201" s="10" t="str">
        <f t="shared" si="19"/>
        <v>MV-9-12</v>
      </c>
      <c r="G201" s="14">
        <f t="shared" si="22"/>
        <v>9</v>
      </c>
      <c r="H201" s="14">
        <f t="shared" si="23"/>
        <v>12</v>
      </c>
      <c r="I201" s="4">
        <f t="shared" si="20"/>
        <v>56</v>
      </c>
      <c r="J201" s="2">
        <f t="shared" si="21"/>
        <v>23474000</v>
      </c>
      <c r="K201" s="22">
        <v>1</v>
      </c>
      <c r="N201" t="str">
        <v>MV-10-7.5</v>
      </c>
      <c r="O201">
        <v>39.5</v>
      </c>
      <c r="P201" s="19">
        <v>17426750</v>
      </c>
    </row>
    <row r="202" spans="5:16" x14ac:dyDescent="0.25">
      <c r="E202" s="1">
        <f t="shared" si="18"/>
        <v>196</v>
      </c>
      <c r="F202" s="10" t="str">
        <f t="shared" si="19"/>
        <v>MV-9-12.5</v>
      </c>
      <c r="G202" s="14">
        <f t="shared" si="22"/>
        <v>9</v>
      </c>
      <c r="H202" s="14">
        <f t="shared" si="23"/>
        <v>12.5</v>
      </c>
      <c r="I202" s="4">
        <f t="shared" si="20"/>
        <v>58.25</v>
      </c>
      <c r="J202" s="2">
        <f t="shared" si="21"/>
        <v>24298625</v>
      </c>
      <c r="K202" s="22">
        <v>1</v>
      </c>
      <c r="N202" t="str">
        <v>MV-10-8</v>
      </c>
      <c r="O202">
        <v>42</v>
      </c>
      <c r="P202" s="19">
        <v>18343000</v>
      </c>
    </row>
    <row r="203" spans="5:16" x14ac:dyDescent="0.25">
      <c r="E203" s="1">
        <f t="shared" si="18"/>
        <v>197</v>
      </c>
      <c r="F203" s="10" t="str">
        <f t="shared" si="19"/>
        <v>MV-9-13</v>
      </c>
      <c r="G203" s="14">
        <f t="shared" si="22"/>
        <v>9</v>
      </c>
      <c r="H203" s="14">
        <f t="shared" si="23"/>
        <v>13</v>
      </c>
      <c r="I203" s="4">
        <f t="shared" si="20"/>
        <v>60.5</v>
      </c>
      <c r="J203" s="2">
        <f t="shared" si="21"/>
        <v>25123250</v>
      </c>
      <c r="K203" s="22">
        <v>1</v>
      </c>
      <c r="N203" t="str">
        <v>MV-10-8.5</v>
      </c>
      <c r="O203">
        <v>44.5</v>
      </c>
      <c r="P203" s="19">
        <v>19259250</v>
      </c>
    </row>
    <row r="204" spans="5:16" x14ac:dyDescent="0.25">
      <c r="E204" s="1">
        <f t="shared" si="18"/>
        <v>198</v>
      </c>
      <c r="F204" s="10" t="str">
        <f t="shared" si="19"/>
        <v>MV-9-13.5</v>
      </c>
      <c r="G204" s="14">
        <f t="shared" si="22"/>
        <v>9</v>
      </c>
      <c r="H204" s="14">
        <f t="shared" si="23"/>
        <v>13.5</v>
      </c>
      <c r="I204" s="4">
        <f t="shared" si="20"/>
        <v>62.75</v>
      </c>
      <c r="J204" s="2">
        <f t="shared" si="21"/>
        <v>25947875</v>
      </c>
      <c r="K204" s="22">
        <v>1</v>
      </c>
      <c r="N204" t="str">
        <v>MV-10-9</v>
      </c>
      <c r="O204">
        <v>47</v>
      </c>
      <c r="P204" s="19">
        <v>20175500</v>
      </c>
    </row>
    <row r="205" spans="5:16" x14ac:dyDescent="0.25">
      <c r="E205" s="1">
        <f t="shared" si="18"/>
        <v>199</v>
      </c>
      <c r="F205" s="10" t="str">
        <f t="shared" si="19"/>
        <v>MV-9-14</v>
      </c>
      <c r="G205" s="14">
        <f t="shared" si="22"/>
        <v>9</v>
      </c>
      <c r="H205" s="14">
        <f t="shared" si="23"/>
        <v>14</v>
      </c>
      <c r="I205" s="4">
        <f t="shared" si="20"/>
        <v>65</v>
      </c>
      <c r="J205" s="2">
        <f t="shared" si="21"/>
        <v>26772500</v>
      </c>
      <c r="K205" s="22">
        <v>1</v>
      </c>
      <c r="N205" t="str">
        <v>MV-10-9.5</v>
      </c>
      <c r="O205">
        <v>49.5</v>
      </c>
      <c r="P205" s="19">
        <v>21091750</v>
      </c>
    </row>
    <row r="206" spans="5:16" x14ac:dyDescent="0.25">
      <c r="E206" s="1">
        <f t="shared" si="18"/>
        <v>200</v>
      </c>
      <c r="F206" s="10" t="str">
        <f t="shared" si="19"/>
        <v>MV-9-14.5</v>
      </c>
      <c r="G206" s="14">
        <f t="shared" si="22"/>
        <v>9</v>
      </c>
      <c r="H206" s="14">
        <f t="shared" si="23"/>
        <v>14.5</v>
      </c>
      <c r="I206" s="4">
        <f t="shared" si="20"/>
        <v>67.25</v>
      </c>
      <c r="J206" s="2">
        <f t="shared" si="21"/>
        <v>27597125</v>
      </c>
      <c r="K206" s="22">
        <v>1</v>
      </c>
      <c r="N206" t="str">
        <v>MV-10-10</v>
      </c>
      <c r="O206">
        <v>52</v>
      </c>
      <c r="P206" s="19">
        <v>22008000</v>
      </c>
    </row>
    <row r="207" spans="5:16" x14ac:dyDescent="0.25">
      <c r="E207" s="1">
        <f t="shared" si="18"/>
        <v>201</v>
      </c>
      <c r="F207" s="10" t="str">
        <f t="shared" si="19"/>
        <v>MV-9-15</v>
      </c>
      <c r="G207" s="14">
        <f t="shared" si="22"/>
        <v>9</v>
      </c>
      <c r="H207" s="14">
        <f t="shared" si="23"/>
        <v>15</v>
      </c>
      <c r="I207" s="4">
        <f t="shared" si="20"/>
        <v>69.5</v>
      </c>
      <c r="J207" s="2">
        <f t="shared" si="21"/>
        <v>28421750</v>
      </c>
      <c r="K207" s="22"/>
      <c r="N207" t="str">
        <v>MV-10-10.5</v>
      </c>
      <c r="O207">
        <v>54.5</v>
      </c>
      <c r="P207" s="19">
        <v>22924250</v>
      </c>
    </row>
    <row r="208" spans="5:16" x14ac:dyDescent="0.25">
      <c r="E208" s="1">
        <f t="shared" si="18"/>
        <v>202</v>
      </c>
      <c r="F208" s="10" t="str">
        <f t="shared" si="19"/>
        <v>MV-9-15.5</v>
      </c>
      <c r="G208" s="14">
        <f t="shared" si="22"/>
        <v>9</v>
      </c>
      <c r="H208" s="14">
        <f t="shared" si="23"/>
        <v>15.5</v>
      </c>
      <c r="I208" s="4">
        <f t="shared" si="20"/>
        <v>71.75</v>
      </c>
      <c r="J208" s="2">
        <f t="shared" si="21"/>
        <v>29246375</v>
      </c>
      <c r="K208" s="22"/>
      <c r="N208" t="str">
        <v>MV-10-11</v>
      </c>
      <c r="O208">
        <v>57</v>
      </c>
      <c r="P208" s="19">
        <v>23840500</v>
      </c>
    </row>
    <row r="209" spans="5:16" x14ac:dyDescent="0.25">
      <c r="E209" s="1">
        <f t="shared" si="18"/>
        <v>203</v>
      </c>
      <c r="F209" s="10" t="str">
        <f t="shared" si="19"/>
        <v>MV-9-16</v>
      </c>
      <c r="G209" s="14">
        <f t="shared" si="22"/>
        <v>9</v>
      </c>
      <c r="H209" s="14">
        <f t="shared" si="23"/>
        <v>16</v>
      </c>
      <c r="I209" s="4">
        <f t="shared" si="20"/>
        <v>74</v>
      </c>
      <c r="J209" s="2">
        <f t="shared" si="21"/>
        <v>30071000</v>
      </c>
      <c r="K209" s="22"/>
      <c r="N209" t="str">
        <v>MV-10-11.5</v>
      </c>
      <c r="O209">
        <v>59.5</v>
      </c>
      <c r="P209" s="19">
        <v>24756750</v>
      </c>
    </row>
    <row r="210" spans="5:16" x14ac:dyDescent="0.25">
      <c r="E210" s="1">
        <f t="shared" si="18"/>
        <v>204</v>
      </c>
      <c r="F210" s="10" t="str">
        <f t="shared" si="19"/>
        <v>MV-9-16.5</v>
      </c>
      <c r="G210" s="14">
        <f t="shared" si="22"/>
        <v>9</v>
      </c>
      <c r="H210" s="14">
        <f t="shared" si="23"/>
        <v>16.5</v>
      </c>
      <c r="I210" s="4">
        <f t="shared" si="20"/>
        <v>76.25</v>
      </c>
      <c r="J210" s="2">
        <f t="shared" si="21"/>
        <v>30895625</v>
      </c>
      <c r="K210" s="22"/>
      <c r="N210" t="str">
        <v>MV-10-12</v>
      </c>
      <c r="O210">
        <v>62</v>
      </c>
      <c r="P210" s="19">
        <v>25673000</v>
      </c>
    </row>
    <row r="211" spans="5:16" x14ac:dyDescent="0.25">
      <c r="E211" s="1">
        <f t="shared" si="18"/>
        <v>205</v>
      </c>
      <c r="F211" s="10" t="str">
        <f t="shared" si="19"/>
        <v>MV-9-17</v>
      </c>
      <c r="G211" s="14">
        <f t="shared" si="22"/>
        <v>9</v>
      </c>
      <c r="H211" s="14">
        <f t="shared" si="23"/>
        <v>17</v>
      </c>
      <c r="I211" s="4">
        <f t="shared" si="20"/>
        <v>78.5</v>
      </c>
      <c r="J211" s="2">
        <f t="shared" si="21"/>
        <v>31720250</v>
      </c>
      <c r="K211" s="22"/>
      <c r="N211" t="str">
        <v>MV-10-12.5</v>
      </c>
      <c r="O211">
        <v>64.5</v>
      </c>
      <c r="P211" s="19">
        <v>26589250</v>
      </c>
    </row>
    <row r="212" spans="5:16" x14ac:dyDescent="0.25">
      <c r="E212" s="1">
        <f t="shared" si="18"/>
        <v>206</v>
      </c>
      <c r="F212" s="10" t="str">
        <f t="shared" si="19"/>
        <v>MV-9-17.5</v>
      </c>
      <c r="G212" s="14">
        <f t="shared" si="22"/>
        <v>9</v>
      </c>
      <c r="H212" s="14">
        <f t="shared" si="23"/>
        <v>17.5</v>
      </c>
      <c r="I212" s="4">
        <f t="shared" si="20"/>
        <v>80.75</v>
      </c>
      <c r="J212" s="2">
        <f t="shared" si="21"/>
        <v>32544875</v>
      </c>
      <c r="K212" s="22"/>
      <c r="N212" t="str">
        <v>MV-10-13</v>
      </c>
      <c r="O212">
        <v>67</v>
      </c>
      <c r="P212" s="19">
        <v>27505500</v>
      </c>
    </row>
    <row r="213" spans="5:16" x14ac:dyDescent="0.25">
      <c r="E213" s="1">
        <f t="shared" si="18"/>
        <v>207</v>
      </c>
      <c r="F213" s="10" t="str">
        <f t="shared" si="19"/>
        <v>MV-9-18</v>
      </c>
      <c r="G213" s="14">
        <f t="shared" si="22"/>
        <v>9</v>
      </c>
      <c r="H213" s="14">
        <f t="shared" si="23"/>
        <v>18</v>
      </c>
      <c r="I213" s="4">
        <f t="shared" si="20"/>
        <v>83</v>
      </c>
      <c r="J213" s="2">
        <f t="shared" si="21"/>
        <v>33369500</v>
      </c>
      <c r="K213" s="22"/>
      <c r="N213" t="str">
        <v>MV-10.5-7</v>
      </c>
      <c r="O213">
        <v>38.75</v>
      </c>
      <c r="P213" s="19">
        <v>17151875</v>
      </c>
    </row>
    <row r="214" spans="5:16" x14ac:dyDescent="0.25">
      <c r="E214" s="1">
        <f t="shared" si="18"/>
        <v>208</v>
      </c>
      <c r="F214" s="10" t="str">
        <f t="shared" si="19"/>
        <v>MV-9.5-7</v>
      </c>
      <c r="G214" s="14">
        <f t="shared" si="22"/>
        <v>9.5</v>
      </c>
      <c r="H214" s="14">
        <f t="shared" si="23"/>
        <v>7</v>
      </c>
      <c r="I214" s="4">
        <f t="shared" si="20"/>
        <v>35.25</v>
      </c>
      <c r="J214" s="2">
        <f t="shared" si="21"/>
        <v>15869125</v>
      </c>
      <c r="K214" s="22">
        <v>1</v>
      </c>
      <c r="N214" t="str">
        <v>MV-10.5-7.5</v>
      </c>
      <c r="O214">
        <v>41.375</v>
      </c>
      <c r="P214" s="19">
        <v>18113938</v>
      </c>
    </row>
    <row r="215" spans="5:16" x14ac:dyDescent="0.25">
      <c r="E215" s="1">
        <f t="shared" si="18"/>
        <v>209</v>
      </c>
      <c r="F215" s="10" t="str">
        <f t="shared" si="19"/>
        <v>MV-9.5-7.5</v>
      </c>
      <c r="G215" s="14">
        <f t="shared" si="22"/>
        <v>9.5</v>
      </c>
      <c r="H215" s="14">
        <f t="shared" si="23"/>
        <v>7.5</v>
      </c>
      <c r="I215" s="4">
        <f t="shared" si="20"/>
        <v>37.625</v>
      </c>
      <c r="J215" s="2">
        <f t="shared" si="21"/>
        <v>16739563</v>
      </c>
      <c r="K215" s="22">
        <v>1</v>
      </c>
      <c r="N215" t="str">
        <v>MV-10.5-8</v>
      </c>
      <c r="O215">
        <v>44</v>
      </c>
      <c r="P215" s="19">
        <v>19076000</v>
      </c>
    </row>
    <row r="216" spans="5:16" x14ac:dyDescent="0.25">
      <c r="E216" s="1">
        <f t="shared" si="18"/>
        <v>210</v>
      </c>
      <c r="F216" s="10" t="str">
        <f t="shared" si="19"/>
        <v>MV-9.5-8</v>
      </c>
      <c r="G216" s="14">
        <f t="shared" si="22"/>
        <v>9.5</v>
      </c>
      <c r="H216" s="14">
        <f t="shared" si="23"/>
        <v>8</v>
      </c>
      <c r="I216" s="4">
        <f t="shared" si="20"/>
        <v>40</v>
      </c>
      <c r="J216" s="2">
        <f t="shared" si="21"/>
        <v>17610000</v>
      </c>
      <c r="K216" s="22">
        <v>1</v>
      </c>
      <c r="N216" t="str">
        <v>MV-10.5-8.5</v>
      </c>
      <c r="O216">
        <v>46.625</v>
      </c>
      <c r="P216" s="19">
        <v>20038063</v>
      </c>
    </row>
    <row r="217" spans="5:16" x14ac:dyDescent="0.25">
      <c r="E217" s="1">
        <f t="shared" si="18"/>
        <v>211</v>
      </c>
      <c r="F217" s="10" t="str">
        <f t="shared" si="19"/>
        <v>MV-9.5-8.5</v>
      </c>
      <c r="G217" s="14">
        <f t="shared" si="22"/>
        <v>9.5</v>
      </c>
      <c r="H217" s="14">
        <f t="shared" si="23"/>
        <v>8.5</v>
      </c>
      <c r="I217" s="4">
        <f t="shared" si="20"/>
        <v>42.375</v>
      </c>
      <c r="J217" s="2">
        <f t="shared" si="21"/>
        <v>18480438</v>
      </c>
      <c r="K217" s="22">
        <v>1</v>
      </c>
      <c r="N217" t="str">
        <v>MV-10.5-9</v>
      </c>
      <c r="O217">
        <v>49.25</v>
      </c>
      <c r="P217" s="19">
        <v>21000125</v>
      </c>
    </row>
    <row r="218" spans="5:16" x14ac:dyDescent="0.25">
      <c r="E218" s="1">
        <f t="shared" si="18"/>
        <v>212</v>
      </c>
      <c r="F218" s="10" t="str">
        <f t="shared" si="19"/>
        <v>MV-9.5-9</v>
      </c>
      <c r="G218" s="14">
        <f t="shared" si="22"/>
        <v>9.5</v>
      </c>
      <c r="H218" s="14">
        <f t="shared" si="23"/>
        <v>9</v>
      </c>
      <c r="I218" s="4">
        <f t="shared" si="20"/>
        <v>44.75</v>
      </c>
      <c r="J218" s="2">
        <f t="shared" si="21"/>
        <v>19350875</v>
      </c>
      <c r="K218" s="22">
        <v>1</v>
      </c>
      <c r="N218" t="str">
        <v>MV-10.5-9.5</v>
      </c>
      <c r="O218">
        <v>51.875</v>
      </c>
      <c r="P218" s="19">
        <v>21962188</v>
      </c>
    </row>
    <row r="219" spans="5:16" x14ac:dyDescent="0.25">
      <c r="E219" s="1">
        <f t="shared" si="18"/>
        <v>213</v>
      </c>
      <c r="F219" s="10" t="str">
        <f t="shared" si="19"/>
        <v>MV-9.5-9.5</v>
      </c>
      <c r="G219" s="14">
        <f t="shared" si="22"/>
        <v>9.5</v>
      </c>
      <c r="H219" s="14">
        <f t="shared" si="23"/>
        <v>9.5</v>
      </c>
      <c r="I219" s="4">
        <f t="shared" si="20"/>
        <v>47.125</v>
      </c>
      <c r="J219" s="2">
        <f t="shared" si="21"/>
        <v>20221313</v>
      </c>
      <c r="K219" s="22">
        <v>1</v>
      </c>
      <c r="N219" t="str">
        <v>MV-10.5-10</v>
      </c>
      <c r="O219">
        <v>54.5</v>
      </c>
      <c r="P219" s="19">
        <v>22924250</v>
      </c>
    </row>
    <row r="220" spans="5:16" x14ac:dyDescent="0.25">
      <c r="E220" s="1">
        <f t="shared" si="18"/>
        <v>214</v>
      </c>
      <c r="F220" s="10" t="str">
        <f t="shared" si="19"/>
        <v>MV-9.5-10</v>
      </c>
      <c r="G220" s="14">
        <f t="shared" si="22"/>
        <v>9.5</v>
      </c>
      <c r="H220" s="14">
        <f t="shared" si="23"/>
        <v>10</v>
      </c>
      <c r="I220" s="4">
        <f t="shared" si="20"/>
        <v>49.5</v>
      </c>
      <c r="J220" s="2">
        <f t="shared" si="21"/>
        <v>21091750</v>
      </c>
      <c r="K220" s="22">
        <v>1</v>
      </c>
      <c r="N220" t="str">
        <v>MV-10.5-10.5</v>
      </c>
      <c r="O220">
        <v>57.125</v>
      </c>
      <c r="P220" s="19">
        <v>23886313</v>
      </c>
    </row>
    <row r="221" spans="5:16" x14ac:dyDescent="0.25">
      <c r="E221" s="1">
        <f t="shared" si="18"/>
        <v>215</v>
      </c>
      <c r="F221" s="10" t="str">
        <f t="shared" si="19"/>
        <v>MV-9.5-10.5</v>
      </c>
      <c r="G221" s="14">
        <f t="shared" si="22"/>
        <v>9.5</v>
      </c>
      <c r="H221" s="14">
        <f t="shared" si="23"/>
        <v>10.5</v>
      </c>
      <c r="I221" s="4">
        <f t="shared" si="20"/>
        <v>51.875</v>
      </c>
      <c r="J221" s="2">
        <f t="shared" si="21"/>
        <v>21962188</v>
      </c>
      <c r="K221" s="22">
        <v>1</v>
      </c>
      <c r="N221" t="str">
        <v>MV-10.5-11</v>
      </c>
      <c r="O221">
        <v>59.75</v>
      </c>
      <c r="P221" s="19">
        <v>24848375</v>
      </c>
    </row>
    <row r="222" spans="5:16" x14ac:dyDescent="0.25">
      <c r="E222" s="1">
        <f t="shared" si="18"/>
        <v>216</v>
      </c>
      <c r="F222" s="10" t="str">
        <f t="shared" si="19"/>
        <v>MV-9.5-11</v>
      </c>
      <c r="G222" s="14">
        <f t="shared" si="22"/>
        <v>9.5</v>
      </c>
      <c r="H222" s="14">
        <f t="shared" si="23"/>
        <v>11</v>
      </c>
      <c r="I222" s="4">
        <f t="shared" si="20"/>
        <v>54.25</v>
      </c>
      <c r="J222" s="2">
        <f t="shared" si="21"/>
        <v>22832625</v>
      </c>
      <c r="K222" s="22">
        <v>1</v>
      </c>
      <c r="N222" t="str">
        <v>MV-10.5-11.5</v>
      </c>
      <c r="O222">
        <v>62.375</v>
      </c>
      <c r="P222" s="19">
        <v>25810438</v>
      </c>
    </row>
    <row r="223" spans="5:16" x14ac:dyDescent="0.25">
      <c r="E223" s="1">
        <f t="shared" si="18"/>
        <v>217</v>
      </c>
      <c r="F223" s="10" t="str">
        <f t="shared" si="19"/>
        <v>MV-9.5-11.5</v>
      </c>
      <c r="G223" s="14">
        <f t="shared" si="22"/>
        <v>9.5</v>
      </c>
      <c r="H223" s="14">
        <f t="shared" si="23"/>
        <v>11.5</v>
      </c>
      <c r="I223" s="4">
        <f t="shared" si="20"/>
        <v>56.625</v>
      </c>
      <c r="J223" s="2">
        <f t="shared" si="21"/>
        <v>23703063</v>
      </c>
      <c r="K223" s="22">
        <v>1</v>
      </c>
      <c r="N223" t="str">
        <v>MV-10.5-12</v>
      </c>
      <c r="O223">
        <v>65</v>
      </c>
      <c r="P223" s="19">
        <v>26772500</v>
      </c>
    </row>
    <row r="224" spans="5:16" x14ac:dyDescent="0.25">
      <c r="E224" s="1">
        <f t="shared" si="18"/>
        <v>218</v>
      </c>
      <c r="F224" s="10" t="str">
        <f t="shared" si="19"/>
        <v>MV-9.5-12</v>
      </c>
      <c r="G224" s="14">
        <f t="shared" si="22"/>
        <v>9.5</v>
      </c>
      <c r="H224" s="14">
        <f t="shared" si="23"/>
        <v>12</v>
      </c>
      <c r="I224" s="4">
        <f t="shared" si="20"/>
        <v>59</v>
      </c>
      <c r="J224" s="2">
        <f t="shared" si="21"/>
        <v>24573500</v>
      </c>
      <c r="K224" s="22">
        <v>1</v>
      </c>
      <c r="N224" t="str">
        <v>MV-10.5-12.5</v>
      </c>
      <c r="O224">
        <v>67.625</v>
      </c>
      <c r="P224" s="19">
        <v>27734563</v>
      </c>
    </row>
    <row r="225" spans="5:16" x14ac:dyDescent="0.25">
      <c r="E225" s="1">
        <f t="shared" si="18"/>
        <v>219</v>
      </c>
      <c r="F225" s="10" t="str">
        <f t="shared" si="19"/>
        <v>MV-9.5-12.5</v>
      </c>
      <c r="G225" s="14">
        <f t="shared" si="22"/>
        <v>9.5</v>
      </c>
      <c r="H225" s="14">
        <f t="shared" si="23"/>
        <v>12.5</v>
      </c>
      <c r="I225" s="4">
        <f t="shared" si="20"/>
        <v>61.375</v>
      </c>
      <c r="J225" s="2">
        <f t="shared" si="21"/>
        <v>25443938</v>
      </c>
      <c r="K225" s="22">
        <v>1</v>
      </c>
      <c r="N225" t="str">
        <v>MV-11-7</v>
      </c>
      <c r="O225">
        <v>40.5</v>
      </c>
      <c r="P225" s="19">
        <v>17793250</v>
      </c>
    </row>
    <row r="226" spans="5:16" x14ac:dyDescent="0.25">
      <c r="E226" s="1">
        <f t="shared" si="18"/>
        <v>220</v>
      </c>
      <c r="F226" s="10" t="str">
        <f t="shared" si="19"/>
        <v>MV-9.5-13</v>
      </c>
      <c r="G226" s="14">
        <f t="shared" si="22"/>
        <v>9.5</v>
      </c>
      <c r="H226" s="14">
        <f t="shared" si="23"/>
        <v>13</v>
      </c>
      <c r="I226" s="4">
        <f t="shared" si="20"/>
        <v>63.75</v>
      </c>
      <c r="J226" s="2">
        <f t="shared" si="21"/>
        <v>26314375</v>
      </c>
      <c r="K226" s="22">
        <v>1</v>
      </c>
      <c r="N226" t="str">
        <v>MV-11-7.5</v>
      </c>
      <c r="O226">
        <v>43.25</v>
      </c>
      <c r="P226" s="19">
        <v>18801125</v>
      </c>
    </row>
    <row r="227" spans="5:16" x14ac:dyDescent="0.25">
      <c r="E227" s="1">
        <f t="shared" si="18"/>
        <v>221</v>
      </c>
      <c r="F227" s="10" t="str">
        <f t="shared" si="19"/>
        <v>MV-9.5-13.5</v>
      </c>
      <c r="G227" s="14">
        <f t="shared" si="22"/>
        <v>9.5</v>
      </c>
      <c r="H227" s="14">
        <f t="shared" si="23"/>
        <v>13.5</v>
      </c>
      <c r="I227" s="4">
        <f t="shared" si="20"/>
        <v>66.125</v>
      </c>
      <c r="J227" s="2">
        <f t="shared" si="21"/>
        <v>27184813</v>
      </c>
      <c r="K227" s="22">
        <v>1</v>
      </c>
      <c r="N227" t="str">
        <v>MV-11-8</v>
      </c>
      <c r="O227">
        <v>46</v>
      </c>
      <c r="P227" s="19">
        <v>19809000</v>
      </c>
    </row>
    <row r="228" spans="5:16" x14ac:dyDescent="0.25">
      <c r="E228" s="1">
        <f t="shared" si="18"/>
        <v>222</v>
      </c>
      <c r="F228" s="10" t="str">
        <f t="shared" si="19"/>
        <v>MV-9.5-14</v>
      </c>
      <c r="G228" s="14">
        <f t="shared" si="22"/>
        <v>9.5</v>
      </c>
      <c r="H228" s="14">
        <f t="shared" si="23"/>
        <v>14</v>
      </c>
      <c r="I228" s="4">
        <f t="shared" si="20"/>
        <v>68.5</v>
      </c>
      <c r="J228" s="2">
        <f t="shared" si="21"/>
        <v>28055250</v>
      </c>
      <c r="K228" s="22"/>
      <c r="N228" t="str">
        <v>MV-11-8.5</v>
      </c>
      <c r="O228">
        <v>48.75</v>
      </c>
      <c r="P228" s="19">
        <v>20816875</v>
      </c>
    </row>
    <row r="229" spans="5:16" x14ac:dyDescent="0.25">
      <c r="E229" s="1">
        <f t="shared" si="18"/>
        <v>223</v>
      </c>
      <c r="F229" s="10" t="str">
        <f t="shared" si="19"/>
        <v>MV-9.5-14.5</v>
      </c>
      <c r="G229" s="14">
        <f t="shared" si="22"/>
        <v>9.5</v>
      </c>
      <c r="H229" s="14">
        <f t="shared" si="23"/>
        <v>14.5</v>
      </c>
      <c r="I229" s="4">
        <f t="shared" si="20"/>
        <v>70.875</v>
      </c>
      <c r="J229" s="2">
        <f t="shared" si="21"/>
        <v>28925688</v>
      </c>
      <c r="K229" s="22"/>
      <c r="N229" t="str">
        <v>MV-11-9</v>
      </c>
      <c r="O229">
        <v>51.5</v>
      </c>
      <c r="P229" s="19">
        <v>21824750</v>
      </c>
    </row>
    <row r="230" spans="5:16" x14ac:dyDescent="0.25">
      <c r="E230" s="1">
        <f t="shared" si="18"/>
        <v>224</v>
      </c>
      <c r="F230" s="10" t="str">
        <f t="shared" si="19"/>
        <v>MV-9.5-15</v>
      </c>
      <c r="G230" s="14">
        <f t="shared" si="22"/>
        <v>9.5</v>
      </c>
      <c r="H230" s="14">
        <f t="shared" si="23"/>
        <v>15</v>
      </c>
      <c r="I230" s="4">
        <f t="shared" si="20"/>
        <v>73.25</v>
      </c>
      <c r="J230" s="2">
        <f t="shared" si="21"/>
        <v>29796125</v>
      </c>
      <c r="K230" s="22"/>
      <c r="N230" t="str">
        <v>MV-11-9.5</v>
      </c>
      <c r="O230">
        <v>54.25</v>
      </c>
      <c r="P230" s="19">
        <v>22832625</v>
      </c>
    </row>
    <row r="231" spans="5:16" x14ac:dyDescent="0.25">
      <c r="E231" s="1">
        <f t="shared" si="18"/>
        <v>225</v>
      </c>
      <c r="F231" s="10" t="str">
        <f t="shared" si="19"/>
        <v>MV-9.5-15.5</v>
      </c>
      <c r="G231" s="14">
        <f t="shared" si="22"/>
        <v>9.5</v>
      </c>
      <c r="H231" s="14">
        <f t="shared" si="23"/>
        <v>15.5</v>
      </c>
      <c r="I231" s="4">
        <f t="shared" si="20"/>
        <v>75.625</v>
      </c>
      <c r="J231" s="2">
        <f t="shared" si="21"/>
        <v>30666563</v>
      </c>
      <c r="K231" s="22"/>
      <c r="N231" t="str">
        <v>MV-11-10</v>
      </c>
      <c r="O231">
        <v>57</v>
      </c>
      <c r="P231" s="19">
        <v>23840500</v>
      </c>
    </row>
    <row r="232" spans="5:16" x14ac:dyDescent="0.25">
      <c r="E232" s="1">
        <f t="shared" si="18"/>
        <v>226</v>
      </c>
      <c r="F232" s="10" t="str">
        <f t="shared" si="19"/>
        <v>MV-9.5-16</v>
      </c>
      <c r="G232" s="14">
        <f t="shared" si="22"/>
        <v>9.5</v>
      </c>
      <c r="H232" s="14">
        <f t="shared" si="23"/>
        <v>16</v>
      </c>
      <c r="I232" s="4">
        <f t="shared" si="20"/>
        <v>78</v>
      </c>
      <c r="J232" s="2">
        <f t="shared" si="21"/>
        <v>31537000</v>
      </c>
      <c r="K232" s="22"/>
      <c r="N232" t="str">
        <v>MV-11-10.5</v>
      </c>
      <c r="O232">
        <v>59.75</v>
      </c>
      <c r="P232" s="19">
        <v>24848375</v>
      </c>
    </row>
    <row r="233" spans="5:16" x14ac:dyDescent="0.25">
      <c r="E233" s="1">
        <f t="shared" si="18"/>
        <v>227</v>
      </c>
      <c r="F233" s="10" t="str">
        <f t="shared" si="19"/>
        <v>MV-9.5-16.5</v>
      </c>
      <c r="G233" s="14">
        <f t="shared" si="22"/>
        <v>9.5</v>
      </c>
      <c r="H233" s="14">
        <f t="shared" si="23"/>
        <v>16.5</v>
      </c>
      <c r="I233" s="4">
        <f t="shared" si="20"/>
        <v>80.375</v>
      </c>
      <c r="J233" s="2">
        <f t="shared" si="21"/>
        <v>32407438</v>
      </c>
      <c r="K233" s="22"/>
      <c r="N233" t="str">
        <v>MV-11-11</v>
      </c>
      <c r="O233">
        <v>62.5</v>
      </c>
      <c r="P233" s="19">
        <v>25856250</v>
      </c>
    </row>
    <row r="234" spans="5:16" x14ac:dyDescent="0.25">
      <c r="E234" s="1">
        <f t="shared" si="18"/>
        <v>228</v>
      </c>
      <c r="F234" s="10" t="str">
        <f t="shared" si="19"/>
        <v>MV-9.5-17</v>
      </c>
      <c r="G234" s="14">
        <f t="shared" si="22"/>
        <v>9.5</v>
      </c>
      <c r="H234" s="14">
        <f t="shared" si="23"/>
        <v>17</v>
      </c>
      <c r="I234" s="4">
        <f t="shared" si="20"/>
        <v>82.75</v>
      </c>
      <c r="J234" s="2">
        <f t="shared" si="21"/>
        <v>33277875</v>
      </c>
      <c r="K234" s="22"/>
      <c r="N234" t="str">
        <v>MV-11-11.5</v>
      </c>
      <c r="O234">
        <v>65.25</v>
      </c>
      <c r="P234" s="19">
        <v>26864125</v>
      </c>
    </row>
    <row r="235" spans="5:16" x14ac:dyDescent="0.25">
      <c r="E235" s="1">
        <f t="shared" si="18"/>
        <v>229</v>
      </c>
      <c r="F235" s="10" t="str">
        <f t="shared" si="19"/>
        <v>MV-9.5-17.5</v>
      </c>
      <c r="G235" s="14">
        <f t="shared" si="22"/>
        <v>9.5</v>
      </c>
      <c r="H235" s="14">
        <f t="shared" si="23"/>
        <v>17.5</v>
      </c>
      <c r="I235" s="4">
        <f t="shared" si="20"/>
        <v>85.125</v>
      </c>
      <c r="J235" s="2">
        <f t="shared" si="21"/>
        <v>34148313</v>
      </c>
      <c r="K235" s="22"/>
      <c r="N235" t="str">
        <v>MV-11.5-7</v>
      </c>
      <c r="O235">
        <v>42.25</v>
      </c>
      <c r="P235" s="19">
        <v>18434625</v>
      </c>
    </row>
    <row r="236" spans="5:16" x14ac:dyDescent="0.25">
      <c r="E236" s="1">
        <f t="shared" si="18"/>
        <v>230</v>
      </c>
      <c r="F236" s="10" t="str">
        <f t="shared" si="19"/>
        <v>MV-9.5-18</v>
      </c>
      <c r="G236" s="14">
        <f t="shared" si="22"/>
        <v>9.5</v>
      </c>
      <c r="H236" s="14">
        <f t="shared" si="23"/>
        <v>18</v>
      </c>
      <c r="I236" s="4">
        <f t="shared" si="20"/>
        <v>87.5</v>
      </c>
      <c r="J236" s="2">
        <f t="shared" si="21"/>
        <v>35018750</v>
      </c>
      <c r="K236" s="22"/>
      <c r="N236" t="str">
        <v>MV-11.5-7.5</v>
      </c>
      <c r="O236">
        <v>45.125</v>
      </c>
      <c r="P236" s="19">
        <v>19488313</v>
      </c>
    </row>
    <row r="237" spans="5:16" x14ac:dyDescent="0.25">
      <c r="E237" s="1">
        <f t="shared" si="18"/>
        <v>231</v>
      </c>
      <c r="F237" s="10" t="str">
        <f t="shared" si="19"/>
        <v>MV-10-7</v>
      </c>
      <c r="G237" s="14">
        <f t="shared" si="22"/>
        <v>10</v>
      </c>
      <c r="H237" s="14">
        <f t="shared" si="23"/>
        <v>7</v>
      </c>
      <c r="I237" s="4">
        <f t="shared" si="20"/>
        <v>37</v>
      </c>
      <c r="J237" s="2">
        <f t="shared" si="21"/>
        <v>16510500</v>
      </c>
      <c r="K237" s="22">
        <v>1</v>
      </c>
      <c r="N237" t="str">
        <v>MV-11.5-8</v>
      </c>
      <c r="O237">
        <v>48</v>
      </c>
      <c r="P237" s="19">
        <v>20542000</v>
      </c>
    </row>
    <row r="238" spans="5:16" x14ac:dyDescent="0.25">
      <c r="E238" s="1">
        <f t="shared" si="18"/>
        <v>232</v>
      </c>
      <c r="F238" s="10" t="str">
        <f t="shared" si="19"/>
        <v>MV-10-7.5</v>
      </c>
      <c r="G238" s="14">
        <f t="shared" si="22"/>
        <v>10</v>
      </c>
      <c r="H238" s="14">
        <f t="shared" si="23"/>
        <v>7.5</v>
      </c>
      <c r="I238" s="4">
        <f t="shared" si="20"/>
        <v>39.5</v>
      </c>
      <c r="J238" s="2">
        <f t="shared" si="21"/>
        <v>17426750</v>
      </c>
      <c r="K238" s="22">
        <v>1</v>
      </c>
      <c r="N238" t="str">
        <v>MV-11.5-8.5</v>
      </c>
      <c r="O238">
        <v>50.875</v>
      </c>
      <c r="P238" s="19">
        <v>21595688</v>
      </c>
    </row>
    <row r="239" spans="5:16" x14ac:dyDescent="0.25">
      <c r="E239" s="1">
        <f t="shared" si="18"/>
        <v>233</v>
      </c>
      <c r="F239" s="10" t="str">
        <f t="shared" si="19"/>
        <v>MV-10-8</v>
      </c>
      <c r="G239" s="14">
        <f t="shared" si="22"/>
        <v>10</v>
      </c>
      <c r="H239" s="14">
        <f t="shared" si="23"/>
        <v>8</v>
      </c>
      <c r="I239" s="4">
        <f t="shared" si="20"/>
        <v>42</v>
      </c>
      <c r="J239" s="2">
        <f t="shared" si="21"/>
        <v>18343000</v>
      </c>
      <c r="K239" s="22">
        <v>1</v>
      </c>
      <c r="N239" t="str">
        <v>MV-11.5-9</v>
      </c>
      <c r="O239">
        <v>53.75</v>
      </c>
      <c r="P239" s="19">
        <v>22649375</v>
      </c>
    </row>
    <row r="240" spans="5:16" x14ac:dyDescent="0.25">
      <c r="E240" s="1">
        <f t="shared" si="18"/>
        <v>234</v>
      </c>
      <c r="F240" s="10" t="str">
        <f t="shared" si="19"/>
        <v>MV-10-8.5</v>
      </c>
      <c r="G240" s="14">
        <f t="shared" si="22"/>
        <v>10</v>
      </c>
      <c r="H240" s="14">
        <f t="shared" si="23"/>
        <v>8.5</v>
      </c>
      <c r="I240" s="4">
        <f t="shared" si="20"/>
        <v>44.5</v>
      </c>
      <c r="J240" s="2">
        <f t="shared" si="21"/>
        <v>19259250</v>
      </c>
      <c r="K240" s="22">
        <v>1</v>
      </c>
      <c r="N240" t="str">
        <v>MV-11.5-9.5</v>
      </c>
      <c r="O240">
        <v>56.625</v>
      </c>
      <c r="P240" s="19">
        <v>23703063</v>
      </c>
    </row>
    <row r="241" spans="5:16" x14ac:dyDescent="0.25">
      <c r="E241" s="1">
        <f t="shared" si="18"/>
        <v>235</v>
      </c>
      <c r="F241" s="10" t="str">
        <f t="shared" si="19"/>
        <v>MV-10-9</v>
      </c>
      <c r="G241" s="14">
        <f t="shared" si="22"/>
        <v>10</v>
      </c>
      <c r="H241" s="14">
        <f t="shared" si="23"/>
        <v>9</v>
      </c>
      <c r="I241" s="4">
        <f t="shared" si="20"/>
        <v>47</v>
      </c>
      <c r="J241" s="2">
        <f t="shared" si="21"/>
        <v>20175500</v>
      </c>
      <c r="K241" s="22">
        <v>1</v>
      </c>
      <c r="N241" t="str">
        <v>MV-11.5-10</v>
      </c>
      <c r="O241">
        <v>59.5</v>
      </c>
      <c r="P241" s="19">
        <v>24756750</v>
      </c>
    </row>
    <row r="242" spans="5:16" x14ac:dyDescent="0.25">
      <c r="E242" s="1">
        <f t="shared" si="18"/>
        <v>236</v>
      </c>
      <c r="F242" s="10" t="str">
        <f t="shared" si="19"/>
        <v>MV-10-9.5</v>
      </c>
      <c r="G242" s="14">
        <f t="shared" si="22"/>
        <v>10</v>
      </c>
      <c r="H242" s="14">
        <f t="shared" si="23"/>
        <v>9.5</v>
      </c>
      <c r="I242" s="4">
        <f t="shared" si="20"/>
        <v>49.5</v>
      </c>
      <c r="J242" s="2">
        <f t="shared" si="21"/>
        <v>21091750</v>
      </c>
      <c r="K242" s="22">
        <v>1</v>
      </c>
      <c r="N242" t="str">
        <v>MV-11.5-10.5</v>
      </c>
      <c r="O242">
        <v>62.375</v>
      </c>
      <c r="P242" s="19">
        <v>25810438</v>
      </c>
    </row>
    <row r="243" spans="5:16" x14ac:dyDescent="0.25">
      <c r="E243" s="1">
        <f t="shared" si="18"/>
        <v>237</v>
      </c>
      <c r="F243" s="10" t="str">
        <f t="shared" si="19"/>
        <v>MV-10-10</v>
      </c>
      <c r="G243" s="14">
        <f t="shared" si="22"/>
        <v>10</v>
      </c>
      <c r="H243" s="14">
        <f t="shared" si="23"/>
        <v>10</v>
      </c>
      <c r="I243" s="4">
        <f t="shared" si="20"/>
        <v>52</v>
      </c>
      <c r="J243" s="2">
        <f t="shared" si="21"/>
        <v>22008000</v>
      </c>
      <c r="K243" s="22">
        <v>1</v>
      </c>
      <c r="N243" t="str">
        <v>MV-11.5-11</v>
      </c>
      <c r="O243">
        <v>65.25</v>
      </c>
      <c r="P243" s="19">
        <v>26864125</v>
      </c>
    </row>
    <row r="244" spans="5:16" x14ac:dyDescent="0.25">
      <c r="E244" s="1">
        <f t="shared" si="18"/>
        <v>238</v>
      </c>
      <c r="F244" s="10" t="str">
        <f t="shared" si="19"/>
        <v>MV-10-10.5</v>
      </c>
      <c r="G244" s="14">
        <f t="shared" si="22"/>
        <v>10</v>
      </c>
      <c r="H244" s="14">
        <f t="shared" si="23"/>
        <v>10.5</v>
      </c>
      <c r="I244" s="4">
        <f t="shared" si="20"/>
        <v>54.5</v>
      </c>
      <c r="J244" s="2">
        <f t="shared" si="21"/>
        <v>22924250</v>
      </c>
      <c r="K244" s="22">
        <v>1</v>
      </c>
      <c r="P244" s="19"/>
    </row>
    <row r="245" spans="5:16" x14ac:dyDescent="0.25">
      <c r="E245" s="1">
        <f t="shared" si="18"/>
        <v>239</v>
      </c>
      <c r="F245" s="10" t="str">
        <f t="shared" si="19"/>
        <v>MV-10-11</v>
      </c>
      <c r="G245" s="14">
        <f t="shared" si="22"/>
        <v>10</v>
      </c>
      <c r="H245" s="14">
        <f t="shared" si="23"/>
        <v>11</v>
      </c>
      <c r="I245" s="4">
        <f t="shared" si="20"/>
        <v>57</v>
      </c>
      <c r="J245" s="2">
        <f t="shared" si="21"/>
        <v>23840500</v>
      </c>
      <c r="K245" s="22">
        <v>1</v>
      </c>
      <c r="P245" s="19"/>
    </row>
    <row r="246" spans="5:16" x14ac:dyDescent="0.25">
      <c r="E246" s="1">
        <f t="shared" si="18"/>
        <v>240</v>
      </c>
      <c r="F246" s="10" t="str">
        <f t="shared" si="19"/>
        <v>MV-10-11.5</v>
      </c>
      <c r="G246" s="14">
        <f t="shared" si="22"/>
        <v>10</v>
      </c>
      <c r="H246" s="14">
        <f t="shared" si="23"/>
        <v>11.5</v>
      </c>
      <c r="I246" s="4">
        <f t="shared" si="20"/>
        <v>59.5</v>
      </c>
      <c r="J246" s="2">
        <f t="shared" si="21"/>
        <v>24756750</v>
      </c>
      <c r="K246" s="22">
        <v>1</v>
      </c>
      <c r="P246" s="19"/>
    </row>
    <row r="247" spans="5:16" x14ac:dyDescent="0.25">
      <c r="E247" s="1">
        <f t="shared" si="18"/>
        <v>241</v>
      </c>
      <c r="F247" s="10" t="str">
        <f t="shared" si="19"/>
        <v>MV-10-12</v>
      </c>
      <c r="G247" s="14">
        <f t="shared" si="22"/>
        <v>10</v>
      </c>
      <c r="H247" s="14">
        <f t="shared" si="23"/>
        <v>12</v>
      </c>
      <c r="I247" s="4">
        <f t="shared" si="20"/>
        <v>62</v>
      </c>
      <c r="J247" s="2">
        <f t="shared" si="21"/>
        <v>25673000</v>
      </c>
      <c r="K247" s="22">
        <v>1</v>
      </c>
      <c r="P247" s="19"/>
    </row>
    <row r="248" spans="5:16" x14ac:dyDescent="0.25">
      <c r="E248" s="1">
        <f t="shared" si="18"/>
        <v>242</v>
      </c>
      <c r="F248" s="10" t="str">
        <f t="shared" si="19"/>
        <v>MV-10-12.5</v>
      </c>
      <c r="G248" s="14">
        <f t="shared" si="22"/>
        <v>10</v>
      </c>
      <c r="H248" s="14">
        <f t="shared" si="23"/>
        <v>12.5</v>
      </c>
      <c r="I248" s="4">
        <f t="shared" si="20"/>
        <v>64.5</v>
      </c>
      <c r="J248" s="2">
        <f t="shared" si="21"/>
        <v>26589250</v>
      </c>
      <c r="K248" s="22">
        <v>1</v>
      </c>
      <c r="P248" s="19"/>
    </row>
    <row r="249" spans="5:16" x14ac:dyDescent="0.25">
      <c r="E249" s="1">
        <f t="shared" si="18"/>
        <v>243</v>
      </c>
      <c r="F249" s="10" t="str">
        <f t="shared" si="19"/>
        <v>MV-10-13</v>
      </c>
      <c r="G249" s="14">
        <f t="shared" si="22"/>
        <v>10</v>
      </c>
      <c r="H249" s="14">
        <f t="shared" si="23"/>
        <v>13</v>
      </c>
      <c r="I249" s="4">
        <f t="shared" si="20"/>
        <v>67</v>
      </c>
      <c r="J249" s="2">
        <f t="shared" si="21"/>
        <v>27505500</v>
      </c>
      <c r="K249" s="22">
        <v>1</v>
      </c>
      <c r="P249" s="19"/>
    </row>
    <row r="250" spans="5:16" x14ac:dyDescent="0.25">
      <c r="E250" s="1">
        <f t="shared" si="18"/>
        <v>244</v>
      </c>
      <c r="F250" s="10" t="str">
        <f t="shared" si="19"/>
        <v>MV-10-13.5</v>
      </c>
      <c r="G250" s="14">
        <f t="shared" si="22"/>
        <v>10</v>
      </c>
      <c r="H250" s="14">
        <f t="shared" si="23"/>
        <v>13.5</v>
      </c>
      <c r="I250" s="4">
        <f t="shared" si="20"/>
        <v>69.5</v>
      </c>
      <c r="J250" s="2">
        <f t="shared" si="21"/>
        <v>28421750</v>
      </c>
      <c r="K250" s="22"/>
      <c r="P250" s="19"/>
    </row>
    <row r="251" spans="5:16" x14ac:dyDescent="0.25">
      <c r="E251" s="1">
        <f t="shared" si="18"/>
        <v>245</v>
      </c>
      <c r="F251" s="10" t="str">
        <f t="shared" si="19"/>
        <v>MV-10-14</v>
      </c>
      <c r="G251" s="14">
        <f t="shared" si="22"/>
        <v>10</v>
      </c>
      <c r="H251" s="14">
        <f t="shared" si="23"/>
        <v>14</v>
      </c>
      <c r="I251" s="4">
        <f t="shared" si="20"/>
        <v>72</v>
      </c>
      <c r="J251" s="2">
        <f t="shared" si="21"/>
        <v>29338000</v>
      </c>
      <c r="K251" s="22"/>
      <c r="P251" s="19"/>
    </row>
    <row r="252" spans="5:16" x14ac:dyDescent="0.25">
      <c r="E252" s="1">
        <f t="shared" si="18"/>
        <v>246</v>
      </c>
      <c r="F252" s="10" t="str">
        <f t="shared" si="19"/>
        <v>MV-10-14.5</v>
      </c>
      <c r="G252" s="14">
        <f t="shared" si="22"/>
        <v>10</v>
      </c>
      <c r="H252" s="14">
        <f t="shared" si="23"/>
        <v>14.5</v>
      </c>
      <c r="I252" s="4">
        <f t="shared" si="20"/>
        <v>74.5</v>
      </c>
      <c r="J252" s="2">
        <f t="shared" si="21"/>
        <v>30254250</v>
      </c>
      <c r="K252" s="22"/>
      <c r="P252" s="19"/>
    </row>
    <row r="253" spans="5:16" x14ac:dyDescent="0.25">
      <c r="E253" s="1">
        <f t="shared" si="18"/>
        <v>247</v>
      </c>
      <c r="F253" s="10" t="str">
        <f t="shared" si="19"/>
        <v>MV-10-15</v>
      </c>
      <c r="G253" s="14">
        <f t="shared" si="22"/>
        <v>10</v>
      </c>
      <c r="H253" s="14">
        <f t="shared" si="23"/>
        <v>15</v>
      </c>
      <c r="I253" s="4">
        <f t="shared" si="20"/>
        <v>77</v>
      </c>
      <c r="J253" s="2">
        <f t="shared" si="21"/>
        <v>31170500</v>
      </c>
      <c r="K253" s="22"/>
      <c r="P253" s="19"/>
    </row>
    <row r="254" spans="5:16" x14ac:dyDescent="0.25">
      <c r="E254" s="1">
        <f t="shared" si="18"/>
        <v>248</v>
      </c>
      <c r="F254" s="10" t="str">
        <f t="shared" si="19"/>
        <v>MV-10-15.5</v>
      </c>
      <c r="G254" s="14">
        <f t="shared" si="22"/>
        <v>10</v>
      </c>
      <c r="H254" s="14">
        <f t="shared" si="23"/>
        <v>15.5</v>
      </c>
      <c r="I254" s="4">
        <f t="shared" si="20"/>
        <v>79.5</v>
      </c>
      <c r="J254" s="2">
        <f t="shared" si="21"/>
        <v>32086750</v>
      </c>
      <c r="K254" s="22"/>
      <c r="P254" s="19"/>
    </row>
    <row r="255" spans="5:16" x14ac:dyDescent="0.25">
      <c r="E255" s="1">
        <f t="shared" si="18"/>
        <v>249</v>
      </c>
      <c r="F255" s="10" t="str">
        <f t="shared" si="19"/>
        <v>MV-10-16</v>
      </c>
      <c r="G255" s="14">
        <f t="shared" si="22"/>
        <v>10</v>
      </c>
      <c r="H255" s="14">
        <f t="shared" si="23"/>
        <v>16</v>
      </c>
      <c r="I255" s="4">
        <f t="shared" si="20"/>
        <v>82</v>
      </c>
      <c r="J255" s="2">
        <f t="shared" si="21"/>
        <v>33003000</v>
      </c>
      <c r="K255" s="22"/>
      <c r="P255" s="19"/>
    </row>
    <row r="256" spans="5:16" x14ac:dyDescent="0.25">
      <c r="E256" s="1">
        <f t="shared" si="18"/>
        <v>250</v>
      </c>
      <c r="F256" s="10" t="str">
        <f t="shared" si="19"/>
        <v>MV-10-16.5</v>
      </c>
      <c r="G256" s="14">
        <f t="shared" si="22"/>
        <v>10</v>
      </c>
      <c r="H256" s="14">
        <f t="shared" si="23"/>
        <v>16.5</v>
      </c>
      <c r="I256" s="4">
        <f t="shared" si="20"/>
        <v>84.5</v>
      </c>
      <c r="J256" s="2">
        <f t="shared" si="21"/>
        <v>33919250</v>
      </c>
      <c r="K256" s="22"/>
      <c r="P256" s="19"/>
    </row>
    <row r="257" spans="5:16" x14ac:dyDescent="0.25">
      <c r="E257" s="1">
        <f t="shared" si="18"/>
        <v>251</v>
      </c>
      <c r="F257" s="10" t="str">
        <f t="shared" si="19"/>
        <v>MV-10-17</v>
      </c>
      <c r="G257" s="14">
        <f t="shared" si="22"/>
        <v>10</v>
      </c>
      <c r="H257" s="14">
        <f t="shared" si="23"/>
        <v>17</v>
      </c>
      <c r="I257" s="4">
        <f t="shared" si="20"/>
        <v>87</v>
      </c>
      <c r="J257" s="2">
        <f t="shared" si="21"/>
        <v>34835500</v>
      </c>
      <c r="K257" s="22"/>
      <c r="P257" s="19"/>
    </row>
    <row r="258" spans="5:16" x14ac:dyDescent="0.25">
      <c r="E258" s="1">
        <f t="shared" si="18"/>
        <v>252</v>
      </c>
      <c r="F258" s="10" t="str">
        <f t="shared" si="19"/>
        <v>MV-10-17.5</v>
      </c>
      <c r="G258" s="14">
        <f t="shared" si="22"/>
        <v>10</v>
      </c>
      <c r="H258" s="14">
        <f t="shared" si="23"/>
        <v>17.5</v>
      </c>
      <c r="I258" s="4">
        <f t="shared" si="20"/>
        <v>89.5</v>
      </c>
      <c r="J258" s="2">
        <f t="shared" si="21"/>
        <v>35751750</v>
      </c>
      <c r="K258" s="22"/>
      <c r="P258" s="19"/>
    </row>
    <row r="259" spans="5:16" x14ac:dyDescent="0.25">
      <c r="E259" s="1">
        <f t="shared" si="18"/>
        <v>253</v>
      </c>
      <c r="F259" s="10" t="str">
        <f t="shared" si="19"/>
        <v>MV-10-18</v>
      </c>
      <c r="G259" s="14">
        <f t="shared" si="22"/>
        <v>10</v>
      </c>
      <c r="H259" s="14">
        <f t="shared" si="23"/>
        <v>18</v>
      </c>
      <c r="I259" s="4">
        <f t="shared" si="20"/>
        <v>92</v>
      </c>
      <c r="J259" s="2">
        <f t="shared" si="21"/>
        <v>36668000</v>
      </c>
      <c r="K259" s="22"/>
      <c r="P259" s="19"/>
    </row>
    <row r="260" spans="5:16" x14ac:dyDescent="0.25">
      <c r="E260" s="1">
        <f t="shared" si="18"/>
        <v>254</v>
      </c>
      <c r="F260" s="10" t="str">
        <f t="shared" si="19"/>
        <v>MV-10.5-7</v>
      </c>
      <c r="G260" s="14">
        <f t="shared" si="22"/>
        <v>10.5</v>
      </c>
      <c r="H260" s="14">
        <f t="shared" si="23"/>
        <v>7</v>
      </c>
      <c r="I260" s="4">
        <f t="shared" si="20"/>
        <v>38.75</v>
      </c>
      <c r="J260" s="2">
        <f t="shared" si="21"/>
        <v>17151875</v>
      </c>
      <c r="K260" s="22">
        <v>1</v>
      </c>
      <c r="P260" s="19"/>
    </row>
    <row r="261" spans="5:16" x14ac:dyDescent="0.25">
      <c r="E261" s="1">
        <f t="shared" si="18"/>
        <v>255</v>
      </c>
      <c r="F261" s="10" t="str">
        <f t="shared" si="19"/>
        <v>MV-10.5-7.5</v>
      </c>
      <c r="G261" s="14">
        <f t="shared" si="22"/>
        <v>10.5</v>
      </c>
      <c r="H261" s="14">
        <f t="shared" si="23"/>
        <v>7.5</v>
      </c>
      <c r="I261" s="4">
        <f t="shared" si="20"/>
        <v>41.375</v>
      </c>
      <c r="J261" s="2">
        <f t="shared" si="21"/>
        <v>18113938</v>
      </c>
      <c r="K261" s="22">
        <v>1</v>
      </c>
      <c r="P261" s="19"/>
    </row>
    <row r="262" spans="5:16" x14ac:dyDescent="0.25">
      <c r="E262" s="1">
        <f t="shared" si="18"/>
        <v>256</v>
      </c>
      <c r="F262" s="10" t="str">
        <f t="shared" si="19"/>
        <v>MV-10.5-8</v>
      </c>
      <c r="G262" s="14">
        <f t="shared" si="22"/>
        <v>10.5</v>
      </c>
      <c r="H262" s="14">
        <f t="shared" si="23"/>
        <v>8</v>
      </c>
      <c r="I262" s="4">
        <f t="shared" si="20"/>
        <v>44</v>
      </c>
      <c r="J262" s="2">
        <f t="shared" si="21"/>
        <v>19076000</v>
      </c>
      <c r="K262" s="22">
        <v>1</v>
      </c>
      <c r="P262" s="19"/>
    </row>
    <row r="263" spans="5:16" x14ac:dyDescent="0.25">
      <c r="E263" s="1">
        <f t="shared" ref="E263:E327" si="24">ROW()-6</f>
        <v>257</v>
      </c>
      <c r="F263" s="10" t="str">
        <f t="shared" ref="F263:F272" si="25">$C$4&amp;"-"&amp;G263&amp;"-"&amp;H263</f>
        <v>MV-10.5-8.5</v>
      </c>
      <c r="G263" s="14">
        <f t="shared" si="22"/>
        <v>10.5</v>
      </c>
      <c r="H263" s="14">
        <f t="shared" si="23"/>
        <v>8.5</v>
      </c>
      <c r="I263" s="4">
        <f t="shared" ref="I263:I326" si="26">SUM(((G263*H263)/4)*2,2)</f>
        <v>46.625</v>
      </c>
      <c r="J263" s="2">
        <f t="shared" ref="J263:J326" si="27">ROUND(SUM(I263*$C$6,$C$5),0)</f>
        <v>20038063</v>
      </c>
      <c r="K263" s="22">
        <v>1</v>
      </c>
      <c r="P263" s="19"/>
    </row>
    <row r="264" spans="5:16" x14ac:dyDescent="0.25">
      <c r="E264" s="1">
        <f t="shared" si="24"/>
        <v>258</v>
      </c>
      <c r="F264" s="10" t="str">
        <f t="shared" si="25"/>
        <v>MV-10.5-9</v>
      </c>
      <c r="G264" s="14">
        <f t="shared" ref="G264:G272" si="28">$G$3+ROUNDDOWN($E263/($I$4+1),0)*0.5</f>
        <v>10.5</v>
      </c>
      <c r="H264" s="14">
        <f t="shared" ref="H264:H272" si="29">IF(MOD(E264-1,$I$4+1)=0,$H$3,H263+0.5)</f>
        <v>9</v>
      </c>
      <c r="I264" s="4">
        <f t="shared" si="26"/>
        <v>49.25</v>
      </c>
      <c r="J264" s="2">
        <f t="shared" si="27"/>
        <v>21000125</v>
      </c>
      <c r="K264" s="22">
        <v>1</v>
      </c>
      <c r="P264" s="19"/>
    </row>
    <row r="265" spans="5:16" x14ac:dyDescent="0.25">
      <c r="E265" s="1">
        <f t="shared" si="24"/>
        <v>259</v>
      </c>
      <c r="F265" s="10" t="str">
        <f t="shared" si="25"/>
        <v>MV-10.5-9.5</v>
      </c>
      <c r="G265" s="14">
        <f t="shared" si="28"/>
        <v>10.5</v>
      </c>
      <c r="H265" s="14">
        <f t="shared" si="29"/>
        <v>9.5</v>
      </c>
      <c r="I265" s="4">
        <f t="shared" si="26"/>
        <v>51.875</v>
      </c>
      <c r="J265" s="2">
        <f t="shared" si="27"/>
        <v>21962188</v>
      </c>
      <c r="K265" s="22">
        <v>1</v>
      </c>
      <c r="P265" s="19"/>
    </row>
    <row r="266" spans="5:16" x14ac:dyDescent="0.25">
      <c r="E266" s="1">
        <f t="shared" si="24"/>
        <v>260</v>
      </c>
      <c r="F266" s="10" t="str">
        <f t="shared" si="25"/>
        <v>MV-10.5-10</v>
      </c>
      <c r="G266" s="14">
        <f t="shared" si="28"/>
        <v>10.5</v>
      </c>
      <c r="H266" s="14">
        <f t="shared" si="29"/>
        <v>10</v>
      </c>
      <c r="I266" s="4">
        <f t="shared" si="26"/>
        <v>54.5</v>
      </c>
      <c r="J266" s="2">
        <f t="shared" si="27"/>
        <v>22924250</v>
      </c>
      <c r="K266" s="22">
        <v>1</v>
      </c>
      <c r="P266" s="19"/>
    </row>
    <row r="267" spans="5:16" x14ac:dyDescent="0.25">
      <c r="E267" s="1">
        <f t="shared" si="24"/>
        <v>261</v>
      </c>
      <c r="F267" s="10" t="str">
        <f t="shared" si="25"/>
        <v>MV-10.5-10.5</v>
      </c>
      <c r="G267" s="14">
        <f t="shared" si="28"/>
        <v>10.5</v>
      </c>
      <c r="H267" s="14">
        <f t="shared" si="29"/>
        <v>10.5</v>
      </c>
      <c r="I267" s="4">
        <f t="shared" si="26"/>
        <v>57.125</v>
      </c>
      <c r="J267" s="2">
        <f t="shared" si="27"/>
        <v>23886313</v>
      </c>
      <c r="K267" s="22">
        <v>1</v>
      </c>
      <c r="P267" s="19"/>
    </row>
    <row r="268" spans="5:16" x14ac:dyDescent="0.25">
      <c r="E268" s="1">
        <f t="shared" si="24"/>
        <v>262</v>
      </c>
      <c r="F268" s="10" t="str">
        <f t="shared" si="25"/>
        <v>MV-10.5-11</v>
      </c>
      <c r="G268" s="14">
        <f t="shared" si="28"/>
        <v>10.5</v>
      </c>
      <c r="H268" s="14">
        <f t="shared" si="29"/>
        <v>11</v>
      </c>
      <c r="I268" s="4">
        <f t="shared" si="26"/>
        <v>59.75</v>
      </c>
      <c r="J268" s="2">
        <f t="shared" si="27"/>
        <v>24848375</v>
      </c>
      <c r="K268" s="22">
        <v>1</v>
      </c>
      <c r="P268" s="19"/>
    </row>
    <row r="269" spans="5:16" x14ac:dyDescent="0.25">
      <c r="E269" s="1">
        <f t="shared" si="24"/>
        <v>263</v>
      </c>
      <c r="F269" s="10" t="str">
        <f t="shared" si="25"/>
        <v>MV-10.5-11.5</v>
      </c>
      <c r="G269" s="14">
        <f t="shared" si="28"/>
        <v>10.5</v>
      </c>
      <c r="H269" s="14">
        <f t="shared" si="29"/>
        <v>11.5</v>
      </c>
      <c r="I269" s="4">
        <f t="shared" si="26"/>
        <v>62.375</v>
      </c>
      <c r="J269" s="2">
        <f t="shared" si="27"/>
        <v>25810438</v>
      </c>
      <c r="K269" s="22">
        <v>1</v>
      </c>
      <c r="P269" s="19"/>
    </row>
    <row r="270" spans="5:16" x14ac:dyDescent="0.25">
      <c r="E270" s="1">
        <f t="shared" si="24"/>
        <v>264</v>
      </c>
      <c r="F270" s="10" t="str">
        <f t="shared" si="25"/>
        <v>MV-10.5-12</v>
      </c>
      <c r="G270" s="14">
        <f t="shared" si="28"/>
        <v>10.5</v>
      </c>
      <c r="H270" s="14">
        <f t="shared" si="29"/>
        <v>12</v>
      </c>
      <c r="I270" s="4">
        <f t="shared" si="26"/>
        <v>65</v>
      </c>
      <c r="J270" s="2">
        <f t="shared" si="27"/>
        <v>26772500</v>
      </c>
      <c r="K270" s="22">
        <v>1</v>
      </c>
      <c r="P270" s="19"/>
    </row>
    <row r="271" spans="5:16" x14ac:dyDescent="0.25">
      <c r="E271" s="1">
        <f t="shared" si="24"/>
        <v>265</v>
      </c>
      <c r="F271" s="10" t="str">
        <f t="shared" si="25"/>
        <v>MV-10.5-12.5</v>
      </c>
      <c r="G271" s="14">
        <f t="shared" si="28"/>
        <v>10.5</v>
      </c>
      <c r="H271" s="14">
        <f t="shared" si="29"/>
        <v>12.5</v>
      </c>
      <c r="I271" s="4">
        <f t="shared" si="26"/>
        <v>67.625</v>
      </c>
      <c r="J271" s="2">
        <f t="shared" si="27"/>
        <v>27734563</v>
      </c>
      <c r="K271" s="22">
        <v>1</v>
      </c>
      <c r="P271" s="19"/>
    </row>
    <row r="272" spans="5:16" x14ac:dyDescent="0.25">
      <c r="E272" s="1">
        <f t="shared" si="24"/>
        <v>266</v>
      </c>
      <c r="F272" s="10" t="str">
        <f t="shared" si="25"/>
        <v>MV-10.5-13</v>
      </c>
      <c r="G272" s="14">
        <f t="shared" si="28"/>
        <v>10.5</v>
      </c>
      <c r="H272" s="14">
        <f t="shared" si="29"/>
        <v>13</v>
      </c>
      <c r="I272" s="4">
        <f t="shared" si="26"/>
        <v>70.25</v>
      </c>
      <c r="J272" s="2">
        <f t="shared" si="27"/>
        <v>28696625</v>
      </c>
      <c r="K272" s="22"/>
      <c r="P272" s="19"/>
    </row>
    <row r="273" spans="5:16" x14ac:dyDescent="0.25">
      <c r="E273" s="1">
        <f t="shared" si="24"/>
        <v>267</v>
      </c>
      <c r="F273" s="10" t="str">
        <f t="shared" ref="F273:F309" si="30">$C$4&amp;"-"&amp;G273&amp;"-"&amp;H273</f>
        <v>MV-10.5-13.5</v>
      </c>
      <c r="G273" s="14">
        <f t="shared" ref="G273:G309" si="31">$G$3+ROUNDDOWN($E272/($I$4+1),0)*0.5</f>
        <v>10.5</v>
      </c>
      <c r="H273" s="14">
        <f t="shared" ref="H273:H309" si="32">IF(MOD(E273-1,$I$4+1)=0,$H$3,H272+0.5)</f>
        <v>13.5</v>
      </c>
      <c r="I273" s="4">
        <f t="shared" si="26"/>
        <v>72.875</v>
      </c>
      <c r="J273" s="2">
        <f t="shared" si="27"/>
        <v>29658688</v>
      </c>
      <c r="K273" s="21"/>
      <c r="P273" s="19"/>
    </row>
    <row r="274" spans="5:16" x14ac:dyDescent="0.25">
      <c r="E274" s="1">
        <f t="shared" si="24"/>
        <v>268</v>
      </c>
      <c r="F274" s="10" t="str">
        <f t="shared" si="30"/>
        <v>MV-10.5-14</v>
      </c>
      <c r="G274" s="14">
        <f t="shared" si="31"/>
        <v>10.5</v>
      </c>
      <c r="H274" s="14">
        <f t="shared" si="32"/>
        <v>14</v>
      </c>
      <c r="I274" s="4">
        <f t="shared" si="26"/>
        <v>75.5</v>
      </c>
      <c r="J274" s="2">
        <f t="shared" si="27"/>
        <v>30620750</v>
      </c>
      <c r="K274" s="21"/>
      <c r="P274" s="19"/>
    </row>
    <row r="275" spans="5:16" x14ac:dyDescent="0.25">
      <c r="E275" s="1">
        <f t="shared" si="24"/>
        <v>269</v>
      </c>
      <c r="F275" s="10" t="str">
        <f t="shared" si="30"/>
        <v>MV-10.5-14.5</v>
      </c>
      <c r="G275" s="14">
        <f t="shared" si="31"/>
        <v>10.5</v>
      </c>
      <c r="H275" s="14">
        <f t="shared" si="32"/>
        <v>14.5</v>
      </c>
      <c r="I275" s="4">
        <f t="shared" si="26"/>
        <v>78.125</v>
      </c>
      <c r="J275" s="2">
        <f t="shared" si="27"/>
        <v>31582813</v>
      </c>
      <c r="K275" s="21"/>
      <c r="P275" s="19"/>
    </row>
    <row r="276" spans="5:16" x14ac:dyDescent="0.25">
      <c r="E276" s="1">
        <f t="shared" si="24"/>
        <v>270</v>
      </c>
      <c r="F276" s="10" t="str">
        <f t="shared" si="30"/>
        <v>MV-10.5-15</v>
      </c>
      <c r="G276" s="14">
        <f t="shared" si="31"/>
        <v>10.5</v>
      </c>
      <c r="H276" s="14">
        <f t="shared" si="32"/>
        <v>15</v>
      </c>
      <c r="I276" s="4">
        <f t="shared" si="26"/>
        <v>80.75</v>
      </c>
      <c r="J276" s="2">
        <f t="shared" si="27"/>
        <v>32544875</v>
      </c>
      <c r="K276" s="21"/>
      <c r="P276" s="19"/>
    </row>
    <row r="277" spans="5:16" x14ac:dyDescent="0.25">
      <c r="E277" s="1">
        <f t="shared" si="24"/>
        <v>271</v>
      </c>
      <c r="F277" s="10" t="str">
        <f t="shared" si="30"/>
        <v>MV-10.5-15.5</v>
      </c>
      <c r="G277" s="14">
        <f t="shared" si="31"/>
        <v>10.5</v>
      </c>
      <c r="H277" s="14">
        <f t="shared" si="32"/>
        <v>15.5</v>
      </c>
      <c r="I277" s="4">
        <f t="shared" si="26"/>
        <v>83.375</v>
      </c>
      <c r="J277" s="2">
        <f t="shared" si="27"/>
        <v>33506938</v>
      </c>
      <c r="K277" s="21"/>
      <c r="P277" s="19"/>
    </row>
    <row r="278" spans="5:16" x14ac:dyDescent="0.25">
      <c r="E278" s="1">
        <f t="shared" si="24"/>
        <v>272</v>
      </c>
      <c r="F278" s="10" t="str">
        <f t="shared" si="30"/>
        <v>MV-10.5-16</v>
      </c>
      <c r="G278" s="14">
        <f t="shared" si="31"/>
        <v>10.5</v>
      </c>
      <c r="H278" s="14">
        <f t="shared" si="32"/>
        <v>16</v>
      </c>
      <c r="I278" s="4">
        <f t="shared" si="26"/>
        <v>86</v>
      </c>
      <c r="J278" s="2">
        <f t="shared" si="27"/>
        <v>34469000</v>
      </c>
      <c r="K278" s="21"/>
      <c r="P278" s="19"/>
    </row>
    <row r="279" spans="5:16" x14ac:dyDescent="0.25">
      <c r="E279" s="1">
        <f t="shared" si="24"/>
        <v>273</v>
      </c>
      <c r="F279" s="10" t="str">
        <f t="shared" si="30"/>
        <v>MV-10.5-16.5</v>
      </c>
      <c r="G279" s="14">
        <f t="shared" si="31"/>
        <v>10.5</v>
      </c>
      <c r="H279" s="14">
        <f t="shared" si="32"/>
        <v>16.5</v>
      </c>
      <c r="I279" s="4">
        <f t="shared" si="26"/>
        <v>88.625</v>
      </c>
      <c r="J279" s="2">
        <f t="shared" si="27"/>
        <v>35431063</v>
      </c>
      <c r="K279" s="21"/>
      <c r="P279" s="19"/>
    </row>
    <row r="280" spans="5:16" x14ac:dyDescent="0.25">
      <c r="E280" s="1">
        <f t="shared" si="24"/>
        <v>274</v>
      </c>
      <c r="F280" s="10" t="str">
        <f t="shared" si="30"/>
        <v>MV-10.5-17</v>
      </c>
      <c r="G280" s="14">
        <f t="shared" si="31"/>
        <v>10.5</v>
      </c>
      <c r="H280" s="14">
        <f t="shared" si="32"/>
        <v>17</v>
      </c>
      <c r="I280" s="4">
        <f t="shared" si="26"/>
        <v>91.25</v>
      </c>
      <c r="J280" s="2">
        <f t="shared" si="27"/>
        <v>36393125</v>
      </c>
      <c r="K280" s="21"/>
      <c r="P280" s="19"/>
    </row>
    <row r="281" spans="5:16" x14ac:dyDescent="0.25">
      <c r="E281" s="1">
        <f t="shared" si="24"/>
        <v>275</v>
      </c>
      <c r="F281" s="10" t="str">
        <f t="shared" si="30"/>
        <v>MV-10.5-17.5</v>
      </c>
      <c r="G281" s="14">
        <f t="shared" si="31"/>
        <v>10.5</v>
      </c>
      <c r="H281" s="14">
        <f t="shared" si="32"/>
        <v>17.5</v>
      </c>
      <c r="I281" s="4">
        <f t="shared" si="26"/>
        <v>93.875</v>
      </c>
      <c r="J281" s="2">
        <f t="shared" si="27"/>
        <v>37355188</v>
      </c>
      <c r="K281" s="21"/>
      <c r="P281" s="19"/>
    </row>
    <row r="282" spans="5:16" x14ac:dyDescent="0.25">
      <c r="E282" s="1">
        <f t="shared" si="24"/>
        <v>276</v>
      </c>
      <c r="F282" s="10" t="str">
        <f t="shared" si="30"/>
        <v>MV-10.5-18</v>
      </c>
      <c r="G282" s="14">
        <f t="shared" si="31"/>
        <v>10.5</v>
      </c>
      <c r="H282" s="14">
        <f t="shared" si="32"/>
        <v>18</v>
      </c>
      <c r="I282" s="4">
        <f t="shared" si="26"/>
        <v>96.5</v>
      </c>
      <c r="J282" s="2">
        <f t="shared" si="27"/>
        <v>38317250</v>
      </c>
      <c r="K282" s="21"/>
      <c r="P282" s="19"/>
    </row>
    <row r="283" spans="5:16" x14ac:dyDescent="0.25">
      <c r="E283" s="1">
        <f t="shared" si="24"/>
        <v>277</v>
      </c>
      <c r="F283" s="10" t="str">
        <f t="shared" si="30"/>
        <v>MV-11-7</v>
      </c>
      <c r="G283" s="14">
        <f t="shared" si="31"/>
        <v>11</v>
      </c>
      <c r="H283" s="14">
        <f t="shared" si="32"/>
        <v>7</v>
      </c>
      <c r="I283" s="4">
        <f t="shared" si="26"/>
        <v>40.5</v>
      </c>
      <c r="J283" s="2">
        <f t="shared" si="27"/>
        <v>17793250</v>
      </c>
      <c r="K283" s="21">
        <v>1</v>
      </c>
      <c r="P283" s="19"/>
    </row>
    <row r="284" spans="5:16" x14ac:dyDescent="0.25">
      <c r="E284" s="1">
        <f t="shared" si="24"/>
        <v>278</v>
      </c>
      <c r="F284" s="10" t="str">
        <f t="shared" si="30"/>
        <v>MV-11-7.5</v>
      </c>
      <c r="G284" s="14">
        <f t="shared" si="31"/>
        <v>11</v>
      </c>
      <c r="H284" s="14">
        <f t="shared" si="32"/>
        <v>7.5</v>
      </c>
      <c r="I284" s="4">
        <f t="shared" si="26"/>
        <v>43.25</v>
      </c>
      <c r="J284" s="2">
        <f t="shared" si="27"/>
        <v>18801125</v>
      </c>
      <c r="K284" s="21">
        <v>1</v>
      </c>
      <c r="P284" s="19"/>
    </row>
    <row r="285" spans="5:16" x14ac:dyDescent="0.25">
      <c r="E285" s="1">
        <f t="shared" si="24"/>
        <v>279</v>
      </c>
      <c r="F285" s="10" t="str">
        <f t="shared" si="30"/>
        <v>MV-11-8</v>
      </c>
      <c r="G285" s="14">
        <f t="shared" si="31"/>
        <v>11</v>
      </c>
      <c r="H285" s="14">
        <f t="shared" si="32"/>
        <v>8</v>
      </c>
      <c r="I285" s="4">
        <f t="shared" si="26"/>
        <v>46</v>
      </c>
      <c r="J285" s="2">
        <f t="shared" si="27"/>
        <v>19809000</v>
      </c>
      <c r="K285" s="21">
        <v>1</v>
      </c>
      <c r="P285" s="19"/>
    </row>
    <row r="286" spans="5:16" x14ac:dyDescent="0.25">
      <c r="E286" s="1">
        <f t="shared" si="24"/>
        <v>280</v>
      </c>
      <c r="F286" s="10" t="str">
        <f t="shared" si="30"/>
        <v>MV-11-8.5</v>
      </c>
      <c r="G286" s="14">
        <f t="shared" si="31"/>
        <v>11</v>
      </c>
      <c r="H286" s="14">
        <f t="shared" si="32"/>
        <v>8.5</v>
      </c>
      <c r="I286" s="4">
        <f t="shared" si="26"/>
        <v>48.75</v>
      </c>
      <c r="J286" s="2">
        <f t="shared" si="27"/>
        <v>20816875</v>
      </c>
      <c r="K286" s="21">
        <v>1</v>
      </c>
      <c r="P286" s="19"/>
    </row>
    <row r="287" spans="5:16" x14ac:dyDescent="0.25">
      <c r="E287" s="1">
        <f t="shared" si="24"/>
        <v>281</v>
      </c>
      <c r="F287" s="10" t="str">
        <f t="shared" si="30"/>
        <v>MV-11-9</v>
      </c>
      <c r="G287" s="14">
        <f t="shared" si="31"/>
        <v>11</v>
      </c>
      <c r="H287" s="14">
        <f t="shared" si="32"/>
        <v>9</v>
      </c>
      <c r="I287" s="4">
        <f t="shared" si="26"/>
        <v>51.5</v>
      </c>
      <c r="J287" s="2">
        <f t="shared" si="27"/>
        <v>21824750</v>
      </c>
      <c r="K287" s="21">
        <v>1</v>
      </c>
      <c r="P287" s="19"/>
    </row>
    <row r="288" spans="5:16" x14ac:dyDescent="0.25">
      <c r="E288" s="1">
        <f t="shared" si="24"/>
        <v>282</v>
      </c>
      <c r="F288" s="10" t="str">
        <f t="shared" si="30"/>
        <v>MV-11-9.5</v>
      </c>
      <c r="G288" s="14">
        <f t="shared" si="31"/>
        <v>11</v>
      </c>
      <c r="H288" s="14">
        <f t="shared" si="32"/>
        <v>9.5</v>
      </c>
      <c r="I288" s="4">
        <f t="shared" si="26"/>
        <v>54.25</v>
      </c>
      <c r="J288" s="2">
        <f t="shared" si="27"/>
        <v>22832625</v>
      </c>
      <c r="K288" s="21">
        <v>1</v>
      </c>
      <c r="P288" s="19"/>
    </row>
    <row r="289" spans="5:16" x14ac:dyDescent="0.25">
      <c r="E289" s="1">
        <f t="shared" si="24"/>
        <v>283</v>
      </c>
      <c r="F289" s="10" t="str">
        <f t="shared" si="30"/>
        <v>MV-11-10</v>
      </c>
      <c r="G289" s="14">
        <f t="shared" si="31"/>
        <v>11</v>
      </c>
      <c r="H289" s="14">
        <f t="shared" si="32"/>
        <v>10</v>
      </c>
      <c r="I289" s="4">
        <f t="shared" si="26"/>
        <v>57</v>
      </c>
      <c r="J289" s="2">
        <f t="shared" si="27"/>
        <v>23840500</v>
      </c>
      <c r="K289" s="21">
        <v>1</v>
      </c>
      <c r="P289" s="19"/>
    </row>
    <row r="290" spans="5:16" x14ac:dyDescent="0.25">
      <c r="E290" s="1">
        <f t="shared" si="24"/>
        <v>284</v>
      </c>
      <c r="F290" s="10" t="str">
        <f t="shared" si="30"/>
        <v>MV-11-10.5</v>
      </c>
      <c r="G290" s="14">
        <f t="shared" si="31"/>
        <v>11</v>
      </c>
      <c r="H290" s="14">
        <f t="shared" si="32"/>
        <v>10.5</v>
      </c>
      <c r="I290" s="4">
        <f t="shared" si="26"/>
        <v>59.75</v>
      </c>
      <c r="J290" s="2">
        <f t="shared" si="27"/>
        <v>24848375</v>
      </c>
      <c r="K290" s="21">
        <v>1</v>
      </c>
      <c r="P290" s="19"/>
    </row>
    <row r="291" spans="5:16" x14ac:dyDescent="0.25">
      <c r="E291" s="1">
        <f t="shared" si="24"/>
        <v>285</v>
      </c>
      <c r="F291" s="10" t="str">
        <f t="shared" si="30"/>
        <v>MV-11-11</v>
      </c>
      <c r="G291" s="14">
        <f t="shared" si="31"/>
        <v>11</v>
      </c>
      <c r="H291" s="14">
        <f t="shared" si="32"/>
        <v>11</v>
      </c>
      <c r="I291" s="4">
        <f t="shared" si="26"/>
        <v>62.5</v>
      </c>
      <c r="J291" s="2">
        <f t="shared" si="27"/>
        <v>25856250</v>
      </c>
      <c r="K291" s="21">
        <v>1</v>
      </c>
      <c r="P291" s="19"/>
    </row>
    <row r="292" spans="5:16" x14ac:dyDescent="0.25">
      <c r="E292" s="1">
        <f t="shared" si="24"/>
        <v>286</v>
      </c>
      <c r="F292" s="10" t="str">
        <f t="shared" si="30"/>
        <v>MV-11-11.5</v>
      </c>
      <c r="G292" s="14">
        <f t="shared" si="31"/>
        <v>11</v>
      </c>
      <c r="H292" s="14">
        <f t="shared" si="32"/>
        <v>11.5</v>
      </c>
      <c r="I292" s="4">
        <f t="shared" si="26"/>
        <v>65.25</v>
      </c>
      <c r="J292" s="2">
        <f t="shared" si="27"/>
        <v>26864125</v>
      </c>
      <c r="K292" s="21">
        <v>1</v>
      </c>
      <c r="P292" s="19"/>
    </row>
    <row r="293" spans="5:16" x14ac:dyDescent="0.25">
      <c r="E293" s="1">
        <f t="shared" si="24"/>
        <v>287</v>
      </c>
      <c r="F293" s="10" t="str">
        <f t="shared" si="30"/>
        <v>MV-11-12</v>
      </c>
      <c r="G293" s="14">
        <f t="shared" si="31"/>
        <v>11</v>
      </c>
      <c r="H293" s="14">
        <f t="shared" si="32"/>
        <v>12</v>
      </c>
      <c r="I293" s="4">
        <f t="shared" si="26"/>
        <v>68</v>
      </c>
      <c r="J293" s="2">
        <f t="shared" si="27"/>
        <v>27872000</v>
      </c>
      <c r="K293" s="21"/>
      <c r="P293" s="19"/>
    </row>
    <row r="294" spans="5:16" x14ac:dyDescent="0.25">
      <c r="E294" s="1">
        <f t="shared" si="24"/>
        <v>288</v>
      </c>
      <c r="F294" s="10" t="str">
        <f t="shared" si="30"/>
        <v>MV-11-12.5</v>
      </c>
      <c r="G294" s="14">
        <f t="shared" si="31"/>
        <v>11</v>
      </c>
      <c r="H294" s="14">
        <f t="shared" si="32"/>
        <v>12.5</v>
      </c>
      <c r="I294" s="4">
        <f t="shared" si="26"/>
        <v>70.75</v>
      </c>
      <c r="J294" s="2">
        <f t="shared" si="27"/>
        <v>28879875</v>
      </c>
      <c r="K294" s="21"/>
      <c r="P294" s="19"/>
    </row>
    <row r="295" spans="5:16" x14ac:dyDescent="0.25">
      <c r="E295" s="1">
        <f t="shared" si="24"/>
        <v>289</v>
      </c>
      <c r="F295" s="10" t="str">
        <f t="shared" si="30"/>
        <v>MV-11-13</v>
      </c>
      <c r="G295" s="14">
        <f t="shared" si="31"/>
        <v>11</v>
      </c>
      <c r="H295" s="14">
        <f t="shared" si="32"/>
        <v>13</v>
      </c>
      <c r="I295" s="4">
        <f t="shared" si="26"/>
        <v>73.5</v>
      </c>
      <c r="J295" s="2">
        <f t="shared" si="27"/>
        <v>29887750</v>
      </c>
      <c r="K295" s="21"/>
      <c r="P295" s="19"/>
    </row>
    <row r="296" spans="5:16" x14ac:dyDescent="0.25">
      <c r="E296" s="1">
        <f t="shared" si="24"/>
        <v>290</v>
      </c>
      <c r="F296" s="10" t="str">
        <f t="shared" si="30"/>
        <v>MV-11-13.5</v>
      </c>
      <c r="G296" s="14">
        <f t="shared" si="31"/>
        <v>11</v>
      </c>
      <c r="H296" s="14">
        <f t="shared" si="32"/>
        <v>13.5</v>
      </c>
      <c r="I296" s="4">
        <f t="shared" si="26"/>
        <v>76.25</v>
      </c>
      <c r="J296" s="2">
        <f t="shared" si="27"/>
        <v>30895625</v>
      </c>
      <c r="K296" s="21"/>
      <c r="P296" s="19"/>
    </row>
    <row r="297" spans="5:16" x14ac:dyDescent="0.25">
      <c r="E297" s="1">
        <f t="shared" si="24"/>
        <v>291</v>
      </c>
      <c r="F297" s="10" t="str">
        <f t="shared" si="30"/>
        <v>MV-11-14</v>
      </c>
      <c r="G297" s="14">
        <f t="shared" si="31"/>
        <v>11</v>
      </c>
      <c r="H297" s="14">
        <f t="shared" si="32"/>
        <v>14</v>
      </c>
      <c r="I297" s="4">
        <f t="shared" si="26"/>
        <v>79</v>
      </c>
      <c r="J297" s="2">
        <f t="shared" si="27"/>
        <v>31903500</v>
      </c>
      <c r="K297" s="21"/>
      <c r="P297" s="19"/>
    </row>
    <row r="298" spans="5:16" x14ac:dyDescent="0.25">
      <c r="E298" s="1">
        <f t="shared" si="24"/>
        <v>292</v>
      </c>
      <c r="F298" s="10" t="str">
        <f t="shared" si="30"/>
        <v>MV-11-14.5</v>
      </c>
      <c r="G298" s="14">
        <f t="shared" si="31"/>
        <v>11</v>
      </c>
      <c r="H298" s="14">
        <f t="shared" si="32"/>
        <v>14.5</v>
      </c>
      <c r="I298" s="4">
        <f t="shared" si="26"/>
        <v>81.75</v>
      </c>
      <c r="J298" s="2">
        <f t="shared" si="27"/>
        <v>32911375</v>
      </c>
      <c r="K298" s="21"/>
      <c r="P298" s="19"/>
    </row>
    <row r="299" spans="5:16" x14ac:dyDescent="0.25">
      <c r="E299" s="1">
        <f t="shared" si="24"/>
        <v>293</v>
      </c>
      <c r="F299" s="10" t="str">
        <f t="shared" si="30"/>
        <v>MV-11-15</v>
      </c>
      <c r="G299" s="14">
        <f t="shared" si="31"/>
        <v>11</v>
      </c>
      <c r="H299" s="14">
        <f t="shared" si="32"/>
        <v>15</v>
      </c>
      <c r="I299" s="4">
        <f t="shared" si="26"/>
        <v>84.5</v>
      </c>
      <c r="J299" s="2">
        <f t="shared" si="27"/>
        <v>33919250</v>
      </c>
      <c r="K299" s="21"/>
      <c r="P299" s="19"/>
    </row>
    <row r="300" spans="5:16" x14ac:dyDescent="0.25">
      <c r="E300" s="1">
        <f t="shared" si="24"/>
        <v>294</v>
      </c>
      <c r="F300" s="10" t="str">
        <f t="shared" si="30"/>
        <v>MV-11-15.5</v>
      </c>
      <c r="G300" s="14">
        <f t="shared" si="31"/>
        <v>11</v>
      </c>
      <c r="H300" s="14">
        <f t="shared" si="32"/>
        <v>15.5</v>
      </c>
      <c r="I300" s="4">
        <f t="shared" si="26"/>
        <v>87.25</v>
      </c>
      <c r="J300" s="2">
        <f t="shared" si="27"/>
        <v>34927125</v>
      </c>
      <c r="K300" s="21"/>
      <c r="P300" s="19"/>
    </row>
    <row r="301" spans="5:16" x14ac:dyDescent="0.25">
      <c r="E301" s="1">
        <f t="shared" si="24"/>
        <v>295</v>
      </c>
      <c r="F301" s="10" t="str">
        <f t="shared" si="30"/>
        <v>MV-11-16</v>
      </c>
      <c r="G301" s="14">
        <f t="shared" si="31"/>
        <v>11</v>
      </c>
      <c r="H301" s="14">
        <f t="shared" si="32"/>
        <v>16</v>
      </c>
      <c r="I301" s="4">
        <f t="shared" si="26"/>
        <v>90</v>
      </c>
      <c r="J301" s="2">
        <f t="shared" si="27"/>
        <v>35935000</v>
      </c>
      <c r="K301" s="21"/>
      <c r="P301" s="19"/>
    </row>
    <row r="302" spans="5:16" x14ac:dyDescent="0.25">
      <c r="E302" s="1">
        <f t="shared" si="24"/>
        <v>296</v>
      </c>
      <c r="F302" s="10" t="str">
        <f t="shared" si="30"/>
        <v>MV-11-16.5</v>
      </c>
      <c r="G302" s="14">
        <f t="shared" si="31"/>
        <v>11</v>
      </c>
      <c r="H302" s="14">
        <f t="shared" si="32"/>
        <v>16.5</v>
      </c>
      <c r="I302" s="4">
        <f t="shared" si="26"/>
        <v>92.75</v>
      </c>
      <c r="J302" s="2">
        <f t="shared" si="27"/>
        <v>36942875</v>
      </c>
      <c r="K302" s="21"/>
      <c r="P302" s="19"/>
    </row>
    <row r="303" spans="5:16" x14ac:dyDescent="0.25">
      <c r="E303" s="1">
        <f t="shared" si="24"/>
        <v>297</v>
      </c>
      <c r="F303" s="10" t="str">
        <f t="shared" si="30"/>
        <v>MV-11-17</v>
      </c>
      <c r="G303" s="14">
        <f t="shared" si="31"/>
        <v>11</v>
      </c>
      <c r="H303" s="14">
        <f t="shared" si="32"/>
        <v>17</v>
      </c>
      <c r="I303" s="4">
        <f t="shared" si="26"/>
        <v>95.5</v>
      </c>
      <c r="J303" s="2">
        <f t="shared" si="27"/>
        <v>37950750</v>
      </c>
      <c r="K303" s="21"/>
      <c r="P303" s="19"/>
    </row>
    <row r="304" spans="5:16" x14ac:dyDescent="0.25">
      <c r="E304" s="1">
        <f t="shared" si="24"/>
        <v>298</v>
      </c>
      <c r="F304" s="10" t="str">
        <f t="shared" si="30"/>
        <v>MV-11-17.5</v>
      </c>
      <c r="G304" s="14">
        <f t="shared" si="31"/>
        <v>11</v>
      </c>
      <c r="H304" s="14">
        <f t="shared" si="32"/>
        <v>17.5</v>
      </c>
      <c r="I304" s="4">
        <f t="shared" si="26"/>
        <v>98.25</v>
      </c>
      <c r="J304" s="2">
        <f t="shared" si="27"/>
        <v>38958625</v>
      </c>
      <c r="K304" s="21"/>
      <c r="P304" s="19"/>
    </row>
    <row r="305" spans="5:16" x14ac:dyDescent="0.25">
      <c r="E305" s="1">
        <f t="shared" si="24"/>
        <v>299</v>
      </c>
      <c r="F305" s="10" t="str">
        <f t="shared" si="30"/>
        <v>MV-11-18</v>
      </c>
      <c r="G305" s="14">
        <f t="shared" si="31"/>
        <v>11</v>
      </c>
      <c r="H305" s="14">
        <f t="shared" si="32"/>
        <v>18</v>
      </c>
      <c r="I305" s="4">
        <f t="shared" si="26"/>
        <v>101</v>
      </c>
      <c r="J305" s="2">
        <f t="shared" si="27"/>
        <v>39966500</v>
      </c>
      <c r="K305" s="21"/>
      <c r="P305" s="19"/>
    </row>
    <row r="306" spans="5:16" x14ac:dyDescent="0.25">
      <c r="E306" s="1">
        <f t="shared" si="24"/>
        <v>300</v>
      </c>
      <c r="F306" s="10" t="str">
        <f t="shared" si="30"/>
        <v>MV-11.5-7</v>
      </c>
      <c r="G306" s="14">
        <f t="shared" si="31"/>
        <v>11.5</v>
      </c>
      <c r="H306" s="14">
        <f t="shared" si="32"/>
        <v>7</v>
      </c>
      <c r="I306" s="4">
        <f t="shared" si="26"/>
        <v>42.25</v>
      </c>
      <c r="J306" s="2">
        <f t="shared" si="27"/>
        <v>18434625</v>
      </c>
      <c r="K306" s="21">
        <v>1</v>
      </c>
      <c r="P306" s="19"/>
    </row>
    <row r="307" spans="5:16" x14ac:dyDescent="0.25">
      <c r="E307" s="1">
        <f t="shared" si="24"/>
        <v>301</v>
      </c>
      <c r="F307" s="10" t="str">
        <f t="shared" si="30"/>
        <v>MV-11.5-7.5</v>
      </c>
      <c r="G307" s="14">
        <f t="shared" si="31"/>
        <v>11.5</v>
      </c>
      <c r="H307" s="14">
        <f t="shared" si="32"/>
        <v>7.5</v>
      </c>
      <c r="I307" s="4">
        <f t="shared" si="26"/>
        <v>45.125</v>
      </c>
      <c r="J307" s="2">
        <f t="shared" si="27"/>
        <v>19488313</v>
      </c>
      <c r="K307" s="21">
        <v>1</v>
      </c>
      <c r="P307" s="19"/>
    </row>
    <row r="308" spans="5:16" x14ac:dyDescent="0.25">
      <c r="E308" s="1">
        <f t="shared" si="24"/>
        <v>302</v>
      </c>
      <c r="F308" s="10" t="str">
        <f t="shared" si="30"/>
        <v>MV-11.5-8</v>
      </c>
      <c r="G308" s="14">
        <f t="shared" si="31"/>
        <v>11.5</v>
      </c>
      <c r="H308" s="14">
        <f t="shared" si="32"/>
        <v>8</v>
      </c>
      <c r="I308" s="4">
        <f t="shared" si="26"/>
        <v>48</v>
      </c>
      <c r="J308" s="2">
        <f t="shared" si="27"/>
        <v>20542000</v>
      </c>
      <c r="K308" s="21">
        <v>1</v>
      </c>
      <c r="P308" s="19"/>
    </row>
    <row r="309" spans="5:16" x14ac:dyDescent="0.25">
      <c r="E309" s="1">
        <f t="shared" si="24"/>
        <v>303</v>
      </c>
      <c r="F309" s="10" t="str">
        <f t="shared" si="30"/>
        <v>MV-11.5-8.5</v>
      </c>
      <c r="G309" s="14">
        <f t="shared" si="31"/>
        <v>11.5</v>
      </c>
      <c r="H309" s="14">
        <f t="shared" si="32"/>
        <v>8.5</v>
      </c>
      <c r="I309" s="4">
        <f t="shared" si="26"/>
        <v>50.875</v>
      </c>
      <c r="J309" s="2">
        <f t="shared" si="27"/>
        <v>21595688</v>
      </c>
      <c r="K309" s="21">
        <v>1</v>
      </c>
      <c r="P309" s="19"/>
    </row>
    <row r="310" spans="5:16" x14ac:dyDescent="0.25">
      <c r="E310" s="1">
        <f t="shared" si="24"/>
        <v>304</v>
      </c>
      <c r="F310" s="10" t="str">
        <f>$C$4&amp;"-"&amp;G310&amp;"-"&amp;H310</f>
        <v>MV-11.5-9</v>
      </c>
      <c r="G310" s="14">
        <f>$G$3+ROUNDDOWN($E309/($I$4+1),0)*0.5</f>
        <v>11.5</v>
      </c>
      <c r="H310" s="14">
        <f>IF(MOD(E310-1,$I$4+1)=0,$H$3,H309+0.5)</f>
        <v>9</v>
      </c>
      <c r="I310" s="4">
        <f t="shared" si="26"/>
        <v>53.75</v>
      </c>
      <c r="J310" s="2">
        <f t="shared" si="27"/>
        <v>22649375</v>
      </c>
      <c r="K310" s="21">
        <v>1</v>
      </c>
      <c r="P310" s="19"/>
    </row>
    <row r="311" spans="5:16" x14ac:dyDescent="0.25">
      <c r="E311" s="1">
        <f t="shared" si="24"/>
        <v>305</v>
      </c>
      <c r="F311" s="10" t="str">
        <f t="shared" ref="F311:F326" si="33">$C$4&amp;"-"&amp;G311&amp;"-"&amp;H311</f>
        <v>MV-11.5-9.5</v>
      </c>
      <c r="G311" s="14">
        <f t="shared" ref="G311:G326" si="34">$G$3+ROUNDDOWN($E310/($I$4+1),0)*0.5</f>
        <v>11.5</v>
      </c>
      <c r="H311" s="14">
        <f t="shared" ref="H311:H326" si="35">IF(MOD(E311-1,$I$4+1)=0,$H$3,H310+0.5)</f>
        <v>9.5</v>
      </c>
      <c r="I311" s="4">
        <f t="shared" si="26"/>
        <v>56.625</v>
      </c>
      <c r="J311" s="2">
        <f t="shared" si="27"/>
        <v>23703063</v>
      </c>
      <c r="K311" s="21">
        <v>1</v>
      </c>
      <c r="P311" s="19"/>
    </row>
    <row r="312" spans="5:16" x14ac:dyDescent="0.25">
      <c r="E312" s="1">
        <f t="shared" si="24"/>
        <v>306</v>
      </c>
      <c r="F312" s="10" t="str">
        <f t="shared" si="33"/>
        <v>MV-11.5-10</v>
      </c>
      <c r="G312" s="14">
        <f t="shared" si="34"/>
        <v>11.5</v>
      </c>
      <c r="H312" s="14">
        <f t="shared" si="35"/>
        <v>10</v>
      </c>
      <c r="I312" s="4">
        <f t="shared" si="26"/>
        <v>59.5</v>
      </c>
      <c r="J312" s="2">
        <f t="shared" si="27"/>
        <v>24756750</v>
      </c>
      <c r="K312" s="21">
        <v>1</v>
      </c>
      <c r="P312" s="19"/>
    </row>
    <row r="313" spans="5:16" x14ac:dyDescent="0.25">
      <c r="E313" s="1">
        <f t="shared" si="24"/>
        <v>307</v>
      </c>
      <c r="F313" s="10" t="str">
        <f t="shared" si="33"/>
        <v>MV-11.5-10.5</v>
      </c>
      <c r="G313" s="14">
        <f t="shared" si="34"/>
        <v>11.5</v>
      </c>
      <c r="H313" s="14">
        <f t="shared" si="35"/>
        <v>10.5</v>
      </c>
      <c r="I313" s="4">
        <f t="shared" si="26"/>
        <v>62.375</v>
      </c>
      <c r="J313" s="2">
        <f t="shared" si="27"/>
        <v>25810438</v>
      </c>
      <c r="K313" s="21">
        <v>1</v>
      </c>
      <c r="P313" s="19"/>
    </row>
    <row r="314" spans="5:16" x14ac:dyDescent="0.25">
      <c r="E314" s="1">
        <f t="shared" si="24"/>
        <v>308</v>
      </c>
      <c r="F314" s="10" t="str">
        <f t="shared" si="33"/>
        <v>MV-11.5-11</v>
      </c>
      <c r="G314" s="14">
        <f t="shared" si="34"/>
        <v>11.5</v>
      </c>
      <c r="H314" s="14">
        <f t="shared" si="35"/>
        <v>11</v>
      </c>
      <c r="I314" s="4">
        <f t="shared" si="26"/>
        <v>65.25</v>
      </c>
      <c r="J314" s="2">
        <f t="shared" si="27"/>
        <v>26864125</v>
      </c>
      <c r="K314" s="21">
        <v>1</v>
      </c>
      <c r="P314" s="19"/>
    </row>
    <row r="315" spans="5:16" x14ac:dyDescent="0.25">
      <c r="E315" s="1">
        <f t="shared" si="24"/>
        <v>309</v>
      </c>
      <c r="F315" s="10" t="str">
        <f t="shared" si="33"/>
        <v>MV-11.5-11.5</v>
      </c>
      <c r="G315" s="14">
        <f t="shared" si="34"/>
        <v>11.5</v>
      </c>
      <c r="H315" s="14">
        <f t="shared" si="35"/>
        <v>11.5</v>
      </c>
      <c r="I315" s="4">
        <f t="shared" si="26"/>
        <v>68.125</v>
      </c>
      <c r="J315" s="2">
        <f t="shared" si="27"/>
        <v>27917813</v>
      </c>
      <c r="K315" s="21"/>
      <c r="P315" s="19"/>
    </row>
    <row r="316" spans="5:16" x14ac:dyDescent="0.25">
      <c r="E316" s="1">
        <f t="shared" si="24"/>
        <v>310</v>
      </c>
      <c r="F316" s="10" t="str">
        <f t="shared" si="33"/>
        <v>MV-11.5-12</v>
      </c>
      <c r="G316" s="14">
        <f t="shared" si="34"/>
        <v>11.5</v>
      </c>
      <c r="H316" s="14">
        <f t="shared" si="35"/>
        <v>12</v>
      </c>
      <c r="I316" s="4">
        <f t="shared" si="26"/>
        <v>71</v>
      </c>
      <c r="J316" s="2">
        <f t="shared" si="27"/>
        <v>28971500</v>
      </c>
      <c r="K316" s="21"/>
      <c r="P316" s="19"/>
    </row>
    <row r="317" spans="5:16" x14ac:dyDescent="0.25">
      <c r="E317" s="1">
        <f t="shared" si="24"/>
        <v>311</v>
      </c>
      <c r="F317" s="10" t="str">
        <f t="shared" si="33"/>
        <v>MV-11.5-12.5</v>
      </c>
      <c r="G317" s="14">
        <f t="shared" si="34"/>
        <v>11.5</v>
      </c>
      <c r="H317" s="14">
        <f t="shared" si="35"/>
        <v>12.5</v>
      </c>
      <c r="I317" s="4">
        <f t="shared" si="26"/>
        <v>73.875</v>
      </c>
      <c r="J317" s="2">
        <f t="shared" si="27"/>
        <v>30025188</v>
      </c>
      <c r="K317" s="21"/>
      <c r="P317" s="19"/>
    </row>
    <row r="318" spans="5:16" x14ac:dyDescent="0.25">
      <c r="E318" s="1">
        <f t="shared" si="24"/>
        <v>312</v>
      </c>
      <c r="F318" s="10" t="str">
        <f t="shared" si="33"/>
        <v>MV-11.5-13</v>
      </c>
      <c r="G318" s="14">
        <f t="shared" si="34"/>
        <v>11.5</v>
      </c>
      <c r="H318" s="14">
        <f t="shared" si="35"/>
        <v>13</v>
      </c>
      <c r="I318" s="4">
        <f t="shared" si="26"/>
        <v>76.75</v>
      </c>
      <c r="J318" s="2">
        <f t="shared" si="27"/>
        <v>31078875</v>
      </c>
      <c r="K318" s="21"/>
      <c r="P318" s="19"/>
    </row>
    <row r="319" spans="5:16" x14ac:dyDescent="0.25">
      <c r="E319" s="1">
        <f t="shared" si="24"/>
        <v>313</v>
      </c>
      <c r="F319" s="10" t="str">
        <f t="shared" si="33"/>
        <v>MV-11.5-13.5</v>
      </c>
      <c r="G319" s="14">
        <f t="shared" si="34"/>
        <v>11.5</v>
      </c>
      <c r="H319" s="14">
        <f t="shared" si="35"/>
        <v>13.5</v>
      </c>
      <c r="I319" s="4">
        <f t="shared" si="26"/>
        <v>79.625</v>
      </c>
      <c r="J319" s="2">
        <f t="shared" si="27"/>
        <v>32132563</v>
      </c>
      <c r="K319" s="21"/>
      <c r="P319" s="19"/>
    </row>
    <row r="320" spans="5:16" x14ac:dyDescent="0.25">
      <c r="E320" s="1">
        <f t="shared" si="24"/>
        <v>314</v>
      </c>
      <c r="F320" s="10" t="str">
        <f t="shared" si="33"/>
        <v>MV-11.5-14</v>
      </c>
      <c r="G320" s="14">
        <f t="shared" si="34"/>
        <v>11.5</v>
      </c>
      <c r="H320" s="14">
        <f t="shared" si="35"/>
        <v>14</v>
      </c>
      <c r="I320" s="4">
        <f t="shared" si="26"/>
        <v>82.5</v>
      </c>
      <c r="J320" s="2">
        <f t="shared" si="27"/>
        <v>33186250</v>
      </c>
      <c r="K320" s="21"/>
      <c r="P320" s="19"/>
    </row>
    <row r="321" spans="5:16" x14ac:dyDescent="0.25">
      <c r="E321" s="1">
        <f t="shared" si="24"/>
        <v>315</v>
      </c>
      <c r="F321" s="10" t="str">
        <f t="shared" si="33"/>
        <v>MV-11.5-14.5</v>
      </c>
      <c r="G321" s="14">
        <f t="shared" si="34"/>
        <v>11.5</v>
      </c>
      <c r="H321" s="14">
        <f t="shared" si="35"/>
        <v>14.5</v>
      </c>
      <c r="I321" s="4">
        <f t="shared" si="26"/>
        <v>85.375</v>
      </c>
      <c r="J321" s="2">
        <f t="shared" si="27"/>
        <v>34239938</v>
      </c>
      <c r="K321" s="21"/>
      <c r="P321" s="19"/>
    </row>
    <row r="322" spans="5:16" x14ac:dyDescent="0.25">
      <c r="E322" s="1">
        <f t="shared" si="24"/>
        <v>316</v>
      </c>
      <c r="F322" s="10" t="str">
        <f t="shared" si="33"/>
        <v>MV-11.5-15</v>
      </c>
      <c r="G322" s="14">
        <f t="shared" si="34"/>
        <v>11.5</v>
      </c>
      <c r="H322" s="14">
        <f t="shared" si="35"/>
        <v>15</v>
      </c>
      <c r="I322" s="4">
        <f t="shared" si="26"/>
        <v>88.25</v>
      </c>
      <c r="J322" s="2">
        <f t="shared" si="27"/>
        <v>35293625</v>
      </c>
      <c r="K322" s="21"/>
      <c r="P322" s="19"/>
    </row>
    <row r="323" spans="5:16" x14ac:dyDescent="0.25">
      <c r="E323" s="1">
        <f t="shared" si="24"/>
        <v>317</v>
      </c>
      <c r="F323" s="10" t="str">
        <f t="shared" si="33"/>
        <v>MV-11.5-15.5</v>
      </c>
      <c r="G323" s="14">
        <f t="shared" si="34"/>
        <v>11.5</v>
      </c>
      <c r="H323" s="14">
        <f t="shared" si="35"/>
        <v>15.5</v>
      </c>
      <c r="I323" s="4">
        <f t="shared" si="26"/>
        <v>91.125</v>
      </c>
      <c r="J323" s="2">
        <f t="shared" si="27"/>
        <v>36347313</v>
      </c>
      <c r="K323" s="21"/>
      <c r="P323" s="19"/>
    </row>
    <row r="324" spans="5:16" x14ac:dyDescent="0.25">
      <c r="E324" s="1">
        <f t="shared" si="24"/>
        <v>318</v>
      </c>
      <c r="F324" s="10" t="str">
        <f t="shared" si="33"/>
        <v>MV-11.5-16</v>
      </c>
      <c r="G324" s="14">
        <f t="shared" si="34"/>
        <v>11.5</v>
      </c>
      <c r="H324" s="14">
        <f t="shared" si="35"/>
        <v>16</v>
      </c>
      <c r="I324" s="4">
        <f t="shared" si="26"/>
        <v>94</v>
      </c>
      <c r="J324" s="2">
        <f t="shared" si="27"/>
        <v>37401000</v>
      </c>
      <c r="K324" s="21"/>
      <c r="P324" s="19"/>
    </row>
    <row r="325" spans="5:16" x14ac:dyDescent="0.25">
      <c r="E325" s="1">
        <f t="shared" si="24"/>
        <v>319</v>
      </c>
      <c r="F325" s="10" t="str">
        <f t="shared" si="33"/>
        <v>MV-11.5-16.5</v>
      </c>
      <c r="G325" s="14">
        <f t="shared" si="34"/>
        <v>11.5</v>
      </c>
      <c r="H325" s="14">
        <f t="shared" si="35"/>
        <v>16.5</v>
      </c>
      <c r="I325" s="4">
        <f t="shared" si="26"/>
        <v>96.875</v>
      </c>
      <c r="J325" s="2">
        <f t="shared" si="27"/>
        <v>38454688</v>
      </c>
      <c r="K325" s="21"/>
      <c r="P325" s="19"/>
    </row>
    <row r="326" spans="5:16" x14ac:dyDescent="0.25">
      <c r="E326" s="1">
        <f t="shared" si="24"/>
        <v>320</v>
      </c>
      <c r="F326" s="10" t="str">
        <f t="shared" si="33"/>
        <v>MV-11.5-17</v>
      </c>
      <c r="G326" s="14">
        <f t="shared" si="34"/>
        <v>11.5</v>
      </c>
      <c r="H326" s="14">
        <f t="shared" si="35"/>
        <v>17</v>
      </c>
      <c r="I326" s="4">
        <f t="shared" si="26"/>
        <v>99.75</v>
      </c>
      <c r="J326" s="2">
        <f t="shared" si="27"/>
        <v>39508375</v>
      </c>
      <c r="K326" s="21"/>
      <c r="P326" s="19"/>
    </row>
    <row r="327" spans="5:16" x14ac:dyDescent="0.25">
      <c r="E327" s="1">
        <f t="shared" si="24"/>
        <v>321</v>
      </c>
      <c r="F327" s="10" t="str">
        <f>$C$4&amp;"-"&amp;G327&amp;"-"&amp;H327</f>
        <v>MV-11.5-17.5</v>
      </c>
      <c r="G327" s="14">
        <f>$G$3+ROUNDDOWN($E326/($I$4+1),0)*0.5</f>
        <v>11.5</v>
      </c>
      <c r="H327" s="14">
        <f>IF(MOD(E327-1,$I$4+1)=0,$H$3,H326+0.5)</f>
        <v>17.5</v>
      </c>
      <c r="I327" s="4">
        <f t="shared" ref="I327:I328" si="36">SUM(((G327*H327)/4)*2,2)</f>
        <v>102.625</v>
      </c>
      <c r="J327" s="2">
        <f t="shared" ref="J327:J328" si="37">ROUND(SUM(I327*$C$6,$C$5),0)</f>
        <v>40562063</v>
      </c>
      <c r="K327" s="21"/>
      <c r="P327" s="19"/>
    </row>
    <row r="328" spans="5:16" x14ac:dyDescent="0.25">
      <c r="E328" s="1">
        <f t="shared" ref="E328" si="38">ROW()-6</f>
        <v>322</v>
      </c>
      <c r="F328" s="10" t="str">
        <f t="shared" ref="F328" si="39">$C$4&amp;"-"&amp;G328&amp;"-"&amp;H328</f>
        <v>MV-11.5-18</v>
      </c>
      <c r="G328" s="14">
        <f t="shared" ref="G328" si="40">$G$3+ROUNDDOWN($E327/($I$4+1),0)*0.5</f>
        <v>11.5</v>
      </c>
      <c r="H328" s="14">
        <f t="shared" ref="H328" si="41">IF(MOD(E328-1,$I$4+1)=0,$H$3,H327+0.5)</f>
        <v>18</v>
      </c>
      <c r="I328" s="4">
        <f t="shared" si="36"/>
        <v>105.5</v>
      </c>
      <c r="J328" s="2">
        <f t="shared" si="37"/>
        <v>41615750</v>
      </c>
      <c r="K328" s="21"/>
      <c r="P328" s="19"/>
    </row>
    <row r="329" spans="5:16" x14ac:dyDescent="0.25">
      <c r="P329" s="19"/>
    </row>
    <row r="330" spans="5:16" x14ac:dyDescent="0.25">
      <c r="P330" s="19"/>
    </row>
    <row r="331" spans="5:16" x14ac:dyDescent="0.25">
      <c r="P331" s="19"/>
    </row>
    <row r="332" spans="5:16" x14ac:dyDescent="0.25">
      <c r="P332" s="19"/>
    </row>
    <row r="333" spans="5:16" x14ac:dyDescent="0.25">
      <c r="P333" s="19"/>
    </row>
    <row r="334" spans="5:16" x14ac:dyDescent="0.25">
      <c r="P334" s="19"/>
    </row>
    <row r="335" spans="5:16" x14ac:dyDescent="0.25">
      <c r="P335" s="19"/>
    </row>
    <row r="336" spans="5:16" x14ac:dyDescent="0.25">
      <c r="P336" s="19"/>
    </row>
    <row r="337" spans="16:16" x14ac:dyDescent="0.25">
      <c r="P337" s="19"/>
    </row>
    <row r="338" spans="16:16" x14ac:dyDescent="0.25">
      <c r="P338" s="19"/>
    </row>
    <row r="339" spans="16:16" x14ac:dyDescent="0.25">
      <c r="P339" s="19"/>
    </row>
    <row r="340" spans="16:16" x14ac:dyDescent="0.25">
      <c r="P340" s="19"/>
    </row>
    <row r="341" spans="16:16" x14ac:dyDescent="0.25">
      <c r="P341" s="19"/>
    </row>
    <row r="342" spans="16:16" x14ac:dyDescent="0.25">
      <c r="P342" s="19"/>
    </row>
    <row r="343" spans="16:16" x14ac:dyDescent="0.25">
      <c r="P343" s="19"/>
    </row>
    <row r="344" spans="16:16" x14ac:dyDescent="0.25">
      <c r="P344" s="19"/>
    </row>
    <row r="345" spans="16:16" x14ac:dyDescent="0.25">
      <c r="P345" s="19"/>
    </row>
    <row r="346" spans="16:16" x14ac:dyDescent="0.25">
      <c r="P346" s="19"/>
    </row>
    <row r="347" spans="16:16" x14ac:dyDescent="0.25">
      <c r="P347" s="19"/>
    </row>
    <row r="348" spans="16:16" x14ac:dyDescent="0.25">
      <c r="P348" s="19"/>
    </row>
    <row r="349" spans="16:16" x14ac:dyDescent="0.25">
      <c r="P349" s="19"/>
    </row>
    <row r="350" spans="16:16" x14ac:dyDescent="0.25">
      <c r="P350" s="19"/>
    </row>
    <row r="351" spans="16:16" x14ac:dyDescent="0.25">
      <c r="P351" s="19"/>
    </row>
    <row r="352" spans="16:16" x14ac:dyDescent="0.25">
      <c r="P352" s="19"/>
    </row>
    <row r="353" spans="16:16" x14ac:dyDescent="0.25">
      <c r="P353" s="19"/>
    </row>
    <row r="354" spans="16:16" x14ac:dyDescent="0.25">
      <c r="P354" s="19"/>
    </row>
    <row r="355" spans="16:16" x14ac:dyDescent="0.25">
      <c r="P355" s="19"/>
    </row>
    <row r="356" spans="16:16" x14ac:dyDescent="0.25">
      <c r="P356" s="19"/>
    </row>
    <row r="357" spans="16:16" x14ac:dyDescent="0.25">
      <c r="P357" s="19"/>
    </row>
    <row r="358" spans="16:16" x14ac:dyDescent="0.25">
      <c r="P358" s="19"/>
    </row>
    <row r="359" spans="16:16" x14ac:dyDescent="0.25">
      <c r="P359" s="19"/>
    </row>
    <row r="360" spans="16:16" x14ac:dyDescent="0.25">
      <c r="P360" s="19"/>
    </row>
    <row r="361" spans="16:16" x14ac:dyDescent="0.25">
      <c r="P361" s="19"/>
    </row>
    <row r="362" spans="16:16" x14ac:dyDescent="0.25">
      <c r="P362" s="19"/>
    </row>
    <row r="363" spans="16:16" x14ac:dyDescent="0.25">
      <c r="P363" s="19"/>
    </row>
    <row r="364" spans="16:16" x14ac:dyDescent="0.25">
      <c r="P364" s="19"/>
    </row>
    <row r="365" spans="16:16" x14ac:dyDescent="0.25">
      <c r="P365" s="19"/>
    </row>
    <row r="366" spans="16:16" x14ac:dyDescent="0.25">
      <c r="P366" s="19"/>
    </row>
    <row r="367" spans="16:16" x14ac:dyDescent="0.25">
      <c r="P367" s="19"/>
    </row>
    <row r="368" spans="16:16" x14ac:dyDescent="0.25">
      <c r="P368" s="19"/>
    </row>
    <row r="369" spans="16:16" x14ac:dyDescent="0.25">
      <c r="P369" s="19"/>
    </row>
    <row r="370" spans="16:16" x14ac:dyDescent="0.25">
      <c r="P370" s="19"/>
    </row>
    <row r="371" spans="16:16" x14ac:dyDescent="0.25">
      <c r="P371" s="19"/>
    </row>
    <row r="372" spans="16:16" x14ac:dyDescent="0.25">
      <c r="P372" s="19"/>
    </row>
    <row r="373" spans="16:16" x14ac:dyDescent="0.25">
      <c r="P373" s="19"/>
    </row>
    <row r="374" spans="16:16" x14ac:dyDescent="0.25">
      <c r="P374" s="19"/>
    </row>
    <row r="375" spans="16:16" x14ac:dyDescent="0.25">
      <c r="P375" s="19"/>
    </row>
    <row r="376" spans="16:16" x14ac:dyDescent="0.25">
      <c r="P376" s="19"/>
    </row>
    <row r="377" spans="16:16" x14ac:dyDescent="0.25">
      <c r="P377" s="19"/>
    </row>
    <row r="378" spans="16:16" x14ac:dyDescent="0.25">
      <c r="P378" s="19"/>
    </row>
    <row r="379" spans="16:16" x14ac:dyDescent="0.25">
      <c r="P379" s="19"/>
    </row>
    <row r="380" spans="16:16" x14ac:dyDescent="0.25">
      <c r="P380" s="19"/>
    </row>
    <row r="381" spans="16:16" x14ac:dyDescent="0.25">
      <c r="P381" s="19"/>
    </row>
    <row r="382" spans="16:16" x14ac:dyDescent="0.25">
      <c r="P382" s="19"/>
    </row>
    <row r="383" spans="16:16" x14ac:dyDescent="0.25">
      <c r="P383" s="19"/>
    </row>
    <row r="384" spans="16:16" x14ac:dyDescent="0.25">
      <c r="P384" s="19"/>
    </row>
    <row r="385" spans="16:16" x14ac:dyDescent="0.25">
      <c r="P385" s="19"/>
    </row>
    <row r="386" spans="16:16" x14ac:dyDescent="0.25">
      <c r="P386" s="19"/>
    </row>
    <row r="387" spans="16:16" x14ac:dyDescent="0.25">
      <c r="P387" s="19"/>
    </row>
    <row r="388" spans="16:16" x14ac:dyDescent="0.25">
      <c r="P388" s="19"/>
    </row>
    <row r="389" spans="16:16" x14ac:dyDescent="0.25">
      <c r="P389" s="19"/>
    </row>
    <row r="390" spans="16:16" x14ac:dyDescent="0.25">
      <c r="P390" s="19"/>
    </row>
    <row r="391" spans="16:16" x14ac:dyDescent="0.25">
      <c r="P391" s="19"/>
    </row>
    <row r="392" spans="16:16" x14ac:dyDescent="0.25">
      <c r="P392" s="19"/>
    </row>
    <row r="393" spans="16:16" x14ac:dyDescent="0.25">
      <c r="P393" s="19"/>
    </row>
    <row r="394" spans="16:16" x14ac:dyDescent="0.25">
      <c r="P394" s="19"/>
    </row>
    <row r="395" spans="16:16" x14ac:dyDescent="0.25">
      <c r="P395" s="19"/>
    </row>
    <row r="396" spans="16:16" x14ac:dyDescent="0.25">
      <c r="P396" s="19"/>
    </row>
    <row r="397" spans="16:16" x14ac:dyDescent="0.25">
      <c r="P397" s="19"/>
    </row>
    <row r="398" spans="16:16" x14ac:dyDescent="0.25">
      <c r="P398" s="19"/>
    </row>
    <row r="399" spans="16:16" x14ac:dyDescent="0.25">
      <c r="P399" s="19"/>
    </row>
    <row r="400" spans="16:16" x14ac:dyDescent="0.25">
      <c r="P400" s="19"/>
    </row>
    <row r="401" spans="16:16" x14ac:dyDescent="0.25">
      <c r="P401" s="19"/>
    </row>
    <row r="402" spans="16:16" x14ac:dyDescent="0.25">
      <c r="P402" s="19"/>
    </row>
    <row r="403" spans="16:16" x14ac:dyDescent="0.25">
      <c r="P403" s="19"/>
    </row>
    <row r="404" spans="16:16" x14ac:dyDescent="0.25">
      <c r="P404" s="19"/>
    </row>
    <row r="405" spans="16:16" x14ac:dyDescent="0.25">
      <c r="P405" s="19"/>
    </row>
    <row r="406" spans="16:16" x14ac:dyDescent="0.25">
      <c r="P406" s="19"/>
    </row>
    <row r="407" spans="16:16" x14ac:dyDescent="0.25">
      <c r="P407" s="19"/>
    </row>
    <row r="408" spans="16:16" x14ac:dyDescent="0.25">
      <c r="P408" s="19"/>
    </row>
    <row r="409" spans="16:16" x14ac:dyDescent="0.25">
      <c r="P409" s="19"/>
    </row>
    <row r="410" spans="16:16" x14ac:dyDescent="0.25">
      <c r="P410" s="19"/>
    </row>
    <row r="411" spans="16:16" x14ac:dyDescent="0.25">
      <c r="P411" s="19"/>
    </row>
    <row r="412" spans="16:16" x14ac:dyDescent="0.25">
      <c r="P412" s="19"/>
    </row>
    <row r="413" spans="16:16" x14ac:dyDescent="0.25">
      <c r="P413" s="19"/>
    </row>
    <row r="414" spans="16:16" x14ac:dyDescent="0.25">
      <c r="P414" s="19"/>
    </row>
    <row r="415" spans="16:16" x14ac:dyDescent="0.25">
      <c r="P415" s="19"/>
    </row>
    <row r="416" spans="16:16" x14ac:dyDescent="0.25">
      <c r="P416" s="19"/>
    </row>
    <row r="417" spans="16:16" x14ac:dyDescent="0.25">
      <c r="P417" s="19"/>
    </row>
    <row r="418" spans="16:16" x14ac:dyDescent="0.25">
      <c r="P418" s="19"/>
    </row>
    <row r="419" spans="16:16" x14ac:dyDescent="0.25">
      <c r="P419" s="19"/>
    </row>
    <row r="420" spans="16:16" x14ac:dyDescent="0.25">
      <c r="P420" s="19"/>
    </row>
    <row r="421" spans="16:16" x14ac:dyDescent="0.25">
      <c r="P421" s="19"/>
    </row>
    <row r="422" spans="16:16" x14ac:dyDescent="0.25">
      <c r="P422" s="19"/>
    </row>
    <row r="423" spans="16:16" x14ac:dyDescent="0.25">
      <c r="P423" s="19"/>
    </row>
    <row r="424" spans="16:16" x14ac:dyDescent="0.25">
      <c r="P424" s="19"/>
    </row>
    <row r="425" spans="16:16" x14ac:dyDescent="0.25">
      <c r="P425" s="19"/>
    </row>
    <row r="426" spans="16:16" x14ac:dyDescent="0.25">
      <c r="P426" s="19"/>
    </row>
    <row r="427" spans="16:16" x14ac:dyDescent="0.25">
      <c r="P427" s="19"/>
    </row>
    <row r="428" spans="16:16" x14ac:dyDescent="0.25">
      <c r="P428" s="19"/>
    </row>
    <row r="429" spans="16:16" x14ac:dyDescent="0.25">
      <c r="P429" s="19"/>
    </row>
    <row r="430" spans="16:16" x14ac:dyDescent="0.25">
      <c r="P430" s="19"/>
    </row>
    <row r="431" spans="16:16" x14ac:dyDescent="0.25">
      <c r="P431" s="19"/>
    </row>
    <row r="432" spans="16:16" x14ac:dyDescent="0.25">
      <c r="P432" s="19"/>
    </row>
    <row r="433" spans="16:16" x14ac:dyDescent="0.25">
      <c r="P433" s="19"/>
    </row>
    <row r="434" spans="16:16" x14ac:dyDescent="0.25">
      <c r="P434" s="19"/>
    </row>
    <row r="435" spans="16:16" x14ac:dyDescent="0.25">
      <c r="P435" s="19"/>
    </row>
    <row r="436" spans="16:16" x14ac:dyDescent="0.25">
      <c r="P436" s="19"/>
    </row>
    <row r="437" spans="16:16" x14ac:dyDescent="0.25">
      <c r="P437" s="19"/>
    </row>
    <row r="438" spans="16:16" x14ac:dyDescent="0.25">
      <c r="P438" s="19"/>
    </row>
    <row r="439" spans="16:16" x14ac:dyDescent="0.25">
      <c r="P439" s="19"/>
    </row>
    <row r="440" spans="16:16" x14ac:dyDescent="0.25">
      <c r="P440" s="19"/>
    </row>
    <row r="441" spans="16:16" x14ac:dyDescent="0.25">
      <c r="P441" s="19"/>
    </row>
    <row r="442" spans="16:16" x14ac:dyDescent="0.25">
      <c r="P442" s="19"/>
    </row>
    <row r="443" spans="16:16" x14ac:dyDescent="0.25">
      <c r="P443" s="19"/>
    </row>
    <row r="444" spans="16:16" x14ac:dyDescent="0.25">
      <c r="P444" s="19"/>
    </row>
    <row r="445" spans="16:16" x14ac:dyDescent="0.25">
      <c r="P445" s="19"/>
    </row>
    <row r="446" spans="16:16" x14ac:dyDescent="0.25">
      <c r="P446" s="19"/>
    </row>
    <row r="447" spans="16:16" x14ac:dyDescent="0.25">
      <c r="P447" s="19"/>
    </row>
    <row r="448" spans="16:16" x14ac:dyDescent="0.25">
      <c r="P448" s="19"/>
    </row>
    <row r="449" spans="16:16" x14ac:dyDescent="0.25">
      <c r="P449" s="19"/>
    </row>
    <row r="450" spans="16:16" x14ac:dyDescent="0.25">
      <c r="P450" s="19"/>
    </row>
    <row r="451" spans="16:16" x14ac:dyDescent="0.25">
      <c r="P451" s="19"/>
    </row>
    <row r="452" spans="16:16" x14ac:dyDescent="0.25">
      <c r="P452" s="19"/>
    </row>
    <row r="453" spans="16:16" x14ac:dyDescent="0.25">
      <c r="P453" s="19"/>
    </row>
    <row r="454" spans="16:16" x14ac:dyDescent="0.25">
      <c r="P454" s="19"/>
    </row>
    <row r="455" spans="16:16" x14ac:dyDescent="0.25">
      <c r="P455" s="19"/>
    </row>
    <row r="456" spans="16:16" x14ac:dyDescent="0.25">
      <c r="P456" s="19"/>
    </row>
    <row r="457" spans="16:16" x14ac:dyDescent="0.25">
      <c r="P457" s="19"/>
    </row>
    <row r="458" spans="16:16" x14ac:dyDescent="0.25">
      <c r="P458" s="19"/>
    </row>
    <row r="459" spans="16:16" x14ac:dyDescent="0.25">
      <c r="P459" s="19"/>
    </row>
    <row r="460" spans="16:16" x14ac:dyDescent="0.25">
      <c r="P460" s="19"/>
    </row>
    <row r="461" spans="16:16" x14ac:dyDescent="0.25">
      <c r="P461" s="19"/>
    </row>
    <row r="462" spans="16:16" x14ac:dyDescent="0.25">
      <c r="P462" s="19"/>
    </row>
    <row r="463" spans="16:16" x14ac:dyDescent="0.25">
      <c r="P463" s="19"/>
    </row>
    <row r="464" spans="16:16" x14ac:dyDescent="0.25">
      <c r="P464" s="19"/>
    </row>
    <row r="465" spans="16:16" x14ac:dyDescent="0.25">
      <c r="P465" s="19"/>
    </row>
    <row r="466" spans="16:16" x14ac:dyDescent="0.25">
      <c r="P466" s="19"/>
    </row>
    <row r="467" spans="16:16" x14ac:dyDescent="0.25">
      <c r="P467" s="19"/>
    </row>
    <row r="468" spans="16:16" x14ac:dyDescent="0.25">
      <c r="P468" s="19"/>
    </row>
    <row r="469" spans="16:16" x14ac:dyDescent="0.25">
      <c r="P469" s="19"/>
    </row>
    <row r="470" spans="16:16" x14ac:dyDescent="0.25">
      <c r="P470" s="19"/>
    </row>
    <row r="471" spans="16:16" x14ac:dyDescent="0.25">
      <c r="P471" s="19"/>
    </row>
    <row r="472" spans="16:16" x14ac:dyDescent="0.25">
      <c r="P472" s="19"/>
    </row>
    <row r="473" spans="16:16" x14ac:dyDescent="0.25">
      <c r="P473" s="19"/>
    </row>
    <row r="474" spans="16:16" x14ac:dyDescent="0.25">
      <c r="P474" s="19"/>
    </row>
    <row r="475" spans="16:16" x14ac:dyDescent="0.25">
      <c r="P475" s="19"/>
    </row>
    <row r="476" spans="16:16" x14ac:dyDescent="0.25">
      <c r="P476" s="19"/>
    </row>
    <row r="477" spans="16:16" x14ac:dyDescent="0.25">
      <c r="P477" s="19"/>
    </row>
    <row r="478" spans="16:16" x14ac:dyDescent="0.25">
      <c r="P478" s="19"/>
    </row>
    <row r="479" spans="16:16" x14ac:dyDescent="0.25">
      <c r="P479" s="19"/>
    </row>
    <row r="480" spans="16:16" x14ac:dyDescent="0.25">
      <c r="P480" s="19"/>
    </row>
    <row r="481" spans="16:16" x14ac:dyDescent="0.25">
      <c r="P481" s="19"/>
    </row>
    <row r="482" spans="16:16" x14ac:dyDescent="0.25">
      <c r="P482" s="19"/>
    </row>
    <row r="483" spans="16:16" x14ac:dyDescent="0.25">
      <c r="P483" s="19"/>
    </row>
    <row r="484" spans="16:16" x14ac:dyDescent="0.25">
      <c r="P484" s="19"/>
    </row>
    <row r="485" spans="16:16" x14ac:dyDescent="0.25">
      <c r="P485" s="19"/>
    </row>
    <row r="486" spans="16:16" x14ac:dyDescent="0.25">
      <c r="P486" s="19"/>
    </row>
    <row r="487" spans="16:16" x14ac:dyDescent="0.25">
      <c r="P487" s="19"/>
    </row>
    <row r="488" spans="16:16" x14ac:dyDescent="0.25">
      <c r="P488" s="19"/>
    </row>
    <row r="489" spans="16:16" x14ac:dyDescent="0.25">
      <c r="P489" s="19"/>
    </row>
    <row r="490" spans="16:16" x14ac:dyDescent="0.25">
      <c r="P490" s="19"/>
    </row>
    <row r="491" spans="16:16" x14ac:dyDescent="0.25">
      <c r="P491" s="19"/>
    </row>
    <row r="492" spans="16:16" x14ac:dyDescent="0.25">
      <c r="P492" s="19"/>
    </row>
    <row r="493" spans="16:16" x14ac:dyDescent="0.25">
      <c r="P493" s="19"/>
    </row>
    <row r="494" spans="16:16" x14ac:dyDescent="0.25">
      <c r="P494" s="19"/>
    </row>
    <row r="495" spans="16:16" x14ac:dyDescent="0.25">
      <c r="P495" s="19"/>
    </row>
    <row r="496" spans="16:16" x14ac:dyDescent="0.25">
      <c r="P496" s="19"/>
    </row>
    <row r="497" spans="16:16" x14ac:dyDescent="0.25">
      <c r="P497" s="19"/>
    </row>
    <row r="498" spans="16:16" x14ac:dyDescent="0.25">
      <c r="P498" s="19"/>
    </row>
    <row r="499" spans="16:16" x14ac:dyDescent="0.25">
      <c r="P499" s="19"/>
    </row>
    <row r="500" spans="16:16" x14ac:dyDescent="0.25">
      <c r="P500" s="19"/>
    </row>
    <row r="501" spans="16:16" x14ac:dyDescent="0.25">
      <c r="P501" s="19"/>
    </row>
    <row r="502" spans="16:16" x14ac:dyDescent="0.25">
      <c r="P502" s="19"/>
    </row>
    <row r="503" spans="16:16" x14ac:dyDescent="0.25">
      <c r="P503" s="19"/>
    </row>
    <row r="504" spans="16:16" x14ac:dyDescent="0.25">
      <c r="P504" s="19"/>
    </row>
    <row r="505" spans="16:16" x14ac:dyDescent="0.25">
      <c r="P505" s="19"/>
    </row>
    <row r="506" spans="16:16" x14ac:dyDescent="0.25">
      <c r="P506" s="19"/>
    </row>
    <row r="507" spans="16:16" x14ac:dyDescent="0.25">
      <c r="P507" s="19"/>
    </row>
    <row r="508" spans="16:16" x14ac:dyDescent="0.25">
      <c r="P508" s="19"/>
    </row>
    <row r="509" spans="16:16" x14ac:dyDescent="0.25">
      <c r="P509" s="19"/>
    </row>
    <row r="510" spans="16:16" x14ac:dyDescent="0.25">
      <c r="P510" s="19"/>
    </row>
    <row r="511" spans="16:16" x14ac:dyDescent="0.25">
      <c r="P511" s="19"/>
    </row>
    <row r="512" spans="16:16" x14ac:dyDescent="0.25">
      <c r="P512" s="19"/>
    </row>
    <row r="513" spans="16:16" x14ac:dyDescent="0.25">
      <c r="P513" s="19"/>
    </row>
    <row r="514" spans="16:16" x14ac:dyDescent="0.25">
      <c r="P514" s="19"/>
    </row>
    <row r="515" spans="16:16" x14ac:dyDescent="0.25">
      <c r="P515" s="19"/>
    </row>
    <row r="516" spans="16:16" x14ac:dyDescent="0.25">
      <c r="P516" s="19"/>
    </row>
    <row r="517" spans="16:16" x14ac:dyDescent="0.25">
      <c r="P517" s="19"/>
    </row>
    <row r="518" spans="16:16" x14ac:dyDescent="0.25">
      <c r="P518" s="19"/>
    </row>
    <row r="519" spans="16:16" x14ac:dyDescent="0.25">
      <c r="P519" s="19"/>
    </row>
    <row r="520" spans="16:16" x14ac:dyDescent="0.25">
      <c r="P520" s="19"/>
    </row>
    <row r="521" spans="16:16" x14ac:dyDescent="0.25">
      <c r="P521" s="19"/>
    </row>
    <row r="522" spans="16:16" x14ac:dyDescent="0.25">
      <c r="P522" s="19"/>
    </row>
    <row r="523" spans="16:16" x14ac:dyDescent="0.25">
      <c r="P523" s="19"/>
    </row>
    <row r="524" spans="16:16" x14ac:dyDescent="0.25">
      <c r="P524" s="19"/>
    </row>
    <row r="525" spans="16:16" x14ac:dyDescent="0.25">
      <c r="P525" s="19"/>
    </row>
    <row r="526" spans="16:16" x14ac:dyDescent="0.25">
      <c r="P526" s="19"/>
    </row>
    <row r="527" spans="16:16" x14ac:dyDescent="0.25">
      <c r="P527" s="19"/>
    </row>
    <row r="528" spans="16:16" x14ac:dyDescent="0.25">
      <c r="P528" s="19"/>
    </row>
    <row r="529" spans="16:16" x14ac:dyDescent="0.25">
      <c r="P529" s="19"/>
    </row>
    <row r="530" spans="16:16" x14ac:dyDescent="0.25">
      <c r="P530" s="19"/>
    </row>
    <row r="531" spans="16:16" x14ac:dyDescent="0.25">
      <c r="P531" s="19"/>
    </row>
    <row r="532" spans="16:16" x14ac:dyDescent="0.25">
      <c r="P532" s="19"/>
    </row>
    <row r="533" spans="16:16" x14ac:dyDescent="0.25">
      <c r="P533" s="19"/>
    </row>
    <row r="534" spans="16:16" x14ac:dyDescent="0.25">
      <c r="P534" s="19"/>
    </row>
    <row r="535" spans="16:16" x14ac:dyDescent="0.25">
      <c r="P535" s="19"/>
    </row>
    <row r="536" spans="16:16" x14ac:dyDescent="0.25">
      <c r="P536" s="19"/>
    </row>
    <row r="537" spans="16:16" x14ac:dyDescent="0.25">
      <c r="P537" s="19"/>
    </row>
    <row r="538" spans="16:16" x14ac:dyDescent="0.25">
      <c r="P538" s="19"/>
    </row>
    <row r="539" spans="16:16" x14ac:dyDescent="0.25">
      <c r="P539" s="19"/>
    </row>
    <row r="540" spans="16:16" x14ac:dyDescent="0.25">
      <c r="P540" s="19"/>
    </row>
    <row r="541" spans="16:16" x14ac:dyDescent="0.25">
      <c r="P541" s="19"/>
    </row>
    <row r="542" spans="16:16" x14ac:dyDescent="0.25">
      <c r="P542" s="19"/>
    </row>
    <row r="543" spans="16:16" x14ac:dyDescent="0.25">
      <c r="P543" s="19"/>
    </row>
    <row r="544" spans="16:16" x14ac:dyDescent="0.25">
      <c r="P544" s="19"/>
    </row>
    <row r="545" spans="16:16" x14ac:dyDescent="0.25">
      <c r="P545" s="19"/>
    </row>
    <row r="546" spans="16:16" x14ac:dyDescent="0.25">
      <c r="P546" s="19"/>
    </row>
    <row r="547" spans="16:16" x14ac:dyDescent="0.25">
      <c r="P547" s="19"/>
    </row>
    <row r="548" spans="16:16" x14ac:dyDescent="0.25">
      <c r="P548" s="19"/>
    </row>
    <row r="549" spans="16:16" x14ac:dyDescent="0.25">
      <c r="P549" s="19"/>
    </row>
    <row r="550" spans="16:16" x14ac:dyDescent="0.25">
      <c r="P550" s="19"/>
    </row>
    <row r="551" spans="16:16" x14ac:dyDescent="0.25">
      <c r="P551" s="19"/>
    </row>
    <row r="552" spans="16:16" x14ac:dyDescent="0.25">
      <c r="P552" s="19"/>
    </row>
    <row r="553" spans="16:16" x14ac:dyDescent="0.25">
      <c r="P553" s="19"/>
    </row>
    <row r="554" spans="16:16" x14ac:dyDescent="0.25">
      <c r="P554" s="19"/>
    </row>
    <row r="555" spans="16:16" x14ac:dyDescent="0.25">
      <c r="P555" s="19"/>
    </row>
    <row r="556" spans="16:16" x14ac:dyDescent="0.25">
      <c r="P556" s="19"/>
    </row>
    <row r="557" spans="16:16" x14ac:dyDescent="0.25">
      <c r="P557" s="19"/>
    </row>
    <row r="558" spans="16:16" x14ac:dyDescent="0.25">
      <c r="P558" s="19"/>
    </row>
    <row r="559" spans="16:16" x14ac:dyDescent="0.25">
      <c r="P559" s="19"/>
    </row>
    <row r="560" spans="16:16" x14ac:dyDescent="0.25">
      <c r="P560" s="19"/>
    </row>
    <row r="561" spans="16:16" x14ac:dyDescent="0.25">
      <c r="P561" s="19"/>
    </row>
    <row r="562" spans="16:16" x14ac:dyDescent="0.25">
      <c r="P562" s="19"/>
    </row>
    <row r="563" spans="16:16" x14ac:dyDescent="0.25">
      <c r="P563" s="19"/>
    </row>
    <row r="564" spans="16:16" x14ac:dyDescent="0.25">
      <c r="P564" s="19"/>
    </row>
    <row r="565" spans="16:16" x14ac:dyDescent="0.25">
      <c r="P565" s="19"/>
    </row>
    <row r="566" spans="16:16" x14ac:dyDescent="0.25">
      <c r="P566" s="19"/>
    </row>
    <row r="567" spans="16:16" x14ac:dyDescent="0.25">
      <c r="P567" s="19"/>
    </row>
    <row r="568" spans="16:16" x14ac:dyDescent="0.25">
      <c r="P568" s="19"/>
    </row>
    <row r="569" spans="16:16" x14ac:dyDescent="0.25">
      <c r="P569" s="19"/>
    </row>
    <row r="570" spans="16:16" x14ac:dyDescent="0.25">
      <c r="P570" s="19"/>
    </row>
    <row r="571" spans="16:16" x14ac:dyDescent="0.25">
      <c r="P571" s="19"/>
    </row>
    <row r="572" spans="16:16" x14ac:dyDescent="0.25">
      <c r="P572" s="19"/>
    </row>
    <row r="573" spans="16:16" x14ac:dyDescent="0.25">
      <c r="P573" s="19"/>
    </row>
    <row r="574" spans="16:16" x14ac:dyDescent="0.25">
      <c r="P574" s="19"/>
    </row>
    <row r="575" spans="16:16" x14ac:dyDescent="0.25">
      <c r="P575" s="19"/>
    </row>
    <row r="576" spans="16:16" x14ac:dyDescent="0.25">
      <c r="P576" s="19"/>
    </row>
    <row r="577" spans="16:16" x14ac:dyDescent="0.25">
      <c r="P577" s="19"/>
    </row>
    <row r="578" spans="16:16" x14ac:dyDescent="0.25">
      <c r="P578" s="19"/>
    </row>
    <row r="579" spans="16:16" x14ac:dyDescent="0.25">
      <c r="P579" s="19"/>
    </row>
    <row r="580" spans="16:16" x14ac:dyDescent="0.25">
      <c r="P580" s="19"/>
    </row>
    <row r="581" spans="16:16" x14ac:dyDescent="0.25">
      <c r="P581" s="19"/>
    </row>
    <row r="582" spans="16:16" x14ac:dyDescent="0.25">
      <c r="P582" s="19"/>
    </row>
    <row r="583" spans="16:16" x14ac:dyDescent="0.25">
      <c r="P583" s="19"/>
    </row>
    <row r="584" spans="16:16" x14ac:dyDescent="0.25">
      <c r="P584" s="19"/>
    </row>
    <row r="585" spans="16:16" x14ac:dyDescent="0.25">
      <c r="P585" s="19"/>
    </row>
    <row r="586" spans="16:16" x14ac:dyDescent="0.25">
      <c r="P586" s="19"/>
    </row>
    <row r="587" spans="16:16" x14ac:dyDescent="0.25">
      <c r="P587" s="19"/>
    </row>
    <row r="588" spans="16:16" x14ac:dyDescent="0.25">
      <c r="P588" s="19"/>
    </row>
    <row r="589" spans="16:16" x14ac:dyDescent="0.25">
      <c r="P589" s="19"/>
    </row>
    <row r="590" spans="16:16" x14ac:dyDescent="0.25">
      <c r="P590" s="19"/>
    </row>
    <row r="591" spans="16:16" x14ac:dyDescent="0.25">
      <c r="P591" s="19"/>
    </row>
    <row r="592" spans="16:16" x14ac:dyDescent="0.25">
      <c r="P592" s="19"/>
    </row>
    <row r="593" spans="16:16" x14ac:dyDescent="0.25">
      <c r="P593" s="19"/>
    </row>
    <row r="594" spans="16:16" x14ac:dyDescent="0.25">
      <c r="P594" s="19"/>
    </row>
    <row r="595" spans="16:16" x14ac:dyDescent="0.25">
      <c r="P595" s="19"/>
    </row>
    <row r="596" spans="16:16" x14ac:dyDescent="0.25">
      <c r="P596" s="19"/>
    </row>
    <row r="597" spans="16:16" x14ac:dyDescent="0.25">
      <c r="P597" s="19"/>
    </row>
    <row r="598" spans="16:16" x14ac:dyDescent="0.25">
      <c r="P598" s="19"/>
    </row>
    <row r="599" spans="16:16" x14ac:dyDescent="0.25">
      <c r="P599" s="19"/>
    </row>
    <row r="600" spans="16:16" x14ac:dyDescent="0.25">
      <c r="P600" s="19"/>
    </row>
    <row r="601" spans="16:16" x14ac:dyDescent="0.25">
      <c r="P601" s="19"/>
    </row>
    <row r="602" spans="16:16" x14ac:dyDescent="0.25">
      <c r="P602" s="19"/>
    </row>
    <row r="603" spans="16:16" x14ac:dyDescent="0.25">
      <c r="P603" s="19"/>
    </row>
    <row r="604" spans="16:16" x14ac:dyDescent="0.25">
      <c r="P604" s="19"/>
    </row>
    <row r="605" spans="16:16" x14ac:dyDescent="0.25">
      <c r="P605" s="19"/>
    </row>
    <row r="606" spans="16:16" x14ac:dyDescent="0.25">
      <c r="P606" s="19"/>
    </row>
    <row r="607" spans="16:16" x14ac:dyDescent="0.25">
      <c r="P607" s="19"/>
    </row>
    <row r="608" spans="16:16" x14ac:dyDescent="0.25">
      <c r="P608" s="19"/>
    </row>
    <row r="609" spans="16:16" x14ac:dyDescent="0.25">
      <c r="P609" s="19"/>
    </row>
    <row r="610" spans="16:16" x14ac:dyDescent="0.25">
      <c r="P610" s="19"/>
    </row>
    <row r="611" spans="16:16" x14ac:dyDescent="0.25">
      <c r="P611" s="19"/>
    </row>
    <row r="612" spans="16:16" x14ac:dyDescent="0.25">
      <c r="P612" s="19"/>
    </row>
    <row r="613" spans="16:16" x14ac:dyDescent="0.25">
      <c r="P613" s="19"/>
    </row>
    <row r="614" spans="16:16" x14ac:dyDescent="0.25">
      <c r="P614" s="19"/>
    </row>
    <row r="615" spans="16:16" x14ac:dyDescent="0.25">
      <c r="P615" s="19"/>
    </row>
    <row r="616" spans="16:16" x14ac:dyDescent="0.25">
      <c r="P616" s="19"/>
    </row>
    <row r="617" spans="16:16" x14ac:dyDescent="0.25">
      <c r="P617" s="19"/>
    </row>
    <row r="618" spans="16:16" x14ac:dyDescent="0.25">
      <c r="P618" s="19"/>
    </row>
    <row r="619" spans="16:16" x14ac:dyDescent="0.25">
      <c r="P619" s="19"/>
    </row>
    <row r="620" spans="16:16" x14ac:dyDescent="0.25">
      <c r="P620" s="19"/>
    </row>
    <row r="621" spans="16:16" x14ac:dyDescent="0.25">
      <c r="P621" s="19"/>
    </row>
    <row r="622" spans="16:16" x14ac:dyDescent="0.25">
      <c r="P622" s="19"/>
    </row>
    <row r="623" spans="16:16" x14ac:dyDescent="0.25">
      <c r="P623" s="19"/>
    </row>
    <row r="624" spans="16:16" x14ac:dyDescent="0.25">
      <c r="P624" s="19"/>
    </row>
    <row r="625" spans="16:16" x14ac:dyDescent="0.25">
      <c r="P625" s="19"/>
    </row>
    <row r="626" spans="16:16" x14ac:dyDescent="0.25">
      <c r="P626" s="19"/>
    </row>
    <row r="627" spans="16:16" x14ac:dyDescent="0.25">
      <c r="P627" s="19"/>
    </row>
    <row r="628" spans="16:16" x14ac:dyDescent="0.25">
      <c r="P628" s="19"/>
    </row>
    <row r="629" spans="16:16" x14ac:dyDescent="0.25">
      <c r="P629" s="19"/>
    </row>
    <row r="630" spans="16:16" x14ac:dyDescent="0.25">
      <c r="P630" s="19"/>
    </row>
    <row r="631" spans="16:16" x14ac:dyDescent="0.25">
      <c r="P631" s="19"/>
    </row>
    <row r="632" spans="16:16" x14ac:dyDescent="0.25">
      <c r="P632" s="19"/>
    </row>
    <row r="633" spans="16:16" x14ac:dyDescent="0.25">
      <c r="P633" s="19"/>
    </row>
    <row r="634" spans="16:16" x14ac:dyDescent="0.25">
      <c r="P634" s="19"/>
    </row>
    <row r="635" spans="16:16" x14ac:dyDescent="0.25">
      <c r="P635" s="19"/>
    </row>
    <row r="636" spans="16:16" x14ac:dyDescent="0.25">
      <c r="P636" s="19"/>
    </row>
    <row r="637" spans="16:16" x14ac:dyDescent="0.25">
      <c r="P637" s="19"/>
    </row>
    <row r="638" spans="16:16" x14ac:dyDescent="0.25">
      <c r="P638" s="19"/>
    </row>
    <row r="639" spans="16:16" x14ac:dyDescent="0.25">
      <c r="P639" s="19"/>
    </row>
    <row r="640" spans="16:16" x14ac:dyDescent="0.25">
      <c r="P640" s="19"/>
    </row>
    <row r="641" spans="16:16" x14ac:dyDescent="0.25">
      <c r="P641" s="19"/>
    </row>
    <row r="642" spans="16:16" x14ac:dyDescent="0.25">
      <c r="P642" s="19"/>
    </row>
    <row r="643" spans="16:16" x14ac:dyDescent="0.25">
      <c r="P643" s="19"/>
    </row>
    <row r="644" spans="16:16" x14ac:dyDescent="0.25">
      <c r="P644" s="19"/>
    </row>
    <row r="645" spans="16:16" x14ac:dyDescent="0.25">
      <c r="P645" s="19"/>
    </row>
    <row r="646" spans="16:16" x14ac:dyDescent="0.25">
      <c r="P646" s="19"/>
    </row>
    <row r="647" spans="16:16" x14ac:dyDescent="0.25">
      <c r="P647" s="19"/>
    </row>
    <row r="648" spans="16:16" x14ac:dyDescent="0.25">
      <c r="P648" s="19"/>
    </row>
    <row r="649" spans="16:16" x14ac:dyDescent="0.25">
      <c r="P649" s="19"/>
    </row>
    <row r="650" spans="16:16" x14ac:dyDescent="0.25">
      <c r="P650" s="19"/>
    </row>
    <row r="651" spans="16:16" x14ac:dyDescent="0.25">
      <c r="P651" s="19"/>
    </row>
    <row r="652" spans="16:16" x14ac:dyDescent="0.25">
      <c r="P652" s="19"/>
    </row>
    <row r="653" spans="16:16" x14ac:dyDescent="0.25">
      <c r="P653" s="19"/>
    </row>
    <row r="654" spans="16:16" x14ac:dyDescent="0.25">
      <c r="P654" s="19"/>
    </row>
    <row r="655" spans="16:16" x14ac:dyDescent="0.25">
      <c r="P655" s="19"/>
    </row>
    <row r="656" spans="16:16" x14ac:dyDescent="0.25">
      <c r="P656" s="19"/>
    </row>
    <row r="657" spans="16:16" x14ac:dyDescent="0.25">
      <c r="P657" s="19"/>
    </row>
    <row r="658" spans="16:16" x14ac:dyDescent="0.25">
      <c r="P658" s="19"/>
    </row>
    <row r="659" spans="16:16" x14ac:dyDescent="0.25">
      <c r="P659" s="19"/>
    </row>
    <row r="660" spans="16:16" x14ac:dyDescent="0.25">
      <c r="P660" s="19"/>
    </row>
    <row r="661" spans="16:16" x14ac:dyDescent="0.25">
      <c r="P661" s="19"/>
    </row>
    <row r="662" spans="16:16" x14ac:dyDescent="0.25">
      <c r="P662" s="19"/>
    </row>
    <row r="663" spans="16:16" x14ac:dyDescent="0.25">
      <c r="P663" s="19"/>
    </row>
    <row r="664" spans="16:16" x14ac:dyDescent="0.25">
      <c r="P664" s="19"/>
    </row>
    <row r="665" spans="16:16" x14ac:dyDescent="0.25">
      <c r="P665" s="19"/>
    </row>
    <row r="666" spans="16:16" x14ac:dyDescent="0.25">
      <c r="P666" s="19"/>
    </row>
    <row r="667" spans="16:16" x14ac:dyDescent="0.25">
      <c r="P667" s="19"/>
    </row>
    <row r="668" spans="16:16" x14ac:dyDescent="0.25">
      <c r="P668" s="19"/>
    </row>
    <row r="669" spans="16:16" x14ac:dyDescent="0.25">
      <c r="P669" s="19"/>
    </row>
    <row r="670" spans="16:16" x14ac:dyDescent="0.25">
      <c r="P670" s="19"/>
    </row>
    <row r="671" spans="16:16" x14ac:dyDescent="0.25">
      <c r="P671" s="19"/>
    </row>
    <row r="672" spans="16:16" x14ac:dyDescent="0.25">
      <c r="P672" s="19"/>
    </row>
    <row r="673" spans="16:16" x14ac:dyDescent="0.25">
      <c r="P673" s="19"/>
    </row>
    <row r="674" spans="16:16" x14ac:dyDescent="0.25">
      <c r="P674" s="19"/>
    </row>
    <row r="675" spans="16:16" x14ac:dyDescent="0.25">
      <c r="P675" s="19"/>
    </row>
    <row r="676" spans="16:16" x14ac:dyDescent="0.25">
      <c r="P676" s="19"/>
    </row>
    <row r="677" spans="16:16" x14ac:dyDescent="0.25">
      <c r="P677" s="19"/>
    </row>
    <row r="678" spans="16:16" x14ac:dyDescent="0.25">
      <c r="P678" s="19"/>
    </row>
    <row r="679" spans="16:16" x14ac:dyDescent="0.25">
      <c r="P679" s="19"/>
    </row>
    <row r="680" spans="16:16" x14ac:dyDescent="0.25">
      <c r="P680" s="19"/>
    </row>
  </sheetData>
  <mergeCells count="1">
    <mergeCell ref="N4:P5"/>
  </mergeCells>
  <phoneticPr fontId="3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59B4C-88E6-443F-ADFF-E6C369DC485F}">
  <sheetPr codeName="Sheet5">
    <tabColor theme="8" tint="0.39997558519241921"/>
  </sheetPr>
  <dimension ref="A2:P680"/>
  <sheetViews>
    <sheetView zoomScaleNormal="100" workbookViewId="0">
      <pane xSplit="5" ySplit="6" topLeftCell="F246" activePane="bottomRight" state="frozen"/>
      <selection activeCell="L249" sqref="K249:L249"/>
      <selection pane="topRight" activeCell="L249" sqref="K249:L249"/>
      <selection pane="bottomLeft" activeCell="L249" sqref="K249:L249"/>
      <selection pane="bottomRight" activeCell="B2" sqref="B2:C4"/>
    </sheetView>
  </sheetViews>
  <sheetFormatPr defaultRowHeight="16.5" x14ac:dyDescent="0.25"/>
  <cols>
    <col min="1" max="1" width="2.25" style="15" customWidth="1"/>
    <col min="2" max="2" width="9.5" style="3" customWidth="1"/>
    <col min="3" max="3" width="18.375" customWidth="1"/>
    <col min="4" max="4" width="4.25" customWidth="1"/>
    <col min="5" max="5" width="5.75" style="1" customWidth="1"/>
    <col min="6" max="6" width="15.375" customWidth="1"/>
    <col min="7" max="8" width="7.25" style="11" customWidth="1"/>
    <col min="9" max="9" width="8.875" customWidth="1"/>
    <col min="10" max="10" width="14" customWidth="1"/>
    <col min="11" max="11" width="9" style="1"/>
    <col min="14" max="15" width="13.5" customWidth="1"/>
    <col min="16" max="16" width="17.25" customWidth="1"/>
  </cols>
  <sheetData>
    <row r="2" spans="2:16" x14ac:dyDescent="0.25">
      <c r="B2" s="7" t="s">
        <v>12</v>
      </c>
      <c r="C2" s="23" t="s">
        <v>35</v>
      </c>
      <c r="G2" s="17" t="s">
        <v>16</v>
      </c>
      <c r="H2" s="17" t="s">
        <v>17</v>
      </c>
    </row>
    <row r="3" spans="2:16" x14ac:dyDescent="0.25">
      <c r="B3" s="7" t="s">
        <v>13</v>
      </c>
      <c r="C3" s="23" t="s">
        <v>1</v>
      </c>
      <c r="F3" s="18" t="s">
        <v>6</v>
      </c>
      <c r="G3" s="12">
        <v>7</v>
      </c>
      <c r="H3" s="13">
        <v>7</v>
      </c>
      <c r="I3" s="17" t="s">
        <v>9</v>
      </c>
      <c r="J3" s="17" t="s">
        <v>25</v>
      </c>
    </row>
    <row r="4" spans="2:16" x14ac:dyDescent="0.25">
      <c r="B4" s="6" t="s">
        <v>4</v>
      </c>
      <c r="C4" s="8" t="s">
        <v>36</v>
      </c>
      <c r="F4" s="18" t="s">
        <v>7</v>
      </c>
      <c r="G4" s="12">
        <v>13.5</v>
      </c>
      <c r="H4" s="13">
        <v>16</v>
      </c>
      <c r="I4" s="5">
        <f>(H4-H3)*2</f>
        <v>18</v>
      </c>
      <c r="J4" s="16">
        <f>((G4-G3)*2+1)*((H4-H3)*2+1)</f>
        <v>266</v>
      </c>
      <c r="N4" s="86" t="s">
        <v>22</v>
      </c>
      <c r="O4" s="86"/>
      <c r="P4" s="86"/>
    </row>
    <row r="5" spans="2:16" x14ac:dyDescent="0.25">
      <c r="B5" s="6" t="s">
        <v>2</v>
      </c>
      <c r="C5" s="9">
        <f>2500000+900000</f>
        <v>3400000</v>
      </c>
      <c r="N5" s="86"/>
      <c r="O5" s="86"/>
      <c r="P5" s="86"/>
    </row>
    <row r="6" spans="2:16" x14ac:dyDescent="0.25">
      <c r="B6" s="6" t="s">
        <v>3</v>
      </c>
      <c r="C6" s="9">
        <f>458000+9500-3000+10000</f>
        <v>474500</v>
      </c>
      <c r="E6" s="1" t="s">
        <v>8</v>
      </c>
      <c r="F6" t="s">
        <v>4</v>
      </c>
      <c r="G6" s="14" t="s">
        <v>10</v>
      </c>
      <c r="H6" s="14" t="s">
        <v>11</v>
      </c>
      <c r="I6" s="14" t="s">
        <v>15</v>
      </c>
      <c r="J6" s="14" t="s">
        <v>14</v>
      </c>
      <c r="K6" s="1" t="s">
        <v>71</v>
      </c>
      <c r="N6" s="1" t="s">
        <v>19</v>
      </c>
      <c r="O6" s="1" t="s">
        <v>72</v>
      </c>
      <c r="P6" s="1" t="s">
        <v>18</v>
      </c>
    </row>
    <row r="7" spans="2:16" x14ac:dyDescent="0.25">
      <c r="E7" s="1">
        <f t="shared" ref="E7:E70" si="0">ROW()-6</f>
        <v>1</v>
      </c>
      <c r="F7" s="10" t="str">
        <f t="shared" ref="F7:F70" si="1">$C$4&amp;"-"&amp;G7&amp;"-"&amp;H7</f>
        <v>ML-7-7</v>
      </c>
      <c r="G7" s="14">
        <f>G3</f>
        <v>7</v>
      </c>
      <c r="H7" s="14">
        <f>H3</f>
        <v>7</v>
      </c>
      <c r="I7" s="4">
        <f>SUM(((G7*H7)/4),1)</f>
        <v>13.25</v>
      </c>
      <c r="J7" s="2">
        <f t="shared" ref="J7:J70" si="2">ROUND(SUM(I7*$C$6,$C$5),0)</f>
        <v>9687125</v>
      </c>
      <c r="K7" s="22">
        <v>1</v>
      </c>
      <c r="N7" t="str" cm="1">
        <f t="array" ref="N7:N272">_xlfn._xlws.FILTER(MLテーブル[キー],MLテーブル[許可]=1)</f>
        <v>ML-7-7</v>
      </c>
      <c r="O7" cm="1">
        <f t="array" ref="O7:O272">_xlfn._xlws.FILTER(MLテーブル[m2],MLテーブル[許可]=1)</f>
        <v>13.25</v>
      </c>
      <c r="P7" s="19" cm="1">
        <f t="array" ref="P7:P272">_xlfn._xlws.FILTER(MLテーブル[M],MLテーブル[許可]=1)</f>
        <v>9687125</v>
      </c>
    </row>
    <row r="8" spans="2:16" x14ac:dyDescent="0.25">
      <c r="E8" s="1">
        <f t="shared" si="0"/>
        <v>2</v>
      </c>
      <c r="F8" s="10" t="str">
        <f t="shared" si="1"/>
        <v>ML-7-7.5</v>
      </c>
      <c r="G8" s="14">
        <f t="shared" ref="G8:G71" si="3">$G$3+ROUNDDOWN($E7/($I$4+1),0)*0.5</f>
        <v>7</v>
      </c>
      <c r="H8" s="14">
        <f t="shared" ref="H8:H71" si="4">IF(MOD(E8-1,$I$4+1)=0,$H$3,H7+0.5)</f>
        <v>7.5</v>
      </c>
      <c r="I8" s="4">
        <f t="shared" ref="I8:I70" si="5">SUM(((G8*H8)/4),1)</f>
        <v>14.125</v>
      </c>
      <c r="J8" s="2">
        <f t="shared" si="2"/>
        <v>10102313</v>
      </c>
      <c r="K8" s="22">
        <v>1</v>
      </c>
      <c r="N8" t="str">
        <v>ML-7-7.5</v>
      </c>
      <c r="O8">
        <v>14.125</v>
      </c>
      <c r="P8" s="19">
        <v>10102313</v>
      </c>
    </row>
    <row r="9" spans="2:16" x14ac:dyDescent="0.25">
      <c r="E9" s="1">
        <f t="shared" si="0"/>
        <v>3</v>
      </c>
      <c r="F9" s="10" t="str">
        <f t="shared" si="1"/>
        <v>ML-7-8</v>
      </c>
      <c r="G9" s="14">
        <f t="shared" si="3"/>
        <v>7</v>
      </c>
      <c r="H9" s="14">
        <f t="shared" si="4"/>
        <v>8</v>
      </c>
      <c r="I9" s="4">
        <f t="shared" si="5"/>
        <v>15</v>
      </c>
      <c r="J9" s="2">
        <f t="shared" si="2"/>
        <v>10517500</v>
      </c>
      <c r="K9" s="22">
        <v>1</v>
      </c>
      <c r="N9" t="str">
        <v>ML-7-8</v>
      </c>
      <c r="O9">
        <v>15</v>
      </c>
      <c r="P9" s="19">
        <v>10517500</v>
      </c>
    </row>
    <row r="10" spans="2:16" x14ac:dyDescent="0.25">
      <c r="E10" s="1">
        <f t="shared" si="0"/>
        <v>4</v>
      </c>
      <c r="F10" s="10" t="str">
        <f t="shared" si="1"/>
        <v>ML-7-8.5</v>
      </c>
      <c r="G10" s="14">
        <f t="shared" si="3"/>
        <v>7</v>
      </c>
      <c r="H10" s="14">
        <f t="shared" si="4"/>
        <v>8.5</v>
      </c>
      <c r="I10" s="4">
        <f t="shared" si="5"/>
        <v>15.875</v>
      </c>
      <c r="J10" s="2">
        <f t="shared" si="2"/>
        <v>10932688</v>
      </c>
      <c r="K10" s="22">
        <v>1</v>
      </c>
      <c r="N10" t="str">
        <v>ML-7-8.5</v>
      </c>
      <c r="O10">
        <v>15.875</v>
      </c>
      <c r="P10" s="19">
        <v>10932688</v>
      </c>
    </row>
    <row r="11" spans="2:16" x14ac:dyDescent="0.25">
      <c r="E11" s="1">
        <f t="shared" si="0"/>
        <v>5</v>
      </c>
      <c r="F11" s="10" t="str">
        <f t="shared" si="1"/>
        <v>ML-7-9</v>
      </c>
      <c r="G11" s="14">
        <f t="shared" si="3"/>
        <v>7</v>
      </c>
      <c r="H11" s="14">
        <f t="shared" si="4"/>
        <v>9</v>
      </c>
      <c r="I11" s="4">
        <f t="shared" si="5"/>
        <v>16.75</v>
      </c>
      <c r="J11" s="2">
        <f t="shared" si="2"/>
        <v>11347875</v>
      </c>
      <c r="K11" s="22">
        <v>1</v>
      </c>
      <c r="N11" t="str">
        <v>ML-7-9</v>
      </c>
      <c r="O11">
        <v>16.75</v>
      </c>
      <c r="P11" s="19">
        <v>11347875</v>
      </c>
    </row>
    <row r="12" spans="2:16" x14ac:dyDescent="0.25">
      <c r="E12" s="1">
        <f t="shared" si="0"/>
        <v>6</v>
      </c>
      <c r="F12" s="10" t="str">
        <f t="shared" si="1"/>
        <v>ML-7-9.5</v>
      </c>
      <c r="G12" s="14">
        <f t="shared" si="3"/>
        <v>7</v>
      </c>
      <c r="H12" s="14">
        <f t="shared" si="4"/>
        <v>9.5</v>
      </c>
      <c r="I12" s="4">
        <f t="shared" si="5"/>
        <v>17.625</v>
      </c>
      <c r="J12" s="2">
        <f t="shared" si="2"/>
        <v>11763063</v>
      </c>
      <c r="K12" s="22">
        <v>1</v>
      </c>
      <c r="N12" t="str">
        <v>ML-7-9.5</v>
      </c>
      <c r="O12">
        <v>17.625</v>
      </c>
      <c r="P12" s="19">
        <v>11763063</v>
      </c>
    </row>
    <row r="13" spans="2:16" x14ac:dyDescent="0.25">
      <c r="E13" s="1">
        <f t="shared" si="0"/>
        <v>7</v>
      </c>
      <c r="F13" s="10" t="str">
        <f t="shared" si="1"/>
        <v>ML-7-10</v>
      </c>
      <c r="G13" s="14">
        <f t="shared" si="3"/>
        <v>7</v>
      </c>
      <c r="H13" s="14">
        <f t="shared" si="4"/>
        <v>10</v>
      </c>
      <c r="I13" s="4">
        <f t="shared" si="5"/>
        <v>18.5</v>
      </c>
      <c r="J13" s="2">
        <f t="shared" si="2"/>
        <v>12178250</v>
      </c>
      <c r="K13" s="22">
        <v>1</v>
      </c>
      <c r="N13" t="str">
        <v>ML-7-10</v>
      </c>
      <c r="O13">
        <v>18.5</v>
      </c>
      <c r="P13" s="19">
        <v>12178250</v>
      </c>
    </row>
    <row r="14" spans="2:16" x14ac:dyDescent="0.25">
      <c r="E14" s="1">
        <f t="shared" si="0"/>
        <v>8</v>
      </c>
      <c r="F14" s="10" t="str">
        <f t="shared" si="1"/>
        <v>ML-7-10.5</v>
      </c>
      <c r="G14" s="14">
        <f t="shared" si="3"/>
        <v>7</v>
      </c>
      <c r="H14" s="14">
        <f t="shared" si="4"/>
        <v>10.5</v>
      </c>
      <c r="I14" s="4">
        <f t="shared" si="5"/>
        <v>19.375</v>
      </c>
      <c r="J14" s="2">
        <f t="shared" si="2"/>
        <v>12593438</v>
      </c>
      <c r="K14" s="22">
        <v>1</v>
      </c>
      <c r="N14" t="str">
        <v>ML-7-10.5</v>
      </c>
      <c r="O14">
        <v>19.375</v>
      </c>
      <c r="P14" s="19">
        <v>12593438</v>
      </c>
    </row>
    <row r="15" spans="2:16" x14ac:dyDescent="0.25">
      <c r="E15" s="1">
        <f t="shared" si="0"/>
        <v>9</v>
      </c>
      <c r="F15" s="10" t="str">
        <f t="shared" si="1"/>
        <v>ML-7-11</v>
      </c>
      <c r="G15" s="14">
        <f t="shared" si="3"/>
        <v>7</v>
      </c>
      <c r="H15" s="14">
        <f t="shared" si="4"/>
        <v>11</v>
      </c>
      <c r="I15" s="4">
        <f t="shared" si="5"/>
        <v>20.25</v>
      </c>
      <c r="J15" s="2">
        <f t="shared" si="2"/>
        <v>13008625</v>
      </c>
      <c r="K15" s="22">
        <v>1</v>
      </c>
      <c r="N15" t="str">
        <v>ML-7-11</v>
      </c>
      <c r="O15">
        <v>20.25</v>
      </c>
      <c r="P15" s="19">
        <v>13008625</v>
      </c>
    </row>
    <row r="16" spans="2:16" x14ac:dyDescent="0.25">
      <c r="E16" s="1">
        <f t="shared" si="0"/>
        <v>10</v>
      </c>
      <c r="F16" s="10" t="str">
        <f t="shared" si="1"/>
        <v>ML-7-11.5</v>
      </c>
      <c r="G16" s="14">
        <f t="shared" si="3"/>
        <v>7</v>
      </c>
      <c r="H16" s="14">
        <f t="shared" si="4"/>
        <v>11.5</v>
      </c>
      <c r="I16" s="4">
        <f t="shared" si="5"/>
        <v>21.125</v>
      </c>
      <c r="J16" s="2">
        <f t="shared" si="2"/>
        <v>13423813</v>
      </c>
      <c r="K16" s="22">
        <v>1</v>
      </c>
      <c r="N16" t="str">
        <v>ML-7-11.5</v>
      </c>
      <c r="O16">
        <v>21.125</v>
      </c>
      <c r="P16" s="19">
        <v>13423813</v>
      </c>
    </row>
    <row r="17" spans="5:16" x14ac:dyDescent="0.25">
      <c r="E17" s="1">
        <f t="shared" si="0"/>
        <v>11</v>
      </c>
      <c r="F17" s="10" t="str">
        <f t="shared" si="1"/>
        <v>ML-7-12</v>
      </c>
      <c r="G17" s="14">
        <f t="shared" si="3"/>
        <v>7</v>
      </c>
      <c r="H17" s="14">
        <f t="shared" si="4"/>
        <v>12</v>
      </c>
      <c r="I17" s="4">
        <f t="shared" si="5"/>
        <v>22</v>
      </c>
      <c r="J17" s="2">
        <f t="shared" si="2"/>
        <v>13839000</v>
      </c>
      <c r="K17" s="22">
        <v>1</v>
      </c>
      <c r="N17" t="str">
        <v>ML-7-12</v>
      </c>
      <c r="O17">
        <v>22</v>
      </c>
      <c r="P17" s="19">
        <v>13839000</v>
      </c>
    </row>
    <row r="18" spans="5:16" x14ac:dyDescent="0.25">
      <c r="E18" s="1">
        <f t="shared" si="0"/>
        <v>12</v>
      </c>
      <c r="F18" s="10" t="str">
        <f t="shared" si="1"/>
        <v>ML-7-12.5</v>
      </c>
      <c r="G18" s="14">
        <f t="shared" si="3"/>
        <v>7</v>
      </c>
      <c r="H18" s="14">
        <f t="shared" si="4"/>
        <v>12.5</v>
      </c>
      <c r="I18" s="4">
        <f t="shared" si="5"/>
        <v>22.875</v>
      </c>
      <c r="J18" s="2">
        <f t="shared" si="2"/>
        <v>14254188</v>
      </c>
      <c r="K18" s="22">
        <v>1</v>
      </c>
      <c r="N18" t="str">
        <v>ML-7-12.5</v>
      </c>
      <c r="O18">
        <v>22.875</v>
      </c>
      <c r="P18" s="19">
        <v>14254188</v>
      </c>
    </row>
    <row r="19" spans="5:16" x14ac:dyDescent="0.25">
      <c r="E19" s="1">
        <f t="shared" si="0"/>
        <v>13</v>
      </c>
      <c r="F19" s="10" t="str">
        <f t="shared" si="1"/>
        <v>ML-7-13</v>
      </c>
      <c r="G19" s="14">
        <f t="shared" si="3"/>
        <v>7</v>
      </c>
      <c r="H19" s="14">
        <f t="shared" si="4"/>
        <v>13</v>
      </c>
      <c r="I19" s="4">
        <f t="shared" si="5"/>
        <v>23.75</v>
      </c>
      <c r="J19" s="2">
        <f t="shared" si="2"/>
        <v>14669375</v>
      </c>
      <c r="K19" s="22">
        <v>1</v>
      </c>
      <c r="N19" t="str">
        <v>ML-7-13</v>
      </c>
      <c r="O19">
        <v>23.75</v>
      </c>
      <c r="P19" s="19">
        <v>14669375</v>
      </c>
    </row>
    <row r="20" spans="5:16" x14ac:dyDescent="0.25">
      <c r="E20" s="1">
        <f t="shared" si="0"/>
        <v>14</v>
      </c>
      <c r="F20" s="10" t="str">
        <f t="shared" si="1"/>
        <v>ML-7-13.5</v>
      </c>
      <c r="G20" s="14">
        <f t="shared" si="3"/>
        <v>7</v>
      </c>
      <c r="H20" s="14">
        <f t="shared" si="4"/>
        <v>13.5</v>
      </c>
      <c r="I20" s="4">
        <f t="shared" si="5"/>
        <v>24.625</v>
      </c>
      <c r="J20" s="2">
        <f t="shared" si="2"/>
        <v>15084563</v>
      </c>
      <c r="K20" s="22">
        <v>1</v>
      </c>
      <c r="N20" t="str">
        <v>ML-7-13.5</v>
      </c>
      <c r="O20">
        <v>24.625</v>
      </c>
      <c r="P20" s="19">
        <v>15084563</v>
      </c>
    </row>
    <row r="21" spans="5:16" x14ac:dyDescent="0.25">
      <c r="E21" s="1">
        <f t="shared" si="0"/>
        <v>15</v>
      </c>
      <c r="F21" s="10" t="str">
        <f t="shared" si="1"/>
        <v>ML-7-14</v>
      </c>
      <c r="G21" s="14">
        <f t="shared" si="3"/>
        <v>7</v>
      </c>
      <c r="H21" s="14">
        <f t="shared" si="4"/>
        <v>14</v>
      </c>
      <c r="I21" s="4">
        <f t="shared" si="5"/>
        <v>25.5</v>
      </c>
      <c r="J21" s="2">
        <f t="shared" si="2"/>
        <v>15499750</v>
      </c>
      <c r="K21" s="22">
        <v>1</v>
      </c>
      <c r="N21" t="str">
        <v>ML-7-14</v>
      </c>
      <c r="O21">
        <v>25.5</v>
      </c>
      <c r="P21" s="19">
        <v>15499750</v>
      </c>
    </row>
    <row r="22" spans="5:16" x14ac:dyDescent="0.25">
      <c r="E22" s="1">
        <f t="shared" si="0"/>
        <v>16</v>
      </c>
      <c r="F22" s="10" t="str">
        <f t="shared" si="1"/>
        <v>ML-7-14.5</v>
      </c>
      <c r="G22" s="14">
        <f t="shared" si="3"/>
        <v>7</v>
      </c>
      <c r="H22" s="14">
        <f t="shared" si="4"/>
        <v>14.5</v>
      </c>
      <c r="I22" s="4">
        <f t="shared" si="5"/>
        <v>26.375</v>
      </c>
      <c r="J22" s="2">
        <f t="shared" si="2"/>
        <v>15914938</v>
      </c>
      <c r="K22" s="22">
        <v>1</v>
      </c>
      <c r="N22" t="str">
        <v>ML-7-14.5</v>
      </c>
      <c r="O22">
        <v>26.375</v>
      </c>
      <c r="P22" s="19">
        <v>15914938</v>
      </c>
    </row>
    <row r="23" spans="5:16" x14ac:dyDescent="0.25">
      <c r="E23" s="1">
        <f t="shared" si="0"/>
        <v>17</v>
      </c>
      <c r="F23" s="10" t="str">
        <f t="shared" si="1"/>
        <v>ML-7-15</v>
      </c>
      <c r="G23" s="14">
        <f t="shared" si="3"/>
        <v>7</v>
      </c>
      <c r="H23" s="14">
        <f t="shared" si="4"/>
        <v>15</v>
      </c>
      <c r="I23" s="4">
        <f t="shared" si="5"/>
        <v>27.25</v>
      </c>
      <c r="J23" s="2">
        <f t="shared" si="2"/>
        <v>16330125</v>
      </c>
      <c r="K23" s="22">
        <v>1</v>
      </c>
      <c r="N23" t="str">
        <v>ML-7-15</v>
      </c>
      <c r="O23">
        <v>27.25</v>
      </c>
      <c r="P23" s="19">
        <v>16330125</v>
      </c>
    </row>
    <row r="24" spans="5:16" x14ac:dyDescent="0.25">
      <c r="E24" s="1">
        <f t="shared" si="0"/>
        <v>18</v>
      </c>
      <c r="F24" s="10" t="str">
        <f t="shared" si="1"/>
        <v>ML-7-15.5</v>
      </c>
      <c r="G24" s="14">
        <f t="shared" si="3"/>
        <v>7</v>
      </c>
      <c r="H24" s="14">
        <f t="shared" si="4"/>
        <v>15.5</v>
      </c>
      <c r="I24" s="4">
        <f t="shared" si="5"/>
        <v>28.125</v>
      </c>
      <c r="J24" s="2">
        <f t="shared" si="2"/>
        <v>16745313</v>
      </c>
      <c r="K24" s="22">
        <v>1</v>
      </c>
      <c r="N24" t="str">
        <v>ML-7-15.5</v>
      </c>
      <c r="O24">
        <v>28.125</v>
      </c>
      <c r="P24" s="19">
        <v>16745313</v>
      </c>
    </row>
    <row r="25" spans="5:16" x14ac:dyDescent="0.25">
      <c r="E25" s="1">
        <f t="shared" si="0"/>
        <v>19</v>
      </c>
      <c r="F25" s="10" t="str">
        <f t="shared" si="1"/>
        <v>ML-7-16</v>
      </c>
      <c r="G25" s="14">
        <f t="shared" si="3"/>
        <v>7</v>
      </c>
      <c r="H25" s="14">
        <f t="shared" si="4"/>
        <v>16</v>
      </c>
      <c r="I25" s="4">
        <f t="shared" si="5"/>
        <v>29</v>
      </c>
      <c r="J25" s="2">
        <f t="shared" si="2"/>
        <v>17160500</v>
      </c>
      <c r="K25" s="22">
        <v>1</v>
      </c>
      <c r="N25" t="str">
        <v>ML-7-16</v>
      </c>
      <c r="O25">
        <v>29</v>
      </c>
      <c r="P25" s="19">
        <v>17160500</v>
      </c>
    </row>
    <row r="26" spans="5:16" x14ac:dyDescent="0.25">
      <c r="E26" s="1">
        <f t="shared" si="0"/>
        <v>20</v>
      </c>
      <c r="F26" s="10" t="str">
        <f t="shared" si="1"/>
        <v>ML-7.5-7</v>
      </c>
      <c r="G26" s="14">
        <f t="shared" si="3"/>
        <v>7.5</v>
      </c>
      <c r="H26" s="14">
        <f t="shared" si="4"/>
        <v>7</v>
      </c>
      <c r="I26" s="4">
        <f t="shared" si="5"/>
        <v>14.125</v>
      </c>
      <c r="J26" s="2">
        <f t="shared" si="2"/>
        <v>10102313</v>
      </c>
      <c r="K26" s="22">
        <v>1</v>
      </c>
      <c r="N26" t="str">
        <v>ML-7.5-7</v>
      </c>
      <c r="O26">
        <v>14.125</v>
      </c>
      <c r="P26" s="19">
        <v>10102313</v>
      </c>
    </row>
    <row r="27" spans="5:16" x14ac:dyDescent="0.25">
      <c r="E27" s="1">
        <f t="shared" si="0"/>
        <v>21</v>
      </c>
      <c r="F27" s="10" t="str">
        <f t="shared" si="1"/>
        <v>ML-7.5-7.5</v>
      </c>
      <c r="G27" s="14">
        <f t="shared" si="3"/>
        <v>7.5</v>
      </c>
      <c r="H27" s="14">
        <f t="shared" si="4"/>
        <v>7.5</v>
      </c>
      <c r="I27" s="4">
        <f t="shared" si="5"/>
        <v>15.0625</v>
      </c>
      <c r="J27" s="2">
        <f t="shared" si="2"/>
        <v>10547156</v>
      </c>
      <c r="K27" s="22">
        <v>1</v>
      </c>
      <c r="N27" t="str">
        <v>ML-7.5-7.5</v>
      </c>
      <c r="O27">
        <v>15.0625</v>
      </c>
      <c r="P27" s="19">
        <v>10547156</v>
      </c>
    </row>
    <row r="28" spans="5:16" x14ac:dyDescent="0.25">
      <c r="E28" s="1">
        <f t="shared" si="0"/>
        <v>22</v>
      </c>
      <c r="F28" s="10" t="str">
        <f t="shared" si="1"/>
        <v>ML-7.5-8</v>
      </c>
      <c r="G28" s="14">
        <f t="shared" si="3"/>
        <v>7.5</v>
      </c>
      <c r="H28" s="14">
        <f t="shared" si="4"/>
        <v>8</v>
      </c>
      <c r="I28" s="4">
        <f t="shared" si="5"/>
        <v>16</v>
      </c>
      <c r="J28" s="2">
        <f t="shared" si="2"/>
        <v>10992000</v>
      </c>
      <c r="K28" s="22">
        <v>1</v>
      </c>
      <c r="N28" t="str">
        <v>ML-7.5-8</v>
      </c>
      <c r="O28">
        <v>16</v>
      </c>
      <c r="P28" s="19">
        <v>10992000</v>
      </c>
    </row>
    <row r="29" spans="5:16" x14ac:dyDescent="0.25">
      <c r="E29" s="1">
        <f t="shared" si="0"/>
        <v>23</v>
      </c>
      <c r="F29" s="10" t="str">
        <f t="shared" si="1"/>
        <v>ML-7.5-8.5</v>
      </c>
      <c r="G29" s="14">
        <f t="shared" si="3"/>
        <v>7.5</v>
      </c>
      <c r="H29" s="14">
        <f t="shared" si="4"/>
        <v>8.5</v>
      </c>
      <c r="I29" s="4">
        <f t="shared" si="5"/>
        <v>16.9375</v>
      </c>
      <c r="J29" s="2">
        <f t="shared" si="2"/>
        <v>11436844</v>
      </c>
      <c r="K29" s="22">
        <v>1</v>
      </c>
      <c r="N29" t="str">
        <v>ML-7.5-8.5</v>
      </c>
      <c r="O29">
        <v>16.9375</v>
      </c>
      <c r="P29" s="19">
        <v>11436844</v>
      </c>
    </row>
    <row r="30" spans="5:16" x14ac:dyDescent="0.25">
      <c r="E30" s="1">
        <f t="shared" si="0"/>
        <v>24</v>
      </c>
      <c r="F30" s="10" t="str">
        <f t="shared" si="1"/>
        <v>ML-7.5-9</v>
      </c>
      <c r="G30" s="14">
        <f t="shared" si="3"/>
        <v>7.5</v>
      </c>
      <c r="H30" s="14">
        <f t="shared" si="4"/>
        <v>9</v>
      </c>
      <c r="I30" s="4">
        <f t="shared" si="5"/>
        <v>17.875</v>
      </c>
      <c r="J30" s="2">
        <f t="shared" si="2"/>
        <v>11881688</v>
      </c>
      <c r="K30" s="22">
        <v>1</v>
      </c>
      <c r="N30" t="str">
        <v>ML-7.5-9</v>
      </c>
      <c r="O30">
        <v>17.875</v>
      </c>
      <c r="P30" s="19">
        <v>11881688</v>
      </c>
    </row>
    <row r="31" spans="5:16" x14ac:dyDescent="0.25">
      <c r="E31" s="1">
        <f t="shared" si="0"/>
        <v>25</v>
      </c>
      <c r="F31" s="10" t="str">
        <f t="shared" si="1"/>
        <v>ML-7.5-9.5</v>
      </c>
      <c r="G31" s="14">
        <f t="shared" si="3"/>
        <v>7.5</v>
      </c>
      <c r="H31" s="14">
        <f t="shared" si="4"/>
        <v>9.5</v>
      </c>
      <c r="I31" s="4">
        <f t="shared" si="5"/>
        <v>18.8125</v>
      </c>
      <c r="J31" s="2">
        <f t="shared" si="2"/>
        <v>12326531</v>
      </c>
      <c r="K31" s="22">
        <v>1</v>
      </c>
      <c r="N31" t="str">
        <v>ML-7.5-9.5</v>
      </c>
      <c r="O31">
        <v>18.8125</v>
      </c>
      <c r="P31" s="19">
        <v>12326531</v>
      </c>
    </row>
    <row r="32" spans="5:16" x14ac:dyDescent="0.25">
      <c r="E32" s="1">
        <f t="shared" si="0"/>
        <v>26</v>
      </c>
      <c r="F32" s="10" t="str">
        <f t="shared" si="1"/>
        <v>ML-7.5-10</v>
      </c>
      <c r="G32" s="14">
        <f t="shared" si="3"/>
        <v>7.5</v>
      </c>
      <c r="H32" s="14">
        <f t="shared" si="4"/>
        <v>10</v>
      </c>
      <c r="I32" s="4">
        <f t="shared" si="5"/>
        <v>19.75</v>
      </c>
      <c r="J32" s="2">
        <f t="shared" si="2"/>
        <v>12771375</v>
      </c>
      <c r="K32" s="22">
        <v>1</v>
      </c>
      <c r="N32" t="str">
        <v>ML-7.5-10</v>
      </c>
      <c r="O32">
        <v>19.75</v>
      </c>
      <c r="P32" s="19">
        <v>12771375</v>
      </c>
    </row>
    <row r="33" spans="5:16" x14ac:dyDescent="0.25">
      <c r="E33" s="1">
        <f t="shared" si="0"/>
        <v>27</v>
      </c>
      <c r="F33" s="10" t="str">
        <f t="shared" si="1"/>
        <v>ML-7.5-10.5</v>
      </c>
      <c r="G33" s="14">
        <f t="shared" si="3"/>
        <v>7.5</v>
      </c>
      <c r="H33" s="14">
        <f t="shared" si="4"/>
        <v>10.5</v>
      </c>
      <c r="I33" s="4">
        <f t="shared" si="5"/>
        <v>20.6875</v>
      </c>
      <c r="J33" s="2">
        <f t="shared" si="2"/>
        <v>13216219</v>
      </c>
      <c r="K33" s="22">
        <v>1</v>
      </c>
      <c r="N33" t="str">
        <v>ML-7.5-10.5</v>
      </c>
      <c r="O33">
        <v>20.6875</v>
      </c>
      <c r="P33" s="19">
        <v>13216219</v>
      </c>
    </row>
    <row r="34" spans="5:16" x14ac:dyDescent="0.25">
      <c r="E34" s="1">
        <f t="shared" si="0"/>
        <v>28</v>
      </c>
      <c r="F34" s="10" t="str">
        <f t="shared" si="1"/>
        <v>ML-7.5-11</v>
      </c>
      <c r="G34" s="14">
        <f t="shared" si="3"/>
        <v>7.5</v>
      </c>
      <c r="H34" s="14">
        <f t="shared" si="4"/>
        <v>11</v>
      </c>
      <c r="I34" s="4">
        <f t="shared" si="5"/>
        <v>21.625</v>
      </c>
      <c r="J34" s="2">
        <f t="shared" si="2"/>
        <v>13661063</v>
      </c>
      <c r="K34" s="22">
        <v>1</v>
      </c>
      <c r="N34" t="str">
        <v>ML-7.5-11</v>
      </c>
      <c r="O34">
        <v>21.625</v>
      </c>
      <c r="P34" s="19">
        <v>13661063</v>
      </c>
    </row>
    <row r="35" spans="5:16" x14ac:dyDescent="0.25">
      <c r="E35" s="1">
        <f t="shared" si="0"/>
        <v>29</v>
      </c>
      <c r="F35" s="10" t="str">
        <f t="shared" si="1"/>
        <v>ML-7.5-11.5</v>
      </c>
      <c r="G35" s="14">
        <f t="shared" si="3"/>
        <v>7.5</v>
      </c>
      <c r="H35" s="14">
        <f t="shared" si="4"/>
        <v>11.5</v>
      </c>
      <c r="I35" s="4">
        <f t="shared" si="5"/>
        <v>22.5625</v>
      </c>
      <c r="J35" s="2">
        <f t="shared" si="2"/>
        <v>14105906</v>
      </c>
      <c r="K35" s="22">
        <v>1</v>
      </c>
      <c r="N35" t="str">
        <v>ML-7.5-11.5</v>
      </c>
      <c r="O35">
        <v>22.5625</v>
      </c>
      <c r="P35" s="19">
        <v>14105906</v>
      </c>
    </row>
    <row r="36" spans="5:16" x14ac:dyDescent="0.25">
      <c r="E36" s="1">
        <f t="shared" si="0"/>
        <v>30</v>
      </c>
      <c r="F36" s="10" t="str">
        <f t="shared" si="1"/>
        <v>ML-7.5-12</v>
      </c>
      <c r="G36" s="14">
        <f t="shared" si="3"/>
        <v>7.5</v>
      </c>
      <c r="H36" s="14">
        <f t="shared" si="4"/>
        <v>12</v>
      </c>
      <c r="I36" s="4">
        <f t="shared" si="5"/>
        <v>23.5</v>
      </c>
      <c r="J36" s="2">
        <f t="shared" si="2"/>
        <v>14550750</v>
      </c>
      <c r="K36" s="22">
        <v>1</v>
      </c>
      <c r="N36" t="str">
        <v>ML-7.5-12</v>
      </c>
      <c r="O36">
        <v>23.5</v>
      </c>
      <c r="P36" s="19">
        <v>14550750</v>
      </c>
    </row>
    <row r="37" spans="5:16" x14ac:dyDescent="0.25">
      <c r="E37" s="1">
        <f t="shared" si="0"/>
        <v>31</v>
      </c>
      <c r="F37" s="10" t="str">
        <f t="shared" si="1"/>
        <v>ML-7.5-12.5</v>
      </c>
      <c r="G37" s="14">
        <f t="shared" si="3"/>
        <v>7.5</v>
      </c>
      <c r="H37" s="14">
        <f t="shared" si="4"/>
        <v>12.5</v>
      </c>
      <c r="I37" s="4">
        <f t="shared" si="5"/>
        <v>24.4375</v>
      </c>
      <c r="J37" s="2">
        <f t="shared" si="2"/>
        <v>14995594</v>
      </c>
      <c r="K37" s="22">
        <v>1</v>
      </c>
      <c r="N37" t="str">
        <v>ML-7.5-12.5</v>
      </c>
      <c r="O37">
        <v>24.4375</v>
      </c>
      <c r="P37" s="19">
        <v>14995594</v>
      </c>
    </row>
    <row r="38" spans="5:16" x14ac:dyDescent="0.25">
      <c r="E38" s="1">
        <f t="shared" si="0"/>
        <v>32</v>
      </c>
      <c r="F38" s="10" t="str">
        <f t="shared" si="1"/>
        <v>ML-7.5-13</v>
      </c>
      <c r="G38" s="14">
        <f t="shared" si="3"/>
        <v>7.5</v>
      </c>
      <c r="H38" s="14">
        <f t="shared" si="4"/>
        <v>13</v>
      </c>
      <c r="I38" s="4">
        <f t="shared" si="5"/>
        <v>25.375</v>
      </c>
      <c r="J38" s="2">
        <f t="shared" si="2"/>
        <v>15440438</v>
      </c>
      <c r="K38" s="22">
        <v>1</v>
      </c>
      <c r="N38" t="str">
        <v>ML-7.5-13</v>
      </c>
      <c r="O38">
        <v>25.375</v>
      </c>
      <c r="P38" s="19">
        <v>15440438</v>
      </c>
    </row>
    <row r="39" spans="5:16" x14ac:dyDescent="0.25">
      <c r="E39" s="1">
        <f t="shared" si="0"/>
        <v>33</v>
      </c>
      <c r="F39" s="10" t="str">
        <f t="shared" si="1"/>
        <v>ML-7.5-13.5</v>
      </c>
      <c r="G39" s="14">
        <f t="shared" si="3"/>
        <v>7.5</v>
      </c>
      <c r="H39" s="14">
        <f t="shared" si="4"/>
        <v>13.5</v>
      </c>
      <c r="I39" s="4">
        <f t="shared" si="5"/>
        <v>26.3125</v>
      </c>
      <c r="J39" s="2">
        <f t="shared" si="2"/>
        <v>15885281</v>
      </c>
      <c r="K39" s="22">
        <v>1</v>
      </c>
      <c r="N39" t="str">
        <v>ML-7.5-13.5</v>
      </c>
      <c r="O39">
        <v>26.3125</v>
      </c>
      <c r="P39" s="19">
        <v>15885281</v>
      </c>
    </row>
    <row r="40" spans="5:16" x14ac:dyDescent="0.25">
      <c r="E40" s="1">
        <f t="shared" si="0"/>
        <v>34</v>
      </c>
      <c r="F40" s="10" t="str">
        <f t="shared" si="1"/>
        <v>ML-7.5-14</v>
      </c>
      <c r="G40" s="14">
        <f t="shared" si="3"/>
        <v>7.5</v>
      </c>
      <c r="H40" s="14">
        <f t="shared" si="4"/>
        <v>14</v>
      </c>
      <c r="I40" s="4">
        <f t="shared" si="5"/>
        <v>27.25</v>
      </c>
      <c r="J40" s="2">
        <f t="shared" si="2"/>
        <v>16330125</v>
      </c>
      <c r="K40" s="22">
        <v>1</v>
      </c>
      <c r="N40" t="str">
        <v>ML-7.5-14</v>
      </c>
      <c r="O40">
        <v>27.25</v>
      </c>
      <c r="P40" s="19">
        <v>16330125</v>
      </c>
    </row>
    <row r="41" spans="5:16" x14ac:dyDescent="0.25">
      <c r="E41" s="1">
        <f t="shared" si="0"/>
        <v>35</v>
      </c>
      <c r="F41" s="10" t="str">
        <f t="shared" si="1"/>
        <v>ML-7.5-14.5</v>
      </c>
      <c r="G41" s="14">
        <f t="shared" si="3"/>
        <v>7.5</v>
      </c>
      <c r="H41" s="14">
        <f t="shared" si="4"/>
        <v>14.5</v>
      </c>
      <c r="I41" s="4">
        <f t="shared" si="5"/>
        <v>28.1875</v>
      </c>
      <c r="J41" s="2">
        <f t="shared" si="2"/>
        <v>16774969</v>
      </c>
      <c r="K41" s="22">
        <v>1</v>
      </c>
      <c r="N41" t="str">
        <v>ML-7.5-14.5</v>
      </c>
      <c r="O41">
        <v>28.1875</v>
      </c>
      <c r="P41" s="19">
        <v>16774969</v>
      </c>
    </row>
    <row r="42" spans="5:16" x14ac:dyDescent="0.25">
      <c r="E42" s="1">
        <f t="shared" si="0"/>
        <v>36</v>
      </c>
      <c r="F42" s="10" t="str">
        <f t="shared" si="1"/>
        <v>ML-7.5-15</v>
      </c>
      <c r="G42" s="14">
        <f t="shared" si="3"/>
        <v>7.5</v>
      </c>
      <c r="H42" s="14">
        <f t="shared" si="4"/>
        <v>15</v>
      </c>
      <c r="I42" s="4">
        <f t="shared" si="5"/>
        <v>29.125</v>
      </c>
      <c r="J42" s="2">
        <f t="shared" si="2"/>
        <v>17219813</v>
      </c>
      <c r="K42" s="22">
        <v>1</v>
      </c>
      <c r="N42" t="str">
        <v>ML-7.5-15</v>
      </c>
      <c r="O42">
        <v>29.125</v>
      </c>
      <c r="P42" s="19">
        <v>17219813</v>
      </c>
    </row>
    <row r="43" spans="5:16" x14ac:dyDescent="0.25">
      <c r="E43" s="1">
        <f t="shared" si="0"/>
        <v>37</v>
      </c>
      <c r="F43" s="10" t="str">
        <f t="shared" si="1"/>
        <v>ML-7.5-15.5</v>
      </c>
      <c r="G43" s="14">
        <f t="shared" si="3"/>
        <v>7.5</v>
      </c>
      <c r="H43" s="14">
        <f t="shared" si="4"/>
        <v>15.5</v>
      </c>
      <c r="I43" s="4">
        <f t="shared" si="5"/>
        <v>30.0625</v>
      </c>
      <c r="J43" s="2">
        <f t="shared" si="2"/>
        <v>17664656</v>
      </c>
      <c r="K43" s="22">
        <v>1</v>
      </c>
      <c r="N43" t="str">
        <v>ML-7.5-15.5</v>
      </c>
      <c r="O43">
        <v>30.0625</v>
      </c>
      <c r="P43" s="19">
        <v>17664656</v>
      </c>
    </row>
    <row r="44" spans="5:16" x14ac:dyDescent="0.25">
      <c r="E44" s="1">
        <f t="shared" si="0"/>
        <v>38</v>
      </c>
      <c r="F44" s="10" t="str">
        <f t="shared" si="1"/>
        <v>ML-7.5-16</v>
      </c>
      <c r="G44" s="14">
        <f t="shared" si="3"/>
        <v>7.5</v>
      </c>
      <c r="H44" s="14">
        <f t="shared" si="4"/>
        <v>16</v>
      </c>
      <c r="I44" s="4">
        <f t="shared" si="5"/>
        <v>31</v>
      </c>
      <c r="J44" s="2">
        <f t="shared" si="2"/>
        <v>18109500</v>
      </c>
      <c r="K44" s="22">
        <v>1</v>
      </c>
      <c r="N44" t="str">
        <v>ML-7.5-16</v>
      </c>
      <c r="O44">
        <v>31</v>
      </c>
      <c r="P44" s="19">
        <v>18109500</v>
      </c>
    </row>
    <row r="45" spans="5:16" x14ac:dyDescent="0.25">
      <c r="E45" s="1">
        <f t="shared" si="0"/>
        <v>39</v>
      </c>
      <c r="F45" s="10" t="str">
        <f t="shared" si="1"/>
        <v>ML-8-7</v>
      </c>
      <c r="G45" s="14">
        <f t="shared" si="3"/>
        <v>8</v>
      </c>
      <c r="H45" s="14">
        <f t="shared" si="4"/>
        <v>7</v>
      </c>
      <c r="I45" s="4">
        <f t="shared" si="5"/>
        <v>15</v>
      </c>
      <c r="J45" s="2">
        <f t="shared" si="2"/>
        <v>10517500</v>
      </c>
      <c r="K45" s="22">
        <v>1</v>
      </c>
      <c r="N45" t="str">
        <v>ML-8-7</v>
      </c>
      <c r="O45">
        <v>15</v>
      </c>
      <c r="P45" s="19">
        <v>10517500</v>
      </c>
    </row>
    <row r="46" spans="5:16" x14ac:dyDescent="0.25">
      <c r="E46" s="1">
        <f t="shared" si="0"/>
        <v>40</v>
      </c>
      <c r="F46" s="10" t="str">
        <f t="shared" si="1"/>
        <v>ML-8-7.5</v>
      </c>
      <c r="G46" s="14">
        <f t="shared" si="3"/>
        <v>8</v>
      </c>
      <c r="H46" s="14">
        <f t="shared" si="4"/>
        <v>7.5</v>
      </c>
      <c r="I46" s="4">
        <f t="shared" si="5"/>
        <v>16</v>
      </c>
      <c r="J46" s="2">
        <f t="shared" si="2"/>
        <v>10992000</v>
      </c>
      <c r="K46" s="22">
        <v>1</v>
      </c>
      <c r="N46" t="str">
        <v>ML-8-7.5</v>
      </c>
      <c r="O46">
        <v>16</v>
      </c>
      <c r="P46" s="19">
        <v>10992000</v>
      </c>
    </row>
    <row r="47" spans="5:16" x14ac:dyDescent="0.25">
      <c r="E47" s="1">
        <f t="shared" si="0"/>
        <v>41</v>
      </c>
      <c r="F47" s="10" t="str">
        <f t="shared" si="1"/>
        <v>ML-8-8</v>
      </c>
      <c r="G47" s="14">
        <f t="shared" si="3"/>
        <v>8</v>
      </c>
      <c r="H47" s="14">
        <f t="shared" si="4"/>
        <v>8</v>
      </c>
      <c r="I47" s="4">
        <f t="shared" si="5"/>
        <v>17</v>
      </c>
      <c r="J47" s="2">
        <f t="shared" si="2"/>
        <v>11466500</v>
      </c>
      <c r="K47" s="22">
        <v>1</v>
      </c>
      <c r="N47" t="str">
        <v>ML-8-8</v>
      </c>
      <c r="O47">
        <v>17</v>
      </c>
      <c r="P47" s="19">
        <v>11466500</v>
      </c>
    </row>
    <row r="48" spans="5:16" x14ac:dyDescent="0.25">
      <c r="E48" s="1">
        <f t="shared" si="0"/>
        <v>42</v>
      </c>
      <c r="F48" s="10" t="str">
        <f t="shared" si="1"/>
        <v>ML-8-8.5</v>
      </c>
      <c r="G48" s="14">
        <f t="shared" si="3"/>
        <v>8</v>
      </c>
      <c r="H48" s="14">
        <f t="shared" si="4"/>
        <v>8.5</v>
      </c>
      <c r="I48" s="4">
        <f t="shared" si="5"/>
        <v>18</v>
      </c>
      <c r="J48" s="2">
        <f t="shared" si="2"/>
        <v>11941000</v>
      </c>
      <c r="K48" s="22">
        <v>1</v>
      </c>
      <c r="N48" t="str">
        <v>ML-8-8.5</v>
      </c>
      <c r="O48">
        <v>18</v>
      </c>
      <c r="P48" s="19">
        <v>11941000</v>
      </c>
    </row>
    <row r="49" spans="5:16" x14ac:dyDescent="0.25">
      <c r="E49" s="1">
        <f t="shared" si="0"/>
        <v>43</v>
      </c>
      <c r="F49" s="10" t="str">
        <f t="shared" si="1"/>
        <v>ML-8-9</v>
      </c>
      <c r="G49" s="14">
        <f t="shared" si="3"/>
        <v>8</v>
      </c>
      <c r="H49" s="14">
        <f t="shared" si="4"/>
        <v>9</v>
      </c>
      <c r="I49" s="4">
        <f t="shared" si="5"/>
        <v>19</v>
      </c>
      <c r="J49" s="2">
        <f t="shared" si="2"/>
        <v>12415500</v>
      </c>
      <c r="K49" s="22">
        <v>1</v>
      </c>
      <c r="N49" t="str">
        <v>ML-8-9</v>
      </c>
      <c r="O49">
        <v>19</v>
      </c>
      <c r="P49" s="19">
        <v>12415500</v>
      </c>
    </row>
    <row r="50" spans="5:16" x14ac:dyDescent="0.25">
      <c r="E50" s="1">
        <f t="shared" si="0"/>
        <v>44</v>
      </c>
      <c r="F50" s="10" t="str">
        <f t="shared" si="1"/>
        <v>ML-8-9.5</v>
      </c>
      <c r="G50" s="14">
        <f t="shared" si="3"/>
        <v>8</v>
      </c>
      <c r="H50" s="14">
        <f t="shared" si="4"/>
        <v>9.5</v>
      </c>
      <c r="I50" s="4">
        <f t="shared" si="5"/>
        <v>20</v>
      </c>
      <c r="J50" s="2">
        <f t="shared" si="2"/>
        <v>12890000</v>
      </c>
      <c r="K50" s="22">
        <v>1</v>
      </c>
      <c r="N50" t="str">
        <v>ML-8-9.5</v>
      </c>
      <c r="O50">
        <v>20</v>
      </c>
      <c r="P50" s="19">
        <v>12890000</v>
      </c>
    </row>
    <row r="51" spans="5:16" x14ac:dyDescent="0.25">
      <c r="E51" s="1">
        <f t="shared" si="0"/>
        <v>45</v>
      </c>
      <c r="F51" s="10" t="str">
        <f t="shared" si="1"/>
        <v>ML-8-10</v>
      </c>
      <c r="G51" s="14">
        <f t="shared" si="3"/>
        <v>8</v>
      </c>
      <c r="H51" s="14">
        <f t="shared" si="4"/>
        <v>10</v>
      </c>
      <c r="I51" s="4">
        <f t="shared" si="5"/>
        <v>21</v>
      </c>
      <c r="J51" s="2">
        <f t="shared" si="2"/>
        <v>13364500</v>
      </c>
      <c r="K51" s="22">
        <v>1</v>
      </c>
      <c r="N51" t="str">
        <v>ML-8-10</v>
      </c>
      <c r="O51">
        <v>21</v>
      </c>
      <c r="P51" s="19">
        <v>13364500</v>
      </c>
    </row>
    <row r="52" spans="5:16" x14ac:dyDescent="0.25">
      <c r="E52" s="1">
        <f t="shared" si="0"/>
        <v>46</v>
      </c>
      <c r="F52" s="10" t="str">
        <f t="shared" si="1"/>
        <v>ML-8-10.5</v>
      </c>
      <c r="G52" s="14">
        <f t="shared" si="3"/>
        <v>8</v>
      </c>
      <c r="H52" s="14">
        <f t="shared" si="4"/>
        <v>10.5</v>
      </c>
      <c r="I52" s="4">
        <f t="shared" si="5"/>
        <v>22</v>
      </c>
      <c r="J52" s="2">
        <f t="shared" si="2"/>
        <v>13839000</v>
      </c>
      <c r="K52" s="22">
        <v>1</v>
      </c>
      <c r="N52" t="str">
        <v>ML-8-10.5</v>
      </c>
      <c r="O52">
        <v>22</v>
      </c>
      <c r="P52" s="19">
        <v>13839000</v>
      </c>
    </row>
    <row r="53" spans="5:16" x14ac:dyDescent="0.25">
      <c r="E53" s="1">
        <f t="shared" si="0"/>
        <v>47</v>
      </c>
      <c r="F53" s="10" t="str">
        <f t="shared" si="1"/>
        <v>ML-8-11</v>
      </c>
      <c r="G53" s="14">
        <f t="shared" si="3"/>
        <v>8</v>
      </c>
      <c r="H53" s="14">
        <f t="shared" si="4"/>
        <v>11</v>
      </c>
      <c r="I53" s="4">
        <f t="shared" si="5"/>
        <v>23</v>
      </c>
      <c r="J53" s="2">
        <f t="shared" si="2"/>
        <v>14313500</v>
      </c>
      <c r="K53" s="22">
        <v>1</v>
      </c>
      <c r="N53" t="str">
        <v>ML-8-11</v>
      </c>
      <c r="O53">
        <v>23</v>
      </c>
      <c r="P53" s="19">
        <v>14313500</v>
      </c>
    </row>
    <row r="54" spans="5:16" x14ac:dyDescent="0.25">
      <c r="E54" s="1">
        <f t="shared" si="0"/>
        <v>48</v>
      </c>
      <c r="F54" s="10" t="str">
        <f t="shared" si="1"/>
        <v>ML-8-11.5</v>
      </c>
      <c r="G54" s="14">
        <f t="shared" si="3"/>
        <v>8</v>
      </c>
      <c r="H54" s="14">
        <f t="shared" si="4"/>
        <v>11.5</v>
      </c>
      <c r="I54" s="4">
        <f t="shared" si="5"/>
        <v>24</v>
      </c>
      <c r="J54" s="2">
        <f t="shared" si="2"/>
        <v>14788000</v>
      </c>
      <c r="K54" s="22">
        <v>1</v>
      </c>
      <c r="N54" t="str">
        <v>ML-8-11.5</v>
      </c>
      <c r="O54">
        <v>24</v>
      </c>
      <c r="P54" s="19">
        <v>14788000</v>
      </c>
    </row>
    <row r="55" spans="5:16" x14ac:dyDescent="0.25">
      <c r="E55" s="1">
        <f t="shared" si="0"/>
        <v>49</v>
      </c>
      <c r="F55" s="10" t="str">
        <f t="shared" si="1"/>
        <v>ML-8-12</v>
      </c>
      <c r="G55" s="14">
        <f t="shared" si="3"/>
        <v>8</v>
      </c>
      <c r="H55" s="14">
        <f t="shared" si="4"/>
        <v>12</v>
      </c>
      <c r="I55" s="4">
        <f t="shared" si="5"/>
        <v>25</v>
      </c>
      <c r="J55" s="2">
        <f t="shared" si="2"/>
        <v>15262500</v>
      </c>
      <c r="K55" s="22">
        <v>1</v>
      </c>
      <c r="N55" t="str">
        <v>ML-8-12</v>
      </c>
      <c r="O55">
        <v>25</v>
      </c>
      <c r="P55" s="19">
        <v>15262500</v>
      </c>
    </row>
    <row r="56" spans="5:16" x14ac:dyDescent="0.25">
      <c r="E56" s="1">
        <f t="shared" si="0"/>
        <v>50</v>
      </c>
      <c r="F56" s="10" t="str">
        <f t="shared" si="1"/>
        <v>ML-8-12.5</v>
      </c>
      <c r="G56" s="14">
        <f t="shared" si="3"/>
        <v>8</v>
      </c>
      <c r="H56" s="14">
        <f t="shared" si="4"/>
        <v>12.5</v>
      </c>
      <c r="I56" s="4">
        <f t="shared" si="5"/>
        <v>26</v>
      </c>
      <c r="J56" s="2">
        <f t="shared" si="2"/>
        <v>15737000</v>
      </c>
      <c r="K56" s="22">
        <v>1</v>
      </c>
      <c r="N56" t="str">
        <v>ML-8-12.5</v>
      </c>
      <c r="O56">
        <v>26</v>
      </c>
      <c r="P56" s="19">
        <v>15737000</v>
      </c>
    </row>
    <row r="57" spans="5:16" x14ac:dyDescent="0.25">
      <c r="E57" s="1">
        <f t="shared" si="0"/>
        <v>51</v>
      </c>
      <c r="F57" s="10" t="str">
        <f t="shared" si="1"/>
        <v>ML-8-13</v>
      </c>
      <c r="G57" s="14">
        <f t="shared" si="3"/>
        <v>8</v>
      </c>
      <c r="H57" s="14">
        <f t="shared" si="4"/>
        <v>13</v>
      </c>
      <c r="I57" s="4">
        <f t="shared" si="5"/>
        <v>27</v>
      </c>
      <c r="J57" s="2">
        <f t="shared" si="2"/>
        <v>16211500</v>
      </c>
      <c r="K57" s="22">
        <v>1</v>
      </c>
      <c r="N57" t="str">
        <v>ML-8-13</v>
      </c>
      <c r="O57">
        <v>27</v>
      </c>
      <c r="P57" s="19">
        <v>16211500</v>
      </c>
    </row>
    <row r="58" spans="5:16" x14ac:dyDescent="0.25">
      <c r="E58" s="1">
        <f t="shared" si="0"/>
        <v>52</v>
      </c>
      <c r="F58" s="10" t="str">
        <f t="shared" si="1"/>
        <v>ML-8-13.5</v>
      </c>
      <c r="G58" s="14">
        <f t="shared" si="3"/>
        <v>8</v>
      </c>
      <c r="H58" s="14">
        <f t="shared" si="4"/>
        <v>13.5</v>
      </c>
      <c r="I58" s="4">
        <f t="shared" si="5"/>
        <v>28</v>
      </c>
      <c r="J58" s="2">
        <f t="shared" si="2"/>
        <v>16686000</v>
      </c>
      <c r="K58" s="22">
        <v>1</v>
      </c>
      <c r="N58" t="str">
        <v>ML-8-13.5</v>
      </c>
      <c r="O58">
        <v>28</v>
      </c>
      <c r="P58" s="19">
        <v>16686000</v>
      </c>
    </row>
    <row r="59" spans="5:16" x14ac:dyDescent="0.25">
      <c r="E59" s="1">
        <f t="shared" si="0"/>
        <v>53</v>
      </c>
      <c r="F59" s="10" t="str">
        <f t="shared" si="1"/>
        <v>ML-8-14</v>
      </c>
      <c r="G59" s="14">
        <f t="shared" si="3"/>
        <v>8</v>
      </c>
      <c r="H59" s="14">
        <f t="shared" si="4"/>
        <v>14</v>
      </c>
      <c r="I59" s="4">
        <f t="shared" si="5"/>
        <v>29</v>
      </c>
      <c r="J59" s="2">
        <f t="shared" si="2"/>
        <v>17160500</v>
      </c>
      <c r="K59" s="22">
        <v>1</v>
      </c>
      <c r="N59" t="str">
        <v>ML-8-14</v>
      </c>
      <c r="O59">
        <v>29</v>
      </c>
      <c r="P59" s="19">
        <v>17160500</v>
      </c>
    </row>
    <row r="60" spans="5:16" x14ac:dyDescent="0.25">
      <c r="E60" s="1">
        <f t="shared" si="0"/>
        <v>54</v>
      </c>
      <c r="F60" s="10" t="str">
        <f t="shared" si="1"/>
        <v>ML-8-14.5</v>
      </c>
      <c r="G60" s="14">
        <f t="shared" si="3"/>
        <v>8</v>
      </c>
      <c r="H60" s="14">
        <f t="shared" si="4"/>
        <v>14.5</v>
      </c>
      <c r="I60" s="4">
        <f t="shared" si="5"/>
        <v>30</v>
      </c>
      <c r="J60" s="2">
        <f t="shared" si="2"/>
        <v>17635000</v>
      </c>
      <c r="K60" s="22">
        <v>1</v>
      </c>
      <c r="N60" t="str">
        <v>ML-8-14.5</v>
      </c>
      <c r="O60">
        <v>30</v>
      </c>
      <c r="P60" s="19">
        <v>17635000</v>
      </c>
    </row>
    <row r="61" spans="5:16" x14ac:dyDescent="0.25">
      <c r="E61" s="1">
        <f t="shared" si="0"/>
        <v>55</v>
      </c>
      <c r="F61" s="10" t="str">
        <f t="shared" si="1"/>
        <v>ML-8-15</v>
      </c>
      <c r="G61" s="14">
        <f t="shared" si="3"/>
        <v>8</v>
      </c>
      <c r="H61" s="14">
        <f t="shared" si="4"/>
        <v>15</v>
      </c>
      <c r="I61" s="4">
        <f t="shared" si="5"/>
        <v>31</v>
      </c>
      <c r="J61" s="2">
        <f t="shared" si="2"/>
        <v>18109500</v>
      </c>
      <c r="K61" s="22">
        <v>1</v>
      </c>
      <c r="N61" t="str">
        <v>ML-8-15</v>
      </c>
      <c r="O61">
        <v>31</v>
      </c>
      <c r="P61" s="19">
        <v>18109500</v>
      </c>
    </row>
    <row r="62" spans="5:16" x14ac:dyDescent="0.25">
      <c r="E62" s="1">
        <f t="shared" si="0"/>
        <v>56</v>
      </c>
      <c r="F62" s="10" t="str">
        <f t="shared" si="1"/>
        <v>ML-8-15.5</v>
      </c>
      <c r="G62" s="14">
        <f t="shared" si="3"/>
        <v>8</v>
      </c>
      <c r="H62" s="14">
        <f t="shared" si="4"/>
        <v>15.5</v>
      </c>
      <c r="I62" s="4">
        <f t="shared" si="5"/>
        <v>32</v>
      </c>
      <c r="J62" s="2">
        <f t="shared" si="2"/>
        <v>18584000</v>
      </c>
      <c r="K62" s="22">
        <v>1</v>
      </c>
      <c r="N62" t="str">
        <v>ML-8-15.5</v>
      </c>
      <c r="O62">
        <v>32</v>
      </c>
      <c r="P62" s="19">
        <v>18584000</v>
      </c>
    </row>
    <row r="63" spans="5:16" x14ac:dyDescent="0.25">
      <c r="E63" s="1">
        <f t="shared" si="0"/>
        <v>57</v>
      </c>
      <c r="F63" s="10" t="str">
        <f t="shared" si="1"/>
        <v>ML-8-16</v>
      </c>
      <c r="G63" s="14">
        <f t="shared" si="3"/>
        <v>8</v>
      </c>
      <c r="H63" s="14">
        <f t="shared" si="4"/>
        <v>16</v>
      </c>
      <c r="I63" s="4">
        <f t="shared" si="5"/>
        <v>33</v>
      </c>
      <c r="J63" s="2">
        <f t="shared" si="2"/>
        <v>19058500</v>
      </c>
      <c r="K63" s="22">
        <v>1</v>
      </c>
      <c r="N63" t="str">
        <v>ML-8-16</v>
      </c>
      <c r="O63">
        <v>33</v>
      </c>
      <c r="P63" s="19">
        <v>19058500</v>
      </c>
    </row>
    <row r="64" spans="5:16" x14ac:dyDescent="0.25">
      <c r="E64" s="1">
        <f t="shared" si="0"/>
        <v>58</v>
      </c>
      <c r="F64" s="10" t="str">
        <f t="shared" si="1"/>
        <v>ML-8.5-7</v>
      </c>
      <c r="G64" s="14">
        <f t="shared" si="3"/>
        <v>8.5</v>
      </c>
      <c r="H64" s="14">
        <f t="shared" si="4"/>
        <v>7</v>
      </c>
      <c r="I64" s="4">
        <f t="shared" si="5"/>
        <v>15.875</v>
      </c>
      <c r="J64" s="2">
        <f t="shared" si="2"/>
        <v>10932688</v>
      </c>
      <c r="K64" s="22">
        <v>1</v>
      </c>
      <c r="N64" t="str">
        <v>ML-8.5-7</v>
      </c>
      <c r="O64">
        <v>15.875</v>
      </c>
      <c r="P64" s="19">
        <v>10932688</v>
      </c>
    </row>
    <row r="65" spans="5:16" x14ac:dyDescent="0.25">
      <c r="E65" s="1">
        <f t="shared" si="0"/>
        <v>59</v>
      </c>
      <c r="F65" s="10" t="str">
        <f t="shared" si="1"/>
        <v>ML-8.5-7.5</v>
      </c>
      <c r="G65" s="14">
        <f t="shared" si="3"/>
        <v>8.5</v>
      </c>
      <c r="H65" s="14">
        <f t="shared" si="4"/>
        <v>7.5</v>
      </c>
      <c r="I65" s="4">
        <f t="shared" si="5"/>
        <v>16.9375</v>
      </c>
      <c r="J65" s="2">
        <f t="shared" si="2"/>
        <v>11436844</v>
      </c>
      <c r="K65" s="22">
        <v>1</v>
      </c>
      <c r="N65" t="str">
        <v>ML-8.5-7.5</v>
      </c>
      <c r="O65">
        <v>16.9375</v>
      </c>
      <c r="P65" s="19">
        <v>11436844</v>
      </c>
    </row>
    <row r="66" spans="5:16" x14ac:dyDescent="0.25">
      <c r="E66" s="1">
        <f t="shared" si="0"/>
        <v>60</v>
      </c>
      <c r="F66" s="10" t="str">
        <f t="shared" si="1"/>
        <v>ML-8.5-8</v>
      </c>
      <c r="G66" s="14">
        <f t="shared" si="3"/>
        <v>8.5</v>
      </c>
      <c r="H66" s="14">
        <f t="shared" si="4"/>
        <v>8</v>
      </c>
      <c r="I66" s="4">
        <f t="shared" si="5"/>
        <v>18</v>
      </c>
      <c r="J66" s="2">
        <f t="shared" si="2"/>
        <v>11941000</v>
      </c>
      <c r="K66" s="22">
        <v>1</v>
      </c>
      <c r="N66" t="str">
        <v>ML-8.5-8</v>
      </c>
      <c r="O66">
        <v>18</v>
      </c>
      <c r="P66" s="19">
        <v>11941000</v>
      </c>
    </row>
    <row r="67" spans="5:16" x14ac:dyDescent="0.25">
      <c r="E67" s="1">
        <f t="shared" si="0"/>
        <v>61</v>
      </c>
      <c r="F67" s="10" t="str">
        <f t="shared" si="1"/>
        <v>ML-8.5-8.5</v>
      </c>
      <c r="G67" s="14">
        <f t="shared" si="3"/>
        <v>8.5</v>
      </c>
      <c r="H67" s="14">
        <f t="shared" si="4"/>
        <v>8.5</v>
      </c>
      <c r="I67" s="4">
        <f t="shared" si="5"/>
        <v>19.0625</v>
      </c>
      <c r="J67" s="2">
        <f t="shared" si="2"/>
        <v>12445156</v>
      </c>
      <c r="K67" s="22">
        <v>1</v>
      </c>
      <c r="N67" t="str">
        <v>ML-8.5-8.5</v>
      </c>
      <c r="O67">
        <v>19.0625</v>
      </c>
      <c r="P67" s="19">
        <v>12445156</v>
      </c>
    </row>
    <row r="68" spans="5:16" x14ac:dyDescent="0.25">
      <c r="E68" s="1">
        <f t="shared" si="0"/>
        <v>62</v>
      </c>
      <c r="F68" s="10" t="str">
        <f t="shared" si="1"/>
        <v>ML-8.5-9</v>
      </c>
      <c r="G68" s="14">
        <f t="shared" si="3"/>
        <v>8.5</v>
      </c>
      <c r="H68" s="14">
        <f t="shared" si="4"/>
        <v>9</v>
      </c>
      <c r="I68" s="4">
        <f t="shared" si="5"/>
        <v>20.125</v>
      </c>
      <c r="J68" s="2">
        <f t="shared" si="2"/>
        <v>12949313</v>
      </c>
      <c r="K68" s="22">
        <v>1</v>
      </c>
      <c r="N68" t="str">
        <v>ML-8.5-9</v>
      </c>
      <c r="O68">
        <v>20.125</v>
      </c>
      <c r="P68" s="19">
        <v>12949313</v>
      </c>
    </row>
    <row r="69" spans="5:16" x14ac:dyDescent="0.25">
      <c r="E69" s="1">
        <f t="shared" si="0"/>
        <v>63</v>
      </c>
      <c r="F69" s="10" t="str">
        <f t="shared" si="1"/>
        <v>ML-8.5-9.5</v>
      </c>
      <c r="G69" s="14">
        <f t="shared" si="3"/>
        <v>8.5</v>
      </c>
      <c r="H69" s="14">
        <f t="shared" si="4"/>
        <v>9.5</v>
      </c>
      <c r="I69" s="4">
        <f t="shared" si="5"/>
        <v>21.1875</v>
      </c>
      <c r="J69" s="2">
        <f t="shared" si="2"/>
        <v>13453469</v>
      </c>
      <c r="K69" s="22">
        <v>1</v>
      </c>
      <c r="N69" t="str">
        <v>ML-8.5-9.5</v>
      </c>
      <c r="O69">
        <v>21.1875</v>
      </c>
      <c r="P69" s="19">
        <v>13453469</v>
      </c>
    </row>
    <row r="70" spans="5:16" x14ac:dyDescent="0.25">
      <c r="E70" s="1">
        <f t="shared" si="0"/>
        <v>64</v>
      </c>
      <c r="F70" s="10" t="str">
        <f t="shared" si="1"/>
        <v>ML-8.5-10</v>
      </c>
      <c r="G70" s="14">
        <f t="shared" si="3"/>
        <v>8.5</v>
      </c>
      <c r="H70" s="14">
        <f t="shared" si="4"/>
        <v>10</v>
      </c>
      <c r="I70" s="4">
        <f t="shared" si="5"/>
        <v>22.25</v>
      </c>
      <c r="J70" s="2">
        <f t="shared" si="2"/>
        <v>13957625</v>
      </c>
      <c r="K70" s="22">
        <v>1</v>
      </c>
      <c r="N70" t="str">
        <v>ML-8.5-10</v>
      </c>
      <c r="O70">
        <v>22.25</v>
      </c>
      <c r="P70" s="19">
        <v>13957625</v>
      </c>
    </row>
    <row r="71" spans="5:16" x14ac:dyDescent="0.25">
      <c r="E71" s="1">
        <f t="shared" ref="E71:E134" si="6">ROW()-6</f>
        <v>65</v>
      </c>
      <c r="F71" s="10" t="str">
        <f t="shared" ref="F71:F134" si="7">$C$4&amp;"-"&amp;G71&amp;"-"&amp;H71</f>
        <v>ML-8.5-10.5</v>
      </c>
      <c r="G71" s="14">
        <f t="shared" si="3"/>
        <v>8.5</v>
      </c>
      <c r="H71" s="14">
        <f t="shared" si="4"/>
        <v>10.5</v>
      </c>
      <c r="I71" s="4">
        <f t="shared" ref="I71:I134" si="8">SUM(((G71*H71)/4),1)</f>
        <v>23.3125</v>
      </c>
      <c r="J71" s="2">
        <f t="shared" ref="J71:J134" si="9">ROUND(SUM(I71*$C$6,$C$5),0)</f>
        <v>14461781</v>
      </c>
      <c r="K71" s="22">
        <v>1</v>
      </c>
      <c r="N71" t="str">
        <v>ML-8.5-10.5</v>
      </c>
      <c r="O71">
        <v>23.3125</v>
      </c>
      <c r="P71" s="19">
        <v>14461781</v>
      </c>
    </row>
    <row r="72" spans="5:16" x14ac:dyDescent="0.25">
      <c r="E72" s="1">
        <f t="shared" si="6"/>
        <v>66</v>
      </c>
      <c r="F72" s="10" t="str">
        <f t="shared" si="7"/>
        <v>ML-8.5-11</v>
      </c>
      <c r="G72" s="14">
        <f t="shared" ref="G72:G135" si="10">$G$3+ROUNDDOWN($E71/($I$4+1),0)*0.5</f>
        <v>8.5</v>
      </c>
      <c r="H72" s="14">
        <f t="shared" ref="H72:H135" si="11">IF(MOD(E72-1,$I$4+1)=0,$H$3,H71+0.5)</f>
        <v>11</v>
      </c>
      <c r="I72" s="4">
        <f t="shared" si="8"/>
        <v>24.375</v>
      </c>
      <c r="J72" s="2">
        <f t="shared" si="9"/>
        <v>14965938</v>
      </c>
      <c r="K72" s="22">
        <v>1</v>
      </c>
      <c r="N72" t="str">
        <v>ML-8.5-11</v>
      </c>
      <c r="O72">
        <v>24.375</v>
      </c>
      <c r="P72" s="19">
        <v>14965938</v>
      </c>
    </row>
    <row r="73" spans="5:16" x14ac:dyDescent="0.25">
      <c r="E73" s="1">
        <f t="shared" si="6"/>
        <v>67</v>
      </c>
      <c r="F73" s="10" t="str">
        <f t="shared" si="7"/>
        <v>ML-8.5-11.5</v>
      </c>
      <c r="G73" s="14">
        <f t="shared" si="10"/>
        <v>8.5</v>
      </c>
      <c r="H73" s="14">
        <f t="shared" si="11"/>
        <v>11.5</v>
      </c>
      <c r="I73" s="4">
        <f t="shared" si="8"/>
        <v>25.4375</v>
      </c>
      <c r="J73" s="2">
        <f t="shared" si="9"/>
        <v>15470094</v>
      </c>
      <c r="K73" s="22">
        <v>1</v>
      </c>
      <c r="N73" t="str">
        <v>ML-8.5-11.5</v>
      </c>
      <c r="O73">
        <v>25.4375</v>
      </c>
      <c r="P73" s="19">
        <v>15470094</v>
      </c>
    </row>
    <row r="74" spans="5:16" x14ac:dyDescent="0.25">
      <c r="E74" s="1">
        <f t="shared" si="6"/>
        <v>68</v>
      </c>
      <c r="F74" s="10" t="str">
        <f t="shared" si="7"/>
        <v>ML-8.5-12</v>
      </c>
      <c r="G74" s="14">
        <f t="shared" si="10"/>
        <v>8.5</v>
      </c>
      <c r="H74" s="14">
        <f t="shared" si="11"/>
        <v>12</v>
      </c>
      <c r="I74" s="4">
        <f t="shared" si="8"/>
        <v>26.5</v>
      </c>
      <c r="J74" s="2">
        <f t="shared" si="9"/>
        <v>15974250</v>
      </c>
      <c r="K74" s="22">
        <v>1</v>
      </c>
      <c r="N74" t="str">
        <v>ML-8.5-12</v>
      </c>
      <c r="O74">
        <v>26.5</v>
      </c>
      <c r="P74" s="19">
        <v>15974250</v>
      </c>
    </row>
    <row r="75" spans="5:16" x14ac:dyDescent="0.25">
      <c r="E75" s="1">
        <f t="shared" si="6"/>
        <v>69</v>
      </c>
      <c r="F75" s="10" t="str">
        <f t="shared" si="7"/>
        <v>ML-8.5-12.5</v>
      </c>
      <c r="G75" s="14">
        <f t="shared" si="10"/>
        <v>8.5</v>
      </c>
      <c r="H75" s="14">
        <f t="shared" si="11"/>
        <v>12.5</v>
      </c>
      <c r="I75" s="4">
        <f t="shared" si="8"/>
        <v>27.5625</v>
      </c>
      <c r="J75" s="2">
        <f t="shared" si="9"/>
        <v>16478406</v>
      </c>
      <c r="K75" s="22">
        <v>1</v>
      </c>
      <c r="N75" t="str">
        <v>ML-8.5-12.5</v>
      </c>
      <c r="O75">
        <v>27.5625</v>
      </c>
      <c r="P75" s="19">
        <v>16478406</v>
      </c>
    </row>
    <row r="76" spans="5:16" x14ac:dyDescent="0.25">
      <c r="E76" s="1">
        <f t="shared" si="6"/>
        <v>70</v>
      </c>
      <c r="F76" s="10" t="str">
        <f t="shared" si="7"/>
        <v>ML-8.5-13</v>
      </c>
      <c r="G76" s="14">
        <f t="shared" si="10"/>
        <v>8.5</v>
      </c>
      <c r="H76" s="14">
        <f t="shared" si="11"/>
        <v>13</v>
      </c>
      <c r="I76" s="4">
        <f t="shared" si="8"/>
        <v>28.625</v>
      </c>
      <c r="J76" s="2">
        <f t="shared" si="9"/>
        <v>16982563</v>
      </c>
      <c r="K76" s="22">
        <v>1</v>
      </c>
      <c r="N76" t="str">
        <v>ML-8.5-13</v>
      </c>
      <c r="O76">
        <v>28.625</v>
      </c>
      <c r="P76" s="19">
        <v>16982563</v>
      </c>
    </row>
    <row r="77" spans="5:16" x14ac:dyDescent="0.25">
      <c r="E77" s="1">
        <f t="shared" si="6"/>
        <v>71</v>
      </c>
      <c r="F77" s="10" t="str">
        <f t="shared" si="7"/>
        <v>ML-8.5-13.5</v>
      </c>
      <c r="G77" s="14">
        <f t="shared" si="10"/>
        <v>8.5</v>
      </c>
      <c r="H77" s="14">
        <f t="shared" si="11"/>
        <v>13.5</v>
      </c>
      <c r="I77" s="4">
        <f t="shared" si="8"/>
        <v>29.6875</v>
      </c>
      <c r="J77" s="2">
        <f t="shared" si="9"/>
        <v>17486719</v>
      </c>
      <c r="K77" s="22">
        <v>1</v>
      </c>
      <c r="N77" t="str">
        <v>ML-8.5-13.5</v>
      </c>
      <c r="O77">
        <v>29.6875</v>
      </c>
      <c r="P77" s="19">
        <v>17486719</v>
      </c>
    </row>
    <row r="78" spans="5:16" x14ac:dyDescent="0.25">
      <c r="E78" s="1">
        <f t="shared" si="6"/>
        <v>72</v>
      </c>
      <c r="F78" s="10" t="str">
        <f t="shared" si="7"/>
        <v>ML-8.5-14</v>
      </c>
      <c r="G78" s="14">
        <f t="shared" si="10"/>
        <v>8.5</v>
      </c>
      <c r="H78" s="14">
        <f t="shared" si="11"/>
        <v>14</v>
      </c>
      <c r="I78" s="4">
        <f t="shared" si="8"/>
        <v>30.75</v>
      </c>
      <c r="J78" s="2">
        <f t="shared" si="9"/>
        <v>17990875</v>
      </c>
      <c r="K78" s="22">
        <v>1</v>
      </c>
      <c r="N78" t="str">
        <v>ML-8.5-14</v>
      </c>
      <c r="O78">
        <v>30.75</v>
      </c>
      <c r="P78" s="19">
        <v>17990875</v>
      </c>
    </row>
    <row r="79" spans="5:16" x14ac:dyDescent="0.25">
      <c r="E79" s="1">
        <f t="shared" si="6"/>
        <v>73</v>
      </c>
      <c r="F79" s="10" t="str">
        <f t="shared" si="7"/>
        <v>ML-8.5-14.5</v>
      </c>
      <c r="G79" s="14">
        <f t="shared" si="10"/>
        <v>8.5</v>
      </c>
      <c r="H79" s="14">
        <f t="shared" si="11"/>
        <v>14.5</v>
      </c>
      <c r="I79" s="4">
        <f t="shared" si="8"/>
        <v>31.8125</v>
      </c>
      <c r="J79" s="2">
        <f t="shared" si="9"/>
        <v>18495031</v>
      </c>
      <c r="K79" s="22">
        <v>1</v>
      </c>
      <c r="N79" t="str">
        <v>ML-8.5-14.5</v>
      </c>
      <c r="O79">
        <v>31.8125</v>
      </c>
      <c r="P79" s="19">
        <v>18495031</v>
      </c>
    </row>
    <row r="80" spans="5:16" x14ac:dyDescent="0.25">
      <c r="E80" s="1">
        <f t="shared" si="6"/>
        <v>74</v>
      </c>
      <c r="F80" s="10" t="str">
        <f t="shared" si="7"/>
        <v>ML-8.5-15</v>
      </c>
      <c r="G80" s="14">
        <f t="shared" si="10"/>
        <v>8.5</v>
      </c>
      <c r="H80" s="14">
        <f t="shared" si="11"/>
        <v>15</v>
      </c>
      <c r="I80" s="4">
        <f t="shared" si="8"/>
        <v>32.875</v>
      </c>
      <c r="J80" s="2">
        <f t="shared" si="9"/>
        <v>18999188</v>
      </c>
      <c r="K80" s="22">
        <v>1</v>
      </c>
      <c r="N80" t="str">
        <v>ML-8.5-15</v>
      </c>
      <c r="O80">
        <v>32.875</v>
      </c>
      <c r="P80" s="19">
        <v>18999188</v>
      </c>
    </row>
    <row r="81" spans="5:16" x14ac:dyDescent="0.25">
      <c r="E81" s="1">
        <f t="shared" si="6"/>
        <v>75</v>
      </c>
      <c r="F81" s="10" t="str">
        <f t="shared" si="7"/>
        <v>ML-8.5-15.5</v>
      </c>
      <c r="G81" s="14">
        <f t="shared" si="10"/>
        <v>8.5</v>
      </c>
      <c r="H81" s="14">
        <f t="shared" si="11"/>
        <v>15.5</v>
      </c>
      <c r="I81" s="4">
        <f t="shared" si="8"/>
        <v>33.9375</v>
      </c>
      <c r="J81" s="2">
        <f t="shared" si="9"/>
        <v>19503344</v>
      </c>
      <c r="K81" s="22">
        <v>1</v>
      </c>
      <c r="N81" t="str">
        <v>ML-8.5-15.5</v>
      </c>
      <c r="O81">
        <v>33.9375</v>
      </c>
      <c r="P81" s="19">
        <v>19503344</v>
      </c>
    </row>
    <row r="82" spans="5:16" x14ac:dyDescent="0.25">
      <c r="E82" s="1">
        <f t="shared" si="6"/>
        <v>76</v>
      </c>
      <c r="F82" s="10" t="str">
        <f t="shared" si="7"/>
        <v>ML-8.5-16</v>
      </c>
      <c r="G82" s="14">
        <f t="shared" si="10"/>
        <v>8.5</v>
      </c>
      <c r="H82" s="14">
        <f t="shared" si="11"/>
        <v>16</v>
      </c>
      <c r="I82" s="4">
        <f t="shared" si="8"/>
        <v>35</v>
      </c>
      <c r="J82" s="2">
        <f t="shared" si="9"/>
        <v>20007500</v>
      </c>
      <c r="K82" s="22">
        <v>1</v>
      </c>
      <c r="N82" t="str">
        <v>ML-8.5-16</v>
      </c>
      <c r="O82">
        <v>35</v>
      </c>
      <c r="P82" s="19">
        <v>20007500</v>
      </c>
    </row>
    <row r="83" spans="5:16" x14ac:dyDescent="0.25">
      <c r="E83" s="1">
        <f t="shared" si="6"/>
        <v>77</v>
      </c>
      <c r="F83" s="10" t="str">
        <f t="shared" si="7"/>
        <v>ML-9-7</v>
      </c>
      <c r="G83" s="14">
        <f t="shared" si="10"/>
        <v>9</v>
      </c>
      <c r="H83" s="14">
        <f t="shared" si="11"/>
        <v>7</v>
      </c>
      <c r="I83" s="4">
        <f t="shared" si="8"/>
        <v>16.75</v>
      </c>
      <c r="J83" s="2">
        <f t="shared" si="9"/>
        <v>11347875</v>
      </c>
      <c r="K83" s="22">
        <v>1</v>
      </c>
      <c r="N83" t="str">
        <v>ML-9-7</v>
      </c>
      <c r="O83">
        <v>16.75</v>
      </c>
      <c r="P83" s="19">
        <v>11347875</v>
      </c>
    </row>
    <row r="84" spans="5:16" x14ac:dyDescent="0.25">
      <c r="E84" s="1">
        <f t="shared" si="6"/>
        <v>78</v>
      </c>
      <c r="F84" s="10" t="str">
        <f t="shared" si="7"/>
        <v>ML-9-7.5</v>
      </c>
      <c r="G84" s="14">
        <f t="shared" si="10"/>
        <v>9</v>
      </c>
      <c r="H84" s="14">
        <f t="shared" si="11"/>
        <v>7.5</v>
      </c>
      <c r="I84" s="4">
        <f t="shared" si="8"/>
        <v>17.875</v>
      </c>
      <c r="J84" s="2">
        <f t="shared" si="9"/>
        <v>11881688</v>
      </c>
      <c r="K84" s="22">
        <v>1</v>
      </c>
      <c r="N84" t="str">
        <v>ML-9-7.5</v>
      </c>
      <c r="O84">
        <v>17.875</v>
      </c>
      <c r="P84" s="19">
        <v>11881688</v>
      </c>
    </row>
    <row r="85" spans="5:16" x14ac:dyDescent="0.25">
      <c r="E85" s="1">
        <f t="shared" si="6"/>
        <v>79</v>
      </c>
      <c r="F85" s="10" t="str">
        <f t="shared" si="7"/>
        <v>ML-9-8</v>
      </c>
      <c r="G85" s="14">
        <f t="shared" si="10"/>
        <v>9</v>
      </c>
      <c r="H85" s="14">
        <f t="shared" si="11"/>
        <v>8</v>
      </c>
      <c r="I85" s="4">
        <f t="shared" si="8"/>
        <v>19</v>
      </c>
      <c r="J85" s="2">
        <f t="shared" si="9"/>
        <v>12415500</v>
      </c>
      <c r="K85" s="22">
        <v>1</v>
      </c>
      <c r="N85" t="str">
        <v>ML-9-8</v>
      </c>
      <c r="O85">
        <v>19</v>
      </c>
      <c r="P85" s="19">
        <v>12415500</v>
      </c>
    </row>
    <row r="86" spans="5:16" x14ac:dyDescent="0.25">
      <c r="E86" s="1">
        <f t="shared" si="6"/>
        <v>80</v>
      </c>
      <c r="F86" s="10" t="str">
        <f t="shared" si="7"/>
        <v>ML-9-8.5</v>
      </c>
      <c r="G86" s="14">
        <f t="shared" si="10"/>
        <v>9</v>
      </c>
      <c r="H86" s="14">
        <f t="shared" si="11"/>
        <v>8.5</v>
      </c>
      <c r="I86" s="4">
        <f t="shared" si="8"/>
        <v>20.125</v>
      </c>
      <c r="J86" s="2">
        <f t="shared" si="9"/>
        <v>12949313</v>
      </c>
      <c r="K86" s="22">
        <v>1</v>
      </c>
      <c r="N86" t="str">
        <v>ML-9-8.5</v>
      </c>
      <c r="O86">
        <v>20.125</v>
      </c>
      <c r="P86" s="19">
        <v>12949313</v>
      </c>
    </row>
    <row r="87" spans="5:16" x14ac:dyDescent="0.25">
      <c r="E87" s="1">
        <f t="shared" si="6"/>
        <v>81</v>
      </c>
      <c r="F87" s="10" t="str">
        <f t="shared" si="7"/>
        <v>ML-9-9</v>
      </c>
      <c r="G87" s="14">
        <f t="shared" si="10"/>
        <v>9</v>
      </c>
      <c r="H87" s="14">
        <f t="shared" si="11"/>
        <v>9</v>
      </c>
      <c r="I87" s="4">
        <f t="shared" si="8"/>
        <v>21.25</v>
      </c>
      <c r="J87" s="2">
        <f t="shared" si="9"/>
        <v>13483125</v>
      </c>
      <c r="K87" s="22">
        <v>1</v>
      </c>
      <c r="N87" t="str">
        <v>ML-9-9</v>
      </c>
      <c r="O87">
        <v>21.25</v>
      </c>
      <c r="P87" s="19">
        <v>13483125</v>
      </c>
    </row>
    <row r="88" spans="5:16" x14ac:dyDescent="0.25">
      <c r="E88" s="1">
        <f t="shared" si="6"/>
        <v>82</v>
      </c>
      <c r="F88" s="10" t="str">
        <f t="shared" si="7"/>
        <v>ML-9-9.5</v>
      </c>
      <c r="G88" s="14">
        <f t="shared" si="10"/>
        <v>9</v>
      </c>
      <c r="H88" s="14">
        <f t="shared" si="11"/>
        <v>9.5</v>
      </c>
      <c r="I88" s="4">
        <f t="shared" si="8"/>
        <v>22.375</v>
      </c>
      <c r="J88" s="2">
        <f t="shared" si="9"/>
        <v>14016938</v>
      </c>
      <c r="K88" s="22">
        <v>1</v>
      </c>
      <c r="N88" t="str">
        <v>ML-9-9.5</v>
      </c>
      <c r="O88">
        <v>22.375</v>
      </c>
      <c r="P88" s="19">
        <v>14016938</v>
      </c>
    </row>
    <row r="89" spans="5:16" x14ac:dyDescent="0.25">
      <c r="E89" s="1">
        <f t="shared" si="6"/>
        <v>83</v>
      </c>
      <c r="F89" s="10" t="str">
        <f t="shared" si="7"/>
        <v>ML-9-10</v>
      </c>
      <c r="G89" s="14">
        <f t="shared" si="10"/>
        <v>9</v>
      </c>
      <c r="H89" s="14">
        <f t="shared" si="11"/>
        <v>10</v>
      </c>
      <c r="I89" s="4">
        <f t="shared" si="8"/>
        <v>23.5</v>
      </c>
      <c r="J89" s="2">
        <f t="shared" si="9"/>
        <v>14550750</v>
      </c>
      <c r="K89" s="22">
        <v>1</v>
      </c>
      <c r="N89" t="str">
        <v>ML-9-10</v>
      </c>
      <c r="O89">
        <v>23.5</v>
      </c>
      <c r="P89" s="19">
        <v>14550750</v>
      </c>
    </row>
    <row r="90" spans="5:16" x14ac:dyDescent="0.25">
      <c r="E90" s="1">
        <f t="shared" si="6"/>
        <v>84</v>
      </c>
      <c r="F90" s="10" t="str">
        <f t="shared" si="7"/>
        <v>ML-9-10.5</v>
      </c>
      <c r="G90" s="14">
        <f t="shared" si="10"/>
        <v>9</v>
      </c>
      <c r="H90" s="14">
        <f t="shared" si="11"/>
        <v>10.5</v>
      </c>
      <c r="I90" s="4">
        <f t="shared" si="8"/>
        <v>24.625</v>
      </c>
      <c r="J90" s="2">
        <f t="shared" si="9"/>
        <v>15084563</v>
      </c>
      <c r="K90" s="22">
        <v>1</v>
      </c>
      <c r="N90" t="str">
        <v>ML-9-10.5</v>
      </c>
      <c r="O90">
        <v>24.625</v>
      </c>
      <c r="P90" s="19">
        <v>15084563</v>
      </c>
    </row>
    <row r="91" spans="5:16" x14ac:dyDescent="0.25">
      <c r="E91" s="1">
        <f t="shared" si="6"/>
        <v>85</v>
      </c>
      <c r="F91" s="10" t="str">
        <f t="shared" si="7"/>
        <v>ML-9-11</v>
      </c>
      <c r="G91" s="14">
        <f t="shared" si="10"/>
        <v>9</v>
      </c>
      <c r="H91" s="14">
        <f t="shared" si="11"/>
        <v>11</v>
      </c>
      <c r="I91" s="4">
        <f t="shared" si="8"/>
        <v>25.75</v>
      </c>
      <c r="J91" s="2">
        <f t="shared" si="9"/>
        <v>15618375</v>
      </c>
      <c r="K91" s="22">
        <v>1</v>
      </c>
      <c r="N91" t="str">
        <v>ML-9-11</v>
      </c>
      <c r="O91">
        <v>25.75</v>
      </c>
      <c r="P91" s="19">
        <v>15618375</v>
      </c>
    </row>
    <row r="92" spans="5:16" x14ac:dyDescent="0.25">
      <c r="E92" s="1">
        <f t="shared" si="6"/>
        <v>86</v>
      </c>
      <c r="F92" s="10" t="str">
        <f t="shared" si="7"/>
        <v>ML-9-11.5</v>
      </c>
      <c r="G92" s="14">
        <f t="shared" si="10"/>
        <v>9</v>
      </c>
      <c r="H92" s="14">
        <f t="shared" si="11"/>
        <v>11.5</v>
      </c>
      <c r="I92" s="4">
        <f t="shared" si="8"/>
        <v>26.875</v>
      </c>
      <c r="J92" s="2">
        <f t="shared" si="9"/>
        <v>16152188</v>
      </c>
      <c r="K92" s="22">
        <v>1</v>
      </c>
      <c r="N92" t="str">
        <v>ML-9-11.5</v>
      </c>
      <c r="O92">
        <v>26.875</v>
      </c>
      <c r="P92" s="19">
        <v>16152188</v>
      </c>
    </row>
    <row r="93" spans="5:16" x14ac:dyDescent="0.25">
      <c r="E93" s="1">
        <f t="shared" si="6"/>
        <v>87</v>
      </c>
      <c r="F93" s="10" t="str">
        <f t="shared" si="7"/>
        <v>ML-9-12</v>
      </c>
      <c r="G93" s="14">
        <f t="shared" si="10"/>
        <v>9</v>
      </c>
      <c r="H93" s="14">
        <f t="shared" si="11"/>
        <v>12</v>
      </c>
      <c r="I93" s="4">
        <f t="shared" si="8"/>
        <v>28</v>
      </c>
      <c r="J93" s="2">
        <f t="shared" si="9"/>
        <v>16686000</v>
      </c>
      <c r="K93" s="22">
        <v>1</v>
      </c>
      <c r="N93" t="str">
        <v>ML-9-12</v>
      </c>
      <c r="O93">
        <v>28</v>
      </c>
      <c r="P93" s="19">
        <v>16686000</v>
      </c>
    </row>
    <row r="94" spans="5:16" x14ac:dyDescent="0.25">
      <c r="E94" s="1">
        <f t="shared" si="6"/>
        <v>88</v>
      </c>
      <c r="F94" s="10" t="str">
        <f t="shared" si="7"/>
        <v>ML-9-12.5</v>
      </c>
      <c r="G94" s="14">
        <f t="shared" si="10"/>
        <v>9</v>
      </c>
      <c r="H94" s="14">
        <f t="shared" si="11"/>
        <v>12.5</v>
      </c>
      <c r="I94" s="4">
        <f t="shared" si="8"/>
        <v>29.125</v>
      </c>
      <c r="J94" s="2">
        <f t="shared" si="9"/>
        <v>17219813</v>
      </c>
      <c r="K94" s="22">
        <v>1</v>
      </c>
      <c r="N94" t="str">
        <v>ML-9-12.5</v>
      </c>
      <c r="O94">
        <v>29.125</v>
      </c>
      <c r="P94" s="19">
        <v>17219813</v>
      </c>
    </row>
    <row r="95" spans="5:16" x14ac:dyDescent="0.25">
      <c r="E95" s="1">
        <f t="shared" si="6"/>
        <v>89</v>
      </c>
      <c r="F95" s="10" t="str">
        <f t="shared" si="7"/>
        <v>ML-9-13</v>
      </c>
      <c r="G95" s="14">
        <f t="shared" si="10"/>
        <v>9</v>
      </c>
      <c r="H95" s="14">
        <f t="shared" si="11"/>
        <v>13</v>
      </c>
      <c r="I95" s="4">
        <f t="shared" si="8"/>
        <v>30.25</v>
      </c>
      <c r="J95" s="2">
        <f t="shared" si="9"/>
        <v>17753625</v>
      </c>
      <c r="K95" s="22">
        <v>1</v>
      </c>
      <c r="N95" t="str">
        <v>ML-9-13</v>
      </c>
      <c r="O95">
        <v>30.25</v>
      </c>
      <c r="P95" s="19">
        <v>17753625</v>
      </c>
    </row>
    <row r="96" spans="5:16" x14ac:dyDescent="0.25">
      <c r="E96" s="1">
        <f t="shared" si="6"/>
        <v>90</v>
      </c>
      <c r="F96" s="10" t="str">
        <f t="shared" si="7"/>
        <v>ML-9-13.5</v>
      </c>
      <c r="G96" s="14">
        <f t="shared" si="10"/>
        <v>9</v>
      </c>
      <c r="H96" s="14">
        <f t="shared" si="11"/>
        <v>13.5</v>
      </c>
      <c r="I96" s="4">
        <f t="shared" si="8"/>
        <v>31.375</v>
      </c>
      <c r="J96" s="2">
        <f t="shared" si="9"/>
        <v>18287438</v>
      </c>
      <c r="K96" s="22">
        <v>1</v>
      </c>
      <c r="N96" t="str">
        <v>ML-9-13.5</v>
      </c>
      <c r="O96">
        <v>31.375</v>
      </c>
      <c r="P96" s="19">
        <v>18287438</v>
      </c>
    </row>
    <row r="97" spans="5:16" x14ac:dyDescent="0.25">
      <c r="E97" s="1">
        <f t="shared" si="6"/>
        <v>91</v>
      </c>
      <c r="F97" s="10" t="str">
        <f t="shared" si="7"/>
        <v>ML-9-14</v>
      </c>
      <c r="G97" s="14">
        <f t="shared" si="10"/>
        <v>9</v>
      </c>
      <c r="H97" s="14">
        <f t="shared" si="11"/>
        <v>14</v>
      </c>
      <c r="I97" s="4">
        <f t="shared" si="8"/>
        <v>32.5</v>
      </c>
      <c r="J97" s="2">
        <f t="shared" si="9"/>
        <v>18821250</v>
      </c>
      <c r="K97" s="22">
        <v>1</v>
      </c>
      <c r="N97" t="str">
        <v>ML-9-14</v>
      </c>
      <c r="O97">
        <v>32.5</v>
      </c>
      <c r="P97" s="19">
        <v>18821250</v>
      </c>
    </row>
    <row r="98" spans="5:16" x14ac:dyDescent="0.25">
      <c r="E98" s="1">
        <f t="shared" si="6"/>
        <v>92</v>
      </c>
      <c r="F98" s="10" t="str">
        <f t="shared" si="7"/>
        <v>ML-9-14.5</v>
      </c>
      <c r="G98" s="14">
        <f t="shared" si="10"/>
        <v>9</v>
      </c>
      <c r="H98" s="14">
        <f t="shared" si="11"/>
        <v>14.5</v>
      </c>
      <c r="I98" s="4">
        <f t="shared" si="8"/>
        <v>33.625</v>
      </c>
      <c r="J98" s="2">
        <f t="shared" si="9"/>
        <v>19355063</v>
      </c>
      <c r="K98" s="22">
        <v>1</v>
      </c>
      <c r="N98" t="str">
        <v>ML-9-14.5</v>
      </c>
      <c r="O98">
        <v>33.625</v>
      </c>
      <c r="P98" s="19">
        <v>19355063</v>
      </c>
    </row>
    <row r="99" spans="5:16" x14ac:dyDescent="0.25">
      <c r="E99" s="1">
        <f t="shared" si="6"/>
        <v>93</v>
      </c>
      <c r="F99" s="10" t="str">
        <f t="shared" si="7"/>
        <v>ML-9-15</v>
      </c>
      <c r="G99" s="14">
        <f t="shared" si="10"/>
        <v>9</v>
      </c>
      <c r="H99" s="14">
        <f t="shared" si="11"/>
        <v>15</v>
      </c>
      <c r="I99" s="4">
        <f t="shared" si="8"/>
        <v>34.75</v>
      </c>
      <c r="J99" s="2">
        <f t="shared" si="9"/>
        <v>19888875</v>
      </c>
      <c r="K99" s="22">
        <v>1</v>
      </c>
      <c r="N99" t="str">
        <v>ML-9-15</v>
      </c>
      <c r="O99">
        <v>34.75</v>
      </c>
      <c r="P99" s="19">
        <v>19888875</v>
      </c>
    </row>
    <row r="100" spans="5:16" x14ac:dyDescent="0.25">
      <c r="E100" s="1">
        <f t="shared" si="6"/>
        <v>94</v>
      </c>
      <c r="F100" s="10" t="str">
        <f t="shared" si="7"/>
        <v>ML-9-15.5</v>
      </c>
      <c r="G100" s="14">
        <f t="shared" si="10"/>
        <v>9</v>
      </c>
      <c r="H100" s="14">
        <f t="shared" si="11"/>
        <v>15.5</v>
      </c>
      <c r="I100" s="4">
        <f t="shared" si="8"/>
        <v>35.875</v>
      </c>
      <c r="J100" s="2">
        <f t="shared" si="9"/>
        <v>20422688</v>
      </c>
      <c r="K100" s="22">
        <v>1</v>
      </c>
      <c r="N100" t="str">
        <v>ML-9-15.5</v>
      </c>
      <c r="O100">
        <v>35.875</v>
      </c>
      <c r="P100" s="19">
        <v>20422688</v>
      </c>
    </row>
    <row r="101" spans="5:16" x14ac:dyDescent="0.25">
      <c r="E101" s="1">
        <f t="shared" si="6"/>
        <v>95</v>
      </c>
      <c r="F101" s="10" t="str">
        <f t="shared" si="7"/>
        <v>ML-9-16</v>
      </c>
      <c r="G101" s="14">
        <f t="shared" si="10"/>
        <v>9</v>
      </c>
      <c r="H101" s="14">
        <f t="shared" si="11"/>
        <v>16</v>
      </c>
      <c r="I101" s="4">
        <f t="shared" si="8"/>
        <v>37</v>
      </c>
      <c r="J101" s="2">
        <f t="shared" si="9"/>
        <v>20956500</v>
      </c>
      <c r="K101" s="22">
        <v>1</v>
      </c>
      <c r="N101" t="str">
        <v>ML-9-16</v>
      </c>
      <c r="O101">
        <v>37</v>
      </c>
      <c r="P101" s="19">
        <v>20956500</v>
      </c>
    </row>
    <row r="102" spans="5:16" x14ac:dyDescent="0.25">
      <c r="E102" s="1">
        <f t="shared" si="6"/>
        <v>96</v>
      </c>
      <c r="F102" s="10" t="str">
        <f t="shared" si="7"/>
        <v>ML-9.5-7</v>
      </c>
      <c r="G102" s="14">
        <f t="shared" si="10"/>
        <v>9.5</v>
      </c>
      <c r="H102" s="14">
        <f t="shared" si="11"/>
        <v>7</v>
      </c>
      <c r="I102" s="4">
        <f t="shared" si="8"/>
        <v>17.625</v>
      </c>
      <c r="J102" s="2">
        <f t="shared" si="9"/>
        <v>11763063</v>
      </c>
      <c r="K102" s="22">
        <v>1</v>
      </c>
      <c r="N102" t="str">
        <v>ML-9.5-7</v>
      </c>
      <c r="O102">
        <v>17.625</v>
      </c>
      <c r="P102" s="19">
        <v>11763063</v>
      </c>
    </row>
    <row r="103" spans="5:16" x14ac:dyDescent="0.25">
      <c r="E103" s="1">
        <f t="shared" si="6"/>
        <v>97</v>
      </c>
      <c r="F103" s="10" t="str">
        <f t="shared" si="7"/>
        <v>ML-9.5-7.5</v>
      </c>
      <c r="G103" s="14">
        <f t="shared" si="10"/>
        <v>9.5</v>
      </c>
      <c r="H103" s="14">
        <f t="shared" si="11"/>
        <v>7.5</v>
      </c>
      <c r="I103" s="4">
        <f t="shared" si="8"/>
        <v>18.8125</v>
      </c>
      <c r="J103" s="2">
        <f t="shared" si="9"/>
        <v>12326531</v>
      </c>
      <c r="K103" s="22">
        <v>1</v>
      </c>
      <c r="N103" t="str">
        <v>ML-9.5-7.5</v>
      </c>
      <c r="O103">
        <v>18.8125</v>
      </c>
      <c r="P103" s="19">
        <v>12326531</v>
      </c>
    </row>
    <row r="104" spans="5:16" x14ac:dyDescent="0.25">
      <c r="E104" s="1">
        <f t="shared" si="6"/>
        <v>98</v>
      </c>
      <c r="F104" s="10" t="str">
        <f t="shared" si="7"/>
        <v>ML-9.5-8</v>
      </c>
      <c r="G104" s="14">
        <f t="shared" si="10"/>
        <v>9.5</v>
      </c>
      <c r="H104" s="14">
        <f t="shared" si="11"/>
        <v>8</v>
      </c>
      <c r="I104" s="4">
        <f t="shared" si="8"/>
        <v>20</v>
      </c>
      <c r="J104" s="2">
        <f t="shared" si="9"/>
        <v>12890000</v>
      </c>
      <c r="K104" s="22">
        <v>1</v>
      </c>
      <c r="N104" t="str">
        <v>ML-9.5-8</v>
      </c>
      <c r="O104">
        <v>20</v>
      </c>
      <c r="P104" s="19">
        <v>12890000</v>
      </c>
    </row>
    <row r="105" spans="5:16" x14ac:dyDescent="0.25">
      <c r="E105" s="1">
        <f t="shared" si="6"/>
        <v>99</v>
      </c>
      <c r="F105" s="10" t="str">
        <f t="shared" si="7"/>
        <v>ML-9.5-8.5</v>
      </c>
      <c r="G105" s="14">
        <f t="shared" si="10"/>
        <v>9.5</v>
      </c>
      <c r="H105" s="14">
        <f t="shared" si="11"/>
        <v>8.5</v>
      </c>
      <c r="I105" s="4">
        <f t="shared" si="8"/>
        <v>21.1875</v>
      </c>
      <c r="J105" s="2">
        <f t="shared" si="9"/>
        <v>13453469</v>
      </c>
      <c r="K105" s="22">
        <v>1</v>
      </c>
      <c r="N105" t="str">
        <v>ML-9.5-8.5</v>
      </c>
      <c r="O105">
        <v>21.1875</v>
      </c>
      <c r="P105" s="19">
        <v>13453469</v>
      </c>
    </row>
    <row r="106" spans="5:16" x14ac:dyDescent="0.25">
      <c r="E106" s="1">
        <f t="shared" si="6"/>
        <v>100</v>
      </c>
      <c r="F106" s="10" t="str">
        <f t="shared" si="7"/>
        <v>ML-9.5-9</v>
      </c>
      <c r="G106" s="14">
        <f t="shared" si="10"/>
        <v>9.5</v>
      </c>
      <c r="H106" s="14">
        <f t="shared" si="11"/>
        <v>9</v>
      </c>
      <c r="I106" s="4">
        <f t="shared" si="8"/>
        <v>22.375</v>
      </c>
      <c r="J106" s="2">
        <f t="shared" si="9"/>
        <v>14016938</v>
      </c>
      <c r="K106" s="22">
        <v>1</v>
      </c>
      <c r="N106" t="str">
        <v>ML-9.5-9</v>
      </c>
      <c r="O106">
        <v>22.375</v>
      </c>
      <c r="P106" s="19">
        <v>14016938</v>
      </c>
    </row>
    <row r="107" spans="5:16" x14ac:dyDescent="0.25">
      <c r="E107" s="1">
        <f t="shared" si="6"/>
        <v>101</v>
      </c>
      <c r="F107" s="10" t="str">
        <f t="shared" si="7"/>
        <v>ML-9.5-9.5</v>
      </c>
      <c r="G107" s="14">
        <f t="shared" si="10"/>
        <v>9.5</v>
      </c>
      <c r="H107" s="14">
        <f t="shared" si="11"/>
        <v>9.5</v>
      </c>
      <c r="I107" s="4">
        <f t="shared" si="8"/>
        <v>23.5625</v>
      </c>
      <c r="J107" s="2">
        <f t="shared" si="9"/>
        <v>14580406</v>
      </c>
      <c r="K107" s="22">
        <v>1</v>
      </c>
      <c r="N107" t="str">
        <v>ML-9.5-9.5</v>
      </c>
      <c r="O107">
        <v>23.5625</v>
      </c>
      <c r="P107" s="19">
        <v>14580406</v>
      </c>
    </row>
    <row r="108" spans="5:16" x14ac:dyDescent="0.25">
      <c r="E108" s="1">
        <f t="shared" si="6"/>
        <v>102</v>
      </c>
      <c r="F108" s="10" t="str">
        <f t="shared" si="7"/>
        <v>ML-9.5-10</v>
      </c>
      <c r="G108" s="14">
        <f t="shared" si="10"/>
        <v>9.5</v>
      </c>
      <c r="H108" s="14">
        <f t="shared" si="11"/>
        <v>10</v>
      </c>
      <c r="I108" s="4">
        <f t="shared" si="8"/>
        <v>24.75</v>
      </c>
      <c r="J108" s="2">
        <f t="shared" si="9"/>
        <v>15143875</v>
      </c>
      <c r="K108" s="22">
        <v>1</v>
      </c>
      <c r="N108" t="str">
        <v>ML-9.5-10</v>
      </c>
      <c r="O108">
        <v>24.75</v>
      </c>
      <c r="P108" s="19">
        <v>15143875</v>
      </c>
    </row>
    <row r="109" spans="5:16" x14ac:dyDescent="0.25">
      <c r="E109" s="1">
        <f t="shared" si="6"/>
        <v>103</v>
      </c>
      <c r="F109" s="10" t="str">
        <f t="shared" si="7"/>
        <v>ML-9.5-10.5</v>
      </c>
      <c r="G109" s="14">
        <f t="shared" si="10"/>
        <v>9.5</v>
      </c>
      <c r="H109" s="14">
        <f t="shared" si="11"/>
        <v>10.5</v>
      </c>
      <c r="I109" s="4">
        <f t="shared" si="8"/>
        <v>25.9375</v>
      </c>
      <c r="J109" s="2">
        <f t="shared" si="9"/>
        <v>15707344</v>
      </c>
      <c r="K109" s="22">
        <v>1</v>
      </c>
      <c r="N109" t="str">
        <v>ML-9.5-10.5</v>
      </c>
      <c r="O109">
        <v>25.9375</v>
      </c>
      <c r="P109" s="19">
        <v>15707344</v>
      </c>
    </row>
    <row r="110" spans="5:16" x14ac:dyDescent="0.25">
      <c r="E110" s="1">
        <f t="shared" si="6"/>
        <v>104</v>
      </c>
      <c r="F110" s="10" t="str">
        <f t="shared" si="7"/>
        <v>ML-9.5-11</v>
      </c>
      <c r="G110" s="14">
        <f t="shared" si="10"/>
        <v>9.5</v>
      </c>
      <c r="H110" s="14">
        <f t="shared" si="11"/>
        <v>11</v>
      </c>
      <c r="I110" s="4">
        <f t="shared" si="8"/>
        <v>27.125</v>
      </c>
      <c r="J110" s="2">
        <f t="shared" si="9"/>
        <v>16270813</v>
      </c>
      <c r="K110" s="22">
        <v>1</v>
      </c>
      <c r="N110" t="str">
        <v>ML-9.5-11</v>
      </c>
      <c r="O110">
        <v>27.125</v>
      </c>
      <c r="P110" s="19">
        <v>16270813</v>
      </c>
    </row>
    <row r="111" spans="5:16" x14ac:dyDescent="0.25">
      <c r="E111" s="1">
        <f t="shared" si="6"/>
        <v>105</v>
      </c>
      <c r="F111" s="10" t="str">
        <f t="shared" si="7"/>
        <v>ML-9.5-11.5</v>
      </c>
      <c r="G111" s="14">
        <f t="shared" si="10"/>
        <v>9.5</v>
      </c>
      <c r="H111" s="14">
        <f t="shared" si="11"/>
        <v>11.5</v>
      </c>
      <c r="I111" s="4">
        <f t="shared" si="8"/>
        <v>28.3125</v>
      </c>
      <c r="J111" s="2">
        <f t="shared" si="9"/>
        <v>16834281</v>
      </c>
      <c r="K111" s="22">
        <v>1</v>
      </c>
      <c r="N111" t="str">
        <v>ML-9.5-11.5</v>
      </c>
      <c r="O111">
        <v>28.3125</v>
      </c>
      <c r="P111" s="19">
        <v>16834281</v>
      </c>
    </row>
    <row r="112" spans="5:16" x14ac:dyDescent="0.25">
      <c r="E112" s="1">
        <f t="shared" si="6"/>
        <v>106</v>
      </c>
      <c r="F112" s="10" t="str">
        <f t="shared" si="7"/>
        <v>ML-9.5-12</v>
      </c>
      <c r="G112" s="14">
        <f t="shared" si="10"/>
        <v>9.5</v>
      </c>
      <c r="H112" s="14">
        <f t="shared" si="11"/>
        <v>12</v>
      </c>
      <c r="I112" s="4">
        <f t="shared" si="8"/>
        <v>29.5</v>
      </c>
      <c r="J112" s="2">
        <f t="shared" si="9"/>
        <v>17397750</v>
      </c>
      <c r="K112" s="22">
        <v>1</v>
      </c>
      <c r="N112" t="str">
        <v>ML-9.5-12</v>
      </c>
      <c r="O112">
        <v>29.5</v>
      </c>
      <c r="P112" s="19">
        <v>17397750</v>
      </c>
    </row>
    <row r="113" spans="5:16" x14ac:dyDescent="0.25">
      <c r="E113" s="1">
        <f t="shared" si="6"/>
        <v>107</v>
      </c>
      <c r="F113" s="10" t="str">
        <f t="shared" si="7"/>
        <v>ML-9.5-12.5</v>
      </c>
      <c r="G113" s="14">
        <f t="shared" si="10"/>
        <v>9.5</v>
      </c>
      <c r="H113" s="14">
        <f t="shared" si="11"/>
        <v>12.5</v>
      </c>
      <c r="I113" s="4">
        <f t="shared" si="8"/>
        <v>30.6875</v>
      </c>
      <c r="J113" s="2">
        <f t="shared" si="9"/>
        <v>17961219</v>
      </c>
      <c r="K113" s="22">
        <v>1</v>
      </c>
      <c r="N113" t="str">
        <v>ML-9.5-12.5</v>
      </c>
      <c r="O113">
        <v>30.6875</v>
      </c>
      <c r="P113" s="19">
        <v>17961219</v>
      </c>
    </row>
    <row r="114" spans="5:16" x14ac:dyDescent="0.25">
      <c r="E114" s="1">
        <f t="shared" si="6"/>
        <v>108</v>
      </c>
      <c r="F114" s="10" t="str">
        <f t="shared" si="7"/>
        <v>ML-9.5-13</v>
      </c>
      <c r="G114" s="14">
        <f t="shared" si="10"/>
        <v>9.5</v>
      </c>
      <c r="H114" s="14">
        <f t="shared" si="11"/>
        <v>13</v>
      </c>
      <c r="I114" s="4">
        <f t="shared" si="8"/>
        <v>31.875</v>
      </c>
      <c r="J114" s="2">
        <f t="shared" si="9"/>
        <v>18524688</v>
      </c>
      <c r="K114" s="22">
        <v>1</v>
      </c>
      <c r="N114" t="str">
        <v>ML-9.5-13</v>
      </c>
      <c r="O114">
        <v>31.875</v>
      </c>
      <c r="P114" s="19">
        <v>18524688</v>
      </c>
    </row>
    <row r="115" spans="5:16" x14ac:dyDescent="0.25">
      <c r="E115" s="1">
        <f t="shared" si="6"/>
        <v>109</v>
      </c>
      <c r="F115" s="10" t="str">
        <f t="shared" si="7"/>
        <v>ML-9.5-13.5</v>
      </c>
      <c r="G115" s="14">
        <f t="shared" si="10"/>
        <v>9.5</v>
      </c>
      <c r="H115" s="14">
        <f t="shared" si="11"/>
        <v>13.5</v>
      </c>
      <c r="I115" s="4">
        <f t="shared" si="8"/>
        <v>33.0625</v>
      </c>
      <c r="J115" s="2">
        <f t="shared" si="9"/>
        <v>19088156</v>
      </c>
      <c r="K115" s="22">
        <v>1</v>
      </c>
      <c r="N115" t="str">
        <v>ML-9.5-13.5</v>
      </c>
      <c r="O115">
        <v>33.0625</v>
      </c>
      <c r="P115" s="19">
        <v>19088156</v>
      </c>
    </row>
    <row r="116" spans="5:16" x14ac:dyDescent="0.25">
      <c r="E116" s="1">
        <f t="shared" si="6"/>
        <v>110</v>
      </c>
      <c r="F116" s="10" t="str">
        <f t="shared" si="7"/>
        <v>ML-9.5-14</v>
      </c>
      <c r="G116" s="14">
        <f t="shared" si="10"/>
        <v>9.5</v>
      </c>
      <c r="H116" s="14">
        <f t="shared" si="11"/>
        <v>14</v>
      </c>
      <c r="I116" s="4">
        <f t="shared" si="8"/>
        <v>34.25</v>
      </c>
      <c r="J116" s="2">
        <f t="shared" si="9"/>
        <v>19651625</v>
      </c>
      <c r="K116" s="22">
        <v>1</v>
      </c>
      <c r="N116" t="str">
        <v>ML-9.5-14</v>
      </c>
      <c r="O116">
        <v>34.25</v>
      </c>
      <c r="P116" s="19">
        <v>19651625</v>
      </c>
    </row>
    <row r="117" spans="5:16" x14ac:dyDescent="0.25">
      <c r="E117" s="1">
        <f t="shared" si="6"/>
        <v>111</v>
      </c>
      <c r="F117" s="10" t="str">
        <f t="shared" si="7"/>
        <v>ML-9.5-14.5</v>
      </c>
      <c r="G117" s="14">
        <f t="shared" si="10"/>
        <v>9.5</v>
      </c>
      <c r="H117" s="14">
        <f t="shared" si="11"/>
        <v>14.5</v>
      </c>
      <c r="I117" s="4">
        <f t="shared" si="8"/>
        <v>35.4375</v>
      </c>
      <c r="J117" s="2">
        <f t="shared" si="9"/>
        <v>20215094</v>
      </c>
      <c r="K117" s="22">
        <v>1</v>
      </c>
      <c r="N117" t="str">
        <v>ML-9.5-14.5</v>
      </c>
      <c r="O117">
        <v>35.4375</v>
      </c>
      <c r="P117" s="19">
        <v>20215094</v>
      </c>
    </row>
    <row r="118" spans="5:16" x14ac:dyDescent="0.25">
      <c r="E118" s="1">
        <f t="shared" si="6"/>
        <v>112</v>
      </c>
      <c r="F118" s="10" t="str">
        <f t="shared" si="7"/>
        <v>ML-9.5-15</v>
      </c>
      <c r="G118" s="14">
        <f t="shared" si="10"/>
        <v>9.5</v>
      </c>
      <c r="H118" s="14">
        <f t="shared" si="11"/>
        <v>15</v>
      </c>
      <c r="I118" s="4">
        <f t="shared" si="8"/>
        <v>36.625</v>
      </c>
      <c r="J118" s="2">
        <f t="shared" si="9"/>
        <v>20778563</v>
      </c>
      <c r="K118" s="22">
        <v>1</v>
      </c>
      <c r="N118" t="str">
        <v>ML-9.5-15</v>
      </c>
      <c r="O118">
        <v>36.625</v>
      </c>
      <c r="P118" s="19">
        <v>20778563</v>
      </c>
    </row>
    <row r="119" spans="5:16" x14ac:dyDescent="0.25">
      <c r="E119" s="1">
        <f t="shared" si="6"/>
        <v>113</v>
      </c>
      <c r="F119" s="10" t="str">
        <f t="shared" si="7"/>
        <v>ML-9.5-15.5</v>
      </c>
      <c r="G119" s="14">
        <f t="shared" si="10"/>
        <v>9.5</v>
      </c>
      <c r="H119" s="14">
        <f t="shared" si="11"/>
        <v>15.5</v>
      </c>
      <c r="I119" s="4">
        <f t="shared" si="8"/>
        <v>37.8125</v>
      </c>
      <c r="J119" s="2">
        <f t="shared" si="9"/>
        <v>21342031</v>
      </c>
      <c r="K119" s="22">
        <v>1</v>
      </c>
      <c r="N119" t="str">
        <v>ML-9.5-15.5</v>
      </c>
      <c r="O119">
        <v>37.8125</v>
      </c>
      <c r="P119" s="19">
        <v>21342031</v>
      </c>
    </row>
    <row r="120" spans="5:16" x14ac:dyDescent="0.25">
      <c r="E120" s="1">
        <f t="shared" si="6"/>
        <v>114</v>
      </c>
      <c r="F120" s="10" t="str">
        <f t="shared" si="7"/>
        <v>ML-9.5-16</v>
      </c>
      <c r="G120" s="14">
        <f t="shared" si="10"/>
        <v>9.5</v>
      </c>
      <c r="H120" s="14">
        <f t="shared" si="11"/>
        <v>16</v>
      </c>
      <c r="I120" s="4">
        <f t="shared" si="8"/>
        <v>39</v>
      </c>
      <c r="J120" s="2">
        <f t="shared" si="9"/>
        <v>21905500</v>
      </c>
      <c r="K120" s="22">
        <v>1</v>
      </c>
      <c r="N120" t="str">
        <v>ML-9.5-16</v>
      </c>
      <c r="O120">
        <v>39</v>
      </c>
      <c r="P120" s="19">
        <v>21905500</v>
      </c>
    </row>
    <row r="121" spans="5:16" x14ac:dyDescent="0.25">
      <c r="E121" s="1">
        <f t="shared" si="6"/>
        <v>115</v>
      </c>
      <c r="F121" s="10" t="str">
        <f t="shared" si="7"/>
        <v>ML-10-7</v>
      </c>
      <c r="G121" s="14">
        <f t="shared" si="10"/>
        <v>10</v>
      </c>
      <c r="H121" s="14">
        <f t="shared" si="11"/>
        <v>7</v>
      </c>
      <c r="I121" s="4">
        <f t="shared" si="8"/>
        <v>18.5</v>
      </c>
      <c r="J121" s="2">
        <f t="shared" si="9"/>
        <v>12178250</v>
      </c>
      <c r="K121" s="22">
        <v>1</v>
      </c>
      <c r="N121" t="str">
        <v>ML-10-7</v>
      </c>
      <c r="O121">
        <v>18.5</v>
      </c>
      <c r="P121" s="19">
        <v>12178250</v>
      </c>
    </row>
    <row r="122" spans="5:16" x14ac:dyDescent="0.25">
      <c r="E122" s="1">
        <f t="shared" si="6"/>
        <v>116</v>
      </c>
      <c r="F122" s="10" t="str">
        <f t="shared" si="7"/>
        <v>ML-10-7.5</v>
      </c>
      <c r="G122" s="14">
        <f t="shared" si="10"/>
        <v>10</v>
      </c>
      <c r="H122" s="14">
        <f t="shared" si="11"/>
        <v>7.5</v>
      </c>
      <c r="I122" s="4">
        <f t="shared" si="8"/>
        <v>19.75</v>
      </c>
      <c r="J122" s="2">
        <f t="shared" si="9"/>
        <v>12771375</v>
      </c>
      <c r="K122" s="22">
        <v>1</v>
      </c>
      <c r="N122" t="str">
        <v>ML-10-7.5</v>
      </c>
      <c r="O122">
        <v>19.75</v>
      </c>
      <c r="P122" s="19">
        <v>12771375</v>
      </c>
    </row>
    <row r="123" spans="5:16" x14ac:dyDescent="0.25">
      <c r="E123" s="1">
        <f t="shared" si="6"/>
        <v>117</v>
      </c>
      <c r="F123" s="10" t="str">
        <f t="shared" si="7"/>
        <v>ML-10-8</v>
      </c>
      <c r="G123" s="14">
        <f t="shared" si="10"/>
        <v>10</v>
      </c>
      <c r="H123" s="14">
        <f t="shared" si="11"/>
        <v>8</v>
      </c>
      <c r="I123" s="4">
        <f t="shared" si="8"/>
        <v>21</v>
      </c>
      <c r="J123" s="2">
        <f t="shared" si="9"/>
        <v>13364500</v>
      </c>
      <c r="K123" s="22">
        <v>1</v>
      </c>
      <c r="N123" t="str">
        <v>ML-10-8</v>
      </c>
      <c r="O123">
        <v>21</v>
      </c>
      <c r="P123" s="19">
        <v>13364500</v>
      </c>
    </row>
    <row r="124" spans="5:16" x14ac:dyDescent="0.25">
      <c r="E124" s="1">
        <f t="shared" si="6"/>
        <v>118</v>
      </c>
      <c r="F124" s="10" t="str">
        <f t="shared" si="7"/>
        <v>ML-10-8.5</v>
      </c>
      <c r="G124" s="14">
        <f t="shared" si="10"/>
        <v>10</v>
      </c>
      <c r="H124" s="14">
        <f t="shared" si="11"/>
        <v>8.5</v>
      </c>
      <c r="I124" s="4">
        <f t="shared" si="8"/>
        <v>22.25</v>
      </c>
      <c r="J124" s="2">
        <f t="shared" si="9"/>
        <v>13957625</v>
      </c>
      <c r="K124" s="22">
        <v>1</v>
      </c>
      <c r="N124" t="str">
        <v>ML-10-8.5</v>
      </c>
      <c r="O124">
        <v>22.25</v>
      </c>
      <c r="P124" s="19">
        <v>13957625</v>
      </c>
    </row>
    <row r="125" spans="5:16" x14ac:dyDescent="0.25">
      <c r="E125" s="1">
        <f t="shared" si="6"/>
        <v>119</v>
      </c>
      <c r="F125" s="10" t="str">
        <f t="shared" si="7"/>
        <v>ML-10-9</v>
      </c>
      <c r="G125" s="14">
        <f t="shared" si="10"/>
        <v>10</v>
      </c>
      <c r="H125" s="14">
        <f t="shared" si="11"/>
        <v>9</v>
      </c>
      <c r="I125" s="4">
        <f t="shared" si="8"/>
        <v>23.5</v>
      </c>
      <c r="J125" s="2">
        <f t="shared" si="9"/>
        <v>14550750</v>
      </c>
      <c r="K125" s="22">
        <v>1</v>
      </c>
      <c r="N125" t="str">
        <v>ML-10-9</v>
      </c>
      <c r="O125">
        <v>23.5</v>
      </c>
      <c r="P125" s="19">
        <v>14550750</v>
      </c>
    </row>
    <row r="126" spans="5:16" x14ac:dyDescent="0.25">
      <c r="E126" s="1">
        <f t="shared" si="6"/>
        <v>120</v>
      </c>
      <c r="F126" s="10" t="str">
        <f t="shared" si="7"/>
        <v>ML-10-9.5</v>
      </c>
      <c r="G126" s="14">
        <f t="shared" si="10"/>
        <v>10</v>
      </c>
      <c r="H126" s="14">
        <f t="shared" si="11"/>
        <v>9.5</v>
      </c>
      <c r="I126" s="4">
        <f t="shared" si="8"/>
        <v>24.75</v>
      </c>
      <c r="J126" s="2">
        <f t="shared" si="9"/>
        <v>15143875</v>
      </c>
      <c r="K126" s="22">
        <v>1</v>
      </c>
      <c r="N126" t="str">
        <v>ML-10-9.5</v>
      </c>
      <c r="O126">
        <v>24.75</v>
      </c>
      <c r="P126" s="19">
        <v>15143875</v>
      </c>
    </row>
    <row r="127" spans="5:16" x14ac:dyDescent="0.25">
      <c r="E127" s="1">
        <f t="shared" si="6"/>
        <v>121</v>
      </c>
      <c r="F127" s="10" t="str">
        <f t="shared" si="7"/>
        <v>ML-10-10</v>
      </c>
      <c r="G127" s="14">
        <f t="shared" si="10"/>
        <v>10</v>
      </c>
      <c r="H127" s="14">
        <f t="shared" si="11"/>
        <v>10</v>
      </c>
      <c r="I127" s="4">
        <f t="shared" si="8"/>
        <v>26</v>
      </c>
      <c r="J127" s="2">
        <f t="shared" si="9"/>
        <v>15737000</v>
      </c>
      <c r="K127" s="22">
        <v>1</v>
      </c>
      <c r="N127" t="str">
        <v>ML-10-10</v>
      </c>
      <c r="O127">
        <v>26</v>
      </c>
      <c r="P127" s="19">
        <v>15737000</v>
      </c>
    </row>
    <row r="128" spans="5:16" x14ac:dyDescent="0.25">
      <c r="E128" s="1">
        <f t="shared" si="6"/>
        <v>122</v>
      </c>
      <c r="F128" s="10" t="str">
        <f t="shared" si="7"/>
        <v>ML-10-10.5</v>
      </c>
      <c r="G128" s="14">
        <f t="shared" si="10"/>
        <v>10</v>
      </c>
      <c r="H128" s="14">
        <f t="shared" si="11"/>
        <v>10.5</v>
      </c>
      <c r="I128" s="4">
        <f t="shared" si="8"/>
        <v>27.25</v>
      </c>
      <c r="J128" s="2">
        <f t="shared" si="9"/>
        <v>16330125</v>
      </c>
      <c r="K128" s="22">
        <v>1</v>
      </c>
      <c r="N128" t="str">
        <v>ML-10-10.5</v>
      </c>
      <c r="O128">
        <v>27.25</v>
      </c>
      <c r="P128" s="19">
        <v>16330125</v>
      </c>
    </row>
    <row r="129" spans="5:16" x14ac:dyDescent="0.25">
      <c r="E129" s="1">
        <f t="shared" si="6"/>
        <v>123</v>
      </c>
      <c r="F129" s="10" t="str">
        <f t="shared" si="7"/>
        <v>ML-10-11</v>
      </c>
      <c r="G129" s="14">
        <f t="shared" si="10"/>
        <v>10</v>
      </c>
      <c r="H129" s="14">
        <f t="shared" si="11"/>
        <v>11</v>
      </c>
      <c r="I129" s="4">
        <f t="shared" si="8"/>
        <v>28.5</v>
      </c>
      <c r="J129" s="2">
        <f t="shared" si="9"/>
        <v>16923250</v>
      </c>
      <c r="K129" s="22">
        <v>1</v>
      </c>
      <c r="N129" t="str">
        <v>ML-10-11</v>
      </c>
      <c r="O129">
        <v>28.5</v>
      </c>
      <c r="P129" s="19">
        <v>16923250</v>
      </c>
    </row>
    <row r="130" spans="5:16" x14ac:dyDescent="0.25">
      <c r="E130" s="1">
        <f t="shared" si="6"/>
        <v>124</v>
      </c>
      <c r="F130" s="10" t="str">
        <f t="shared" si="7"/>
        <v>ML-10-11.5</v>
      </c>
      <c r="G130" s="14">
        <f t="shared" si="10"/>
        <v>10</v>
      </c>
      <c r="H130" s="14">
        <f t="shared" si="11"/>
        <v>11.5</v>
      </c>
      <c r="I130" s="4">
        <f t="shared" si="8"/>
        <v>29.75</v>
      </c>
      <c r="J130" s="2">
        <f t="shared" si="9"/>
        <v>17516375</v>
      </c>
      <c r="K130" s="22">
        <v>1</v>
      </c>
      <c r="N130" t="str">
        <v>ML-10-11.5</v>
      </c>
      <c r="O130">
        <v>29.75</v>
      </c>
      <c r="P130" s="19">
        <v>17516375</v>
      </c>
    </row>
    <row r="131" spans="5:16" x14ac:dyDescent="0.25">
      <c r="E131" s="1">
        <f t="shared" si="6"/>
        <v>125</v>
      </c>
      <c r="F131" s="10" t="str">
        <f t="shared" si="7"/>
        <v>ML-10-12</v>
      </c>
      <c r="G131" s="14">
        <f t="shared" si="10"/>
        <v>10</v>
      </c>
      <c r="H131" s="14">
        <f t="shared" si="11"/>
        <v>12</v>
      </c>
      <c r="I131" s="4">
        <f t="shared" si="8"/>
        <v>31</v>
      </c>
      <c r="J131" s="2">
        <f t="shared" si="9"/>
        <v>18109500</v>
      </c>
      <c r="K131" s="22">
        <v>1</v>
      </c>
      <c r="N131" t="str">
        <v>ML-10-12</v>
      </c>
      <c r="O131">
        <v>31</v>
      </c>
      <c r="P131" s="19">
        <v>18109500</v>
      </c>
    </row>
    <row r="132" spans="5:16" x14ac:dyDescent="0.25">
      <c r="E132" s="1">
        <f t="shared" si="6"/>
        <v>126</v>
      </c>
      <c r="F132" s="10" t="str">
        <f t="shared" si="7"/>
        <v>ML-10-12.5</v>
      </c>
      <c r="G132" s="14">
        <f t="shared" si="10"/>
        <v>10</v>
      </c>
      <c r="H132" s="14">
        <f t="shared" si="11"/>
        <v>12.5</v>
      </c>
      <c r="I132" s="4">
        <f t="shared" si="8"/>
        <v>32.25</v>
      </c>
      <c r="J132" s="2">
        <f t="shared" si="9"/>
        <v>18702625</v>
      </c>
      <c r="K132" s="22">
        <v>1</v>
      </c>
      <c r="N132" t="str">
        <v>ML-10-12.5</v>
      </c>
      <c r="O132">
        <v>32.25</v>
      </c>
      <c r="P132" s="19">
        <v>18702625</v>
      </c>
    </row>
    <row r="133" spans="5:16" x14ac:dyDescent="0.25">
      <c r="E133" s="1">
        <f t="shared" si="6"/>
        <v>127</v>
      </c>
      <c r="F133" s="10" t="str">
        <f t="shared" si="7"/>
        <v>ML-10-13</v>
      </c>
      <c r="G133" s="14">
        <f t="shared" si="10"/>
        <v>10</v>
      </c>
      <c r="H133" s="14">
        <f t="shared" si="11"/>
        <v>13</v>
      </c>
      <c r="I133" s="4">
        <f t="shared" si="8"/>
        <v>33.5</v>
      </c>
      <c r="J133" s="2">
        <f t="shared" si="9"/>
        <v>19295750</v>
      </c>
      <c r="K133" s="22">
        <v>1</v>
      </c>
      <c r="N133" t="str">
        <v>ML-10-13</v>
      </c>
      <c r="O133">
        <v>33.5</v>
      </c>
      <c r="P133" s="19">
        <v>19295750</v>
      </c>
    </row>
    <row r="134" spans="5:16" x14ac:dyDescent="0.25">
      <c r="E134" s="1">
        <f t="shared" si="6"/>
        <v>128</v>
      </c>
      <c r="F134" s="10" t="str">
        <f t="shared" si="7"/>
        <v>ML-10-13.5</v>
      </c>
      <c r="G134" s="14">
        <f t="shared" si="10"/>
        <v>10</v>
      </c>
      <c r="H134" s="14">
        <f t="shared" si="11"/>
        <v>13.5</v>
      </c>
      <c r="I134" s="4">
        <f t="shared" si="8"/>
        <v>34.75</v>
      </c>
      <c r="J134" s="2">
        <f t="shared" si="9"/>
        <v>19888875</v>
      </c>
      <c r="K134" s="22">
        <v>1</v>
      </c>
      <c r="N134" t="str">
        <v>ML-10-13.5</v>
      </c>
      <c r="O134">
        <v>34.75</v>
      </c>
      <c r="P134" s="19">
        <v>19888875</v>
      </c>
    </row>
    <row r="135" spans="5:16" x14ac:dyDescent="0.25">
      <c r="E135" s="1">
        <f t="shared" ref="E135:E198" si="12">ROW()-6</f>
        <v>129</v>
      </c>
      <c r="F135" s="10" t="str">
        <f t="shared" ref="F135:F198" si="13">$C$4&amp;"-"&amp;G135&amp;"-"&amp;H135</f>
        <v>ML-10-14</v>
      </c>
      <c r="G135" s="14">
        <f t="shared" si="10"/>
        <v>10</v>
      </c>
      <c r="H135" s="14">
        <f t="shared" si="11"/>
        <v>14</v>
      </c>
      <c r="I135" s="4">
        <f t="shared" ref="I135:I198" si="14">SUM(((G135*H135)/4),1)</f>
        <v>36</v>
      </c>
      <c r="J135" s="2">
        <f t="shared" ref="J135:J198" si="15">ROUND(SUM(I135*$C$6,$C$5),0)</f>
        <v>20482000</v>
      </c>
      <c r="K135" s="22">
        <v>1</v>
      </c>
      <c r="N135" t="str">
        <v>ML-10-14</v>
      </c>
      <c r="O135">
        <v>36</v>
      </c>
      <c r="P135" s="19">
        <v>20482000</v>
      </c>
    </row>
    <row r="136" spans="5:16" x14ac:dyDescent="0.25">
      <c r="E136" s="1">
        <f t="shared" si="12"/>
        <v>130</v>
      </c>
      <c r="F136" s="10" t="str">
        <f t="shared" si="13"/>
        <v>ML-10-14.5</v>
      </c>
      <c r="G136" s="14">
        <f t="shared" ref="G136:G199" si="16">$G$3+ROUNDDOWN($E135/($I$4+1),0)*0.5</f>
        <v>10</v>
      </c>
      <c r="H136" s="14">
        <f t="shared" ref="H136:H199" si="17">IF(MOD(E136-1,$I$4+1)=0,$H$3,H135+0.5)</f>
        <v>14.5</v>
      </c>
      <c r="I136" s="4">
        <f t="shared" si="14"/>
        <v>37.25</v>
      </c>
      <c r="J136" s="2">
        <f t="shared" si="15"/>
        <v>21075125</v>
      </c>
      <c r="K136" s="22">
        <v>1</v>
      </c>
      <c r="N136" t="str">
        <v>ML-10-14.5</v>
      </c>
      <c r="O136">
        <v>37.25</v>
      </c>
      <c r="P136" s="19">
        <v>21075125</v>
      </c>
    </row>
    <row r="137" spans="5:16" x14ac:dyDescent="0.25">
      <c r="E137" s="1">
        <f t="shared" si="12"/>
        <v>131</v>
      </c>
      <c r="F137" s="10" t="str">
        <f t="shared" si="13"/>
        <v>ML-10-15</v>
      </c>
      <c r="G137" s="14">
        <f t="shared" si="16"/>
        <v>10</v>
      </c>
      <c r="H137" s="14">
        <f t="shared" si="17"/>
        <v>15</v>
      </c>
      <c r="I137" s="4">
        <f t="shared" si="14"/>
        <v>38.5</v>
      </c>
      <c r="J137" s="2">
        <f t="shared" si="15"/>
        <v>21668250</v>
      </c>
      <c r="K137" s="22">
        <v>1</v>
      </c>
      <c r="N137" t="str">
        <v>ML-10-15</v>
      </c>
      <c r="O137">
        <v>38.5</v>
      </c>
      <c r="P137" s="19">
        <v>21668250</v>
      </c>
    </row>
    <row r="138" spans="5:16" x14ac:dyDescent="0.25">
      <c r="E138" s="1">
        <f t="shared" si="12"/>
        <v>132</v>
      </c>
      <c r="F138" s="10" t="str">
        <f t="shared" si="13"/>
        <v>ML-10-15.5</v>
      </c>
      <c r="G138" s="14">
        <f t="shared" si="16"/>
        <v>10</v>
      </c>
      <c r="H138" s="14">
        <f t="shared" si="17"/>
        <v>15.5</v>
      </c>
      <c r="I138" s="4">
        <f t="shared" si="14"/>
        <v>39.75</v>
      </c>
      <c r="J138" s="2">
        <f t="shared" si="15"/>
        <v>22261375</v>
      </c>
      <c r="K138" s="22">
        <v>1</v>
      </c>
      <c r="N138" t="str">
        <v>ML-10-15.5</v>
      </c>
      <c r="O138">
        <v>39.75</v>
      </c>
      <c r="P138" s="19">
        <v>22261375</v>
      </c>
    </row>
    <row r="139" spans="5:16" x14ac:dyDescent="0.25">
      <c r="E139" s="1">
        <f t="shared" si="12"/>
        <v>133</v>
      </c>
      <c r="F139" s="10" t="str">
        <f t="shared" si="13"/>
        <v>ML-10-16</v>
      </c>
      <c r="G139" s="14">
        <f t="shared" si="16"/>
        <v>10</v>
      </c>
      <c r="H139" s="14">
        <f t="shared" si="17"/>
        <v>16</v>
      </c>
      <c r="I139" s="4">
        <f t="shared" si="14"/>
        <v>41</v>
      </c>
      <c r="J139" s="2">
        <f t="shared" si="15"/>
        <v>22854500</v>
      </c>
      <c r="K139" s="22">
        <v>1</v>
      </c>
      <c r="N139" t="str">
        <v>ML-10-16</v>
      </c>
      <c r="O139">
        <v>41</v>
      </c>
      <c r="P139" s="19">
        <v>22854500</v>
      </c>
    </row>
    <row r="140" spans="5:16" x14ac:dyDescent="0.25">
      <c r="E140" s="1">
        <f t="shared" si="12"/>
        <v>134</v>
      </c>
      <c r="F140" s="10" t="str">
        <f t="shared" si="13"/>
        <v>ML-10.5-7</v>
      </c>
      <c r="G140" s="14">
        <f t="shared" si="16"/>
        <v>10.5</v>
      </c>
      <c r="H140" s="14">
        <f t="shared" si="17"/>
        <v>7</v>
      </c>
      <c r="I140" s="4">
        <f t="shared" si="14"/>
        <v>19.375</v>
      </c>
      <c r="J140" s="2">
        <f t="shared" si="15"/>
        <v>12593438</v>
      </c>
      <c r="K140" s="22">
        <v>1</v>
      </c>
      <c r="N140" t="str">
        <v>ML-10.5-7</v>
      </c>
      <c r="O140">
        <v>19.375</v>
      </c>
      <c r="P140" s="19">
        <v>12593438</v>
      </c>
    </row>
    <row r="141" spans="5:16" x14ac:dyDescent="0.25">
      <c r="E141" s="1">
        <f t="shared" si="12"/>
        <v>135</v>
      </c>
      <c r="F141" s="10" t="str">
        <f t="shared" si="13"/>
        <v>ML-10.5-7.5</v>
      </c>
      <c r="G141" s="14">
        <f t="shared" si="16"/>
        <v>10.5</v>
      </c>
      <c r="H141" s="14">
        <f t="shared" si="17"/>
        <v>7.5</v>
      </c>
      <c r="I141" s="4">
        <f t="shared" si="14"/>
        <v>20.6875</v>
      </c>
      <c r="J141" s="2">
        <f t="shared" si="15"/>
        <v>13216219</v>
      </c>
      <c r="K141" s="22">
        <v>1</v>
      </c>
      <c r="N141" t="str">
        <v>ML-10.5-7.5</v>
      </c>
      <c r="O141">
        <v>20.6875</v>
      </c>
      <c r="P141" s="19">
        <v>13216219</v>
      </c>
    </row>
    <row r="142" spans="5:16" x14ac:dyDescent="0.25">
      <c r="E142" s="1">
        <f t="shared" si="12"/>
        <v>136</v>
      </c>
      <c r="F142" s="10" t="str">
        <f t="shared" si="13"/>
        <v>ML-10.5-8</v>
      </c>
      <c r="G142" s="14">
        <f t="shared" si="16"/>
        <v>10.5</v>
      </c>
      <c r="H142" s="14">
        <f t="shared" si="17"/>
        <v>8</v>
      </c>
      <c r="I142" s="4">
        <f t="shared" si="14"/>
        <v>22</v>
      </c>
      <c r="J142" s="2">
        <f t="shared" si="15"/>
        <v>13839000</v>
      </c>
      <c r="K142" s="22">
        <v>1</v>
      </c>
      <c r="N142" t="str">
        <v>ML-10.5-8</v>
      </c>
      <c r="O142">
        <v>22</v>
      </c>
      <c r="P142" s="19">
        <v>13839000</v>
      </c>
    </row>
    <row r="143" spans="5:16" x14ac:dyDescent="0.25">
      <c r="E143" s="1">
        <f t="shared" si="12"/>
        <v>137</v>
      </c>
      <c r="F143" s="10" t="str">
        <f t="shared" si="13"/>
        <v>ML-10.5-8.5</v>
      </c>
      <c r="G143" s="14">
        <f t="shared" si="16"/>
        <v>10.5</v>
      </c>
      <c r="H143" s="14">
        <f t="shared" si="17"/>
        <v>8.5</v>
      </c>
      <c r="I143" s="4">
        <f t="shared" si="14"/>
        <v>23.3125</v>
      </c>
      <c r="J143" s="2">
        <f t="shared" si="15"/>
        <v>14461781</v>
      </c>
      <c r="K143" s="22">
        <v>1</v>
      </c>
      <c r="N143" t="str">
        <v>ML-10.5-8.5</v>
      </c>
      <c r="O143">
        <v>23.3125</v>
      </c>
      <c r="P143" s="19">
        <v>14461781</v>
      </c>
    </row>
    <row r="144" spans="5:16" x14ac:dyDescent="0.25">
      <c r="E144" s="1">
        <f t="shared" si="12"/>
        <v>138</v>
      </c>
      <c r="F144" s="10" t="str">
        <f t="shared" si="13"/>
        <v>ML-10.5-9</v>
      </c>
      <c r="G144" s="14">
        <f t="shared" si="16"/>
        <v>10.5</v>
      </c>
      <c r="H144" s="14">
        <f t="shared" si="17"/>
        <v>9</v>
      </c>
      <c r="I144" s="4">
        <f t="shared" si="14"/>
        <v>24.625</v>
      </c>
      <c r="J144" s="2">
        <f t="shared" si="15"/>
        <v>15084563</v>
      </c>
      <c r="K144" s="22">
        <v>1</v>
      </c>
      <c r="N144" t="str">
        <v>ML-10.5-9</v>
      </c>
      <c r="O144">
        <v>24.625</v>
      </c>
      <c r="P144" s="19">
        <v>15084563</v>
      </c>
    </row>
    <row r="145" spans="5:16" x14ac:dyDescent="0.25">
      <c r="E145" s="1">
        <f t="shared" si="12"/>
        <v>139</v>
      </c>
      <c r="F145" s="10" t="str">
        <f t="shared" si="13"/>
        <v>ML-10.5-9.5</v>
      </c>
      <c r="G145" s="14">
        <f t="shared" si="16"/>
        <v>10.5</v>
      </c>
      <c r="H145" s="14">
        <f t="shared" si="17"/>
        <v>9.5</v>
      </c>
      <c r="I145" s="4">
        <f t="shared" si="14"/>
        <v>25.9375</v>
      </c>
      <c r="J145" s="2">
        <f t="shared" si="15"/>
        <v>15707344</v>
      </c>
      <c r="K145" s="22">
        <v>1</v>
      </c>
      <c r="N145" t="str">
        <v>ML-10.5-9.5</v>
      </c>
      <c r="O145">
        <v>25.9375</v>
      </c>
      <c r="P145" s="19">
        <v>15707344</v>
      </c>
    </row>
    <row r="146" spans="5:16" x14ac:dyDescent="0.25">
      <c r="E146" s="1">
        <f t="shared" si="12"/>
        <v>140</v>
      </c>
      <c r="F146" s="10" t="str">
        <f t="shared" si="13"/>
        <v>ML-10.5-10</v>
      </c>
      <c r="G146" s="14">
        <f t="shared" si="16"/>
        <v>10.5</v>
      </c>
      <c r="H146" s="14">
        <f t="shared" si="17"/>
        <v>10</v>
      </c>
      <c r="I146" s="4">
        <f t="shared" si="14"/>
        <v>27.25</v>
      </c>
      <c r="J146" s="2">
        <f t="shared" si="15"/>
        <v>16330125</v>
      </c>
      <c r="K146" s="22">
        <v>1</v>
      </c>
      <c r="N146" t="str">
        <v>ML-10.5-10</v>
      </c>
      <c r="O146">
        <v>27.25</v>
      </c>
      <c r="P146" s="19">
        <v>16330125</v>
      </c>
    </row>
    <row r="147" spans="5:16" x14ac:dyDescent="0.25">
      <c r="E147" s="1">
        <f t="shared" si="12"/>
        <v>141</v>
      </c>
      <c r="F147" s="10" t="str">
        <f t="shared" si="13"/>
        <v>ML-10.5-10.5</v>
      </c>
      <c r="G147" s="14">
        <f t="shared" si="16"/>
        <v>10.5</v>
      </c>
      <c r="H147" s="14">
        <f t="shared" si="17"/>
        <v>10.5</v>
      </c>
      <c r="I147" s="4">
        <f t="shared" si="14"/>
        <v>28.5625</v>
      </c>
      <c r="J147" s="2">
        <f t="shared" si="15"/>
        <v>16952906</v>
      </c>
      <c r="K147" s="22">
        <v>1</v>
      </c>
      <c r="N147" t="str">
        <v>ML-10.5-10.5</v>
      </c>
      <c r="O147">
        <v>28.5625</v>
      </c>
      <c r="P147" s="19">
        <v>16952906</v>
      </c>
    </row>
    <row r="148" spans="5:16" x14ac:dyDescent="0.25">
      <c r="E148" s="1">
        <f t="shared" si="12"/>
        <v>142</v>
      </c>
      <c r="F148" s="10" t="str">
        <f t="shared" si="13"/>
        <v>ML-10.5-11</v>
      </c>
      <c r="G148" s="14">
        <f t="shared" si="16"/>
        <v>10.5</v>
      </c>
      <c r="H148" s="14">
        <f t="shared" si="17"/>
        <v>11</v>
      </c>
      <c r="I148" s="4">
        <f t="shared" si="14"/>
        <v>29.875</v>
      </c>
      <c r="J148" s="2">
        <f t="shared" si="15"/>
        <v>17575688</v>
      </c>
      <c r="K148" s="22">
        <v>1</v>
      </c>
      <c r="N148" t="str">
        <v>ML-10.5-11</v>
      </c>
      <c r="O148">
        <v>29.875</v>
      </c>
      <c r="P148" s="19">
        <v>17575688</v>
      </c>
    </row>
    <row r="149" spans="5:16" x14ac:dyDescent="0.25">
      <c r="E149" s="1">
        <f t="shared" si="12"/>
        <v>143</v>
      </c>
      <c r="F149" s="10" t="str">
        <f t="shared" si="13"/>
        <v>ML-10.5-11.5</v>
      </c>
      <c r="G149" s="14">
        <f t="shared" si="16"/>
        <v>10.5</v>
      </c>
      <c r="H149" s="14">
        <f t="shared" si="17"/>
        <v>11.5</v>
      </c>
      <c r="I149" s="4">
        <f t="shared" si="14"/>
        <v>31.1875</v>
      </c>
      <c r="J149" s="2">
        <f t="shared" si="15"/>
        <v>18198469</v>
      </c>
      <c r="K149" s="22">
        <v>1</v>
      </c>
      <c r="N149" t="str">
        <v>ML-10.5-11.5</v>
      </c>
      <c r="O149">
        <v>31.1875</v>
      </c>
      <c r="P149" s="19">
        <v>18198469</v>
      </c>
    </row>
    <row r="150" spans="5:16" x14ac:dyDescent="0.25">
      <c r="E150" s="1">
        <f t="shared" si="12"/>
        <v>144</v>
      </c>
      <c r="F150" s="10" t="str">
        <f t="shared" si="13"/>
        <v>ML-10.5-12</v>
      </c>
      <c r="G150" s="14">
        <f t="shared" si="16"/>
        <v>10.5</v>
      </c>
      <c r="H150" s="14">
        <f t="shared" si="17"/>
        <v>12</v>
      </c>
      <c r="I150" s="4">
        <f t="shared" si="14"/>
        <v>32.5</v>
      </c>
      <c r="J150" s="2">
        <f t="shared" si="15"/>
        <v>18821250</v>
      </c>
      <c r="K150" s="22">
        <v>1</v>
      </c>
      <c r="N150" t="str">
        <v>ML-10.5-12</v>
      </c>
      <c r="O150">
        <v>32.5</v>
      </c>
      <c r="P150" s="19">
        <v>18821250</v>
      </c>
    </row>
    <row r="151" spans="5:16" x14ac:dyDescent="0.25">
      <c r="E151" s="1">
        <f t="shared" si="12"/>
        <v>145</v>
      </c>
      <c r="F151" s="10" t="str">
        <f t="shared" si="13"/>
        <v>ML-10.5-12.5</v>
      </c>
      <c r="G151" s="14">
        <f t="shared" si="16"/>
        <v>10.5</v>
      </c>
      <c r="H151" s="14">
        <f t="shared" si="17"/>
        <v>12.5</v>
      </c>
      <c r="I151" s="4">
        <f t="shared" si="14"/>
        <v>33.8125</v>
      </c>
      <c r="J151" s="2">
        <f t="shared" si="15"/>
        <v>19444031</v>
      </c>
      <c r="K151" s="22">
        <v>1</v>
      </c>
      <c r="N151" t="str">
        <v>ML-10.5-12.5</v>
      </c>
      <c r="O151">
        <v>33.8125</v>
      </c>
      <c r="P151" s="19">
        <v>19444031</v>
      </c>
    </row>
    <row r="152" spans="5:16" x14ac:dyDescent="0.25">
      <c r="E152" s="1">
        <f t="shared" si="12"/>
        <v>146</v>
      </c>
      <c r="F152" s="10" t="str">
        <f t="shared" si="13"/>
        <v>ML-10.5-13</v>
      </c>
      <c r="G152" s="14">
        <f t="shared" si="16"/>
        <v>10.5</v>
      </c>
      <c r="H152" s="14">
        <f t="shared" si="17"/>
        <v>13</v>
      </c>
      <c r="I152" s="4">
        <f t="shared" si="14"/>
        <v>35.125</v>
      </c>
      <c r="J152" s="2">
        <f t="shared" si="15"/>
        <v>20066813</v>
      </c>
      <c r="K152" s="22">
        <v>1</v>
      </c>
      <c r="N152" t="str">
        <v>ML-10.5-13</v>
      </c>
      <c r="O152">
        <v>35.125</v>
      </c>
      <c r="P152" s="19">
        <v>20066813</v>
      </c>
    </row>
    <row r="153" spans="5:16" x14ac:dyDescent="0.25">
      <c r="E153" s="1">
        <f t="shared" si="12"/>
        <v>147</v>
      </c>
      <c r="F153" s="10" t="str">
        <f t="shared" si="13"/>
        <v>ML-10.5-13.5</v>
      </c>
      <c r="G153" s="14">
        <f t="shared" si="16"/>
        <v>10.5</v>
      </c>
      <c r="H153" s="14">
        <f t="shared" si="17"/>
        <v>13.5</v>
      </c>
      <c r="I153" s="4">
        <f t="shared" si="14"/>
        <v>36.4375</v>
      </c>
      <c r="J153" s="2">
        <f t="shared" si="15"/>
        <v>20689594</v>
      </c>
      <c r="K153" s="22">
        <v>1</v>
      </c>
      <c r="N153" t="str">
        <v>ML-10.5-13.5</v>
      </c>
      <c r="O153">
        <v>36.4375</v>
      </c>
      <c r="P153" s="19">
        <v>20689594</v>
      </c>
    </row>
    <row r="154" spans="5:16" x14ac:dyDescent="0.25">
      <c r="E154" s="1">
        <f t="shared" si="12"/>
        <v>148</v>
      </c>
      <c r="F154" s="10" t="str">
        <f t="shared" si="13"/>
        <v>ML-10.5-14</v>
      </c>
      <c r="G154" s="14">
        <f t="shared" si="16"/>
        <v>10.5</v>
      </c>
      <c r="H154" s="14">
        <f t="shared" si="17"/>
        <v>14</v>
      </c>
      <c r="I154" s="4">
        <f t="shared" si="14"/>
        <v>37.75</v>
      </c>
      <c r="J154" s="2">
        <f t="shared" si="15"/>
        <v>21312375</v>
      </c>
      <c r="K154" s="22">
        <v>1</v>
      </c>
      <c r="N154" t="str">
        <v>ML-10.5-14</v>
      </c>
      <c r="O154">
        <v>37.75</v>
      </c>
      <c r="P154" s="19">
        <v>21312375</v>
      </c>
    </row>
    <row r="155" spans="5:16" x14ac:dyDescent="0.25">
      <c r="E155" s="1">
        <f t="shared" si="12"/>
        <v>149</v>
      </c>
      <c r="F155" s="10" t="str">
        <f t="shared" si="13"/>
        <v>ML-10.5-14.5</v>
      </c>
      <c r="G155" s="14">
        <f t="shared" si="16"/>
        <v>10.5</v>
      </c>
      <c r="H155" s="14">
        <f t="shared" si="17"/>
        <v>14.5</v>
      </c>
      <c r="I155" s="4">
        <f t="shared" si="14"/>
        <v>39.0625</v>
      </c>
      <c r="J155" s="2">
        <f t="shared" si="15"/>
        <v>21935156</v>
      </c>
      <c r="K155" s="22">
        <v>1</v>
      </c>
      <c r="N155" t="str">
        <v>ML-10.5-14.5</v>
      </c>
      <c r="O155">
        <v>39.0625</v>
      </c>
      <c r="P155" s="19">
        <v>21935156</v>
      </c>
    </row>
    <row r="156" spans="5:16" x14ac:dyDescent="0.25">
      <c r="E156" s="1">
        <f t="shared" si="12"/>
        <v>150</v>
      </c>
      <c r="F156" s="10" t="str">
        <f t="shared" si="13"/>
        <v>ML-10.5-15</v>
      </c>
      <c r="G156" s="14">
        <f t="shared" si="16"/>
        <v>10.5</v>
      </c>
      <c r="H156" s="14">
        <f t="shared" si="17"/>
        <v>15</v>
      </c>
      <c r="I156" s="4">
        <f t="shared" si="14"/>
        <v>40.375</v>
      </c>
      <c r="J156" s="2">
        <f t="shared" si="15"/>
        <v>22557938</v>
      </c>
      <c r="K156" s="22">
        <v>1</v>
      </c>
      <c r="N156" t="str">
        <v>ML-10.5-15</v>
      </c>
      <c r="O156">
        <v>40.375</v>
      </c>
      <c r="P156" s="19">
        <v>22557938</v>
      </c>
    </row>
    <row r="157" spans="5:16" x14ac:dyDescent="0.25">
      <c r="E157" s="1">
        <f t="shared" si="12"/>
        <v>151</v>
      </c>
      <c r="F157" s="10" t="str">
        <f t="shared" si="13"/>
        <v>ML-10.5-15.5</v>
      </c>
      <c r="G157" s="14">
        <f t="shared" si="16"/>
        <v>10.5</v>
      </c>
      <c r="H157" s="14">
        <f t="shared" si="17"/>
        <v>15.5</v>
      </c>
      <c r="I157" s="4">
        <f t="shared" si="14"/>
        <v>41.6875</v>
      </c>
      <c r="J157" s="2">
        <f t="shared" si="15"/>
        <v>23180719</v>
      </c>
      <c r="K157" s="22">
        <v>1</v>
      </c>
      <c r="N157" t="str">
        <v>ML-10.5-15.5</v>
      </c>
      <c r="O157">
        <v>41.6875</v>
      </c>
      <c r="P157" s="19">
        <v>23180719</v>
      </c>
    </row>
    <row r="158" spans="5:16" x14ac:dyDescent="0.25">
      <c r="E158" s="1">
        <f t="shared" si="12"/>
        <v>152</v>
      </c>
      <c r="F158" s="10" t="str">
        <f t="shared" si="13"/>
        <v>ML-10.5-16</v>
      </c>
      <c r="G158" s="14">
        <f t="shared" si="16"/>
        <v>10.5</v>
      </c>
      <c r="H158" s="14">
        <f t="shared" si="17"/>
        <v>16</v>
      </c>
      <c r="I158" s="4">
        <f t="shared" si="14"/>
        <v>43</v>
      </c>
      <c r="J158" s="2">
        <f t="shared" si="15"/>
        <v>23803500</v>
      </c>
      <c r="K158" s="22">
        <v>1</v>
      </c>
      <c r="N158" t="str">
        <v>ML-10.5-16</v>
      </c>
      <c r="O158">
        <v>43</v>
      </c>
      <c r="P158" s="19">
        <v>23803500</v>
      </c>
    </row>
    <row r="159" spans="5:16" x14ac:dyDescent="0.25">
      <c r="E159" s="1">
        <f t="shared" si="12"/>
        <v>153</v>
      </c>
      <c r="F159" s="10" t="str">
        <f t="shared" si="13"/>
        <v>ML-11-7</v>
      </c>
      <c r="G159" s="14">
        <f t="shared" si="16"/>
        <v>11</v>
      </c>
      <c r="H159" s="14">
        <f t="shared" si="17"/>
        <v>7</v>
      </c>
      <c r="I159" s="4">
        <f t="shared" si="14"/>
        <v>20.25</v>
      </c>
      <c r="J159" s="2">
        <f t="shared" si="15"/>
        <v>13008625</v>
      </c>
      <c r="K159" s="22">
        <v>1</v>
      </c>
      <c r="N159" t="str">
        <v>ML-11-7</v>
      </c>
      <c r="O159">
        <v>20.25</v>
      </c>
      <c r="P159" s="19">
        <v>13008625</v>
      </c>
    </row>
    <row r="160" spans="5:16" x14ac:dyDescent="0.25">
      <c r="E160" s="1">
        <f t="shared" si="12"/>
        <v>154</v>
      </c>
      <c r="F160" s="10" t="str">
        <f t="shared" si="13"/>
        <v>ML-11-7.5</v>
      </c>
      <c r="G160" s="14">
        <f t="shared" si="16"/>
        <v>11</v>
      </c>
      <c r="H160" s="14">
        <f t="shared" si="17"/>
        <v>7.5</v>
      </c>
      <c r="I160" s="4">
        <f t="shared" si="14"/>
        <v>21.625</v>
      </c>
      <c r="J160" s="2">
        <f t="shared" si="15"/>
        <v>13661063</v>
      </c>
      <c r="K160" s="22">
        <v>1</v>
      </c>
      <c r="N160" t="str">
        <v>ML-11-7.5</v>
      </c>
      <c r="O160">
        <v>21.625</v>
      </c>
      <c r="P160" s="19">
        <v>13661063</v>
      </c>
    </row>
    <row r="161" spans="5:16" x14ac:dyDescent="0.25">
      <c r="E161" s="1">
        <f t="shared" si="12"/>
        <v>155</v>
      </c>
      <c r="F161" s="10" t="str">
        <f t="shared" si="13"/>
        <v>ML-11-8</v>
      </c>
      <c r="G161" s="14">
        <f t="shared" si="16"/>
        <v>11</v>
      </c>
      <c r="H161" s="14">
        <f t="shared" si="17"/>
        <v>8</v>
      </c>
      <c r="I161" s="4">
        <f t="shared" si="14"/>
        <v>23</v>
      </c>
      <c r="J161" s="2">
        <f t="shared" si="15"/>
        <v>14313500</v>
      </c>
      <c r="K161" s="22">
        <v>1</v>
      </c>
      <c r="N161" t="str">
        <v>ML-11-8</v>
      </c>
      <c r="O161">
        <v>23</v>
      </c>
      <c r="P161" s="19">
        <v>14313500</v>
      </c>
    </row>
    <row r="162" spans="5:16" x14ac:dyDescent="0.25">
      <c r="E162" s="1">
        <f t="shared" si="12"/>
        <v>156</v>
      </c>
      <c r="F162" s="10" t="str">
        <f t="shared" si="13"/>
        <v>ML-11-8.5</v>
      </c>
      <c r="G162" s="14">
        <f t="shared" si="16"/>
        <v>11</v>
      </c>
      <c r="H162" s="14">
        <f t="shared" si="17"/>
        <v>8.5</v>
      </c>
      <c r="I162" s="4">
        <f t="shared" si="14"/>
        <v>24.375</v>
      </c>
      <c r="J162" s="2">
        <f t="shared" si="15"/>
        <v>14965938</v>
      </c>
      <c r="K162" s="22">
        <v>1</v>
      </c>
      <c r="N162" t="str">
        <v>ML-11-8.5</v>
      </c>
      <c r="O162">
        <v>24.375</v>
      </c>
      <c r="P162" s="19">
        <v>14965938</v>
      </c>
    </row>
    <row r="163" spans="5:16" x14ac:dyDescent="0.25">
      <c r="E163" s="1">
        <f t="shared" si="12"/>
        <v>157</v>
      </c>
      <c r="F163" s="10" t="str">
        <f t="shared" si="13"/>
        <v>ML-11-9</v>
      </c>
      <c r="G163" s="14">
        <f t="shared" si="16"/>
        <v>11</v>
      </c>
      <c r="H163" s="14">
        <f t="shared" si="17"/>
        <v>9</v>
      </c>
      <c r="I163" s="4">
        <f t="shared" si="14"/>
        <v>25.75</v>
      </c>
      <c r="J163" s="2">
        <f t="shared" si="15"/>
        <v>15618375</v>
      </c>
      <c r="K163" s="22">
        <v>1</v>
      </c>
      <c r="N163" t="str">
        <v>ML-11-9</v>
      </c>
      <c r="O163">
        <v>25.75</v>
      </c>
      <c r="P163" s="19">
        <v>15618375</v>
      </c>
    </row>
    <row r="164" spans="5:16" x14ac:dyDescent="0.25">
      <c r="E164" s="1">
        <f t="shared" si="12"/>
        <v>158</v>
      </c>
      <c r="F164" s="10" t="str">
        <f t="shared" si="13"/>
        <v>ML-11-9.5</v>
      </c>
      <c r="G164" s="14">
        <f t="shared" si="16"/>
        <v>11</v>
      </c>
      <c r="H164" s="14">
        <f t="shared" si="17"/>
        <v>9.5</v>
      </c>
      <c r="I164" s="4">
        <f t="shared" si="14"/>
        <v>27.125</v>
      </c>
      <c r="J164" s="2">
        <f t="shared" si="15"/>
        <v>16270813</v>
      </c>
      <c r="K164" s="22">
        <v>1</v>
      </c>
      <c r="N164" t="str">
        <v>ML-11-9.5</v>
      </c>
      <c r="O164">
        <v>27.125</v>
      </c>
      <c r="P164" s="19">
        <v>16270813</v>
      </c>
    </row>
    <row r="165" spans="5:16" x14ac:dyDescent="0.25">
      <c r="E165" s="1">
        <f t="shared" si="12"/>
        <v>159</v>
      </c>
      <c r="F165" s="10" t="str">
        <f t="shared" si="13"/>
        <v>ML-11-10</v>
      </c>
      <c r="G165" s="14">
        <f t="shared" si="16"/>
        <v>11</v>
      </c>
      <c r="H165" s="14">
        <f t="shared" si="17"/>
        <v>10</v>
      </c>
      <c r="I165" s="4">
        <f t="shared" si="14"/>
        <v>28.5</v>
      </c>
      <c r="J165" s="2">
        <f t="shared" si="15"/>
        <v>16923250</v>
      </c>
      <c r="K165" s="22">
        <v>1</v>
      </c>
      <c r="N165" t="str">
        <v>ML-11-10</v>
      </c>
      <c r="O165">
        <v>28.5</v>
      </c>
      <c r="P165" s="19">
        <v>16923250</v>
      </c>
    </row>
    <row r="166" spans="5:16" x14ac:dyDescent="0.25">
      <c r="E166" s="1">
        <f t="shared" si="12"/>
        <v>160</v>
      </c>
      <c r="F166" s="10" t="str">
        <f t="shared" si="13"/>
        <v>ML-11-10.5</v>
      </c>
      <c r="G166" s="14">
        <f t="shared" si="16"/>
        <v>11</v>
      </c>
      <c r="H166" s="14">
        <f t="shared" si="17"/>
        <v>10.5</v>
      </c>
      <c r="I166" s="4">
        <f t="shared" si="14"/>
        <v>29.875</v>
      </c>
      <c r="J166" s="2">
        <f t="shared" si="15"/>
        <v>17575688</v>
      </c>
      <c r="K166" s="22">
        <v>1</v>
      </c>
      <c r="N166" t="str">
        <v>ML-11-10.5</v>
      </c>
      <c r="O166">
        <v>29.875</v>
      </c>
      <c r="P166" s="19">
        <v>17575688</v>
      </c>
    </row>
    <row r="167" spans="5:16" x14ac:dyDescent="0.25">
      <c r="E167" s="1">
        <f t="shared" si="12"/>
        <v>161</v>
      </c>
      <c r="F167" s="10" t="str">
        <f t="shared" si="13"/>
        <v>ML-11-11</v>
      </c>
      <c r="G167" s="14">
        <f t="shared" si="16"/>
        <v>11</v>
      </c>
      <c r="H167" s="14">
        <f t="shared" si="17"/>
        <v>11</v>
      </c>
      <c r="I167" s="4">
        <f t="shared" si="14"/>
        <v>31.25</v>
      </c>
      <c r="J167" s="2">
        <f t="shared" si="15"/>
        <v>18228125</v>
      </c>
      <c r="K167" s="22">
        <v>1</v>
      </c>
      <c r="N167" t="str">
        <v>ML-11-11</v>
      </c>
      <c r="O167">
        <v>31.25</v>
      </c>
      <c r="P167" s="19">
        <v>18228125</v>
      </c>
    </row>
    <row r="168" spans="5:16" x14ac:dyDescent="0.25">
      <c r="E168" s="1">
        <f t="shared" si="12"/>
        <v>162</v>
      </c>
      <c r="F168" s="10" t="str">
        <f t="shared" si="13"/>
        <v>ML-11-11.5</v>
      </c>
      <c r="G168" s="14">
        <f t="shared" si="16"/>
        <v>11</v>
      </c>
      <c r="H168" s="14">
        <f t="shared" si="17"/>
        <v>11.5</v>
      </c>
      <c r="I168" s="4">
        <f t="shared" si="14"/>
        <v>32.625</v>
      </c>
      <c r="J168" s="2">
        <f t="shared" si="15"/>
        <v>18880563</v>
      </c>
      <c r="K168" s="22">
        <v>1</v>
      </c>
      <c r="N168" t="str">
        <v>ML-11-11.5</v>
      </c>
      <c r="O168">
        <v>32.625</v>
      </c>
      <c r="P168" s="19">
        <v>18880563</v>
      </c>
    </row>
    <row r="169" spans="5:16" x14ac:dyDescent="0.25">
      <c r="E169" s="1">
        <f t="shared" si="12"/>
        <v>163</v>
      </c>
      <c r="F169" s="10" t="str">
        <f t="shared" si="13"/>
        <v>ML-11-12</v>
      </c>
      <c r="G169" s="14">
        <f t="shared" si="16"/>
        <v>11</v>
      </c>
      <c r="H169" s="14">
        <f t="shared" si="17"/>
        <v>12</v>
      </c>
      <c r="I169" s="4">
        <f t="shared" si="14"/>
        <v>34</v>
      </c>
      <c r="J169" s="2">
        <f t="shared" si="15"/>
        <v>19533000</v>
      </c>
      <c r="K169" s="22">
        <v>1</v>
      </c>
      <c r="N169" t="str">
        <v>ML-11-12</v>
      </c>
      <c r="O169">
        <v>34</v>
      </c>
      <c r="P169" s="19">
        <v>19533000</v>
      </c>
    </row>
    <row r="170" spans="5:16" x14ac:dyDescent="0.25">
      <c r="E170" s="1">
        <f t="shared" si="12"/>
        <v>164</v>
      </c>
      <c r="F170" s="10" t="str">
        <f t="shared" si="13"/>
        <v>ML-11-12.5</v>
      </c>
      <c r="G170" s="14">
        <f t="shared" si="16"/>
        <v>11</v>
      </c>
      <c r="H170" s="14">
        <f t="shared" si="17"/>
        <v>12.5</v>
      </c>
      <c r="I170" s="4">
        <f t="shared" si="14"/>
        <v>35.375</v>
      </c>
      <c r="J170" s="2">
        <f t="shared" si="15"/>
        <v>20185438</v>
      </c>
      <c r="K170" s="22">
        <v>1</v>
      </c>
      <c r="N170" t="str">
        <v>ML-11-12.5</v>
      </c>
      <c r="O170">
        <v>35.375</v>
      </c>
      <c r="P170" s="19">
        <v>20185438</v>
      </c>
    </row>
    <row r="171" spans="5:16" x14ac:dyDescent="0.25">
      <c r="E171" s="1">
        <f t="shared" si="12"/>
        <v>165</v>
      </c>
      <c r="F171" s="10" t="str">
        <f t="shared" si="13"/>
        <v>ML-11-13</v>
      </c>
      <c r="G171" s="14">
        <f t="shared" si="16"/>
        <v>11</v>
      </c>
      <c r="H171" s="14">
        <f t="shared" si="17"/>
        <v>13</v>
      </c>
      <c r="I171" s="4">
        <f t="shared" si="14"/>
        <v>36.75</v>
      </c>
      <c r="J171" s="2">
        <f t="shared" si="15"/>
        <v>20837875</v>
      </c>
      <c r="K171" s="22">
        <v>1</v>
      </c>
      <c r="N171" t="str">
        <v>ML-11-13</v>
      </c>
      <c r="O171">
        <v>36.75</v>
      </c>
      <c r="P171" s="19">
        <v>20837875</v>
      </c>
    </row>
    <row r="172" spans="5:16" x14ac:dyDescent="0.25">
      <c r="E172" s="1">
        <f t="shared" si="12"/>
        <v>166</v>
      </c>
      <c r="F172" s="10" t="str">
        <f t="shared" si="13"/>
        <v>ML-11-13.5</v>
      </c>
      <c r="G172" s="14">
        <f t="shared" si="16"/>
        <v>11</v>
      </c>
      <c r="H172" s="14">
        <f t="shared" si="17"/>
        <v>13.5</v>
      </c>
      <c r="I172" s="4">
        <f t="shared" si="14"/>
        <v>38.125</v>
      </c>
      <c r="J172" s="2">
        <f t="shared" si="15"/>
        <v>21490313</v>
      </c>
      <c r="K172" s="22">
        <v>1</v>
      </c>
      <c r="N172" t="str">
        <v>ML-11-13.5</v>
      </c>
      <c r="O172">
        <v>38.125</v>
      </c>
      <c r="P172" s="19">
        <v>21490313</v>
      </c>
    </row>
    <row r="173" spans="5:16" x14ac:dyDescent="0.25">
      <c r="E173" s="1">
        <f t="shared" si="12"/>
        <v>167</v>
      </c>
      <c r="F173" s="10" t="str">
        <f t="shared" si="13"/>
        <v>ML-11-14</v>
      </c>
      <c r="G173" s="14">
        <f t="shared" si="16"/>
        <v>11</v>
      </c>
      <c r="H173" s="14">
        <f t="shared" si="17"/>
        <v>14</v>
      </c>
      <c r="I173" s="4">
        <f t="shared" si="14"/>
        <v>39.5</v>
      </c>
      <c r="J173" s="2">
        <f t="shared" si="15"/>
        <v>22142750</v>
      </c>
      <c r="K173" s="22">
        <v>1</v>
      </c>
      <c r="N173" t="str">
        <v>ML-11-14</v>
      </c>
      <c r="O173">
        <v>39.5</v>
      </c>
      <c r="P173" s="19">
        <v>22142750</v>
      </c>
    </row>
    <row r="174" spans="5:16" x14ac:dyDescent="0.25">
      <c r="E174" s="1">
        <f t="shared" si="12"/>
        <v>168</v>
      </c>
      <c r="F174" s="10" t="str">
        <f t="shared" si="13"/>
        <v>ML-11-14.5</v>
      </c>
      <c r="G174" s="14">
        <f t="shared" si="16"/>
        <v>11</v>
      </c>
      <c r="H174" s="14">
        <f t="shared" si="17"/>
        <v>14.5</v>
      </c>
      <c r="I174" s="4">
        <f t="shared" si="14"/>
        <v>40.875</v>
      </c>
      <c r="J174" s="2">
        <f t="shared" si="15"/>
        <v>22795188</v>
      </c>
      <c r="K174" s="22">
        <v>1</v>
      </c>
      <c r="N174" t="str">
        <v>ML-11-14.5</v>
      </c>
      <c r="O174">
        <v>40.875</v>
      </c>
      <c r="P174" s="19">
        <v>22795188</v>
      </c>
    </row>
    <row r="175" spans="5:16" x14ac:dyDescent="0.25">
      <c r="E175" s="1">
        <f t="shared" si="12"/>
        <v>169</v>
      </c>
      <c r="F175" s="10" t="str">
        <f t="shared" si="13"/>
        <v>ML-11-15</v>
      </c>
      <c r="G175" s="14">
        <f t="shared" si="16"/>
        <v>11</v>
      </c>
      <c r="H175" s="14">
        <f t="shared" si="17"/>
        <v>15</v>
      </c>
      <c r="I175" s="4">
        <f t="shared" si="14"/>
        <v>42.25</v>
      </c>
      <c r="J175" s="2">
        <f t="shared" si="15"/>
        <v>23447625</v>
      </c>
      <c r="K175" s="22">
        <v>1</v>
      </c>
      <c r="N175" t="str">
        <v>ML-11-15</v>
      </c>
      <c r="O175">
        <v>42.25</v>
      </c>
      <c r="P175" s="19">
        <v>23447625</v>
      </c>
    </row>
    <row r="176" spans="5:16" x14ac:dyDescent="0.25">
      <c r="E176" s="1">
        <f t="shared" si="12"/>
        <v>170</v>
      </c>
      <c r="F176" s="10" t="str">
        <f t="shared" si="13"/>
        <v>ML-11-15.5</v>
      </c>
      <c r="G176" s="14">
        <f t="shared" si="16"/>
        <v>11</v>
      </c>
      <c r="H176" s="14">
        <f t="shared" si="17"/>
        <v>15.5</v>
      </c>
      <c r="I176" s="4">
        <f t="shared" si="14"/>
        <v>43.625</v>
      </c>
      <c r="J176" s="2">
        <f t="shared" si="15"/>
        <v>24100063</v>
      </c>
      <c r="K176" s="22">
        <v>1</v>
      </c>
      <c r="N176" t="str">
        <v>ML-11-15.5</v>
      </c>
      <c r="O176">
        <v>43.625</v>
      </c>
      <c r="P176" s="19">
        <v>24100063</v>
      </c>
    </row>
    <row r="177" spans="5:16" x14ac:dyDescent="0.25">
      <c r="E177" s="1">
        <f t="shared" si="12"/>
        <v>171</v>
      </c>
      <c r="F177" s="10" t="str">
        <f t="shared" si="13"/>
        <v>ML-11-16</v>
      </c>
      <c r="G177" s="14">
        <f t="shared" si="16"/>
        <v>11</v>
      </c>
      <c r="H177" s="14">
        <f t="shared" si="17"/>
        <v>16</v>
      </c>
      <c r="I177" s="4">
        <f t="shared" si="14"/>
        <v>45</v>
      </c>
      <c r="J177" s="2">
        <f t="shared" si="15"/>
        <v>24752500</v>
      </c>
      <c r="K177" s="22">
        <v>1</v>
      </c>
      <c r="N177" t="str">
        <v>ML-11-16</v>
      </c>
      <c r="O177">
        <v>45</v>
      </c>
      <c r="P177" s="19">
        <v>24752500</v>
      </c>
    </row>
    <row r="178" spans="5:16" x14ac:dyDescent="0.25">
      <c r="E178" s="1">
        <f t="shared" si="12"/>
        <v>172</v>
      </c>
      <c r="F178" s="10" t="str">
        <f t="shared" si="13"/>
        <v>ML-11.5-7</v>
      </c>
      <c r="G178" s="14">
        <f t="shared" si="16"/>
        <v>11.5</v>
      </c>
      <c r="H178" s="14">
        <f t="shared" si="17"/>
        <v>7</v>
      </c>
      <c r="I178" s="4">
        <f t="shared" si="14"/>
        <v>21.125</v>
      </c>
      <c r="J178" s="2">
        <f t="shared" si="15"/>
        <v>13423813</v>
      </c>
      <c r="K178" s="22">
        <v>1</v>
      </c>
      <c r="N178" t="str">
        <v>ML-11.5-7</v>
      </c>
      <c r="O178">
        <v>21.125</v>
      </c>
      <c r="P178" s="19">
        <v>13423813</v>
      </c>
    </row>
    <row r="179" spans="5:16" x14ac:dyDescent="0.25">
      <c r="E179" s="1">
        <f t="shared" si="12"/>
        <v>173</v>
      </c>
      <c r="F179" s="10" t="str">
        <f t="shared" si="13"/>
        <v>ML-11.5-7.5</v>
      </c>
      <c r="G179" s="14">
        <f t="shared" si="16"/>
        <v>11.5</v>
      </c>
      <c r="H179" s="14">
        <f t="shared" si="17"/>
        <v>7.5</v>
      </c>
      <c r="I179" s="4">
        <f t="shared" si="14"/>
        <v>22.5625</v>
      </c>
      <c r="J179" s="2">
        <f t="shared" si="15"/>
        <v>14105906</v>
      </c>
      <c r="K179" s="22">
        <v>1</v>
      </c>
      <c r="N179" t="str">
        <v>ML-11.5-7.5</v>
      </c>
      <c r="O179">
        <v>22.5625</v>
      </c>
      <c r="P179" s="19">
        <v>14105906</v>
      </c>
    </row>
    <row r="180" spans="5:16" x14ac:dyDescent="0.25">
      <c r="E180" s="1">
        <f t="shared" si="12"/>
        <v>174</v>
      </c>
      <c r="F180" s="10" t="str">
        <f t="shared" si="13"/>
        <v>ML-11.5-8</v>
      </c>
      <c r="G180" s="14">
        <f t="shared" si="16"/>
        <v>11.5</v>
      </c>
      <c r="H180" s="14">
        <f t="shared" si="17"/>
        <v>8</v>
      </c>
      <c r="I180" s="4">
        <f t="shared" si="14"/>
        <v>24</v>
      </c>
      <c r="J180" s="2">
        <f t="shared" si="15"/>
        <v>14788000</v>
      </c>
      <c r="K180" s="22">
        <v>1</v>
      </c>
      <c r="N180" t="str">
        <v>ML-11.5-8</v>
      </c>
      <c r="O180">
        <v>24</v>
      </c>
      <c r="P180" s="19">
        <v>14788000</v>
      </c>
    </row>
    <row r="181" spans="5:16" x14ac:dyDescent="0.25">
      <c r="E181" s="1">
        <f t="shared" si="12"/>
        <v>175</v>
      </c>
      <c r="F181" s="10" t="str">
        <f t="shared" si="13"/>
        <v>ML-11.5-8.5</v>
      </c>
      <c r="G181" s="14">
        <f t="shared" si="16"/>
        <v>11.5</v>
      </c>
      <c r="H181" s="14">
        <f t="shared" si="17"/>
        <v>8.5</v>
      </c>
      <c r="I181" s="4">
        <f t="shared" si="14"/>
        <v>25.4375</v>
      </c>
      <c r="J181" s="2">
        <f t="shared" si="15"/>
        <v>15470094</v>
      </c>
      <c r="K181" s="22">
        <v>1</v>
      </c>
      <c r="N181" t="str">
        <v>ML-11.5-8.5</v>
      </c>
      <c r="O181">
        <v>25.4375</v>
      </c>
      <c r="P181" s="19">
        <v>15470094</v>
      </c>
    </row>
    <row r="182" spans="5:16" x14ac:dyDescent="0.25">
      <c r="E182" s="1">
        <f t="shared" si="12"/>
        <v>176</v>
      </c>
      <c r="F182" s="10" t="str">
        <f t="shared" si="13"/>
        <v>ML-11.5-9</v>
      </c>
      <c r="G182" s="14">
        <f t="shared" si="16"/>
        <v>11.5</v>
      </c>
      <c r="H182" s="14">
        <f t="shared" si="17"/>
        <v>9</v>
      </c>
      <c r="I182" s="4">
        <f t="shared" si="14"/>
        <v>26.875</v>
      </c>
      <c r="J182" s="2">
        <f t="shared" si="15"/>
        <v>16152188</v>
      </c>
      <c r="K182" s="22">
        <v>1</v>
      </c>
      <c r="N182" t="str">
        <v>ML-11.5-9</v>
      </c>
      <c r="O182">
        <v>26.875</v>
      </c>
      <c r="P182" s="19">
        <v>16152188</v>
      </c>
    </row>
    <row r="183" spans="5:16" x14ac:dyDescent="0.25">
      <c r="E183" s="1">
        <f t="shared" si="12"/>
        <v>177</v>
      </c>
      <c r="F183" s="10" t="str">
        <f t="shared" si="13"/>
        <v>ML-11.5-9.5</v>
      </c>
      <c r="G183" s="14">
        <f t="shared" si="16"/>
        <v>11.5</v>
      </c>
      <c r="H183" s="14">
        <f t="shared" si="17"/>
        <v>9.5</v>
      </c>
      <c r="I183" s="4">
        <f t="shared" si="14"/>
        <v>28.3125</v>
      </c>
      <c r="J183" s="2">
        <f t="shared" si="15"/>
        <v>16834281</v>
      </c>
      <c r="K183" s="22">
        <v>1</v>
      </c>
      <c r="N183" t="str">
        <v>ML-11.5-9.5</v>
      </c>
      <c r="O183">
        <v>28.3125</v>
      </c>
      <c r="P183" s="19">
        <v>16834281</v>
      </c>
    </row>
    <row r="184" spans="5:16" x14ac:dyDescent="0.25">
      <c r="E184" s="1">
        <f t="shared" si="12"/>
        <v>178</v>
      </c>
      <c r="F184" s="10" t="str">
        <f t="shared" si="13"/>
        <v>ML-11.5-10</v>
      </c>
      <c r="G184" s="14">
        <f t="shared" si="16"/>
        <v>11.5</v>
      </c>
      <c r="H184" s="14">
        <f t="shared" si="17"/>
        <v>10</v>
      </c>
      <c r="I184" s="4">
        <f t="shared" si="14"/>
        <v>29.75</v>
      </c>
      <c r="J184" s="2">
        <f t="shared" si="15"/>
        <v>17516375</v>
      </c>
      <c r="K184" s="22">
        <v>1</v>
      </c>
      <c r="N184" t="str">
        <v>ML-11.5-10</v>
      </c>
      <c r="O184">
        <v>29.75</v>
      </c>
      <c r="P184" s="19">
        <v>17516375</v>
      </c>
    </row>
    <row r="185" spans="5:16" x14ac:dyDescent="0.25">
      <c r="E185" s="1">
        <f t="shared" si="12"/>
        <v>179</v>
      </c>
      <c r="F185" s="10" t="str">
        <f t="shared" si="13"/>
        <v>ML-11.5-10.5</v>
      </c>
      <c r="G185" s="14">
        <f t="shared" si="16"/>
        <v>11.5</v>
      </c>
      <c r="H185" s="14">
        <f t="shared" si="17"/>
        <v>10.5</v>
      </c>
      <c r="I185" s="4">
        <f t="shared" si="14"/>
        <v>31.1875</v>
      </c>
      <c r="J185" s="2">
        <f t="shared" si="15"/>
        <v>18198469</v>
      </c>
      <c r="K185" s="22">
        <v>1</v>
      </c>
      <c r="N185" t="str">
        <v>ML-11.5-10.5</v>
      </c>
      <c r="O185">
        <v>31.1875</v>
      </c>
      <c r="P185" s="19">
        <v>18198469</v>
      </c>
    </row>
    <row r="186" spans="5:16" x14ac:dyDescent="0.25">
      <c r="E186" s="1">
        <f t="shared" si="12"/>
        <v>180</v>
      </c>
      <c r="F186" s="10" t="str">
        <f t="shared" si="13"/>
        <v>ML-11.5-11</v>
      </c>
      <c r="G186" s="14">
        <f t="shared" si="16"/>
        <v>11.5</v>
      </c>
      <c r="H186" s="14">
        <f t="shared" si="17"/>
        <v>11</v>
      </c>
      <c r="I186" s="4">
        <f t="shared" si="14"/>
        <v>32.625</v>
      </c>
      <c r="J186" s="2">
        <f t="shared" si="15"/>
        <v>18880563</v>
      </c>
      <c r="K186" s="22">
        <v>1</v>
      </c>
      <c r="N186" t="str">
        <v>ML-11.5-11</v>
      </c>
      <c r="O186">
        <v>32.625</v>
      </c>
      <c r="P186" s="19">
        <v>18880563</v>
      </c>
    </row>
    <row r="187" spans="5:16" x14ac:dyDescent="0.25">
      <c r="E187" s="1">
        <f t="shared" si="12"/>
        <v>181</v>
      </c>
      <c r="F187" s="10" t="str">
        <f t="shared" si="13"/>
        <v>ML-11.5-11.5</v>
      </c>
      <c r="G187" s="14">
        <f t="shared" si="16"/>
        <v>11.5</v>
      </c>
      <c r="H187" s="14">
        <f t="shared" si="17"/>
        <v>11.5</v>
      </c>
      <c r="I187" s="4">
        <f t="shared" si="14"/>
        <v>34.0625</v>
      </c>
      <c r="J187" s="2">
        <f t="shared" si="15"/>
        <v>19562656</v>
      </c>
      <c r="K187" s="22">
        <v>1</v>
      </c>
      <c r="N187" t="str">
        <v>ML-11.5-11.5</v>
      </c>
      <c r="O187">
        <v>34.0625</v>
      </c>
      <c r="P187" s="19">
        <v>19562656</v>
      </c>
    </row>
    <row r="188" spans="5:16" x14ac:dyDescent="0.25">
      <c r="E188" s="1">
        <f t="shared" si="12"/>
        <v>182</v>
      </c>
      <c r="F188" s="10" t="str">
        <f t="shared" si="13"/>
        <v>ML-11.5-12</v>
      </c>
      <c r="G188" s="14">
        <f t="shared" si="16"/>
        <v>11.5</v>
      </c>
      <c r="H188" s="14">
        <f t="shared" si="17"/>
        <v>12</v>
      </c>
      <c r="I188" s="4">
        <f t="shared" si="14"/>
        <v>35.5</v>
      </c>
      <c r="J188" s="2">
        <f t="shared" si="15"/>
        <v>20244750</v>
      </c>
      <c r="K188" s="22">
        <v>1</v>
      </c>
      <c r="N188" t="str">
        <v>ML-11.5-12</v>
      </c>
      <c r="O188">
        <v>35.5</v>
      </c>
      <c r="P188" s="19">
        <v>20244750</v>
      </c>
    </row>
    <row r="189" spans="5:16" x14ac:dyDescent="0.25">
      <c r="E189" s="1">
        <f t="shared" si="12"/>
        <v>183</v>
      </c>
      <c r="F189" s="10" t="str">
        <f t="shared" si="13"/>
        <v>ML-11.5-12.5</v>
      </c>
      <c r="G189" s="14">
        <f t="shared" si="16"/>
        <v>11.5</v>
      </c>
      <c r="H189" s="14">
        <f t="shared" si="17"/>
        <v>12.5</v>
      </c>
      <c r="I189" s="4">
        <f t="shared" si="14"/>
        <v>36.9375</v>
      </c>
      <c r="J189" s="2">
        <f t="shared" si="15"/>
        <v>20926844</v>
      </c>
      <c r="K189" s="22">
        <v>1</v>
      </c>
      <c r="N189" t="str">
        <v>ML-11.5-12.5</v>
      </c>
      <c r="O189">
        <v>36.9375</v>
      </c>
      <c r="P189" s="19">
        <v>20926844</v>
      </c>
    </row>
    <row r="190" spans="5:16" x14ac:dyDescent="0.25">
      <c r="E190" s="1">
        <f t="shared" si="12"/>
        <v>184</v>
      </c>
      <c r="F190" s="10" t="str">
        <f t="shared" si="13"/>
        <v>ML-11.5-13</v>
      </c>
      <c r="G190" s="14">
        <f t="shared" si="16"/>
        <v>11.5</v>
      </c>
      <c r="H190" s="14">
        <f t="shared" si="17"/>
        <v>13</v>
      </c>
      <c r="I190" s="4">
        <f t="shared" si="14"/>
        <v>38.375</v>
      </c>
      <c r="J190" s="2">
        <f t="shared" si="15"/>
        <v>21608938</v>
      </c>
      <c r="K190" s="22">
        <v>1</v>
      </c>
      <c r="N190" t="str">
        <v>ML-11.5-13</v>
      </c>
      <c r="O190">
        <v>38.375</v>
      </c>
      <c r="P190" s="19">
        <v>21608938</v>
      </c>
    </row>
    <row r="191" spans="5:16" x14ac:dyDescent="0.25">
      <c r="E191" s="1">
        <f t="shared" si="12"/>
        <v>185</v>
      </c>
      <c r="F191" s="10" t="str">
        <f t="shared" si="13"/>
        <v>ML-11.5-13.5</v>
      </c>
      <c r="G191" s="14">
        <f t="shared" si="16"/>
        <v>11.5</v>
      </c>
      <c r="H191" s="14">
        <f t="shared" si="17"/>
        <v>13.5</v>
      </c>
      <c r="I191" s="4">
        <f t="shared" si="14"/>
        <v>39.8125</v>
      </c>
      <c r="J191" s="2">
        <f t="shared" si="15"/>
        <v>22291031</v>
      </c>
      <c r="K191" s="22">
        <v>1</v>
      </c>
      <c r="N191" t="str">
        <v>ML-11.5-13.5</v>
      </c>
      <c r="O191">
        <v>39.8125</v>
      </c>
      <c r="P191" s="19">
        <v>22291031</v>
      </c>
    </row>
    <row r="192" spans="5:16" x14ac:dyDescent="0.25">
      <c r="E192" s="1">
        <f t="shared" si="12"/>
        <v>186</v>
      </c>
      <c r="F192" s="10" t="str">
        <f t="shared" si="13"/>
        <v>ML-11.5-14</v>
      </c>
      <c r="G192" s="14">
        <f t="shared" si="16"/>
        <v>11.5</v>
      </c>
      <c r="H192" s="14">
        <f t="shared" si="17"/>
        <v>14</v>
      </c>
      <c r="I192" s="4">
        <f t="shared" si="14"/>
        <v>41.25</v>
      </c>
      <c r="J192" s="2">
        <f t="shared" si="15"/>
        <v>22973125</v>
      </c>
      <c r="K192" s="22">
        <v>1</v>
      </c>
      <c r="N192" t="str">
        <v>ML-11.5-14</v>
      </c>
      <c r="O192">
        <v>41.25</v>
      </c>
      <c r="P192" s="19">
        <v>22973125</v>
      </c>
    </row>
    <row r="193" spans="5:16" x14ac:dyDescent="0.25">
      <c r="E193" s="1">
        <f t="shared" si="12"/>
        <v>187</v>
      </c>
      <c r="F193" s="10" t="str">
        <f t="shared" si="13"/>
        <v>ML-11.5-14.5</v>
      </c>
      <c r="G193" s="14">
        <f t="shared" si="16"/>
        <v>11.5</v>
      </c>
      <c r="H193" s="14">
        <f t="shared" si="17"/>
        <v>14.5</v>
      </c>
      <c r="I193" s="4">
        <f t="shared" si="14"/>
        <v>42.6875</v>
      </c>
      <c r="J193" s="2">
        <f t="shared" si="15"/>
        <v>23655219</v>
      </c>
      <c r="K193" s="22">
        <v>1</v>
      </c>
      <c r="N193" t="str">
        <v>ML-11.5-14.5</v>
      </c>
      <c r="O193">
        <v>42.6875</v>
      </c>
      <c r="P193" s="19">
        <v>23655219</v>
      </c>
    </row>
    <row r="194" spans="5:16" x14ac:dyDescent="0.25">
      <c r="E194" s="1">
        <f t="shared" si="12"/>
        <v>188</v>
      </c>
      <c r="F194" s="10" t="str">
        <f t="shared" si="13"/>
        <v>ML-11.5-15</v>
      </c>
      <c r="G194" s="14">
        <f t="shared" si="16"/>
        <v>11.5</v>
      </c>
      <c r="H194" s="14">
        <f t="shared" si="17"/>
        <v>15</v>
      </c>
      <c r="I194" s="4">
        <f t="shared" si="14"/>
        <v>44.125</v>
      </c>
      <c r="J194" s="2">
        <f t="shared" si="15"/>
        <v>24337313</v>
      </c>
      <c r="K194" s="22">
        <v>1</v>
      </c>
      <c r="N194" t="str">
        <v>ML-11.5-15</v>
      </c>
      <c r="O194">
        <v>44.125</v>
      </c>
      <c r="P194" s="19">
        <v>24337313</v>
      </c>
    </row>
    <row r="195" spans="5:16" x14ac:dyDescent="0.25">
      <c r="E195" s="1">
        <f t="shared" si="12"/>
        <v>189</v>
      </c>
      <c r="F195" s="10" t="str">
        <f t="shared" si="13"/>
        <v>ML-11.5-15.5</v>
      </c>
      <c r="G195" s="14">
        <f t="shared" si="16"/>
        <v>11.5</v>
      </c>
      <c r="H195" s="14">
        <f t="shared" si="17"/>
        <v>15.5</v>
      </c>
      <c r="I195" s="4">
        <f t="shared" si="14"/>
        <v>45.5625</v>
      </c>
      <c r="J195" s="2">
        <f t="shared" si="15"/>
        <v>25019406</v>
      </c>
      <c r="K195" s="22">
        <v>1</v>
      </c>
      <c r="N195" t="str">
        <v>ML-11.5-15.5</v>
      </c>
      <c r="O195">
        <v>45.5625</v>
      </c>
      <c r="P195" s="19">
        <v>25019406</v>
      </c>
    </row>
    <row r="196" spans="5:16" x14ac:dyDescent="0.25">
      <c r="E196" s="1">
        <f t="shared" si="12"/>
        <v>190</v>
      </c>
      <c r="F196" s="10" t="str">
        <f t="shared" si="13"/>
        <v>ML-11.5-16</v>
      </c>
      <c r="G196" s="14">
        <f t="shared" si="16"/>
        <v>11.5</v>
      </c>
      <c r="H196" s="14">
        <f t="shared" si="17"/>
        <v>16</v>
      </c>
      <c r="I196" s="4">
        <f t="shared" si="14"/>
        <v>47</v>
      </c>
      <c r="J196" s="2">
        <f t="shared" si="15"/>
        <v>25701500</v>
      </c>
      <c r="K196" s="22">
        <v>1</v>
      </c>
      <c r="N196" t="str">
        <v>ML-11.5-16</v>
      </c>
      <c r="O196">
        <v>47</v>
      </c>
      <c r="P196" s="19">
        <v>25701500</v>
      </c>
    </row>
    <row r="197" spans="5:16" x14ac:dyDescent="0.25">
      <c r="E197" s="1">
        <f t="shared" si="12"/>
        <v>191</v>
      </c>
      <c r="F197" s="10" t="str">
        <f t="shared" si="13"/>
        <v>ML-12-7</v>
      </c>
      <c r="G197" s="14">
        <f t="shared" si="16"/>
        <v>12</v>
      </c>
      <c r="H197" s="14">
        <f t="shared" si="17"/>
        <v>7</v>
      </c>
      <c r="I197" s="4">
        <f t="shared" si="14"/>
        <v>22</v>
      </c>
      <c r="J197" s="2">
        <f t="shared" si="15"/>
        <v>13839000</v>
      </c>
      <c r="K197" s="22">
        <v>1</v>
      </c>
      <c r="N197" t="str">
        <v>ML-12-7</v>
      </c>
      <c r="O197">
        <v>22</v>
      </c>
      <c r="P197" s="19">
        <v>13839000</v>
      </c>
    </row>
    <row r="198" spans="5:16" x14ac:dyDescent="0.25">
      <c r="E198" s="1">
        <f t="shared" si="12"/>
        <v>192</v>
      </c>
      <c r="F198" s="10" t="str">
        <f t="shared" si="13"/>
        <v>ML-12-7.5</v>
      </c>
      <c r="G198" s="14">
        <f t="shared" si="16"/>
        <v>12</v>
      </c>
      <c r="H198" s="14">
        <f t="shared" si="17"/>
        <v>7.5</v>
      </c>
      <c r="I198" s="4">
        <f t="shared" si="14"/>
        <v>23.5</v>
      </c>
      <c r="J198" s="2">
        <f t="shared" si="15"/>
        <v>14550750</v>
      </c>
      <c r="K198" s="22">
        <v>1</v>
      </c>
      <c r="N198" t="str">
        <v>ML-12-7.5</v>
      </c>
      <c r="O198">
        <v>23.5</v>
      </c>
      <c r="P198" s="19">
        <v>14550750</v>
      </c>
    </row>
    <row r="199" spans="5:16" x14ac:dyDescent="0.25">
      <c r="E199" s="1">
        <f t="shared" ref="E199:E262" si="18">ROW()-6</f>
        <v>193</v>
      </c>
      <c r="F199" s="10" t="str">
        <f t="shared" ref="F199:F262" si="19">$C$4&amp;"-"&amp;G199&amp;"-"&amp;H199</f>
        <v>ML-12-8</v>
      </c>
      <c r="G199" s="14">
        <f t="shared" si="16"/>
        <v>12</v>
      </c>
      <c r="H199" s="14">
        <f t="shared" si="17"/>
        <v>8</v>
      </c>
      <c r="I199" s="4">
        <f t="shared" ref="I199:I262" si="20">SUM(((G199*H199)/4),1)</f>
        <v>25</v>
      </c>
      <c r="J199" s="2">
        <f t="shared" ref="J199:J262" si="21">ROUND(SUM(I199*$C$6,$C$5),0)</f>
        <v>15262500</v>
      </c>
      <c r="K199" s="22">
        <v>1</v>
      </c>
      <c r="N199" t="str">
        <v>ML-12-8</v>
      </c>
      <c r="O199">
        <v>25</v>
      </c>
      <c r="P199" s="19">
        <v>15262500</v>
      </c>
    </row>
    <row r="200" spans="5:16" x14ac:dyDescent="0.25">
      <c r="E200" s="1">
        <f t="shared" si="18"/>
        <v>194</v>
      </c>
      <c r="F200" s="10" t="str">
        <f t="shared" si="19"/>
        <v>ML-12-8.5</v>
      </c>
      <c r="G200" s="14">
        <f t="shared" ref="G200:G263" si="22">$G$3+ROUNDDOWN($E199/($I$4+1),0)*0.5</f>
        <v>12</v>
      </c>
      <c r="H200" s="14">
        <f t="shared" ref="H200:H263" si="23">IF(MOD(E200-1,$I$4+1)=0,$H$3,H199+0.5)</f>
        <v>8.5</v>
      </c>
      <c r="I200" s="4">
        <f t="shared" si="20"/>
        <v>26.5</v>
      </c>
      <c r="J200" s="2">
        <f t="shared" si="21"/>
        <v>15974250</v>
      </c>
      <c r="K200" s="22">
        <v>1</v>
      </c>
      <c r="N200" t="str">
        <v>ML-12-8.5</v>
      </c>
      <c r="O200">
        <v>26.5</v>
      </c>
      <c r="P200" s="19">
        <v>15974250</v>
      </c>
    </row>
    <row r="201" spans="5:16" x14ac:dyDescent="0.25">
      <c r="E201" s="1">
        <f t="shared" si="18"/>
        <v>195</v>
      </c>
      <c r="F201" s="10" t="str">
        <f t="shared" si="19"/>
        <v>ML-12-9</v>
      </c>
      <c r="G201" s="14">
        <f t="shared" si="22"/>
        <v>12</v>
      </c>
      <c r="H201" s="14">
        <f t="shared" si="23"/>
        <v>9</v>
      </c>
      <c r="I201" s="4">
        <f t="shared" si="20"/>
        <v>28</v>
      </c>
      <c r="J201" s="2">
        <f t="shared" si="21"/>
        <v>16686000</v>
      </c>
      <c r="K201" s="22">
        <v>1</v>
      </c>
      <c r="N201" t="str">
        <v>ML-12-9</v>
      </c>
      <c r="O201">
        <v>28</v>
      </c>
      <c r="P201" s="19">
        <v>16686000</v>
      </c>
    </row>
    <row r="202" spans="5:16" x14ac:dyDescent="0.25">
      <c r="E202" s="1">
        <f t="shared" si="18"/>
        <v>196</v>
      </c>
      <c r="F202" s="10" t="str">
        <f t="shared" si="19"/>
        <v>ML-12-9.5</v>
      </c>
      <c r="G202" s="14">
        <f t="shared" si="22"/>
        <v>12</v>
      </c>
      <c r="H202" s="14">
        <f t="shared" si="23"/>
        <v>9.5</v>
      </c>
      <c r="I202" s="4">
        <f t="shared" si="20"/>
        <v>29.5</v>
      </c>
      <c r="J202" s="2">
        <f t="shared" si="21"/>
        <v>17397750</v>
      </c>
      <c r="K202" s="22">
        <v>1</v>
      </c>
      <c r="N202" t="str">
        <v>ML-12-9.5</v>
      </c>
      <c r="O202">
        <v>29.5</v>
      </c>
      <c r="P202" s="19">
        <v>17397750</v>
      </c>
    </row>
    <row r="203" spans="5:16" x14ac:dyDescent="0.25">
      <c r="E203" s="1">
        <f t="shared" si="18"/>
        <v>197</v>
      </c>
      <c r="F203" s="10" t="str">
        <f t="shared" si="19"/>
        <v>ML-12-10</v>
      </c>
      <c r="G203" s="14">
        <f t="shared" si="22"/>
        <v>12</v>
      </c>
      <c r="H203" s="14">
        <f t="shared" si="23"/>
        <v>10</v>
      </c>
      <c r="I203" s="4">
        <f t="shared" si="20"/>
        <v>31</v>
      </c>
      <c r="J203" s="2">
        <f t="shared" si="21"/>
        <v>18109500</v>
      </c>
      <c r="K203" s="22">
        <v>1</v>
      </c>
      <c r="N203" t="str">
        <v>ML-12-10</v>
      </c>
      <c r="O203">
        <v>31</v>
      </c>
      <c r="P203" s="19">
        <v>18109500</v>
      </c>
    </row>
    <row r="204" spans="5:16" x14ac:dyDescent="0.25">
      <c r="E204" s="1">
        <f t="shared" si="18"/>
        <v>198</v>
      </c>
      <c r="F204" s="10" t="str">
        <f t="shared" si="19"/>
        <v>ML-12-10.5</v>
      </c>
      <c r="G204" s="14">
        <f t="shared" si="22"/>
        <v>12</v>
      </c>
      <c r="H204" s="14">
        <f t="shared" si="23"/>
        <v>10.5</v>
      </c>
      <c r="I204" s="4">
        <f t="shared" si="20"/>
        <v>32.5</v>
      </c>
      <c r="J204" s="2">
        <f t="shared" si="21"/>
        <v>18821250</v>
      </c>
      <c r="K204" s="22">
        <v>1</v>
      </c>
      <c r="N204" t="str">
        <v>ML-12-10.5</v>
      </c>
      <c r="O204">
        <v>32.5</v>
      </c>
      <c r="P204" s="19">
        <v>18821250</v>
      </c>
    </row>
    <row r="205" spans="5:16" x14ac:dyDescent="0.25">
      <c r="E205" s="1">
        <f t="shared" si="18"/>
        <v>199</v>
      </c>
      <c r="F205" s="10" t="str">
        <f t="shared" si="19"/>
        <v>ML-12-11</v>
      </c>
      <c r="G205" s="14">
        <f t="shared" si="22"/>
        <v>12</v>
      </c>
      <c r="H205" s="14">
        <f t="shared" si="23"/>
        <v>11</v>
      </c>
      <c r="I205" s="4">
        <f t="shared" si="20"/>
        <v>34</v>
      </c>
      <c r="J205" s="2">
        <f t="shared" si="21"/>
        <v>19533000</v>
      </c>
      <c r="K205" s="22">
        <v>1</v>
      </c>
      <c r="N205" t="str">
        <v>ML-12-11</v>
      </c>
      <c r="O205">
        <v>34</v>
      </c>
      <c r="P205" s="19">
        <v>19533000</v>
      </c>
    </row>
    <row r="206" spans="5:16" x14ac:dyDescent="0.25">
      <c r="E206" s="1">
        <f t="shared" si="18"/>
        <v>200</v>
      </c>
      <c r="F206" s="10" t="str">
        <f t="shared" si="19"/>
        <v>ML-12-11.5</v>
      </c>
      <c r="G206" s="14">
        <f t="shared" si="22"/>
        <v>12</v>
      </c>
      <c r="H206" s="14">
        <f t="shared" si="23"/>
        <v>11.5</v>
      </c>
      <c r="I206" s="4">
        <f t="shared" si="20"/>
        <v>35.5</v>
      </c>
      <c r="J206" s="2">
        <f t="shared" si="21"/>
        <v>20244750</v>
      </c>
      <c r="K206" s="22">
        <v>1</v>
      </c>
      <c r="N206" t="str">
        <v>ML-12-11.5</v>
      </c>
      <c r="O206">
        <v>35.5</v>
      </c>
      <c r="P206" s="19">
        <v>20244750</v>
      </c>
    </row>
    <row r="207" spans="5:16" x14ac:dyDescent="0.25">
      <c r="E207" s="1">
        <f t="shared" si="18"/>
        <v>201</v>
      </c>
      <c r="F207" s="10" t="str">
        <f t="shared" si="19"/>
        <v>ML-12-12</v>
      </c>
      <c r="G207" s="14">
        <f t="shared" si="22"/>
        <v>12</v>
      </c>
      <c r="H207" s="14">
        <f t="shared" si="23"/>
        <v>12</v>
      </c>
      <c r="I207" s="4">
        <f t="shared" si="20"/>
        <v>37</v>
      </c>
      <c r="J207" s="2">
        <f t="shared" si="21"/>
        <v>20956500</v>
      </c>
      <c r="K207" s="22">
        <v>1</v>
      </c>
      <c r="N207" t="str">
        <v>ML-12-12</v>
      </c>
      <c r="O207">
        <v>37</v>
      </c>
      <c r="P207" s="19">
        <v>20956500</v>
      </c>
    </row>
    <row r="208" spans="5:16" x14ac:dyDescent="0.25">
      <c r="E208" s="1">
        <f t="shared" si="18"/>
        <v>202</v>
      </c>
      <c r="F208" s="10" t="str">
        <f t="shared" si="19"/>
        <v>ML-12-12.5</v>
      </c>
      <c r="G208" s="14">
        <f t="shared" si="22"/>
        <v>12</v>
      </c>
      <c r="H208" s="14">
        <f t="shared" si="23"/>
        <v>12.5</v>
      </c>
      <c r="I208" s="4">
        <f t="shared" si="20"/>
        <v>38.5</v>
      </c>
      <c r="J208" s="2">
        <f t="shared" si="21"/>
        <v>21668250</v>
      </c>
      <c r="K208" s="22">
        <v>1</v>
      </c>
      <c r="N208" t="str">
        <v>ML-12-12.5</v>
      </c>
      <c r="O208">
        <v>38.5</v>
      </c>
      <c r="P208" s="19">
        <v>21668250</v>
      </c>
    </row>
    <row r="209" spans="5:16" x14ac:dyDescent="0.25">
      <c r="E209" s="1">
        <f t="shared" si="18"/>
        <v>203</v>
      </c>
      <c r="F209" s="10" t="str">
        <f t="shared" si="19"/>
        <v>ML-12-13</v>
      </c>
      <c r="G209" s="14">
        <f t="shared" si="22"/>
        <v>12</v>
      </c>
      <c r="H209" s="14">
        <f t="shared" si="23"/>
        <v>13</v>
      </c>
      <c r="I209" s="4">
        <f t="shared" si="20"/>
        <v>40</v>
      </c>
      <c r="J209" s="2">
        <f t="shared" si="21"/>
        <v>22380000</v>
      </c>
      <c r="K209" s="22">
        <v>1</v>
      </c>
      <c r="N209" t="str">
        <v>ML-12-13</v>
      </c>
      <c r="O209">
        <v>40</v>
      </c>
      <c r="P209" s="19">
        <v>22380000</v>
      </c>
    </row>
    <row r="210" spans="5:16" x14ac:dyDescent="0.25">
      <c r="E210" s="1">
        <f t="shared" si="18"/>
        <v>204</v>
      </c>
      <c r="F210" s="10" t="str">
        <f t="shared" si="19"/>
        <v>ML-12-13.5</v>
      </c>
      <c r="G210" s="14">
        <f t="shared" si="22"/>
        <v>12</v>
      </c>
      <c r="H210" s="14">
        <f t="shared" si="23"/>
        <v>13.5</v>
      </c>
      <c r="I210" s="4">
        <f t="shared" si="20"/>
        <v>41.5</v>
      </c>
      <c r="J210" s="2">
        <f t="shared" si="21"/>
        <v>23091750</v>
      </c>
      <c r="K210" s="22">
        <v>1</v>
      </c>
      <c r="N210" t="str">
        <v>ML-12-13.5</v>
      </c>
      <c r="O210">
        <v>41.5</v>
      </c>
      <c r="P210" s="19">
        <v>23091750</v>
      </c>
    </row>
    <row r="211" spans="5:16" x14ac:dyDescent="0.25">
      <c r="E211" s="1">
        <f t="shared" si="18"/>
        <v>205</v>
      </c>
      <c r="F211" s="10" t="str">
        <f t="shared" si="19"/>
        <v>ML-12-14</v>
      </c>
      <c r="G211" s="14">
        <f t="shared" si="22"/>
        <v>12</v>
      </c>
      <c r="H211" s="14">
        <f t="shared" si="23"/>
        <v>14</v>
      </c>
      <c r="I211" s="4">
        <f t="shared" si="20"/>
        <v>43</v>
      </c>
      <c r="J211" s="2">
        <f t="shared" si="21"/>
        <v>23803500</v>
      </c>
      <c r="K211" s="22">
        <v>1</v>
      </c>
      <c r="N211" t="str">
        <v>ML-12-14</v>
      </c>
      <c r="O211">
        <v>43</v>
      </c>
      <c r="P211" s="19">
        <v>23803500</v>
      </c>
    </row>
    <row r="212" spans="5:16" x14ac:dyDescent="0.25">
      <c r="E212" s="1">
        <f t="shared" si="18"/>
        <v>206</v>
      </c>
      <c r="F212" s="10" t="str">
        <f t="shared" si="19"/>
        <v>ML-12-14.5</v>
      </c>
      <c r="G212" s="14">
        <f t="shared" si="22"/>
        <v>12</v>
      </c>
      <c r="H212" s="14">
        <f t="shared" si="23"/>
        <v>14.5</v>
      </c>
      <c r="I212" s="4">
        <f t="shared" si="20"/>
        <v>44.5</v>
      </c>
      <c r="J212" s="2">
        <f t="shared" si="21"/>
        <v>24515250</v>
      </c>
      <c r="K212" s="22">
        <v>1</v>
      </c>
      <c r="N212" t="str">
        <v>ML-12-14.5</v>
      </c>
      <c r="O212">
        <v>44.5</v>
      </c>
      <c r="P212" s="19">
        <v>24515250</v>
      </c>
    </row>
    <row r="213" spans="5:16" x14ac:dyDescent="0.25">
      <c r="E213" s="1">
        <f t="shared" si="18"/>
        <v>207</v>
      </c>
      <c r="F213" s="10" t="str">
        <f t="shared" si="19"/>
        <v>ML-12-15</v>
      </c>
      <c r="G213" s="14">
        <f t="shared" si="22"/>
        <v>12</v>
      </c>
      <c r="H213" s="14">
        <f t="shared" si="23"/>
        <v>15</v>
      </c>
      <c r="I213" s="4">
        <f t="shared" si="20"/>
        <v>46</v>
      </c>
      <c r="J213" s="2">
        <f t="shared" si="21"/>
        <v>25227000</v>
      </c>
      <c r="K213" s="22">
        <v>1</v>
      </c>
      <c r="N213" t="str">
        <v>ML-12-15</v>
      </c>
      <c r="O213">
        <v>46</v>
      </c>
      <c r="P213" s="19">
        <v>25227000</v>
      </c>
    </row>
    <row r="214" spans="5:16" x14ac:dyDescent="0.25">
      <c r="E214" s="1">
        <f t="shared" si="18"/>
        <v>208</v>
      </c>
      <c r="F214" s="10" t="str">
        <f t="shared" si="19"/>
        <v>ML-12-15.5</v>
      </c>
      <c r="G214" s="14">
        <f t="shared" si="22"/>
        <v>12</v>
      </c>
      <c r="H214" s="14">
        <f t="shared" si="23"/>
        <v>15.5</v>
      </c>
      <c r="I214" s="4">
        <f t="shared" si="20"/>
        <v>47.5</v>
      </c>
      <c r="J214" s="2">
        <f t="shared" si="21"/>
        <v>25938750</v>
      </c>
      <c r="K214" s="22">
        <v>1</v>
      </c>
      <c r="N214" t="str">
        <v>ML-12-15.5</v>
      </c>
      <c r="O214">
        <v>47.5</v>
      </c>
      <c r="P214" s="19">
        <v>25938750</v>
      </c>
    </row>
    <row r="215" spans="5:16" x14ac:dyDescent="0.25">
      <c r="E215" s="1">
        <f t="shared" si="18"/>
        <v>209</v>
      </c>
      <c r="F215" s="10" t="str">
        <f t="shared" si="19"/>
        <v>ML-12-16</v>
      </c>
      <c r="G215" s="14">
        <f t="shared" si="22"/>
        <v>12</v>
      </c>
      <c r="H215" s="14">
        <f t="shared" si="23"/>
        <v>16</v>
      </c>
      <c r="I215" s="4">
        <f t="shared" si="20"/>
        <v>49</v>
      </c>
      <c r="J215" s="2">
        <f t="shared" si="21"/>
        <v>26650500</v>
      </c>
      <c r="K215" s="22">
        <v>1</v>
      </c>
      <c r="N215" t="str">
        <v>ML-12-16</v>
      </c>
      <c r="O215">
        <v>49</v>
      </c>
      <c r="P215" s="19">
        <v>26650500</v>
      </c>
    </row>
    <row r="216" spans="5:16" x14ac:dyDescent="0.25">
      <c r="E216" s="1">
        <f t="shared" si="18"/>
        <v>210</v>
      </c>
      <c r="F216" s="10" t="str">
        <f t="shared" si="19"/>
        <v>ML-12.5-7</v>
      </c>
      <c r="G216" s="14">
        <f t="shared" si="22"/>
        <v>12.5</v>
      </c>
      <c r="H216" s="14">
        <f t="shared" si="23"/>
        <v>7</v>
      </c>
      <c r="I216" s="4">
        <f t="shared" si="20"/>
        <v>22.875</v>
      </c>
      <c r="J216" s="2">
        <f t="shared" si="21"/>
        <v>14254188</v>
      </c>
      <c r="K216" s="22">
        <v>1</v>
      </c>
      <c r="N216" t="str">
        <v>ML-12.5-7</v>
      </c>
      <c r="O216">
        <v>22.875</v>
      </c>
      <c r="P216" s="19">
        <v>14254188</v>
      </c>
    </row>
    <row r="217" spans="5:16" x14ac:dyDescent="0.25">
      <c r="E217" s="1">
        <f t="shared" si="18"/>
        <v>211</v>
      </c>
      <c r="F217" s="10" t="str">
        <f t="shared" si="19"/>
        <v>ML-12.5-7.5</v>
      </c>
      <c r="G217" s="14">
        <f t="shared" si="22"/>
        <v>12.5</v>
      </c>
      <c r="H217" s="14">
        <f t="shared" si="23"/>
        <v>7.5</v>
      </c>
      <c r="I217" s="4">
        <f t="shared" si="20"/>
        <v>24.4375</v>
      </c>
      <c r="J217" s="2">
        <f t="shared" si="21"/>
        <v>14995594</v>
      </c>
      <c r="K217" s="22">
        <v>1</v>
      </c>
      <c r="N217" t="str">
        <v>ML-12.5-7.5</v>
      </c>
      <c r="O217">
        <v>24.4375</v>
      </c>
      <c r="P217" s="19">
        <v>14995594</v>
      </c>
    </row>
    <row r="218" spans="5:16" x14ac:dyDescent="0.25">
      <c r="E218" s="1">
        <f t="shared" si="18"/>
        <v>212</v>
      </c>
      <c r="F218" s="10" t="str">
        <f t="shared" si="19"/>
        <v>ML-12.5-8</v>
      </c>
      <c r="G218" s="14">
        <f t="shared" si="22"/>
        <v>12.5</v>
      </c>
      <c r="H218" s="14">
        <f t="shared" si="23"/>
        <v>8</v>
      </c>
      <c r="I218" s="4">
        <f t="shared" si="20"/>
        <v>26</v>
      </c>
      <c r="J218" s="2">
        <f t="shared" si="21"/>
        <v>15737000</v>
      </c>
      <c r="K218" s="22">
        <v>1</v>
      </c>
      <c r="N218" t="str">
        <v>ML-12.5-8</v>
      </c>
      <c r="O218">
        <v>26</v>
      </c>
      <c r="P218" s="19">
        <v>15737000</v>
      </c>
    </row>
    <row r="219" spans="5:16" x14ac:dyDescent="0.25">
      <c r="E219" s="1">
        <f t="shared" si="18"/>
        <v>213</v>
      </c>
      <c r="F219" s="10" t="str">
        <f t="shared" si="19"/>
        <v>ML-12.5-8.5</v>
      </c>
      <c r="G219" s="14">
        <f t="shared" si="22"/>
        <v>12.5</v>
      </c>
      <c r="H219" s="14">
        <f t="shared" si="23"/>
        <v>8.5</v>
      </c>
      <c r="I219" s="4">
        <f t="shared" si="20"/>
        <v>27.5625</v>
      </c>
      <c r="J219" s="2">
        <f t="shared" si="21"/>
        <v>16478406</v>
      </c>
      <c r="K219" s="22">
        <v>1</v>
      </c>
      <c r="N219" t="str">
        <v>ML-12.5-8.5</v>
      </c>
      <c r="O219">
        <v>27.5625</v>
      </c>
      <c r="P219" s="19">
        <v>16478406</v>
      </c>
    </row>
    <row r="220" spans="5:16" x14ac:dyDescent="0.25">
      <c r="E220" s="1">
        <f t="shared" si="18"/>
        <v>214</v>
      </c>
      <c r="F220" s="10" t="str">
        <f t="shared" si="19"/>
        <v>ML-12.5-9</v>
      </c>
      <c r="G220" s="14">
        <f t="shared" si="22"/>
        <v>12.5</v>
      </c>
      <c r="H220" s="14">
        <f t="shared" si="23"/>
        <v>9</v>
      </c>
      <c r="I220" s="4">
        <f t="shared" si="20"/>
        <v>29.125</v>
      </c>
      <c r="J220" s="2">
        <f t="shared" si="21"/>
        <v>17219813</v>
      </c>
      <c r="K220" s="22">
        <v>1</v>
      </c>
      <c r="N220" t="str">
        <v>ML-12.5-9</v>
      </c>
      <c r="O220">
        <v>29.125</v>
      </c>
      <c r="P220" s="19">
        <v>17219813</v>
      </c>
    </row>
    <row r="221" spans="5:16" x14ac:dyDescent="0.25">
      <c r="E221" s="1">
        <f t="shared" si="18"/>
        <v>215</v>
      </c>
      <c r="F221" s="10" t="str">
        <f t="shared" si="19"/>
        <v>ML-12.5-9.5</v>
      </c>
      <c r="G221" s="14">
        <f t="shared" si="22"/>
        <v>12.5</v>
      </c>
      <c r="H221" s="14">
        <f t="shared" si="23"/>
        <v>9.5</v>
      </c>
      <c r="I221" s="4">
        <f t="shared" si="20"/>
        <v>30.6875</v>
      </c>
      <c r="J221" s="2">
        <f t="shared" si="21"/>
        <v>17961219</v>
      </c>
      <c r="K221" s="22">
        <v>1</v>
      </c>
      <c r="N221" t="str">
        <v>ML-12.5-9.5</v>
      </c>
      <c r="O221">
        <v>30.6875</v>
      </c>
      <c r="P221" s="19">
        <v>17961219</v>
      </c>
    </row>
    <row r="222" spans="5:16" x14ac:dyDescent="0.25">
      <c r="E222" s="1">
        <f t="shared" si="18"/>
        <v>216</v>
      </c>
      <c r="F222" s="10" t="str">
        <f t="shared" si="19"/>
        <v>ML-12.5-10</v>
      </c>
      <c r="G222" s="14">
        <f t="shared" si="22"/>
        <v>12.5</v>
      </c>
      <c r="H222" s="14">
        <f t="shared" si="23"/>
        <v>10</v>
      </c>
      <c r="I222" s="4">
        <f t="shared" si="20"/>
        <v>32.25</v>
      </c>
      <c r="J222" s="2">
        <f t="shared" si="21"/>
        <v>18702625</v>
      </c>
      <c r="K222" s="22">
        <v>1</v>
      </c>
      <c r="N222" t="str">
        <v>ML-12.5-10</v>
      </c>
      <c r="O222">
        <v>32.25</v>
      </c>
      <c r="P222" s="19">
        <v>18702625</v>
      </c>
    </row>
    <row r="223" spans="5:16" x14ac:dyDescent="0.25">
      <c r="E223" s="1">
        <f t="shared" si="18"/>
        <v>217</v>
      </c>
      <c r="F223" s="10" t="str">
        <f t="shared" si="19"/>
        <v>ML-12.5-10.5</v>
      </c>
      <c r="G223" s="14">
        <f t="shared" si="22"/>
        <v>12.5</v>
      </c>
      <c r="H223" s="14">
        <f t="shared" si="23"/>
        <v>10.5</v>
      </c>
      <c r="I223" s="4">
        <f t="shared" si="20"/>
        <v>33.8125</v>
      </c>
      <c r="J223" s="2">
        <f t="shared" si="21"/>
        <v>19444031</v>
      </c>
      <c r="K223" s="22">
        <v>1</v>
      </c>
      <c r="N223" t="str">
        <v>ML-12.5-10.5</v>
      </c>
      <c r="O223">
        <v>33.8125</v>
      </c>
      <c r="P223" s="19">
        <v>19444031</v>
      </c>
    </row>
    <row r="224" spans="5:16" x14ac:dyDescent="0.25">
      <c r="E224" s="1">
        <f t="shared" si="18"/>
        <v>218</v>
      </c>
      <c r="F224" s="10" t="str">
        <f t="shared" si="19"/>
        <v>ML-12.5-11</v>
      </c>
      <c r="G224" s="14">
        <f t="shared" si="22"/>
        <v>12.5</v>
      </c>
      <c r="H224" s="14">
        <f t="shared" si="23"/>
        <v>11</v>
      </c>
      <c r="I224" s="4">
        <f t="shared" si="20"/>
        <v>35.375</v>
      </c>
      <c r="J224" s="2">
        <f t="shared" si="21"/>
        <v>20185438</v>
      </c>
      <c r="K224" s="22">
        <v>1</v>
      </c>
      <c r="N224" t="str">
        <v>ML-12.5-11</v>
      </c>
      <c r="O224">
        <v>35.375</v>
      </c>
      <c r="P224" s="19">
        <v>20185438</v>
      </c>
    </row>
    <row r="225" spans="5:16" x14ac:dyDescent="0.25">
      <c r="E225" s="1">
        <f t="shared" si="18"/>
        <v>219</v>
      </c>
      <c r="F225" s="10" t="str">
        <f t="shared" si="19"/>
        <v>ML-12.5-11.5</v>
      </c>
      <c r="G225" s="14">
        <f t="shared" si="22"/>
        <v>12.5</v>
      </c>
      <c r="H225" s="14">
        <f t="shared" si="23"/>
        <v>11.5</v>
      </c>
      <c r="I225" s="4">
        <f t="shared" si="20"/>
        <v>36.9375</v>
      </c>
      <c r="J225" s="2">
        <f t="shared" si="21"/>
        <v>20926844</v>
      </c>
      <c r="K225" s="22">
        <v>1</v>
      </c>
      <c r="N225" t="str">
        <v>ML-12.5-11.5</v>
      </c>
      <c r="O225">
        <v>36.9375</v>
      </c>
      <c r="P225" s="19">
        <v>20926844</v>
      </c>
    </row>
    <row r="226" spans="5:16" x14ac:dyDescent="0.25">
      <c r="E226" s="1">
        <f t="shared" si="18"/>
        <v>220</v>
      </c>
      <c r="F226" s="10" t="str">
        <f t="shared" si="19"/>
        <v>ML-12.5-12</v>
      </c>
      <c r="G226" s="14">
        <f t="shared" si="22"/>
        <v>12.5</v>
      </c>
      <c r="H226" s="14">
        <f t="shared" si="23"/>
        <v>12</v>
      </c>
      <c r="I226" s="4">
        <f t="shared" si="20"/>
        <v>38.5</v>
      </c>
      <c r="J226" s="2">
        <f t="shared" si="21"/>
        <v>21668250</v>
      </c>
      <c r="K226" s="22">
        <v>1</v>
      </c>
      <c r="N226" t="str">
        <v>ML-12.5-12</v>
      </c>
      <c r="O226">
        <v>38.5</v>
      </c>
      <c r="P226" s="19">
        <v>21668250</v>
      </c>
    </row>
    <row r="227" spans="5:16" x14ac:dyDescent="0.25">
      <c r="E227" s="1">
        <f t="shared" si="18"/>
        <v>221</v>
      </c>
      <c r="F227" s="10" t="str">
        <f t="shared" si="19"/>
        <v>ML-12.5-12.5</v>
      </c>
      <c r="G227" s="14">
        <f t="shared" si="22"/>
        <v>12.5</v>
      </c>
      <c r="H227" s="14">
        <f t="shared" si="23"/>
        <v>12.5</v>
      </c>
      <c r="I227" s="4">
        <f t="shared" si="20"/>
        <v>40.0625</v>
      </c>
      <c r="J227" s="2">
        <f t="shared" si="21"/>
        <v>22409656</v>
      </c>
      <c r="K227" s="22">
        <v>1</v>
      </c>
      <c r="N227" t="str">
        <v>ML-12.5-12.5</v>
      </c>
      <c r="O227">
        <v>40.0625</v>
      </c>
      <c r="P227" s="19">
        <v>22409656</v>
      </c>
    </row>
    <row r="228" spans="5:16" x14ac:dyDescent="0.25">
      <c r="E228" s="1">
        <f t="shared" si="18"/>
        <v>222</v>
      </c>
      <c r="F228" s="10" t="str">
        <f t="shared" si="19"/>
        <v>ML-12.5-13</v>
      </c>
      <c r="G228" s="14">
        <f t="shared" si="22"/>
        <v>12.5</v>
      </c>
      <c r="H228" s="14">
        <f t="shared" si="23"/>
        <v>13</v>
      </c>
      <c r="I228" s="4">
        <f t="shared" si="20"/>
        <v>41.625</v>
      </c>
      <c r="J228" s="2">
        <f t="shared" si="21"/>
        <v>23151063</v>
      </c>
      <c r="K228" s="22">
        <v>1</v>
      </c>
      <c r="N228" t="str">
        <v>ML-12.5-13</v>
      </c>
      <c r="O228">
        <v>41.625</v>
      </c>
      <c r="P228" s="19">
        <v>23151063</v>
      </c>
    </row>
    <row r="229" spans="5:16" x14ac:dyDescent="0.25">
      <c r="E229" s="1">
        <f t="shared" si="18"/>
        <v>223</v>
      </c>
      <c r="F229" s="10" t="str">
        <f t="shared" si="19"/>
        <v>ML-12.5-13.5</v>
      </c>
      <c r="G229" s="14">
        <f t="shared" si="22"/>
        <v>12.5</v>
      </c>
      <c r="H229" s="14">
        <f t="shared" si="23"/>
        <v>13.5</v>
      </c>
      <c r="I229" s="4">
        <f t="shared" si="20"/>
        <v>43.1875</v>
      </c>
      <c r="J229" s="2">
        <f t="shared" si="21"/>
        <v>23892469</v>
      </c>
      <c r="K229" s="22">
        <v>1</v>
      </c>
      <c r="N229" t="str">
        <v>ML-12.5-13.5</v>
      </c>
      <c r="O229">
        <v>43.1875</v>
      </c>
      <c r="P229" s="19">
        <v>23892469</v>
      </c>
    </row>
    <row r="230" spans="5:16" x14ac:dyDescent="0.25">
      <c r="E230" s="1">
        <f t="shared" si="18"/>
        <v>224</v>
      </c>
      <c r="F230" s="10" t="str">
        <f t="shared" si="19"/>
        <v>ML-12.5-14</v>
      </c>
      <c r="G230" s="14">
        <f t="shared" si="22"/>
        <v>12.5</v>
      </c>
      <c r="H230" s="14">
        <f t="shared" si="23"/>
        <v>14</v>
      </c>
      <c r="I230" s="4">
        <f t="shared" si="20"/>
        <v>44.75</v>
      </c>
      <c r="J230" s="2">
        <f t="shared" si="21"/>
        <v>24633875</v>
      </c>
      <c r="K230" s="22">
        <v>1</v>
      </c>
      <c r="N230" t="str">
        <v>ML-12.5-14</v>
      </c>
      <c r="O230">
        <v>44.75</v>
      </c>
      <c r="P230" s="19">
        <v>24633875</v>
      </c>
    </row>
    <row r="231" spans="5:16" x14ac:dyDescent="0.25">
      <c r="E231" s="1">
        <f t="shared" si="18"/>
        <v>225</v>
      </c>
      <c r="F231" s="10" t="str">
        <f t="shared" si="19"/>
        <v>ML-12.5-14.5</v>
      </c>
      <c r="G231" s="14">
        <f t="shared" si="22"/>
        <v>12.5</v>
      </c>
      <c r="H231" s="14">
        <f t="shared" si="23"/>
        <v>14.5</v>
      </c>
      <c r="I231" s="4">
        <f t="shared" si="20"/>
        <v>46.3125</v>
      </c>
      <c r="J231" s="2">
        <f t="shared" si="21"/>
        <v>25375281</v>
      </c>
      <c r="K231" s="22">
        <v>1</v>
      </c>
      <c r="N231" t="str">
        <v>ML-12.5-14.5</v>
      </c>
      <c r="O231">
        <v>46.3125</v>
      </c>
      <c r="P231" s="19">
        <v>25375281</v>
      </c>
    </row>
    <row r="232" spans="5:16" x14ac:dyDescent="0.25">
      <c r="E232" s="1">
        <f t="shared" si="18"/>
        <v>226</v>
      </c>
      <c r="F232" s="10" t="str">
        <f t="shared" si="19"/>
        <v>ML-12.5-15</v>
      </c>
      <c r="G232" s="14">
        <f t="shared" si="22"/>
        <v>12.5</v>
      </c>
      <c r="H232" s="14">
        <f t="shared" si="23"/>
        <v>15</v>
      </c>
      <c r="I232" s="4">
        <f t="shared" si="20"/>
        <v>47.875</v>
      </c>
      <c r="J232" s="2">
        <f t="shared" si="21"/>
        <v>26116688</v>
      </c>
      <c r="K232" s="22">
        <v>1</v>
      </c>
      <c r="N232" t="str">
        <v>ML-12.5-15</v>
      </c>
      <c r="O232">
        <v>47.875</v>
      </c>
      <c r="P232" s="19">
        <v>26116688</v>
      </c>
    </row>
    <row r="233" spans="5:16" x14ac:dyDescent="0.25">
      <c r="E233" s="1">
        <f t="shared" si="18"/>
        <v>227</v>
      </c>
      <c r="F233" s="10" t="str">
        <f t="shared" si="19"/>
        <v>ML-12.5-15.5</v>
      </c>
      <c r="G233" s="14">
        <f t="shared" si="22"/>
        <v>12.5</v>
      </c>
      <c r="H233" s="14">
        <f t="shared" si="23"/>
        <v>15.5</v>
      </c>
      <c r="I233" s="4">
        <f t="shared" si="20"/>
        <v>49.4375</v>
      </c>
      <c r="J233" s="2">
        <f t="shared" si="21"/>
        <v>26858094</v>
      </c>
      <c r="K233" s="22">
        <v>1</v>
      </c>
      <c r="N233" t="str">
        <v>ML-12.5-15.5</v>
      </c>
      <c r="O233">
        <v>49.4375</v>
      </c>
      <c r="P233" s="19">
        <v>26858094</v>
      </c>
    </row>
    <row r="234" spans="5:16" x14ac:dyDescent="0.25">
      <c r="E234" s="1">
        <f t="shared" si="18"/>
        <v>228</v>
      </c>
      <c r="F234" s="10" t="str">
        <f t="shared" si="19"/>
        <v>ML-12.5-16</v>
      </c>
      <c r="G234" s="14">
        <f t="shared" si="22"/>
        <v>12.5</v>
      </c>
      <c r="H234" s="14">
        <f t="shared" si="23"/>
        <v>16</v>
      </c>
      <c r="I234" s="4">
        <f t="shared" si="20"/>
        <v>51</v>
      </c>
      <c r="J234" s="2">
        <f t="shared" si="21"/>
        <v>27599500</v>
      </c>
      <c r="K234" s="22">
        <v>1</v>
      </c>
      <c r="N234" t="str">
        <v>ML-12.5-16</v>
      </c>
      <c r="O234">
        <v>51</v>
      </c>
      <c r="P234" s="19">
        <v>27599500</v>
      </c>
    </row>
    <row r="235" spans="5:16" x14ac:dyDescent="0.25">
      <c r="E235" s="1">
        <f t="shared" si="18"/>
        <v>229</v>
      </c>
      <c r="F235" s="10" t="str">
        <f t="shared" si="19"/>
        <v>ML-13-7</v>
      </c>
      <c r="G235" s="14">
        <f t="shared" si="22"/>
        <v>13</v>
      </c>
      <c r="H235" s="14">
        <f t="shared" si="23"/>
        <v>7</v>
      </c>
      <c r="I235" s="4">
        <f t="shared" si="20"/>
        <v>23.75</v>
      </c>
      <c r="J235" s="2">
        <f t="shared" si="21"/>
        <v>14669375</v>
      </c>
      <c r="K235" s="22">
        <v>1</v>
      </c>
      <c r="N235" t="str">
        <v>ML-13-7</v>
      </c>
      <c r="O235">
        <v>23.75</v>
      </c>
      <c r="P235" s="19">
        <v>14669375</v>
      </c>
    </row>
    <row r="236" spans="5:16" x14ac:dyDescent="0.25">
      <c r="E236" s="1">
        <f t="shared" si="18"/>
        <v>230</v>
      </c>
      <c r="F236" s="10" t="str">
        <f t="shared" si="19"/>
        <v>ML-13-7.5</v>
      </c>
      <c r="G236" s="14">
        <f t="shared" si="22"/>
        <v>13</v>
      </c>
      <c r="H236" s="14">
        <f t="shared" si="23"/>
        <v>7.5</v>
      </c>
      <c r="I236" s="4">
        <f t="shared" si="20"/>
        <v>25.375</v>
      </c>
      <c r="J236" s="2">
        <f t="shared" si="21"/>
        <v>15440438</v>
      </c>
      <c r="K236" s="22">
        <v>1</v>
      </c>
      <c r="N236" t="str">
        <v>ML-13-7.5</v>
      </c>
      <c r="O236">
        <v>25.375</v>
      </c>
      <c r="P236" s="19">
        <v>15440438</v>
      </c>
    </row>
    <row r="237" spans="5:16" x14ac:dyDescent="0.25">
      <c r="E237" s="1">
        <f t="shared" si="18"/>
        <v>231</v>
      </c>
      <c r="F237" s="10" t="str">
        <f t="shared" si="19"/>
        <v>ML-13-8</v>
      </c>
      <c r="G237" s="14">
        <f t="shared" si="22"/>
        <v>13</v>
      </c>
      <c r="H237" s="14">
        <f t="shared" si="23"/>
        <v>8</v>
      </c>
      <c r="I237" s="4">
        <f t="shared" si="20"/>
        <v>27</v>
      </c>
      <c r="J237" s="2">
        <f t="shared" si="21"/>
        <v>16211500</v>
      </c>
      <c r="K237" s="22">
        <v>1</v>
      </c>
      <c r="N237" t="str">
        <v>ML-13-8</v>
      </c>
      <c r="O237">
        <v>27</v>
      </c>
      <c r="P237" s="19">
        <v>16211500</v>
      </c>
    </row>
    <row r="238" spans="5:16" x14ac:dyDescent="0.25">
      <c r="E238" s="1">
        <f t="shared" si="18"/>
        <v>232</v>
      </c>
      <c r="F238" s="10" t="str">
        <f t="shared" si="19"/>
        <v>ML-13-8.5</v>
      </c>
      <c r="G238" s="14">
        <f t="shared" si="22"/>
        <v>13</v>
      </c>
      <c r="H238" s="14">
        <f t="shared" si="23"/>
        <v>8.5</v>
      </c>
      <c r="I238" s="4">
        <f t="shared" si="20"/>
        <v>28.625</v>
      </c>
      <c r="J238" s="2">
        <f t="shared" si="21"/>
        <v>16982563</v>
      </c>
      <c r="K238" s="22">
        <v>1</v>
      </c>
      <c r="N238" t="str">
        <v>ML-13-8.5</v>
      </c>
      <c r="O238">
        <v>28.625</v>
      </c>
      <c r="P238" s="19">
        <v>16982563</v>
      </c>
    </row>
    <row r="239" spans="5:16" x14ac:dyDescent="0.25">
      <c r="E239" s="1">
        <f t="shared" si="18"/>
        <v>233</v>
      </c>
      <c r="F239" s="10" t="str">
        <f t="shared" si="19"/>
        <v>ML-13-9</v>
      </c>
      <c r="G239" s="14">
        <f t="shared" si="22"/>
        <v>13</v>
      </c>
      <c r="H239" s="14">
        <f t="shared" si="23"/>
        <v>9</v>
      </c>
      <c r="I239" s="4">
        <f t="shared" si="20"/>
        <v>30.25</v>
      </c>
      <c r="J239" s="2">
        <f t="shared" si="21"/>
        <v>17753625</v>
      </c>
      <c r="K239" s="22">
        <v>1</v>
      </c>
      <c r="N239" t="str">
        <v>ML-13-9</v>
      </c>
      <c r="O239">
        <v>30.25</v>
      </c>
      <c r="P239" s="19">
        <v>17753625</v>
      </c>
    </row>
    <row r="240" spans="5:16" x14ac:dyDescent="0.25">
      <c r="E240" s="1">
        <f t="shared" si="18"/>
        <v>234</v>
      </c>
      <c r="F240" s="10" t="str">
        <f t="shared" si="19"/>
        <v>ML-13-9.5</v>
      </c>
      <c r="G240" s="14">
        <f t="shared" si="22"/>
        <v>13</v>
      </c>
      <c r="H240" s="14">
        <f t="shared" si="23"/>
        <v>9.5</v>
      </c>
      <c r="I240" s="4">
        <f t="shared" si="20"/>
        <v>31.875</v>
      </c>
      <c r="J240" s="2">
        <f t="shared" si="21"/>
        <v>18524688</v>
      </c>
      <c r="K240" s="22">
        <v>1</v>
      </c>
      <c r="N240" t="str">
        <v>ML-13-9.5</v>
      </c>
      <c r="O240">
        <v>31.875</v>
      </c>
      <c r="P240" s="19">
        <v>18524688</v>
      </c>
    </row>
    <row r="241" spans="5:16" x14ac:dyDescent="0.25">
      <c r="E241" s="1">
        <f t="shared" si="18"/>
        <v>235</v>
      </c>
      <c r="F241" s="10" t="str">
        <f t="shared" si="19"/>
        <v>ML-13-10</v>
      </c>
      <c r="G241" s="14">
        <f t="shared" si="22"/>
        <v>13</v>
      </c>
      <c r="H241" s="14">
        <f t="shared" si="23"/>
        <v>10</v>
      </c>
      <c r="I241" s="4">
        <f t="shared" si="20"/>
        <v>33.5</v>
      </c>
      <c r="J241" s="2">
        <f t="shared" si="21"/>
        <v>19295750</v>
      </c>
      <c r="K241" s="22">
        <v>1</v>
      </c>
      <c r="N241" t="str">
        <v>ML-13-10</v>
      </c>
      <c r="O241">
        <v>33.5</v>
      </c>
      <c r="P241" s="19">
        <v>19295750</v>
      </c>
    </row>
    <row r="242" spans="5:16" x14ac:dyDescent="0.25">
      <c r="E242" s="1">
        <f t="shared" si="18"/>
        <v>236</v>
      </c>
      <c r="F242" s="10" t="str">
        <f t="shared" si="19"/>
        <v>ML-13-10.5</v>
      </c>
      <c r="G242" s="14">
        <f t="shared" si="22"/>
        <v>13</v>
      </c>
      <c r="H242" s="14">
        <f t="shared" si="23"/>
        <v>10.5</v>
      </c>
      <c r="I242" s="4">
        <f t="shared" si="20"/>
        <v>35.125</v>
      </c>
      <c r="J242" s="2">
        <f t="shared" si="21"/>
        <v>20066813</v>
      </c>
      <c r="K242" s="22">
        <v>1</v>
      </c>
      <c r="N242" t="str">
        <v>ML-13-10.5</v>
      </c>
      <c r="O242">
        <v>35.125</v>
      </c>
      <c r="P242" s="19">
        <v>20066813</v>
      </c>
    </row>
    <row r="243" spans="5:16" x14ac:dyDescent="0.25">
      <c r="E243" s="1">
        <f t="shared" si="18"/>
        <v>237</v>
      </c>
      <c r="F243" s="10" t="str">
        <f t="shared" si="19"/>
        <v>ML-13-11</v>
      </c>
      <c r="G243" s="14">
        <f t="shared" si="22"/>
        <v>13</v>
      </c>
      <c r="H243" s="14">
        <f t="shared" si="23"/>
        <v>11</v>
      </c>
      <c r="I243" s="4">
        <f t="shared" si="20"/>
        <v>36.75</v>
      </c>
      <c r="J243" s="2">
        <f t="shared" si="21"/>
        <v>20837875</v>
      </c>
      <c r="K243" s="22">
        <v>1</v>
      </c>
      <c r="N243" t="str">
        <v>ML-13-11</v>
      </c>
      <c r="O243">
        <v>36.75</v>
      </c>
      <c r="P243" s="19">
        <v>20837875</v>
      </c>
    </row>
    <row r="244" spans="5:16" x14ac:dyDescent="0.25">
      <c r="E244" s="1">
        <f t="shared" si="18"/>
        <v>238</v>
      </c>
      <c r="F244" s="10" t="str">
        <f t="shared" si="19"/>
        <v>ML-13-11.5</v>
      </c>
      <c r="G244" s="14">
        <f t="shared" si="22"/>
        <v>13</v>
      </c>
      <c r="H244" s="14">
        <f t="shared" si="23"/>
        <v>11.5</v>
      </c>
      <c r="I244" s="4">
        <f t="shared" si="20"/>
        <v>38.375</v>
      </c>
      <c r="J244" s="2">
        <f t="shared" si="21"/>
        <v>21608938</v>
      </c>
      <c r="K244" s="22">
        <v>1</v>
      </c>
      <c r="N244" t="str">
        <v>ML-13-11.5</v>
      </c>
      <c r="O244">
        <v>38.375</v>
      </c>
      <c r="P244" s="19">
        <v>21608938</v>
      </c>
    </row>
    <row r="245" spans="5:16" x14ac:dyDescent="0.25">
      <c r="E245" s="1">
        <f t="shared" si="18"/>
        <v>239</v>
      </c>
      <c r="F245" s="10" t="str">
        <f t="shared" si="19"/>
        <v>ML-13-12</v>
      </c>
      <c r="G245" s="14">
        <f t="shared" si="22"/>
        <v>13</v>
      </c>
      <c r="H245" s="14">
        <f t="shared" si="23"/>
        <v>12</v>
      </c>
      <c r="I245" s="4">
        <f t="shared" si="20"/>
        <v>40</v>
      </c>
      <c r="J245" s="2">
        <f t="shared" si="21"/>
        <v>22380000</v>
      </c>
      <c r="K245" s="22">
        <v>1</v>
      </c>
      <c r="N245" t="str">
        <v>ML-13-12</v>
      </c>
      <c r="O245">
        <v>40</v>
      </c>
      <c r="P245" s="19">
        <v>22380000</v>
      </c>
    </row>
    <row r="246" spans="5:16" x14ac:dyDescent="0.25">
      <c r="E246" s="1">
        <f t="shared" si="18"/>
        <v>240</v>
      </c>
      <c r="F246" s="10" t="str">
        <f t="shared" si="19"/>
        <v>ML-13-12.5</v>
      </c>
      <c r="G246" s="14">
        <f t="shared" si="22"/>
        <v>13</v>
      </c>
      <c r="H246" s="14">
        <f t="shared" si="23"/>
        <v>12.5</v>
      </c>
      <c r="I246" s="4">
        <f t="shared" si="20"/>
        <v>41.625</v>
      </c>
      <c r="J246" s="2">
        <f t="shared" si="21"/>
        <v>23151063</v>
      </c>
      <c r="K246" s="22">
        <v>1</v>
      </c>
      <c r="N246" t="str">
        <v>ML-13-12.5</v>
      </c>
      <c r="O246">
        <v>41.625</v>
      </c>
      <c r="P246" s="19">
        <v>23151063</v>
      </c>
    </row>
    <row r="247" spans="5:16" x14ac:dyDescent="0.25">
      <c r="E247" s="1">
        <f t="shared" si="18"/>
        <v>241</v>
      </c>
      <c r="F247" s="10" t="str">
        <f t="shared" si="19"/>
        <v>ML-13-13</v>
      </c>
      <c r="G247" s="14">
        <f t="shared" si="22"/>
        <v>13</v>
      </c>
      <c r="H247" s="14">
        <f t="shared" si="23"/>
        <v>13</v>
      </c>
      <c r="I247" s="4">
        <f t="shared" si="20"/>
        <v>43.25</v>
      </c>
      <c r="J247" s="2">
        <f t="shared" si="21"/>
        <v>23922125</v>
      </c>
      <c r="K247" s="22">
        <v>1</v>
      </c>
      <c r="N247" t="str">
        <v>ML-13-13</v>
      </c>
      <c r="O247">
        <v>43.25</v>
      </c>
      <c r="P247" s="19">
        <v>23922125</v>
      </c>
    </row>
    <row r="248" spans="5:16" x14ac:dyDescent="0.25">
      <c r="E248" s="1">
        <f t="shared" si="18"/>
        <v>242</v>
      </c>
      <c r="F248" s="10" t="str">
        <f t="shared" si="19"/>
        <v>ML-13-13.5</v>
      </c>
      <c r="G248" s="14">
        <f t="shared" si="22"/>
        <v>13</v>
      </c>
      <c r="H248" s="14">
        <f t="shared" si="23"/>
        <v>13.5</v>
      </c>
      <c r="I248" s="4">
        <f t="shared" si="20"/>
        <v>44.875</v>
      </c>
      <c r="J248" s="2">
        <f t="shared" si="21"/>
        <v>24693188</v>
      </c>
      <c r="K248" s="22">
        <v>1</v>
      </c>
      <c r="N248" t="str">
        <v>ML-13-13.5</v>
      </c>
      <c r="O248">
        <v>44.875</v>
      </c>
      <c r="P248" s="19">
        <v>24693188</v>
      </c>
    </row>
    <row r="249" spans="5:16" x14ac:dyDescent="0.25">
      <c r="E249" s="1">
        <f t="shared" si="18"/>
        <v>243</v>
      </c>
      <c r="F249" s="10" t="str">
        <f t="shared" si="19"/>
        <v>ML-13-14</v>
      </c>
      <c r="G249" s="14">
        <f t="shared" si="22"/>
        <v>13</v>
      </c>
      <c r="H249" s="14">
        <f t="shared" si="23"/>
        <v>14</v>
      </c>
      <c r="I249" s="4">
        <f t="shared" si="20"/>
        <v>46.5</v>
      </c>
      <c r="J249" s="2">
        <f t="shared" si="21"/>
        <v>25464250</v>
      </c>
      <c r="K249" s="22">
        <v>1</v>
      </c>
      <c r="N249" t="str">
        <v>ML-13-14</v>
      </c>
      <c r="O249">
        <v>46.5</v>
      </c>
      <c r="P249" s="19">
        <v>25464250</v>
      </c>
    </row>
    <row r="250" spans="5:16" x14ac:dyDescent="0.25">
      <c r="E250" s="1">
        <f t="shared" si="18"/>
        <v>244</v>
      </c>
      <c r="F250" s="10" t="str">
        <f t="shared" si="19"/>
        <v>ML-13-14.5</v>
      </c>
      <c r="G250" s="14">
        <f t="shared" si="22"/>
        <v>13</v>
      </c>
      <c r="H250" s="14">
        <f t="shared" si="23"/>
        <v>14.5</v>
      </c>
      <c r="I250" s="4">
        <f t="shared" si="20"/>
        <v>48.125</v>
      </c>
      <c r="J250" s="2">
        <f t="shared" si="21"/>
        <v>26235313</v>
      </c>
      <c r="K250" s="22">
        <v>1</v>
      </c>
      <c r="N250" t="str">
        <v>ML-13-14.5</v>
      </c>
      <c r="O250">
        <v>48.125</v>
      </c>
      <c r="P250" s="19">
        <v>26235313</v>
      </c>
    </row>
    <row r="251" spans="5:16" x14ac:dyDescent="0.25">
      <c r="E251" s="1">
        <f t="shared" si="18"/>
        <v>245</v>
      </c>
      <c r="F251" s="10" t="str">
        <f t="shared" si="19"/>
        <v>ML-13-15</v>
      </c>
      <c r="G251" s="14">
        <f t="shared" si="22"/>
        <v>13</v>
      </c>
      <c r="H251" s="14">
        <f t="shared" si="23"/>
        <v>15</v>
      </c>
      <c r="I251" s="4">
        <f t="shared" si="20"/>
        <v>49.75</v>
      </c>
      <c r="J251" s="2">
        <f t="shared" si="21"/>
        <v>27006375</v>
      </c>
      <c r="K251" s="22">
        <v>1</v>
      </c>
      <c r="N251" t="str">
        <v>ML-13-15</v>
      </c>
      <c r="O251">
        <v>49.75</v>
      </c>
      <c r="P251" s="19">
        <v>27006375</v>
      </c>
    </row>
    <row r="252" spans="5:16" x14ac:dyDescent="0.25">
      <c r="E252" s="1">
        <f t="shared" si="18"/>
        <v>246</v>
      </c>
      <c r="F252" s="10" t="str">
        <f t="shared" si="19"/>
        <v>ML-13-15.5</v>
      </c>
      <c r="G252" s="14">
        <f t="shared" si="22"/>
        <v>13</v>
      </c>
      <c r="H252" s="14">
        <f t="shared" si="23"/>
        <v>15.5</v>
      </c>
      <c r="I252" s="4">
        <f t="shared" si="20"/>
        <v>51.375</v>
      </c>
      <c r="J252" s="2">
        <f t="shared" si="21"/>
        <v>27777438</v>
      </c>
      <c r="K252" s="22">
        <v>1</v>
      </c>
      <c r="N252" t="str">
        <v>ML-13-15.5</v>
      </c>
      <c r="O252">
        <v>51.375</v>
      </c>
      <c r="P252" s="19">
        <v>27777438</v>
      </c>
    </row>
    <row r="253" spans="5:16" x14ac:dyDescent="0.25">
      <c r="E253" s="1">
        <f t="shared" si="18"/>
        <v>247</v>
      </c>
      <c r="F253" s="10" t="str">
        <f t="shared" si="19"/>
        <v>ML-13-16</v>
      </c>
      <c r="G253" s="14">
        <f t="shared" si="22"/>
        <v>13</v>
      </c>
      <c r="H253" s="14">
        <f t="shared" si="23"/>
        <v>16</v>
      </c>
      <c r="I253" s="4">
        <f t="shared" si="20"/>
        <v>53</v>
      </c>
      <c r="J253" s="2">
        <f t="shared" si="21"/>
        <v>28548500</v>
      </c>
      <c r="K253" s="22">
        <v>1</v>
      </c>
      <c r="N253" t="str">
        <v>ML-13-16</v>
      </c>
      <c r="O253">
        <v>53</v>
      </c>
      <c r="P253" s="19">
        <v>28548500</v>
      </c>
    </row>
    <row r="254" spans="5:16" x14ac:dyDescent="0.25">
      <c r="E254" s="1">
        <f t="shared" si="18"/>
        <v>248</v>
      </c>
      <c r="F254" s="10" t="str">
        <f t="shared" si="19"/>
        <v>ML-13.5-7</v>
      </c>
      <c r="G254" s="14">
        <f t="shared" si="22"/>
        <v>13.5</v>
      </c>
      <c r="H254" s="14">
        <f t="shared" si="23"/>
        <v>7</v>
      </c>
      <c r="I254" s="4">
        <f t="shared" si="20"/>
        <v>24.625</v>
      </c>
      <c r="J254" s="2">
        <f t="shared" si="21"/>
        <v>15084563</v>
      </c>
      <c r="K254" s="22">
        <v>1</v>
      </c>
      <c r="N254" t="str">
        <v>ML-13.5-7</v>
      </c>
      <c r="O254">
        <v>24.625</v>
      </c>
      <c r="P254" s="19">
        <v>15084563</v>
      </c>
    </row>
    <row r="255" spans="5:16" x14ac:dyDescent="0.25">
      <c r="E255" s="1">
        <f t="shared" si="18"/>
        <v>249</v>
      </c>
      <c r="F255" s="10" t="str">
        <f t="shared" si="19"/>
        <v>ML-13.5-7.5</v>
      </c>
      <c r="G255" s="14">
        <f t="shared" si="22"/>
        <v>13.5</v>
      </c>
      <c r="H255" s="14">
        <f t="shared" si="23"/>
        <v>7.5</v>
      </c>
      <c r="I255" s="4">
        <f t="shared" si="20"/>
        <v>26.3125</v>
      </c>
      <c r="J255" s="2">
        <f t="shared" si="21"/>
        <v>15885281</v>
      </c>
      <c r="K255" s="22">
        <v>1</v>
      </c>
      <c r="N255" t="str">
        <v>ML-13.5-7.5</v>
      </c>
      <c r="O255">
        <v>26.3125</v>
      </c>
      <c r="P255" s="19">
        <v>15885281</v>
      </c>
    </row>
    <row r="256" spans="5:16" x14ac:dyDescent="0.25">
      <c r="E256" s="1">
        <f t="shared" si="18"/>
        <v>250</v>
      </c>
      <c r="F256" s="10" t="str">
        <f t="shared" si="19"/>
        <v>ML-13.5-8</v>
      </c>
      <c r="G256" s="14">
        <f t="shared" si="22"/>
        <v>13.5</v>
      </c>
      <c r="H256" s="14">
        <f t="shared" si="23"/>
        <v>8</v>
      </c>
      <c r="I256" s="4">
        <f t="shared" si="20"/>
        <v>28</v>
      </c>
      <c r="J256" s="2">
        <f t="shared" si="21"/>
        <v>16686000</v>
      </c>
      <c r="K256" s="22">
        <v>1</v>
      </c>
      <c r="N256" t="str">
        <v>ML-13.5-8</v>
      </c>
      <c r="O256">
        <v>28</v>
      </c>
      <c r="P256" s="19">
        <v>16686000</v>
      </c>
    </row>
    <row r="257" spans="5:16" x14ac:dyDescent="0.25">
      <c r="E257" s="1">
        <f t="shared" si="18"/>
        <v>251</v>
      </c>
      <c r="F257" s="10" t="str">
        <f t="shared" si="19"/>
        <v>ML-13.5-8.5</v>
      </c>
      <c r="G257" s="14">
        <f t="shared" si="22"/>
        <v>13.5</v>
      </c>
      <c r="H257" s="14">
        <f t="shared" si="23"/>
        <v>8.5</v>
      </c>
      <c r="I257" s="4">
        <f t="shared" si="20"/>
        <v>29.6875</v>
      </c>
      <c r="J257" s="2">
        <f t="shared" si="21"/>
        <v>17486719</v>
      </c>
      <c r="K257" s="22">
        <v>1</v>
      </c>
      <c r="N257" t="str">
        <v>ML-13.5-8.5</v>
      </c>
      <c r="O257">
        <v>29.6875</v>
      </c>
      <c r="P257" s="19">
        <v>17486719</v>
      </c>
    </row>
    <row r="258" spans="5:16" x14ac:dyDescent="0.25">
      <c r="E258" s="1">
        <f t="shared" si="18"/>
        <v>252</v>
      </c>
      <c r="F258" s="10" t="str">
        <f t="shared" si="19"/>
        <v>ML-13.5-9</v>
      </c>
      <c r="G258" s="14">
        <f t="shared" si="22"/>
        <v>13.5</v>
      </c>
      <c r="H258" s="14">
        <f t="shared" si="23"/>
        <v>9</v>
      </c>
      <c r="I258" s="4">
        <f t="shared" si="20"/>
        <v>31.375</v>
      </c>
      <c r="J258" s="2">
        <f t="shared" si="21"/>
        <v>18287438</v>
      </c>
      <c r="K258" s="22">
        <v>1</v>
      </c>
      <c r="N258" t="str">
        <v>ML-13.5-9</v>
      </c>
      <c r="O258">
        <v>31.375</v>
      </c>
      <c r="P258" s="19">
        <v>18287438</v>
      </c>
    </row>
    <row r="259" spans="5:16" x14ac:dyDescent="0.25">
      <c r="E259" s="1">
        <f t="shared" si="18"/>
        <v>253</v>
      </c>
      <c r="F259" s="10" t="str">
        <f t="shared" si="19"/>
        <v>ML-13.5-9.5</v>
      </c>
      <c r="G259" s="14">
        <f t="shared" si="22"/>
        <v>13.5</v>
      </c>
      <c r="H259" s="14">
        <f t="shared" si="23"/>
        <v>9.5</v>
      </c>
      <c r="I259" s="4">
        <f t="shared" si="20"/>
        <v>33.0625</v>
      </c>
      <c r="J259" s="2">
        <f t="shared" si="21"/>
        <v>19088156</v>
      </c>
      <c r="K259" s="22">
        <v>1</v>
      </c>
      <c r="N259" t="str">
        <v>ML-13.5-9.5</v>
      </c>
      <c r="O259">
        <v>33.0625</v>
      </c>
      <c r="P259" s="19">
        <v>19088156</v>
      </c>
    </row>
    <row r="260" spans="5:16" x14ac:dyDescent="0.25">
      <c r="E260" s="1">
        <f t="shared" si="18"/>
        <v>254</v>
      </c>
      <c r="F260" s="10" t="str">
        <f t="shared" si="19"/>
        <v>ML-13.5-10</v>
      </c>
      <c r="G260" s="14">
        <f t="shared" si="22"/>
        <v>13.5</v>
      </c>
      <c r="H260" s="14">
        <f t="shared" si="23"/>
        <v>10</v>
      </c>
      <c r="I260" s="4">
        <f t="shared" si="20"/>
        <v>34.75</v>
      </c>
      <c r="J260" s="2">
        <f t="shared" si="21"/>
        <v>19888875</v>
      </c>
      <c r="K260" s="22">
        <v>1</v>
      </c>
      <c r="N260" t="str">
        <v>ML-13.5-10</v>
      </c>
      <c r="O260">
        <v>34.75</v>
      </c>
      <c r="P260" s="19">
        <v>19888875</v>
      </c>
    </row>
    <row r="261" spans="5:16" x14ac:dyDescent="0.25">
      <c r="E261" s="1">
        <f t="shared" si="18"/>
        <v>255</v>
      </c>
      <c r="F261" s="10" t="str">
        <f t="shared" si="19"/>
        <v>ML-13.5-10.5</v>
      </c>
      <c r="G261" s="14">
        <f t="shared" si="22"/>
        <v>13.5</v>
      </c>
      <c r="H261" s="14">
        <f t="shared" si="23"/>
        <v>10.5</v>
      </c>
      <c r="I261" s="4">
        <f t="shared" si="20"/>
        <v>36.4375</v>
      </c>
      <c r="J261" s="2">
        <f t="shared" si="21"/>
        <v>20689594</v>
      </c>
      <c r="K261" s="22">
        <v>1</v>
      </c>
      <c r="N261" t="str">
        <v>ML-13.5-10.5</v>
      </c>
      <c r="O261">
        <v>36.4375</v>
      </c>
      <c r="P261" s="19">
        <v>20689594</v>
      </c>
    </row>
    <row r="262" spans="5:16" x14ac:dyDescent="0.25">
      <c r="E262" s="1">
        <f t="shared" si="18"/>
        <v>256</v>
      </c>
      <c r="F262" s="10" t="str">
        <f t="shared" si="19"/>
        <v>ML-13.5-11</v>
      </c>
      <c r="G262" s="14">
        <f t="shared" si="22"/>
        <v>13.5</v>
      </c>
      <c r="H262" s="14">
        <f t="shared" si="23"/>
        <v>11</v>
      </c>
      <c r="I262" s="4">
        <f t="shared" si="20"/>
        <v>38.125</v>
      </c>
      <c r="J262" s="2">
        <f t="shared" si="21"/>
        <v>21490313</v>
      </c>
      <c r="K262" s="22">
        <v>1</v>
      </c>
      <c r="N262" t="str">
        <v>ML-13.5-11</v>
      </c>
      <c r="O262">
        <v>38.125</v>
      </c>
      <c r="P262" s="19">
        <v>21490313</v>
      </c>
    </row>
    <row r="263" spans="5:16" x14ac:dyDescent="0.25">
      <c r="E263" s="1">
        <f t="shared" ref="E263:E327" si="24">ROW()-6</f>
        <v>257</v>
      </c>
      <c r="F263" s="10" t="str">
        <f t="shared" ref="F263:F272" si="25">$C$4&amp;"-"&amp;G263&amp;"-"&amp;H263</f>
        <v>ML-13.5-11.5</v>
      </c>
      <c r="G263" s="14">
        <f t="shared" si="22"/>
        <v>13.5</v>
      </c>
      <c r="H263" s="14">
        <f t="shared" si="23"/>
        <v>11.5</v>
      </c>
      <c r="I263" s="4">
        <f t="shared" ref="I263:I272" si="26">SUM(((G263*H263)/4),1)</f>
        <v>39.8125</v>
      </c>
      <c r="J263" s="2">
        <f t="shared" ref="J263:J272" si="27">ROUND(SUM(I263*$C$6,$C$5),0)</f>
        <v>22291031</v>
      </c>
      <c r="K263" s="22">
        <v>1</v>
      </c>
      <c r="N263" t="str">
        <v>ML-13.5-11.5</v>
      </c>
      <c r="O263">
        <v>39.8125</v>
      </c>
      <c r="P263" s="19">
        <v>22291031</v>
      </c>
    </row>
    <row r="264" spans="5:16" x14ac:dyDescent="0.25">
      <c r="E264" s="1">
        <f t="shared" si="24"/>
        <v>258</v>
      </c>
      <c r="F264" s="10" t="str">
        <f t="shared" si="25"/>
        <v>ML-13.5-12</v>
      </c>
      <c r="G264" s="14">
        <f t="shared" ref="G264:G272" si="28">$G$3+ROUNDDOWN($E263/($I$4+1),0)*0.5</f>
        <v>13.5</v>
      </c>
      <c r="H264" s="14">
        <f t="shared" ref="H264:H272" si="29">IF(MOD(E264-1,$I$4+1)=0,$H$3,H263+0.5)</f>
        <v>12</v>
      </c>
      <c r="I264" s="4">
        <f t="shared" si="26"/>
        <v>41.5</v>
      </c>
      <c r="J264" s="2">
        <f t="shared" si="27"/>
        <v>23091750</v>
      </c>
      <c r="K264" s="22">
        <v>1</v>
      </c>
      <c r="N264" t="str">
        <v>ML-13.5-12</v>
      </c>
      <c r="O264">
        <v>41.5</v>
      </c>
      <c r="P264" s="19">
        <v>23091750</v>
      </c>
    </row>
    <row r="265" spans="5:16" x14ac:dyDescent="0.25">
      <c r="E265" s="1">
        <f t="shared" si="24"/>
        <v>259</v>
      </c>
      <c r="F265" s="10" t="str">
        <f t="shared" si="25"/>
        <v>ML-13.5-12.5</v>
      </c>
      <c r="G265" s="14">
        <f t="shared" si="28"/>
        <v>13.5</v>
      </c>
      <c r="H265" s="14">
        <f t="shared" si="29"/>
        <v>12.5</v>
      </c>
      <c r="I265" s="4">
        <f t="shared" si="26"/>
        <v>43.1875</v>
      </c>
      <c r="J265" s="2">
        <f t="shared" si="27"/>
        <v>23892469</v>
      </c>
      <c r="K265" s="22">
        <v>1</v>
      </c>
      <c r="N265" t="str">
        <v>ML-13.5-12.5</v>
      </c>
      <c r="O265">
        <v>43.1875</v>
      </c>
      <c r="P265" s="19">
        <v>23892469</v>
      </c>
    </row>
    <row r="266" spans="5:16" x14ac:dyDescent="0.25">
      <c r="E266" s="1">
        <f t="shared" si="24"/>
        <v>260</v>
      </c>
      <c r="F266" s="10" t="str">
        <f t="shared" si="25"/>
        <v>ML-13.5-13</v>
      </c>
      <c r="G266" s="14">
        <f t="shared" si="28"/>
        <v>13.5</v>
      </c>
      <c r="H266" s="14">
        <f t="shared" si="29"/>
        <v>13</v>
      </c>
      <c r="I266" s="4">
        <f t="shared" si="26"/>
        <v>44.875</v>
      </c>
      <c r="J266" s="2">
        <f t="shared" si="27"/>
        <v>24693188</v>
      </c>
      <c r="K266" s="22">
        <v>1</v>
      </c>
      <c r="N266" t="str">
        <v>ML-13.5-13</v>
      </c>
      <c r="O266">
        <v>44.875</v>
      </c>
      <c r="P266" s="19">
        <v>24693188</v>
      </c>
    </row>
    <row r="267" spans="5:16" x14ac:dyDescent="0.25">
      <c r="E267" s="1">
        <f t="shared" si="24"/>
        <v>261</v>
      </c>
      <c r="F267" s="10" t="str">
        <f t="shared" si="25"/>
        <v>ML-13.5-13.5</v>
      </c>
      <c r="G267" s="14">
        <f t="shared" si="28"/>
        <v>13.5</v>
      </c>
      <c r="H267" s="14">
        <f t="shared" si="29"/>
        <v>13.5</v>
      </c>
      <c r="I267" s="4">
        <f t="shared" si="26"/>
        <v>46.5625</v>
      </c>
      <c r="J267" s="2">
        <f t="shared" si="27"/>
        <v>25493906</v>
      </c>
      <c r="K267" s="22">
        <v>1</v>
      </c>
      <c r="N267" t="str">
        <v>ML-13.5-13.5</v>
      </c>
      <c r="O267">
        <v>46.5625</v>
      </c>
      <c r="P267" s="19">
        <v>25493906</v>
      </c>
    </row>
    <row r="268" spans="5:16" x14ac:dyDescent="0.25">
      <c r="E268" s="1">
        <f t="shared" si="24"/>
        <v>262</v>
      </c>
      <c r="F268" s="10" t="str">
        <f t="shared" si="25"/>
        <v>ML-13.5-14</v>
      </c>
      <c r="G268" s="14">
        <f t="shared" si="28"/>
        <v>13.5</v>
      </c>
      <c r="H268" s="14">
        <f t="shared" si="29"/>
        <v>14</v>
      </c>
      <c r="I268" s="4">
        <f t="shared" si="26"/>
        <v>48.25</v>
      </c>
      <c r="J268" s="2">
        <f t="shared" si="27"/>
        <v>26294625</v>
      </c>
      <c r="K268" s="22">
        <v>1</v>
      </c>
      <c r="N268" t="str">
        <v>ML-13.5-14</v>
      </c>
      <c r="O268">
        <v>48.25</v>
      </c>
      <c r="P268" s="19">
        <v>26294625</v>
      </c>
    </row>
    <row r="269" spans="5:16" x14ac:dyDescent="0.25">
      <c r="E269" s="1">
        <f t="shared" si="24"/>
        <v>263</v>
      </c>
      <c r="F269" s="10" t="str">
        <f t="shared" si="25"/>
        <v>ML-13.5-14.5</v>
      </c>
      <c r="G269" s="14">
        <f t="shared" si="28"/>
        <v>13.5</v>
      </c>
      <c r="H269" s="14">
        <f t="shared" si="29"/>
        <v>14.5</v>
      </c>
      <c r="I269" s="4">
        <f t="shared" si="26"/>
        <v>49.9375</v>
      </c>
      <c r="J269" s="2">
        <f t="shared" si="27"/>
        <v>27095344</v>
      </c>
      <c r="K269" s="22">
        <v>1</v>
      </c>
      <c r="N269" t="str">
        <v>ML-13.5-14.5</v>
      </c>
      <c r="O269">
        <v>49.9375</v>
      </c>
      <c r="P269" s="19">
        <v>27095344</v>
      </c>
    </row>
    <row r="270" spans="5:16" x14ac:dyDescent="0.25">
      <c r="E270" s="1">
        <f t="shared" si="24"/>
        <v>264</v>
      </c>
      <c r="F270" s="10" t="str">
        <f t="shared" si="25"/>
        <v>ML-13.5-15</v>
      </c>
      <c r="G270" s="14">
        <f t="shared" si="28"/>
        <v>13.5</v>
      </c>
      <c r="H270" s="14">
        <f t="shared" si="29"/>
        <v>15</v>
      </c>
      <c r="I270" s="4">
        <f t="shared" si="26"/>
        <v>51.625</v>
      </c>
      <c r="J270" s="2">
        <f t="shared" si="27"/>
        <v>27896063</v>
      </c>
      <c r="K270" s="22">
        <v>1</v>
      </c>
      <c r="N270" t="str">
        <v>ML-13.5-15</v>
      </c>
      <c r="O270">
        <v>51.625</v>
      </c>
      <c r="P270" s="19">
        <v>27896063</v>
      </c>
    </row>
    <row r="271" spans="5:16" x14ac:dyDescent="0.25">
      <c r="E271" s="1">
        <f t="shared" si="24"/>
        <v>265</v>
      </c>
      <c r="F271" s="10" t="str">
        <f t="shared" si="25"/>
        <v>ML-13.5-15.5</v>
      </c>
      <c r="G271" s="14">
        <f t="shared" si="28"/>
        <v>13.5</v>
      </c>
      <c r="H271" s="14">
        <f t="shared" si="29"/>
        <v>15.5</v>
      </c>
      <c r="I271" s="4">
        <f t="shared" si="26"/>
        <v>53.3125</v>
      </c>
      <c r="J271" s="2">
        <f t="shared" si="27"/>
        <v>28696781</v>
      </c>
      <c r="K271" s="22">
        <v>1</v>
      </c>
      <c r="N271" t="str">
        <v>ML-13.5-15.5</v>
      </c>
      <c r="O271">
        <v>53.3125</v>
      </c>
      <c r="P271" s="19">
        <v>28696781</v>
      </c>
    </row>
    <row r="272" spans="5:16" x14ac:dyDescent="0.25">
      <c r="E272" s="1">
        <f t="shared" si="24"/>
        <v>266</v>
      </c>
      <c r="F272" s="10" t="str">
        <f t="shared" si="25"/>
        <v>ML-13.5-16</v>
      </c>
      <c r="G272" s="14">
        <f t="shared" si="28"/>
        <v>13.5</v>
      </c>
      <c r="H272" s="14">
        <f t="shared" si="29"/>
        <v>16</v>
      </c>
      <c r="I272" s="4">
        <f t="shared" si="26"/>
        <v>55</v>
      </c>
      <c r="J272" s="2">
        <f t="shared" si="27"/>
        <v>29497500</v>
      </c>
      <c r="K272" s="22">
        <v>1</v>
      </c>
      <c r="N272" t="str">
        <v>ML-13.5-16</v>
      </c>
      <c r="O272">
        <v>55</v>
      </c>
      <c r="P272" s="19">
        <v>29497500</v>
      </c>
    </row>
    <row r="273" spans="5:16" x14ac:dyDescent="0.25">
      <c r="E273" s="1">
        <f t="shared" si="24"/>
        <v>267</v>
      </c>
      <c r="F273" s="10"/>
      <c r="G273" s="14"/>
      <c r="H273" s="14"/>
      <c r="I273" s="4"/>
      <c r="J273" s="2"/>
      <c r="K273" s="21"/>
      <c r="P273" s="19"/>
    </row>
    <row r="274" spans="5:16" x14ac:dyDescent="0.25">
      <c r="E274" s="1">
        <f t="shared" si="24"/>
        <v>268</v>
      </c>
      <c r="F274" s="10"/>
      <c r="G274" s="14"/>
      <c r="H274" s="14"/>
      <c r="I274" s="4"/>
      <c r="J274" s="2"/>
      <c r="K274" s="21"/>
      <c r="P274" s="19"/>
    </row>
    <row r="275" spans="5:16" x14ac:dyDescent="0.25">
      <c r="E275" s="1">
        <f t="shared" si="24"/>
        <v>269</v>
      </c>
      <c r="F275" s="10"/>
      <c r="G275" s="14"/>
      <c r="H275" s="14"/>
      <c r="I275" s="4"/>
      <c r="J275" s="2"/>
      <c r="K275" s="21"/>
      <c r="P275" s="19"/>
    </row>
    <row r="276" spans="5:16" x14ac:dyDescent="0.25">
      <c r="E276" s="1">
        <f t="shared" si="24"/>
        <v>270</v>
      </c>
      <c r="F276" s="10"/>
      <c r="G276" s="14"/>
      <c r="H276" s="14"/>
      <c r="I276" s="4"/>
      <c r="J276" s="2"/>
      <c r="K276" s="21"/>
      <c r="P276" s="19"/>
    </row>
    <row r="277" spans="5:16" x14ac:dyDescent="0.25">
      <c r="E277" s="1">
        <f t="shared" si="24"/>
        <v>271</v>
      </c>
      <c r="F277" s="10"/>
      <c r="G277" s="14"/>
      <c r="H277" s="14"/>
      <c r="I277" s="4"/>
      <c r="J277" s="2"/>
      <c r="K277" s="21"/>
      <c r="P277" s="19"/>
    </row>
    <row r="278" spans="5:16" x14ac:dyDescent="0.25">
      <c r="E278" s="1">
        <f t="shared" si="24"/>
        <v>272</v>
      </c>
      <c r="F278" s="10"/>
      <c r="G278" s="14"/>
      <c r="H278" s="14"/>
      <c r="I278" s="4"/>
      <c r="J278" s="2"/>
      <c r="K278" s="21"/>
      <c r="P278" s="19"/>
    </row>
    <row r="279" spans="5:16" x14ac:dyDescent="0.25">
      <c r="E279" s="1">
        <f t="shared" si="24"/>
        <v>273</v>
      </c>
      <c r="F279" s="10"/>
      <c r="G279" s="14"/>
      <c r="H279" s="14"/>
      <c r="I279" s="4"/>
      <c r="J279" s="2"/>
      <c r="K279" s="21"/>
      <c r="P279" s="19"/>
    </row>
    <row r="280" spans="5:16" x14ac:dyDescent="0.25">
      <c r="E280" s="1">
        <f t="shared" si="24"/>
        <v>274</v>
      </c>
      <c r="F280" s="10"/>
      <c r="G280" s="14"/>
      <c r="H280" s="14"/>
      <c r="I280" s="4"/>
      <c r="J280" s="2"/>
      <c r="K280" s="21"/>
      <c r="P280" s="19"/>
    </row>
    <row r="281" spans="5:16" x14ac:dyDescent="0.25">
      <c r="E281" s="1">
        <f t="shared" si="24"/>
        <v>275</v>
      </c>
      <c r="F281" s="10"/>
      <c r="G281" s="14"/>
      <c r="H281" s="14"/>
      <c r="I281" s="4"/>
      <c r="J281" s="2"/>
      <c r="K281" s="21"/>
      <c r="P281" s="19"/>
    </row>
    <row r="282" spans="5:16" x14ac:dyDescent="0.25">
      <c r="E282" s="1">
        <f t="shared" si="24"/>
        <v>276</v>
      </c>
      <c r="F282" s="10"/>
      <c r="G282" s="14"/>
      <c r="H282" s="14"/>
      <c r="I282" s="4"/>
      <c r="J282" s="2"/>
      <c r="K282" s="21"/>
      <c r="P282" s="19"/>
    </row>
    <row r="283" spans="5:16" x14ac:dyDescent="0.25">
      <c r="E283" s="1">
        <f t="shared" si="24"/>
        <v>277</v>
      </c>
      <c r="F283" s="10"/>
      <c r="G283" s="14"/>
      <c r="H283" s="14"/>
      <c r="I283" s="4"/>
      <c r="J283" s="2"/>
      <c r="K283" s="21"/>
      <c r="P283" s="19"/>
    </row>
    <row r="284" spans="5:16" x14ac:dyDescent="0.25">
      <c r="E284" s="1">
        <f t="shared" si="24"/>
        <v>278</v>
      </c>
      <c r="F284" s="10"/>
      <c r="G284" s="14"/>
      <c r="H284" s="14"/>
      <c r="I284" s="4"/>
      <c r="J284" s="2"/>
      <c r="K284" s="21"/>
      <c r="P284" s="19"/>
    </row>
    <row r="285" spans="5:16" x14ac:dyDescent="0.25">
      <c r="E285" s="1">
        <f t="shared" si="24"/>
        <v>279</v>
      </c>
      <c r="F285" s="10"/>
      <c r="G285" s="14"/>
      <c r="H285" s="14"/>
      <c r="I285" s="4"/>
      <c r="J285" s="2"/>
      <c r="K285" s="21"/>
      <c r="P285" s="19"/>
    </row>
    <row r="286" spans="5:16" x14ac:dyDescent="0.25">
      <c r="E286" s="1">
        <f t="shared" si="24"/>
        <v>280</v>
      </c>
      <c r="F286" s="10"/>
      <c r="G286" s="14"/>
      <c r="H286" s="14"/>
      <c r="I286" s="4"/>
      <c r="J286" s="2"/>
      <c r="K286" s="21"/>
      <c r="P286" s="19"/>
    </row>
    <row r="287" spans="5:16" x14ac:dyDescent="0.25">
      <c r="E287" s="1">
        <f t="shared" si="24"/>
        <v>281</v>
      </c>
      <c r="F287" s="10"/>
      <c r="G287" s="14"/>
      <c r="H287" s="14"/>
      <c r="I287" s="4"/>
      <c r="J287" s="2"/>
      <c r="K287" s="21"/>
      <c r="P287" s="19"/>
    </row>
    <row r="288" spans="5:16" x14ac:dyDescent="0.25">
      <c r="E288" s="1">
        <f t="shared" si="24"/>
        <v>282</v>
      </c>
      <c r="F288" s="10"/>
      <c r="G288" s="14"/>
      <c r="H288" s="14"/>
      <c r="I288" s="4"/>
      <c r="J288" s="2"/>
      <c r="K288" s="21"/>
      <c r="P288" s="19"/>
    </row>
    <row r="289" spans="5:16" x14ac:dyDescent="0.25">
      <c r="E289" s="1">
        <f t="shared" si="24"/>
        <v>283</v>
      </c>
      <c r="F289" s="10"/>
      <c r="G289" s="14"/>
      <c r="H289" s="14"/>
      <c r="I289" s="4"/>
      <c r="J289" s="2"/>
      <c r="K289" s="21"/>
      <c r="P289" s="19"/>
    </row>
    <row r="290" spans="5:16" x14ac:dyDescent="0.25">
      <c r="E290" s="1">
        <f t="shared" si="24"/>
        <v>284</v>
      </c>
      <c r="F290" s="10"/>
      <c r="G290" s="14"/>
      <c r="H290" s="14"/>
      <c r="I290" s="4"/>
      <c r="J290" s="2"/>
      <c r="K290" s="21"/>
      <c r="P290" s="19"/>
    </row>
    <row r="291" spans="5:16" x14ac:dyDescent="0.25">
      <c r="E291" s="1">
        <f t="shared" si="24"/>
        <v>285</v>
      </c>
      <c r="F291" s="10"/>
      <c r="G291" s="14"/>
      <c r="H291" s="14"/>
      <c r="I291" s="4"/>
      <c r="J291" s="2"/>
      <c r="K291" s="21"/>
      <c r="P291" s="19"/>
    </row>
    <row r="292" spans="5:16" x14ac:dyDescent="0.25">
      <c r="E292" s="1">
        <f t="shared" si="24"/>
        <v>286</v>
      </c>
      <c r="F292" s="10"/>
      <c r="G292" s="14"/>
      <c r="H292" s="14"/>
      <c r="I292" s="4"/>
      <c r="J292" s="2"/>
      <c r="K292" s="21"/>
      <c r="P292" s="19"/>
    </row>
    <row r="293" spans="5:16" x14ac:dyDescent="0.25">
      <c r="E293" s="1">
        <f t="shared" si="24"/>
        <v>287</v>
      </c>
      <c r="F293" s="10"/>
      <c r="G293" s="14"/>
      <c r="H293" s="14"/>
      <c r="I293" s="4"/>
      <c r="J293" s="2"/>
      <c r="K293" s="21"/>
      <c r="P293" s="19"/>
    </row>
    <row r="294" spans="5:16" x14ac:dyDescent="0.25">
      <c r="E294" s="1">
        <f t="shared" si="24"/>
        <v>288</v>
      </c>
      <c r="F294" s="10"/>
      <c r="G294" s="14"/>
      <c r="H294" s="14"/>
      <c r="I294" s="4"/>
      <c r="J294" s="2"/>
      <c r="K294" s="21"/>
      <c r="P294" s="19"/>
    </row>
    <row r="295" spans="5:16" x14ac:dyDescent="0.25">
      <c r="E295" s="1">
        <f t="shared" si="24"/>
        <v>289</v>
      </c>
      <c r="F295" s="10"/>
      <c r="G295" s="14"/>
      <c r="H295" s="14"/>
      <c r="I295" s="4"/>
      <c r="J295" s="2"/>
      <c r="K295" s="21"/>
      <c r="P295" s="19"/>
    </row>
    <row r="296" spans="5:16" x14ac:dyDescent="0.25">
      <c r="E296" s="1">
        <f t="shared" si="24"/>
        <v>290</v>
      </c>
      <c r="F296" s="10"/>
      <c r="G296" s="14"/>
      <c r="H296" s="14"/>
      <c r="I296" s="4"/>
      <c r="J296" s="2"/>
      <c r="K296" s="21"/>
      <c r="P296" s="19"/>
    </row>
    <row r="297" spans="5:16" x14ac:dyDescent="0.25">
      <c r="E297" s="1">
        <f t="shared" si="24"/>
        <v>291</v>
      </c>
      <c r="F297" s="10"/>
      <c r="G297" s="14"/>
      <c r="H297" s="14"/>
      <c r="I297" s="4"/>
      <c r="J297" s="2"/>
      <c r="K297" s="21"/>
      <c r="P297" s="19"/>
    </row>
    <row r="298" spans="5:16" x14ac:dyDescent="0.25">
      <c r="E298" s="1">
        <f t="shared" si="24"/>
        <v>292</v>
      </c>
      <c r="F298" s="10"/>
      <c r="G298" s="14"/>
      <c r="H298" s="14"/>
      <c r="I298" s="4"/>
      <c r="J298" s="2"/>
      <c r="K298" s="21"/>
      <c r="P298" s="19"/>
    </row>
    <row r="299" spans="5:16" x14ac:dyDescent="0.25">
      <c r="E299" s="1">
        <f t="shared" si="24"/>
        <v>293</v>
      </c>
      <c r="F299" s="10"/>
      <c r="G299" s="14"/>
      <c r="H299" s="14"/>
      <c r="I299" s="4"/>
      <c r="J299" s="2"/>
      <c r="K299" s="21"/>
      <c r="P299" s="19"/>
    </row>
    <row r="300" spans="5:16" x14ac:dyDescent="0.25">
      <c r="E300" s="1">
        <f t="shared" si="24"/>
        <v>294</v>
      </c>
      <c r="F300" s="10"/>
      <c r="G300" s="14"/>
      <c r="H300" s="14"/>
      <c r="I300" s="4"/>
      <c r="J300" s="2"/>
      <c r="K300" s="21"/>
      <c r="P300" s="19"/>
    </row>
    <row r="301" spans="5:16" x14ac:dyDescent="0.25">
      <c r="E301" s="1">
        <f t="shared" si="24"/>
        <v>295</v>
      </c>
      <c r="F301" s="10"/>
      <c r="G301" s="14"/>
      <c r="H301" s="14"/>
      <c r="I301" s="4"/>
      <c r="J301" s="2"/>
      <c r="K301" s="21"/>
      <c r="P301" s="19"/>
    </row>
    <row r="302" spans="5:16" x14ac:dyDescent="0.25">
      <c r="E302" s="1">
        <f t="shared" si="24"/>
        <v>296</v>
      </c>
      <c r="F302" s="10"/>
      <c r="G302" s="14"/>
      <c r="H302" s="14"/>
      <c r="I302" s="4"/>
      <c r="J302" s="2"/>
      <c r="K302" s="21"/>
      <c r="P302" s="19"/>
    </row>
    <row r="303" spans="5:16" x14ac:dyDescent="0.25">
      <c r="E303" s="1">
        <f t="shared" si="24"/>
        <v>297</v>
      </c>
      <c r="F303" s="10"/>
      <c r="G303" s="14"/>
      <c r="H303" s="14"/>
      <c r="I303" s="4"/>
      <c r="J303" s="2"/>
      <c r="K303" s="21"/>
      <c r="P303" s="19"/>
    </row>
    <row r="304" spans="5:16" x14ac:dyDescent="0.25">
      <c r="E304" s="1">
        <f t="shared" si="24"/>
        <v>298</v>
      </c>
      <c r="F304" s="10"/>
      <c r="G304" s="14"/>
      <c r="H304" s="14"/>
      <c r="I304" s="4"/>
      <c r="J304" s="2"/>
      <c r="K304" s="21"/>
      <c r="P304" s="19"/>
    </row>
    <row r="305" spans="5:16" x14ac:dyDescent="0.25">
      <c r="E305" s="1">
        <f t="shared" si="24"/>
        <v>299</v>
      </c>
      <c r="F305" s="10"/>
      <c r="G305" s="14"/>
      <c r="H305" s="14"/>
      <c r="I305" s="4"/>
      <c r="J305" s="2"/>
      <c r="K305" s="21"/>
      <c r="P305" s="19"/>
    </row>
    <row r="306" spans="5:16" x14ac:dyDescent="0.25">
      <c r="E306" s="1">
        <f t="shared" si="24"/>
        <v>300</v>
      </c>
      <c r="F306" s="10"/>
      <c r="G306" s="14"/>
      <c r="H306" s="14"/>
      <c r="I306" s="4"/>
      <c r="J306" s="2"/>
      <c r="K306" s="21"/>
      <c r="P306" s="19"/>
    </row>
    <row r="307" spans="5:16" x14ac:dyDescent="0.25">
      <c r="E307" s="1">
        <f t="shared" si="24"/>
        <v>301</v>
      </c>
      <c r="F307" s="10"/>
      <c r="G307" s="14"/>
      <c r="H307" s="14"/>
      <c r="I307" s="4"/>
      <c r="J307" s="2"/>
      <c r="K307" s="21"/>
      <c r="P307" s="19"/>
    </row>
    <row r="308" spans="5:16" x14ac:dyDescent="0.25">
      <c r="E308" s="1">
        <f t="shared" si="24"/>
        <v>302</v>
      </c>
      <c r="F308" s="10"/>
      <c r="G308" s="14"/>
      <c r="H308" s="14"/>
      <c r="I308" s="4"/>
      <c r="J308" s="2"/>
      <c r="K308" s="21"/>
      <c r="P308" s="19"/>
    </row>
    <row r="309" spans="5:16" x14ac:dyDescent="0.25">
      <c r="E309" s="1">
        <f t="shared" si="24"/>
        <v>303</v>
      </c>
      <c r="F309" s="10"/>
      <c r="G309" s="14"/>
      <c r="H309" s="14"/>
      <c r="I309" s="4"/>
      <c r="J309" s="2"/>
      <c r="K309" s="21"/>
      <c r="P309" s="19"/>
    </row>
    <row r="310" spans="5:16" x14ac:dyDescent="0.25">
      <c r="E310" s="1">
        <f t="shared" si="24"/>
        <v>304</v>
      </c>
      <c r="F310" s="10"/>
      <c r="G310" s="14"/>
      <c r="H310" s="14"/>
      <c r="I310" s="4"/>
      <c r="J310" s="2"/>
      <c r="K310" s="21"/>
      <c r="P310" s="19"/>
    </row>
    <row r="311" spans="5:16" x14ac:dyDescent="0.25">
      <c r="E311" s="1">
        <f t="shared" si="24"/>
        <v>305</v>
      </c>
      <c r="F311" s="10"/>
      <c r="G311" s="14"/>
      <c r="H311" s="14"/>
      <c r="I311" s="4"/>
      <c r="J311" s="2"/>
      <c r="K311" s="21"/>
      <c r="P311" s="19"/>
    </row>
    <row r="312" spans="5:16" x14ac:dyDescent="0.25">
      <c r="E312" s="1">
        <f t="shared" si="24"/>
        <v>306</v>
      </c>
      <c r="F312" s="10"/>
      <c r="G312" s="14"/>
      <c r="H312" s="14"/>
      <c r="I312" s="4"/>
      <c r="J312" s="2"/>
      <c r="K312" s="21"/>
      <c r="P312" s="19"/>
    </row>
    <row r="313" spans="5:16" x14ac:dyDescent="0.25">
      <c r="E313" s="1">
        <f t="shared" si="24"/>
        <v>307</v>
      </c>
      <c r="F313" s="10"/>
      <c r="G313" s="14"/>
      <c r="H313" s="14"/>
      <c r="I313" s="4"/>
      <c r="J313" s="2"/>
      <c r="K313" s="21"/>
      <c r="P313" s="19"/>
    </row>
    <row r="314" spans="5:16" x14ac:dyDescent="0.25">
      <c r="E314" s="1">
        <f t="shared" si="24"/>
        <v>308</v>
      </c>
      <c r="F314" s="10"/>
      <c r="G314" s="14"/>
      <c r="H314" s="14"/>
      <c r="I314" s="4"/>
      <c r="J314" s="2"/>
      <c r="K314" s="21"/>
      <c r="P314" s="19"/>
    </row>
    <row r="315" spans="5:16" x14ac:dyDescent="0.25">
      <c r="E315" s="1">
        <f t="shared" si="24"/>
        <v>309</v>
      </c>
      <c r="F315" s="10"/>
      <c r="G315" s="14"/>
      <c r="H315" s="14"/>
      <c r="I315" s="4"/>
      <c r="J315" s="2"/>
      <c r="K315" s="21"/>
      <c r="P315" s="19"/>
    </row>
    <row r="316" spans="5:16" x14ac:dyDescent="0.25">
      <c r="E316" s="1">
        <f t="shared" si="24"/>
        <v>310</v>
      </c>
      <c r="F316" s="10"/>
      <c r="G316" s="14"/>
      <c r="H316" s="14"/>
      <c r="I316" s="4"/>
      <c r="J316" s="2"/>
      <c r="K316" s="21"/>
      <c r="P316" s="19"/>
    </row>
    <row r="317" spans="5:16" x14ac:dyDescent="0.25">
      <c r="E317" s="1">
        <f t="shared" si="24"/>
        <v>311</v>
      </c>
      <c r="F317" s="10"/>
      <c r="G317" s="14"/>
      <c r="H317" s="14"/>
      <c r="I317" s="4"/>
      <c r="J317" s="2"/>
      <c r="K317" s="21"/>
      <c r="P317" s="19"/>
    </row>
    <row r="318" spans="5:16" x14ac:dyDescent="0.25">
      <c r="E318" s="1">
        <f t="shared" si="24"/>
        <v>312</v>
      </c>
      <c r="F318" s="10"/>
      <c r="G318" s="14"/>
      <c r="H318" s="14"/>
      <c r="I318" s="4"/>
      <c r="J318" s="2"/>
      <c r="K318" s="21"/>
      <c r="P318" s="19"/>
    </row>
    <row r="319" spans="5:16" x14ac:dyDescent="0.25">
      <c r="E319" s="1">
        <f t="shared" si="24"/>
        <v>313</v>
      </c>
      <c r="F319" s="10"/>
      <c r="G319" s="14"/>
      <c r="H319" s="14"/>
      <c r="I319" s="4"/>
      <c r="J319" s="2"/>
      <c r="K319" s="21"/>
      <c r="P319" s="19"/>
    </row>
    <row r="320" spans="5:16" x14ac:dyDescent="0.25">
      <c r="E320" s="1">
        <f t="shared" si="24"/>
        <v>314</v>
      </c>
      <c r="F320" s="10"/>
      <c r="G320" s="14"/>
      <c r="H320" s="14"/>
      <c r="I320" s="4"/>
      <c r="J320" s="2"/>
      <c r="K320" s="21"/>
      <c r="P320" s="19"/>
    </row>
    <row r="321" spans="5:16" x14ac:dyDescent="0.25">
      <c r="E321" s="1">
        <f t="shared" si="24"/>
        <v>315</v>
      </c>
      <c r="F321" s="10"/>
      <c r="G321" s="14"/>
      <c r="H321" s="14"/>
      <c r="I321" s="4"/>
      <c r="J321" s="2"/>
      <c r="K321" s="21"/>
      <c r="P321" s="19"/>
    </row>
    <row r="322" spans="5:16" x14ac:dyDescent="0.25">
      <c r="E322" s="1">
        <f t="shared" si="24"/>
        <v>316</v>
      </c>
      <c r="F322" s="10"/>
      <c r="G322" s="14"/>
      <c r="H322" s="14"/>
      <c r="I322" s="4"/>
      <c r="J322" s="2"/>
      <c r="K322" s="21"/>
      <c r="P322" s="19"/>
    </row>
    <row r="323" spans="5:16" x14ac:dyDescent="0.25">
      <c r="E323" s="1">
        <f t="shared" si="24"/>
        <v>317</v>
      </c>
      <c r="F323" s="10"/>
      <c r="G323" s="14"/>
      <c r="H323" s="14"/>
      <c r="I323" s="4"/>
      <c r="J323" s="2"/>
      <c r="K323" s="21"/>
      <c r="P323" s="19"/>
    </row>
    <row r="324" spans="5:16" x14ac:dyDescent="0.25">
      <c r="E324" s="1">
        <f t="shared" si="24"/>
        <v>318</v>
      </c>
      <c r="F324" s="10"/>
      <c r="G324" s="14"/>
      <c r="H324" s="14"/>
      <c r="I324" s="4"/>
      <c r="J324" s="2"/>
      <c r="K324" s="21"/>
      <c r="P324" s="19"/>
    </row>
    <row r="325" spans="5:16" x14ac:dyDescent="0.25">
      <c r="E325" s="1">
        <f t="shared" si="24"/>
        <v>319</v>
      </c>
      <c r="F325" s="10"/>
      <c r="G325" s="14"/>
      <c r="H325" s="14"/>
      <c r="I325" s="4"/>
      <c r="J325" s="2"/>
      <c r="K325" s="21"/>
      <c r="P325" s="19"/>
    </row>
    <row r="326" spans="5:16" x14ac:dyDescent="0.25">
      <c r="E326" s="1">
        <f t="shared" si="24"/>
        <v>320</v>
      </c>
      <c r="F326" s="10"/>
      <c r="G326" s="14"/>
      <c r="H326" s="14"/>
      <c r="I326" s="4"/>
      <c r="J326" s="2"/>
      <c r="K326" s="21"/>
      <c r="P326" s="19"/>
    </row>
    <row r="327" spans="5:16" x14ac:dyDescent="0.25">
      <c r="E327" s="1">
        <f t="shared" si="24"/>
        <v>321</v>
      </c>
      <c r="F327" s="10"/>
      <c r="G327" s="14"/>
      <c r="H327" s="14"/>
      <c r="I327" s="4"/>
      <c r="J327" s="2"/>
      <c r="K327" s="21"/>
      <c r="P327" s="19"/>
    </row>
    <row r="328" spans="5:16" x14ac:dyDescent="0.25">
      <c r="E328" s="1">
        <f t="shared" ref="E328" si="30">ROW()-6</f>
        <v>322</v>
      </c>
      <c r="F328" s="10"/>
      <c r="G328" s="14"/>
      <c r="H328" s="14"/>
      <c r="I328" s="4"/>
      <c r="J328" s="2"/>
      <c r="K328" s="21"/>
      <c r="P328" s="19"/>
    </row>
    <row r="329" spans="5:16" x14ac:dyDescent="0.25">
      <c r="P329" s="19"/>
    </row>
    <row r="330" spans="5:16" x14ac:dyDescent="0.25">
      <c r="P330" s="19"/>
    </row>
    <row r="331" spans="5:16" x14ac:dyDescent="0.25">
      <c r="P331" s="19"/>
    </row>
    <row r="332" spans="5:16" x14ac:dyDescent="0.25">
      <c r="P332" s="19"/>
    </row>
    <row r="333" spans="5:16" x14ac:dyDescent="0.25">
      <c r="P333" s="19"/>
    </row>
    <row r="334" spans="5:16" x14ac:dyDescent="0.25">
      <c r="P334" s="19"/>
    </row>
    <row r="335" spans="5:16" x14ac:dyDescent="0.25">
      <c r="P335" s="19"/>
    </row>
    <row r="336" spans="5:16" x14ac:dyDescent="0.25">
      <c r="P336" s="19"/>
    </row>
    <row r="337" spans="16:16" x14ac:dyDescent="0.25">
      <c r="P337" s="19"/>
    </row>
    <row r="338" spans="16:16" x14ac:dyDescent="0.25">
      <c r="P338" s="19"/>
    </row>
    <row r="339" spans="16:16" x14ac:dyDescent="0.25">
      <c r="P339" s="19"/>
    </row>
    <row r="340" spans="16:16" x14ac:dyDescent="0.25">
      <c r="P340" s="19"/>
    </row>
    <row r="341" spans="16:16" x14ac:dyDescent="0.25">
      <c r="P341" s="19"/>
    </row>
    <row r="342" spans="16:16" x14ac:dyDescent="0.25">
      <c r="P342" s="19"/>
    </row>
    <row r="343" spans="16:16" x14ac:dyDescent="0.25">
      <c r="P343" s="19"/>
    </row>
    <row r="344" spans="16:16" x14ac:dyDescent="0.25">
      <c r="P344" s="19"/>
    </row>
    <row r="345" spans="16:16" x14ac:dyDescent="0.25">
      <c r="P345" s="19"/>
    </row>
    <row r="346" spans="16:16" x14ac:dyDescent="0.25">
      <c r="P346" s="19"/>
    </row>
    <row r="347" spans="16:16" x14ac:dyDescent="0.25">
      <c r="P347" s="19"/>
    </row>
    <row r="348" spans="16:16" x14ac:dyDescent="0.25">
      <c r="P348" s="19"/>
    </row>
    <row r="349" spans="16:16" x14ac:dyDescent="0.25">
      <c r="P349" s="19"/>
    </row>
    <row r="350" spans="16:16" x14ac:dyDescent="0.25">
      <c r="P350" s="19"/>
    </row>
    <row r="351" spans="16:16" x14ac:dyDescent="0.25">
      <c r="P351" s="19"/>
    </row>
    <row r="352" spans="16:16" x14ac:dyDescent="0.25">
      <c r="P352" s="19"/>
    </row>
    <row r="353" spans="16:16" x14ac:dyDescent="0.25">
      <c r="P353" s="19"/>
    </row>
    <row r="354" spans="16:16" x14ac:dyDescent="0.25">
      <c r="P354" s="19"/>
    </row>
    <row r="355" spans="16:16" x14ac:dyDescent="0.25">
      <c r="P355" s="19"/>
    </row>
    <row r="356" spans="16:16" x14ac:dyDescent="0.25">
      <c r="P356" s="19"/>
    </row>
    <row r="357" spans="16:16" x14ac:dyDescent="0.25">
      <c r="P357" s="19"/>
    </row>
    <row r="358" spans="16:16" x14ac:dyDescent="0.25">
      <c r="P358" s="19"/>
    </row>
    <row r="359" spans="16:16" x14ac:dyDescent="0.25">
      <c r="P359" s="19"/>
    </row>
    <row r="360" spans="16:16" x14ac:dyDescent="0.25">
      <c r="P360" s="19"/>
    </row>
    <row r="361" spans="16:16" x14ac:dyDescent="0.25">
      <c r="P361" s="19"/>
    </row>
    <row r="362" spans="16:16" x14ac:dyDescent="0.25">
      <c r="P362" s="19"/>
    </row>
    <row r="363" spans="16:16" x14ac:dyDescent="0.25">
      <c r="P363" s="19"/>
    </row>
    <row r="364" spans="16:16" x14ac:dyDescent="0.25">
      <c r="P364" s="19"/>
    </row>
    <row r="365" spans="16:16" x14ac:dyDescent="0.25">
      <c r="P365" s="19"/>
    </row>
    <row r="366" spans="16:16" x14ac:dyDescent="0.25">
      <c r="P366" s="19"/>
    </row>
    <row r="367" spans="16:16" x14ac:dyDescent="0.25">
      <c r="P367" s="19"/>
    </row>
    <row r="368" spans="16:16" x14ac:dyDescent="0.25">
      <c r="P368" s="19"/>
    </row>
    <row r="369" spans="16:16" x14ac:dyDescent="0.25">
      <c r="P369" s="19"/>
    </row>
    <row r="370" spans="16:16" x14ac:dyDescent="0.25">
      <c r="P370" s="19"/>
    </row>
    <row r="371" spans="16:16" x14ac:dyDescent="0.25">
      <c r="P371" s="19"/>
    </row>
    <row r="372" spans="16:16" x14ac:dyDescent="0.25">
      <c r="P372" s="19"/>
    </row>
    <row r="373" spans="16:16" x14ac:dyDescent="0.25">
      <c r="P373" s="19"/>
    </row>
    <row r="374" spans="16:16" x14ac:dyDescent="0.25">
      <c r="P374" s="19"/>
    </row>
    <row r="375" spans="16:16" x14ac:dyDescent="0.25">
      <c r="P375" s="19"/>
    </row>
    <row r="376" spans="16:16" x14ac:dyDescent="0.25">
      <c r="P376" s="19"/>
    </row>
    <row r="377" spans="16:16" x14ac:dyDescent="0.25">
      <c r="P377" s="19"/>
    </row>
    <row r="378" spans="16:16" x14ac:dyDescent="0.25">
      <c r="P378" s="19"/>
    </row>
    <row r="379" spans="16:16" x14ac:dyDescent="0.25">
      <c r="P379" s="19"/>
    </row>
    <row r="380" spans="16:16" x14ac:dyDescent="0.25">
      <c r="P380" s="19"/>
    </row>
    <row r="381" spans="16:16" x14ac:dyDescent="0.25">
      <c r="P381" s="19"/>
    </row>
    <row r="382" spans="16:16" x14ac:dyDescent="0.25">
      <c r="P382" s="19"/>
    </row>
    <row r="383" spans="16:16" x14ac:dyDescent="0.25">
      <c r="P383" s="19"/>
    </row>
    <row r="384" spans="16:16" x14ac:dyDescent="0.25">
      <c r="P384" s="19"/>
    </row>
    <row r="385" spans="16:16" x14ac:dyDescent="0.25">
      <c r="P385" s="19"/>
    </row>
    <row r="386" spans="16:16" x14ac:dyDescent="0.25">
      <c r="P386" s="19"/>
    </row>
    <row r="387" spans="16:16" x14ac:dyDescent="0.25">
      <c r="P387" s="19"/>
    </row>
    <row r="388" spans="16:16" x14ac:dyDescent="0.25">
      <c r="P388" s="19"/>
    </row>
    <row r="389" spans="16:16" x14ac:dyDescent="0.25">
      <c r="P389" s="19"/>
    </row>
    <row r="390" spans="16:16" x14ac:dyDescent="0.25">
      <c r="P390" s="19"/>
    </row>
    <row r="391" spans="16:16" x14ac:dyDescent="0.25">
      <c r="P391" s="19"/>
    </row>
    <row r="392" spans="16:16" x14ac:dyDescent="0.25">
      <c r="P392" s="19"/>
    </row>
    <row r="393" spans="16:16" x14ac:dyDescent="0.25">
      <c r="P393" s="19"/>
    </row>
    <row r="394" spans="16:16" x14ac:dyDescent="0.25">
      <c r="P394" s="19"/>
    </row>
    <row r="395" spans="16:16" x14ac:dyDescent="0.25">
      <c r="P395" s="19"/>
    </row>
    <row r="396" spans="16:16" x14ac:dyDescent="0.25">
      <c r="P396" s="19"/>
    </row>
    <row r="397" spans="16:16" x14ac:dyDescent="0.25">
      <c r="P397" s="19"/>
    </row>
    <row r="398" spans="16:16" x14ac:dyDescent="0.25">
      <c r="P398" s="19"/>
    </row>
    <row r="399" spans="16:16" x14ac:dyDescent="0.25">
      <c r="P399" s="19"/>
    </row>
    <row r="400" spans="16:16" x14ac:dyDescent="0.25">
      <c r="P400" s="19"/>
    </row>
    <row r="401" spans="16:16" x14ac:dyDescent="0.25">
      <c r="P401" s="19"/>
    </row>
    <row r="402" spans="16:16" x14ac:dyDescent="0.25">
      <c r="P402" s="19"/>
    </row>
    <row r="403" spans="16:16" x14ac:dyDescent="0.25">
      <c r="P403" s="19"/>
    </row>
    <row r="404" spans="16:16" x14ac:dyDescent="0.25">
      <c r="P404" s="19"/>
    </row>
    <row r="405" spans="16:16" x14ac:dyDescent="0.25">
      <c r="P405" s="19"/>
    </row>
    <row r="406" spans="16:16" x14ac:dyDescent="0.25">
      <c r="P406" s="19"/>
    </row>
    <row r="407" spans="16:16" x14ac:dyDescent="0.25">
      <c r="P407" s="19"/>
    </row>
    <row r="408" spans="16:16" x14ac:dyDescent="0.25">
      <c r="P408" s="19"/>
    </row>
    <row r="409" spans="16:16" x14ac:dyDescent="0.25">
      <c r="P409" s="19"/>
    </row>
    <row r="410" spans="16:16" x14ac:dyDescent="0.25">
      <c r="P410" s="19"/>
    </row>
    <row r="411" spans="16:16" x14ac:dyDescent="0.25">
      <c r="P411" s="19"/>
    </row>
    <row r="412" spans="16:16" x14ac:dyDescent="0.25">
      <c r="P412" s="19"/>
    </row>
    <row r="413" spans="16:16" x14ac:dyDescent="0.25">
      <c r="P413" s="19"/>
    </row>
    <row r="414" spans="16:16" x14ac:dyDescent="0.25">
      <c r="P414" s="19"/>
    </row>
    <row r="415" spans="16:16" x14ac:dyDescent="0.25">
      <c r="P415" s="19"/>
    </row>
    <row r="416" spans="16:16" x14ac:dyDescent="0.25">
      <c r="P416" s="19"/>
    </row>
    <row r="417" spans="16:16" x14ac:dyDescent="0.25">
      <c r="P417" s="19"/>
    </row>
    <row r="418" spans="16:16" x14ac:dyDescent="0.25">
      <c r="P418" s="19"/>
    </row>
    <row r="419" spans="16:16" x14ac:dyDescent="0.25">
      <c r="P419" s="19"/>
    </row>
    <row r="420" spans="16:16" x14ac:dyDescent="0.25">
      <c r="P420" s="19"/>
    </row>
    <row r="421" spans="16:16" x14ac:dyDescent="0.25">
      <c r="P421" s="19"/>
    </row>
    <row r="422" spans="16:16" x14ac:dyDescent="0.25">
      <c r="P422" s="19"/>
    </row>
    <row r="423" spans="16:16" x14ac:dyDescent="0.25">
      <c r="P423" s="19"/>
    </row>
    <row r="424" spans="16:16" x14ac:dyDescent="0.25">
      <c r="P424" s="19"/>
    </row>
    <row r="425" spans="16:16" x14ac:dyDescent="0.25">
      <c r="P425" s="19"/>
    </row>
    <row r="426" spans="16:16" x14ac:dyDescent="0.25">
      <c r="P426" s="19"/>
    </row>
    <row r="427" spans="16:16" x14ac:dyDescent="0.25">
      <c r="P427" s="19"/>
    </row>
    <row r="428" spans="16:16" x14ac:dyDescent="0.25">
      <c r="P428" s="19"/>
    </row>
    <row r="429" spans="16:16" x14ac:dyDescent="0.25">
      <c r="P429" s="19"/>
    </row>
    <row r="430" spans="16:16" x14ac:dyDescent="0.25">
      <c r="P430" s="19"/>
    </row>
    <row r="431" spans="16:16" x14ac:dyDescent="0.25">
      <c r="P431" s="19"/>
    </row>
    <row r="432" spans="16:16" x14ac:dyDescent="0.25">
      <c r="P432" s="19"/>
    </row>
    <row r="433" spans="16:16" x14ac:dyDescent="0.25">
      <c r="P433" s="19"/>
    </row>
    <row r="434" spans="16:16" x14ac:dyDescent="0.25">
      <c r="P434" s="19"/>
    </row>
    <row r="435" spans="16:16" x14ac:dyDescent="0.25">
      <c r="P435" s="19"/>
    </row>
    <row r="436" spans="16:16" x14ac:dyDescent="0.25">
      <c r="P436" s="19"/>
    </row>
    <row r="437" spans="16:16" x14ac:dyDescent="0.25">
      <c r="P437" s="19"/>
    </row>
    <row r="438" spans="16:16" x14ac:dyDescent="0.25">
      <c r="P438" s="19"/>
    </row>
    <row r="439" spans="16:16" x14ac:dyDescent="0.25">
      <c r="P439" s="19"/>
    </row>
    <row r="440" spans="16:16" x14ac:dyDescent="0.25">
      <c r="P440" s="19"/>
    </row>
    <row r="441" spans="16:16" x14ac:dyDescent="0.25">
      <c r="P441" s="19"/>
    </row>
    <row r="442" spans="16:16" x14ac:dyDescent="0.25">
      <c r="P442" s="19"/>
    </row>
    <row r="443" spans="16:16" x14ac:dyDescent="0.25">
      <c r="P443" s="19"/>
    </row>
    <row r="444" spans="16:16" x14ac:dyDescent="0.25">
      <c r="P444" s="19"/>
    </row>
    <row r="445" spans="16:16" x14ac:dyDescent="0.25">
      <c r="P445" s="19"/>
    </row>
    <row r="446" spans="16:16" x14ac:dyDescent="0.25">
      <c r="P446" s="19"/>
    </row>
    <row r="447" spans="16:16" x14ac:dyDescent="0.25">
      <c r="P447" s="19"/>
    </row>
    <row r="448" spans="16:16" x14ac:dyDescent="0.25">
      <c r="P448" s="19"/>
    </row>
    <row r="449" spans="16:16" x14ac:dyDescent="0.25">
      <c r="P449" s="19"/>
    </row>
    <row r="450" spans="16:16" x14ac:dyDescent="0.25">
      <c r="P450" s="19"/>
    </row>
    <row r="451" spans="16:16" x14ac:dyDescent="0.25">
      <c r="P451" s="19"/>
    </row>
    <row r="452" spans="16:16" x14ac:dyDescent="0.25">
      <c r="P452" s="19"/>
    </row>
    <row r="453" spans="16:16" x14ac:dyDescent="0.25">
      <c r="P453" s="19"/>
    </row>
    <row r="454" spans="16:16" x14ac:dyDescent="0.25">
      <c r="P454" s="19"/>
    </row>
    <row r="455" spans="16:16" x14ac:dyDescent="0.25">
      <c r="P455" s="19"/>
    </row>
    <row r="456" spans="16:16" x14ac:dyDescent="0.25">
      <c r="P456" s="19"/>
    </row>
    <row r="457" spans="16:16" x14ac:dyDescent="0.25">
      <c r="P457" s="19"/>
    </row>
    <row r="458" spans="16:16" x14ac:dyDescent="0.25">
      <c r="P458" s="19"/>
    </row>
    <row r="459" spans="16:16" x14ac:dyDescent="0.25">
      <c r="P459" s="19"/>
    </row>
    <row r="460" spans="16:16" x14ac:dyDescent="0.25">
      <c r="P460" s="19"/>
    </row>
    <row r="461" spans="16:16" x14ac:dyDescent="0.25">
      <c r="P461" s="19"/>
    </row>
    <row r="462" spans="16:16" x14ac:dyDescent="0.25">
      <c r="P462" s="19"/>
    </row>
    <row r="463" spans="16:16" x14ac:dyDescent="0.25">
      <c r="P463" s="19"/>
    </row>
    <row r="464" spans="16:16" x14ac:dyDescent="0.25">
      <c r="P464" s="19"/>
    </row>
    <row r="465" spans="16:16" x14ac:dyDescent="0.25">
      <c r="P465" s="19"/>
    </row>
    <row r="466" spans="16:16" x14ac:dyDescent="0.25">
      <c r="P466" s="19"/>
    </row>
    <row r="467" spans="16:16" x14ac:dyDescent="0.25">
      <c r="P467" s="19"/>
    </row>
    <row r="468" spans="16:16" x14ac:dyDescent="0.25">
      <c r="P468" s="19"/>
    </row>
    <row r="469" spans="16:16" x14ac:dyDescent="0.25">
      <c r="P469" s="19"/>
    </row>
    <row r="470" spans="16:16" x14ac:dyDescent="0.25">
      <c r="P470" s="19"/>
    </row>
    <row r="471" spans="16:16" x14ac:dyDescent="0.25">
      <c r="P471" s="19"/>
    </row>
    <row r="472" spans="16:16" x14ac:dyDescent="0.25">
      <c r="P472" s="19"/>
    </row>
    <row r="473" spans="16:16" x14ac:dyDescent="0.25">
      <c r="P473" s="19"/>
    </row>
    <row r="474" spans="16:16" x14ac:dyDescent="0.25">
      <c r="P474" s="19"/>
    </row>
    <row r="475" spans="16:16" x14ac:dyDescent="0.25">
      <c r="P475" s="19"/>
    </row>
    <row r="476" spans="16:16" x14ac:dyDescent="0.25">
      <c r="P476" s="19"/>
    </row>
    <row r="477" spans="16:16" x14ac:dyDescent="0.25">
      <c r="P477" s="19"/>
    </row>
    <row r="478" spans="16:16" x14ac:dyDescent="0.25">
      <c r="P478" s="19"/>
    </row>
    <row r="479" spans="16:16" x14ac:dyDescent="0.25">
      <c r="P479" s="19"/>
    </row>
    <row r="480" spans="16:16" x14ac:dyDescent="0.25">
      <c r="P480" s="19"/>
    </row>
    <row r="481" spans="16:16" x14ac:dyDescent="0.25">
      <c r="P481" s="19"/>
    </row>
    <row r="482" spans="16:16" x14ac:dyDescent="0.25">
      <c r="P482" s="19"/>
    </row>
    <row r="483" spans="16:16" x14ac:dyDescent="0.25">
      <c r="P483" s="19"/>
    </row>
    <row r="484" spans="16:16" x14ac:dyDescent="0.25">
      <c r="P484" s="19"/>
    </row>
    <row r="485" spans="16:16" x14ac:dyDescent="0.25">
      <c r="P485" s="19"/>
    </row>
    <row r="486" spans="16:16" x14ac:dyDescent="0.25">
      <c r="P486" s="19"/>
    </row>
    <row r="487" spans="16:16" x14ac:dyDescent="0.25">
      <c r="P487" s="19"/>
    </row>
    <row r="488" spans="16:16" x14ac:dyDescent="0.25">
      <c r="P488" s="19"/>
    </row>
    <row r="489" spans="16:16" x14ac:dyDescent="0.25">
      <c r="P489" s="19"/>
    </row>
    <row r="490" spans="16:16" x14ac:dyDescent="0.25">
      <c r="P490" s="19"/>
    </row>
    <row r="491" spans="16:16" x14ac:dyDescent="0.25">
      <c r="P491" s="19"/>
    </row>
    <row r="492" spans="16:16" x14ac:dyDescent="0.25">
      <c r="P492" s="19"/>
    </row>
    <row r="493" spans="16:16" x14ac:dyDescent="0.25">
      <c r="P493" s="19"/>
    </row>
    <row r="494" spans="16:16" x14ac:dyDescent="0.25">
      <c r="P494" s="19"/>
    </row>
    <row r="495" spans="16:16" x14ac:dyDescent="0.25">
      <c r="P495" s="19"/>
    </row>
    <row r="496" spans="16:16" x14ac:dyDescent="0.25">
      <c r="P496" s="19"/>
    </row>
    <row r="497" spans="16:16" x14ac:dyDescent="0.25">
      <c r="P497" s="19"/>
    </row>
    <row r="498" spans="16:16" x14ac:dyDescent="0.25">
      <c r="P498" s="19"/>
    </row>
    <row r="499" spans="16:16" x14ac:dyDescent="0.25">
      <c r="P499" s="19"/>
    </row>
    <row r="500" spans="16:16" x14ac:dyDescent="0.25">
      <c r="P500" s="19"/>
    </row>
    <row r="501" spans="16:16" x14ac:dyDescent="0.25">
      <c r="P501" s="19"/>
    </row>
    <row r="502" spans="16:16" x14ac:dyDescent="0.25">
      <c r="P502" s="19"/>
    </row>
    <row r="503" spans="16:16" x14ac:dyDescent="0.25">
      <c r="P503" s="19"/>
    </row>
    <row r="504" spans="16:16" x14ac:dyDescent="0.25">
      <c r="P504" s="19"/>
    </row>
    <row r="505" spans="16:16" x14ac:dyDescent="0.25">
      <c r="P505" s="19"/>
    </row>
    <row r="506" spans="16:16" x14ac:dyDescent="0.25">
      <c r="P506" s="19"/>
    </row>
    <row r="507" spans="16:16" x14ac:dyDescent="0.25">
      <c r="P507" s="19"/>
    </row>
    <row r="508" spans="16:16" x14ac:dyDescent="0.25">
      <c r="P508" s="19"/>
    </row>
    <row r="509" spans="16:16" x14ac:dyDescent="0.25">
      <c r="P509" s="19"/>
    </row>
    <row r="510" spans="16:16" x14ac:dyDescent="0.25">
      <c r="P510" s="19"/>
    </row>
    <row r="511" spans="16:16" x14ac:dyDescent="0.25">
      <c r="P511" s="19"/>
    </row>
    <row r="512" spans="16:16" x14ac:dyDescent="0.25">
      <c r="P512" s="19"/>
    </row>
    <row r="513" spans="16:16" x14ac:dyDescent="0.25">
      <c r="P513" s="19"/>
    </row>
    <row r="514" spans="16:16" x14ac:dyDescent="0.25">
      <c r="P514" s="19"/>
    </row>
    <row r="515" spans="16:16" x14ac:dyDescent="0.25">
      <c r="P515" s="19"/>
    </row>
    <row r="516" spans="16:16" x14ac:dyDescent="0.25">
      <c r="P516" s="19"/>
    </row>
    <row r="517" spans="16:16" x14ac:dyDescent="0.25">
      <c r="P517" s="19"/>
    </row>
    <row r="518" spans="16:16" x14ac:dyDescent="0.25">
      <c r="P518" s="19"/>
    </row>
    <row r="519" spans="16:16" x14ac:dyDescent="0.25">
      <c r="P519" s="19"/>
    </row>
    <row r="520" spans="16:16" x14ac:dyDescent="0.25">
      <c r="P520" s="19"/>
    </row>
    <row r="521" spans="16:16" x14ac:dyDescent="0.25">
      <c r="P521" s="19"/>
    </row>
    <row r="522" spans="16:16" x14ac:dyDescent="0.25">
      <c r="P522" s="19"/>
    </row>
    <row r="523" spans="16:16" x14ac:dyDescent="0.25">
      <c r="P523" s="19"/>
    </row>
    <row r="524" spans="16:16" x14ac:dyDescent="0.25">
      <c r="P524" s="19"/>
    </row>
    <row r="525" spans="16:16" x14ac:dyDescent="0.25">
      <c r="P525" s="19"/>
    </row>
    <row r="526" spans="16:16" x14ac:dyDescent="0.25">
      <c r="P526" s="19"/>
    </row>
    <row r="527" spans="16:16" x14ac:dyDescent="0.25">
      <c r="P527" s="19"/>
    </row>
    <row r="528" spans="16:16" x14ac:dyDescent="0.25">
      <c r="P528" s="19"/>
    </row>
    <row r="529" spans="16:16" x14ac:dyDescent="0.25">
      <c r="P529" s="19"/>
    </row>
    <row r="530" spans="16:16" x14ac:dyDescent="0.25">
      <c r="P530" s="19"/>
    </row>
    <row r="531" spans="16:16" x14ac:dyDescent="0.25">
      <c r="P531" s="19"/>
    </row>
    <row r="532" spans="16:16" x14ac:dyDescent="0.25">
      <c r="P532" s="19"/>
    </row>
    <row r="533" spans="16:16" x14ac:dyDescent="0.25">
      <c r="P533" s="19"/>
    </row>
    <row r="534" spans="16:16" x14ac:dyDescent="0.25">
      <c r="P534" s="19"/>
    </row>
    <row r="535" spans="16:16" x14ac:dyDescent="0.25">
      <c r="P535" s="19"/>
    </row>
    <row r="536" spans="16:16" x14ac:dyDescent="0.25">
      <c r="P536" s="19"/>
    </row>
    <row r="537" spans="16:16" x14ac:dyDescent="0.25">
      <c r="P537" s="19"/>
    </row>
    <row r="538" spans="16:16" x14ac:dyDescent="0.25">
      <c r="P538" s="19"/>
    </row>
    <row r="539" spans="16:16" x14ac:dyDescent="0.25">
      <c r="P539" s="19"/>
    </row>
    <row r="540" spans="16:16" x14ac:dyDescent="0.25">
      <c r="P540" s="19"/>
    </row>
    <row r="541" spans="16:16" x14ac:dyDescent="0.25">
      <c r="P541" s="19"/>
    </row>
    <row r="542" spans="16:16" x14ac:dyDescent="0.25">
      <c r="P542" s="19"/>
    </row>
    <row r="543" spans="16:16" x14ac:dyDescent="0.25">
      <c r="P543" s="19"/>
    </row>
    <row r="544" spans="16:16" x14ac:dyDescent="0.25">
      <c r="P544" s="19"/>
    </row>
    <row r="545" spans="16:16" x14ac:dyDescent="0.25">
      <c r="P545" s="19"/>
    </row>
    <row r="546" spans="16:16" x14ac:dyDescent="0.25">
      <c r="P546" s="19"/>
    </row>
    <row r="547" spans="16:16" x14ac:dyDescent="0.25">
      <c r="P547" s="19"/>
    </row>
    <row r="548" spans="16:16" x14ac:dyDescent="0.25">
      <c r="P548" s="19"/>
    </row>
    <row r="549" spans="16:16" x14ac:dyDescent="0.25">
      <c r="P549" s="19"/>
    </row>
    <row r="550" spans="16:16" x14ac:dyDescent="0.25">
      <c r="P550" s="19"/>
    </row>
    <row r="551" spans="16:16" x14ac:dyDescent="0.25">
      <c r="P551" s="19"/>
    </row>
    <row r="552" spans="16:16" x14ac:dyDescent="0.25">
      <c r="P552" s="19"/>
    </row>
    <row r="553" spans="16:16" x14ac:dyDescent="0.25">
      <c r="P553" s="19"/>
    </row>
    <row r="554" spans="16:16" x14ac:dyDescent="0.25">
      <c r="P554" s="19"/>
    </row>
    <row r="555" spans="16:16" x14ac:dyDescent="0.25">
      <c r="P555" s="19"/>
    </row>
    <row r="556" spans="16:16" x14ac:dyDescent="0.25">
      <c r="P556" s="19"/>
    </row>
    <row r="557" spans="16:16" x14ac:dyDescent="0.25">
      <c r="P557" s="19"/>
    </row>
    <row r="558" spans="16:16" x14ac:dyDescent="0.25">
      <c r="P558" s="19"/>
    </row>
    <row r="559" spans="16:16" x14ac:dyDescent="0.25">
      <c r="P559" s="19"/>
    </row>
    <row r="560" spans="16:16" x14ac:dyDescent="0.25">
      <c r="P560" s="19"/>
    </row>
    <row r="561" spans="16:16" x14ac:dyDescent="0.25">
      <c r="P561" s="19"/>
    </row>
    <row r="562" spans="16:16" x14ac:dyDescent="0.25">
      <c r="P562" s="19"/>
    </row>
    <row r="563" spans="16:16" x14ac:dyDescent="0.25">
      <c r="P563" s="19"/>
    </row>
    <row r="564" spans="16:16" x14ac:dyDescent="0.25">
      <c r="P564" s="19"/>
    </row>
    <row r="565" spans="16:16" x14ac:dyDescent="0.25">
      <c r="P565" s="19"/>
    </row>
    <row r="566" spans="16:16" x14ac:dyDescent="0.25">
      <c r="P566" s="19"/>
    </row>
    <row r="567" spans="16:16" x14ac:dyDescent="0.25">
      <c r="P567" s="19"/>
    </row>
    <row r="568" spans="16:16" x14ac:dyDescent="0.25">
      <c r="P568" s="19"/>
    </row>
    <row r="569" spans="16:16" x14ac:dyDescent="0.25">
      <c r="P569" s="19"/>
    </row>
    <row r="570" spans="16:16" x14ac:dyDescent="0.25">
      <c r="P570" s="19"/>
    </row>
    <row r="571" spans="16:16" x14ac:dyDescent="0.25">
      <c r="P571" s="19"/>
    </row>
    <row r="572" spans="16:16" x14ac:dyDescent="0.25">
      <c r="P572" s="19"/>
    </row>
    <row r="573" spans="16:16" x14ac:dyDescent="0.25">
      <c r="P573" s="19"/>
    </row>
    <row r="574" spans="16:16" x14ac:dyDescent="0.25">
      <c r="P574" s="19"/>
    </row>
    <row r="575" spans="16:16" x14ac:dyDescent="0.25">
      <c r="P575" s="19"/>
    </row>
    <row r="576" spans="16:16" x14ac:dyDescent="0.25">
      <c r="P576" s="19"/>
    </row>
    <row r="577" spans="16:16" x14ac:dyDescent="0.25">
      <c r="P577" s="19"/>
    </row>
    <row r="578" spans="16:16" x14ac:dyDescent="0.25">
      <c r="P578" s="19"/>
    </row>
    <row r="579" spans="16:16" x14ac:dyDescent="0.25">
      <c r="P579" s="19"/>
    </row>
    <row r="580" spans="16:16" x14ac:dyDescent="0.25">
      <c r="P580" s="19"/>
    </row>
    <row r="581" spans="16:16" x14ac:dyDescent="0.25">
      <c r="P581" s="19"/>
    </row>
    <row r="582" spans="16:16" x14ac:dyDescent="0.25">
      <c r="P582" s="19"/>
    </row>
    <row r="583" spans="16:16" x14ac:dyDescent="0.25">
      <c r="P583" s="19"/>
    </row>
    <row r="584" spans="16:16" x14ac:dyDescent="0.25">
      <c r="P584" s="19"/>
    </row>
    <row r="585" spans="16:16" x14ac:dyDescent="0.25">
      <c r="P585" s="19"/>
    </row>
    <row r="586" spans="16:16" x14ac:dyDescent="0.25">
      <c r="P586" s="19"/>
    </row>
    <row r="587" spans="16:16" x14ac:dyDescent="0.25">
      <c r="P587" s="19"/>
    </row>
    <row r="588" spans="16:16" x14ac:dyDescent="0.25">
      <c r="P588" s="19"/>
    </row>
    <row r="589" spans="16:16" x14ac:dyDescent="0.25">
      <c r="P589" s="19"/>
    </row>
    <row r="590" spans="16:16" x14ac:dyDescent="0.25">
      <c r="P590" s="19"/>
    </row>
    <row r="591" spans="16:16" x14ac:dyDescent="0.25">
      <c r="P591" s="19"/>
    </row>
    <row r="592" spans="16:16" x14ac:dyDescent="0.25">
      <c r="P592" s="19"/>
    </row>
    <row r="593" spans="16:16" x14ac:dyDescent="0.25">
      <c r="P593" s="19"/>
    </row>
    <row r="594" spans="16:16" x14ac:dyDescent="0.25">
      <c r="P594" s="19"/>
    </row>
    <row r="595" spans="16:16" x14ac:dyDescent="0.25">
      <c r="P595" s="19"/>
    </row>
    <row r="596" spans="16:16" x14ac:dyDescent="0.25">
      <c r="P596" s="19"/>
    </row>
    <row r="597" spans="16:16" x14ac:dyDescent="0.25">
      <c r="P597" s="19"/>
    </row>
    <row r="598" spans="16:16" x14ac:dyDescent="0.25">
      <c r="P598" s="19"/>
    </row>
    <row r="599" spans="16:16" x14ac:dyDescent="0.25">
      <c r="P599" s="19"/>
    </row>
    <row r="600" spans="16:16" x14ac:dyDescent="0.25">
      <c r="P600" s="19"/>
    </row>
    <row r="601" spans="16:16" x14ac:dyDescent="0.25">
      <c r="P601" s="19"/>
    </row>
    <row r="602" spans="16:16" x14ac:dyDescent="0.25">
      <c r="P602" s="19"/>
    </row>
    <row r="603" spans="16:16" x14ac:dyDescent="0.25">
      <c r="P603" s="19"/>
    </row>
    <row r="604" spans="16:16" x14ac:dyDescent="0.25">
      <c r="P604" s="19"/>
    </row>
    <row r="605" spans="16:16" x14ac:dyDescent="0.25">
      <c r="P605" s="19"/>
    </row>
    <row r="606" spans="16:16" x14ac:dyDescent="0.25">
      <c r="P606" s="19"/>
    </row>
    <row r="607" spans="16:16" x14ac:dyDescent="0.25">
      <c r="P607" s="19"/>
    </row>
    <row r="608" spans="16:16" x14ac:dyDescent="0.25">
      <c r="P608" s="19"/>
    </row>
    <row r="609" spans="16:16" x14ac:dyDescent="0.25">
      <c r="P609" s="19"/>
    </row>
    <row r="610" spans="16:16" x14ac:dyDescent="0.25">
      <c r="P610" s="19"/>
    </row>
    <row r="611" spans="16:16" x14ac:dyDescent="0.25">
      <c r="P611" s="19"/>
    </row>
    <row r="612" spans="16:16" x14ac:dyDescent="0.25">
      <c r="P612" s="19"/>
    </row>
    <row r="613" spans="16:16" x14ac:dyDescent="0.25">
      <c r="P613" s="19"/>
    </row>
    <row r="614" spans="16:16" x14ac:dyDescent="0.25">
      <c r="P614" s="19"/>
    </row>
    <row r="615" spans="16:16" x14ac:dyDescent="0.25">
      <c r="P615" s="19"/>
    </row>
    <row r="616" spans="16:16" x14ac:dyDescent="0.25">
      <c r="P616" s="19"/>
    </row>
    <row r="617" spans="16:16" x14ac:dyDescent="0.25">
      <c r="P617" s="19"/>
    </row>
    <row r="618" spans="16:16" x14ac:dyDescent="0.25">
      <c r="P618" s="19"/>
    </row>
    <row r="619" spans="16:16" x14ac:dyDescent="0.25">
      <c r="P619" s="19"/>
    </row>
    <row r="620" spans="16:16" x14ac:dyDescent="0.25">
      <c r="P620" s="19"/>
    </row>
    <row r="621" spans="16:16" x14ac:dyDescent="0.25">
      <c r="P621" s="19"/>
    </row>
    <row r="622" spans="16:16" x14ac:dyDescent="0.25">
      <c r="P622" s="19"/>
    </row>
    <row r="623" spans="16:16" x14ac:dyDescent="0.25">
      <c r="P623" s="19"/>
    </row>
    <row r="624" spans="16:16" x14ac:dyDescent="0.25">
      <c r="P624" s="19"/>
    </row>
    <row r="625" spans="16:16" x14ac:dyDescent="0.25">
      <c r="P625" s="19"/>
    </row>
    <row r="626" spans="16:16" x14ac:dyDescent="0.25">
      <c r="P626" s="19"/>
    </row>
    <row r="627" spans="16:16" x14ac:dyDescent="0.25">
      <c r="P627" s="19"/>
    </row>
    <row r="628" spans="16:16" x14ac:dyDescent="0.25">
      <c r="P628" s="19"/>
    </row>
    <row r="629" spans="16:16" x14ac:dyDescent="0.25">
      <c r="P629" s="19"/>
    </row>
    <row r="630" spans="16:16" x14ac:dyDescent="0.25">
      <c r="P630" s="19"/>
    </row>
    <row r="631" spans="16:16" x14ac:dyDescent="0.25">
      <c r="P631" s="19"/>
    </row>
    <row r="632" spans="16:16" x14ac:dyDescent="0.25">
      <c r="P632" s="19"/>
    </row>
    <row r="633" spans="16:16" x14ac:dyDescent="0.25">
      <c r="P633" s="19"/>
    </row>
    <row r="634" spans="16:16" x14ac:dyDescent="0.25">
      <c r="P634" s="19"/>
    </row>
    <row r="635" spans="16:16" x14ac:dyDescent="0.25">
      <c r="P635" s="19"/>
    </row>
    <row r="636" spans="16:16" x14ac:dyDescent="0.25">
      <c r="P636" s="19"/>
    </row>
    <row r="637" spans="16:16" x14ac:dyDescent="0.25">
      <c r="P637" s="19"/>
    </row>
    <row r="638" spans="16:16" x14ac:dyDescent="0.25">
      <c r="P638" s="19"/>
    </row>
    <row r="639" spans="16:16" x14ac:dyDescent="0.25">
      <c r="P639" s="19"/>
    </row>
    <row r="640" spans="16:16" x14ac:dyDescent="0.25">
      <c r="P640" s="19"/>
    </row>
    <row r="641" spans="16:16" x14ac:dyDescent="0.25">
      <c r="P641" s="19"/>
    </row>
    <row r="642" spans="16:16" x14ac:dyDescent="0.25">
      <c r="P642" s="19"/>
    </row>
    <row r="643" spans="16:16" x14ac:dyDescent="0.25">
      <c r="P643" s="19"/>
    </row>
    <row r="644" spans="16:16" x14ac:dyDescent="0.25">
      <c r="P644" s="19"/>
    </row>
    <row r="645" spans="16:16" x14ac:dyDescent="0.25">
      <c r="P645" s="19"/>
    </row>
    <row r="646" spans="16:16" x14ac:dyDescent="0.25">
      <c r="P646" s="19"/>
    </row>
    <row r="647" spans="16:16" x14ac:dyDescent="0.25">
      <c r="P647" s="19"/>
    </row>
    <row r="648" spans="16:16" x14ac:dyDescent="0.25">
      <c r="P648" s="19"/>
    </row>
    <row r="649" spans="16:16" x14ac:dyDescent="0.25">
      <c r="P649" s="19"/>
    </row>
    <row r="650" spans="16:16" x14ac:dyDescent="0.25">
      <c r="P650" s="19"/>
    </row>
    <row r="651" spans="16:16" x14ac:dyDescent="0.25">
      <c r="P651" s="19"/>
    </row>
    <row r="652" spans="16:16" x14ac:dyDescent="0.25">
      <c r="P652" s="19"/>
    </row>
    <row r="653" spans="16:16" x14ac:dyDescent="0.25">
      <c r="P653" s="19"/>
    </row>
    <row r="654" spans="16:16" x14ac:dyDescent="0.25">
      <c r="P654" s="19"/>
    </row>
    <row r="655" spans="16:16" x14ac:dyDescent="0.25">
      <c r="P655" s="19"/>
    </row>
    <row r="656" spans="16:16" x14ac:dyDescent="0.25">
      <c r="P656" s="19"/>
    </row>
    <row r="657" spans="16:16" x14ac:dyDescent="0.25">
      <c r="P657" s="19"/>
    </row>
    <row r="658" spans="16:16" x14ac:dyDescent="0.25">
      <c r="P658" s="19"/>
    </row>
    <row r="659" spans="16:16" x14ac:dyDescent="0.25">
      <c r="P659" s="19"/>
    </row>
    <row r="660" spans="16:16" x14ac:dyDescent="0.25">
      <c r="P660" s="19"/>
    </row>
    <row r="661" spans="16:16" x14ac:dyDescent="0.25">
      <c r="P661" s="19"/>
    </row>
    <row r="662" spans="16:16" x14ac:dyDescent="0.25">
      <c r="P662" s="19"/>
    </row>
    <row r="663" spans="16:16" x14ac:dyDescent="0.25">
      <c r="P663" s="19"/>
    </row>
    <row r="664" spans="16:16" x14ac:dyDescent="0.25">
      <c r="P664" s="19"/>
    </row>
    <row r="665" spans="16:16" x14ac:dyDescent="0.25">
      <c r="P665" s="19"/>
    </row>
    <row r="666" spans="16:16" x14ac:dyDescent="0.25">
      <c r="P666" s="19"/>
    </row>
    <row r="667" spans="16:16" x14ac:dyDescent="0.25">
      <c r="P667" s="19"/>
    </row>
    <row r="668" spans="16:16" x14ac:dyDescent="0.25">
      <c r="P668" s="19"/>
    </row>
    <row r="669" spans="16:16" x14ac:dyDescent="0.25">
      <c r="P669" s="19"/>
    </row>
    <row r="670" spans="16:16" x14ac:dyDescent="0.25">
      <c r="P670" s="19"/>
    </row>
    <row r="671" spans="16:16" x14ac:dyDescent="0.25">
      <c r="P671" s="19"/>
    </row>
    <row r="672" spans="16:16" x14ac:dyDescent="0.25">
      <c r="P672" s="19"/>
    </row>
    <row r="673" spans="16:16" x14ac:dyDescent="0.25">
      <c r="P673" s="19"/>
    </row>
    <row r="674" spans="16:16" x14ac:dyDescent="0.25">
      <c r="P674" s="19"/>
    </row>
    <row r="675" spans="16:16" x14ac:dyDescent="0.25">
      <c r="P675" s="19"/>
    </row>
    <row r="676" spans="16:16" x14ac:dyDescent="0.25">
      <c r="P676" s="19"/>
    </row>
    <row r="677" spans="16:16" x14ac:dyDescent="0.25">
      <c r="P677" s="19"/>
    </row>
    <row r="678" spans="16:16" x14ac:dyDescent="0.25">
      <c r="P678" s="19"/>
    </row>
    <row r="679" spans="16:16" x14ac:dyDescent="0.25">
      <c r="P679" s="19"/>
    </row>
    <row r="680" spans="16:16" x14ac:dyDescent="0.25">
      <c r="P680" s="19"/>
    </row>
  </sheetData>
  <mergeCells count="1">
    <mergeCell ref="N4:P5"/>
  </mergeCells>
  <phoneticPr fontId="3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D0049-9676-43F0-B1E2-2AF07D65E51B}">
  <sheetPr codeName="Sheet6">
    <tabColor theme="8" tint="-0.249977111117893"/>
  </sheetPr>
  <dimension ref="A2:P680"/>
  <sheetViews>
    <sheetView zoomScaleNormal="100" workbookViewId="0">
      <pane xSplit="5" ySplit="6" topLeftCell="F302" activePane="bottomRight" state="frozen"/>
      <selection activeCell="L249" sqref="K249:L249"/>
      <selection pane="topRight" activeCell="L249" sqref="K249:L249"/>
      <selection pane="bottomLeft" activeCell="L249" sqref="K249:L249"/>
      <selection pane="bottomRight" activeCell="N6" sqref="N6:P328"/>
    </sheetView>
  </sheetViews>
  <sheetFormatPr defaultRowHeight="16.5" x14ac:dyDescent="0.25"/>
  <cols>
    <col min="1" max="1" width="2.25" style="15" customWidth="1"/>
    <col min="2" max="2" width="9.5" style="3" customWidth="1"/>
    <col min="3" max="3" width="18.375" customWidth="1"/>
    <col min="4" max="4" width="4.25" customWidth="1"/>
    <col min="5" max="5" width="5.75" style="1" customWidth="1"/>
    <col min="6" max="6" width="15.375" customWidth="1"/>
    <col min="7" max="8" width="7.25" style="11" customWidth="1"/>
    <col min="9" max="9" width="8.875" customWidth="1"/>
    <col min="10" max="10" width="14" customWidth="1"/>
    <col min="11" max="11" width="9" style="1"/>
    <col min="14" max="15" width="13.5" customWidth="1"/>
    <col min="16" max="16" width="17.25" customWidth="1"/>
  </cols>
  <sheetData>
    <row r="2" spans="2:16" x14ac:dyDescent="0.25">
      <c r="B2" s="7" t="s">
        <v>12</v>
      </c>
      <c r="C2" s="23" t="s">
        <v>26</v>
      </c>
      <c r="G2" s="17" t="s">
        <v>16</v>
      </c>
      <c r="H2" s="17" t="s">
        <v>17</v>
      </c>
    </row>
    <row r="3" spans="2:16" x14ac:dyDescent="0.25">
      <c r="B3" s="7" t="s">
        <v>13</v>
      </c>
      <c r="C3" s="23" t="s">
        <v>20</v>
      </c>
      <c r="F3" s="18" t="s">
        <v>6</v>
      </c>
      <c r="G3" s="12">
        <v>5</v>
      </c>
      <c r="H3" s="13">
        <v>7</v>
      </c>
      <c r="I3" s="17" t="s">
        <v>9</v>
      </c>
      <c r="J3" s="17" t="s">
        <v>25</v>
      </c>
    </row>
    <row r="4" spans="2:16" x14ac:dyDescent="0.25">
      <c r="B4" s="6" t="s">
        <v>4</v>
      </c>
      <c r="C4" s="8" t="s">
        <v>28</v>
      </c>
      <c r="F4" s="18" t="s">
        <v>7</v>
      </c>
      <c r="G4" s="12">
        <v>11.5</v>
      </c>
      <c r="H4" s="13">
        <v>18</v>
      </c>
      <c r="I4" s="5">
        <f>(H4-H3)*2</f>
        <v>22</v>
      </c>
      <c r="J4" s="16">
        <f>((G4-G3)*2+1)*((H4-H3)*2+1)</f>
        <v>322</v>
      </c>
      <c r="N4" s="86" t="s">
        <v>22</v>
      </c>
      <c r="O4" s="86"/>
      <c r="P4" s="86"/>
    </row>
    <row r="5" spans="2:16" x14ac:dyDescent="0.25">
      <c r="B5" s="6" t="s">
        <v>2</v>
      </c>
      <c r="C5" s="9">
        <f>3500000</f>
        <v>3500000</v>
      </c>
      <c r="N5" s="86"/>
      <c r="O5" s="86"/>
      <c r="P5" s="86"/>
    </row>
    <row r="6" spans="2:16" x14ac:dyDescent="0.25">
      <c r="B6" s="6" t="s">
        <v>3</v>
      </c>
      <c r="C6" s="9">
        <f>385500-4500+10000</f>
        <v>391000</v>
      </c>
      <c r="E6" s="1" t="s">
        <v>8</v>
      </c>
      <c r="F6" t="s">
        <v>4</v>
      </c>
      <c r="G6" s="14" t="s">
        <v>10</v>
      </c>
      <c r="H6" s="14" t="s">
        <v>11</v>
      </c>
      <c r="I6" s="14" t="s">
        <v>15</v>
      </c>
      <c r="J6" s="14" t="s">
        <v>14</v>
      </c>
      <c r="K6" s="1" t="s">
        <v>71</v>
      </c>
      <c r="N6" s="1" t="s">
        <v>19</v>
      </c>
      <c r="O6" s="1" t="s">
        <v>72</v>
      </c>
      <c r="P6" s="1" t="s">
        <v>18</v>
      </c>
    </row>
    <row r="7" spans="2:16" x14ac:dyDescent="0.25">
      <c r="E7" s="1">
        <f t="shared" ref="E7:E70" si="0">ROW()-6</f>
        <v>1</v>
      </c>
      <c r="F7" s="10" t="str">
        <f t="shared" ref="F7:F70" si="1">$C$4&amp;"-"&amp;G7&amp;"-"&amp;H7</f>
        <v>M1-5-7</v>
      </c>
      <c r="G7" s="14">
        <f>G3</f>
        <v>5</v>
      </c>
      <c r="H7" s="14">
        <f>H3</f>
        <v>7</v>
      </c>
      <c r="I7" s="4">
        <f t="shared" ref="I7:I70" si="2">SUM((G7*H7)/4,1)*2</f>
        <v>19.5</v>
      </c>
      <c r="J7" s="2">
        <f t="shared" ref="J7:J70" si="3">ROUND(SUM(I7*$C$6,$C$5),0)</f>
        <v>11124500</v>
      </c>
      <c r="K7" s="22">
        <v>1</v>
      </c>
      <c r="N7" t="str" cm="1">
        <f t="array" ref="N7:N328">_xlfn._xlws.FILTER(M1テーブル[キー],M1テーブル[許可]=1)</f>
        <v>M1-5-7</v>
      </c>
      <c r="O7" cm="1">
        <f t="array" ref="O7:O328">_xlfn._xlws.FILTER(M1テーブル[m2],M1テーブル[許可]=1)</f>
        <v>19.5</v>
      </c>
      <c r="P7" s="19" cm="1">
        <f t="array" ref="P7:P328">_xlfn._xlws.FILTER(M1テーブル[M],M1テーブル[許可]=1)</f>
        <v>11124500</v>
      </c>
    </row>
    <row r="8" spans="2:16" x14ac:dyDescent="0.25">
      <c r="E8" s="1">
        <f t="shared" si="0"/>
        <v>2</v>
      </c>
      <c r="F8" s="10" t="str">
        <f t="shared" si="1"/>
        <v>M1-5-7.5</v>
      </c>
      <c r="G8" s="14">
        <f t="shared" ref="G8:G71" si="4">$G$3+ROUNDDOWN($E7/($I$4+1),0)*0.5</f>
        <v>5</v>
      </c>
      <c r="H8" s="14">
        <f t="shared" ref="H8:H71" si="5">IF(MOD(E8-1,$I$4+1)=0,$H$3,H7+0.5)</f>
        <v>7.5</v>
      </c>
      <c r="I8" s="4">
        <f t="shared" si="2"/>
        <v>20.75</v>
      </c>
      <c r="J8" s="2">
        <f t="shared" si="3"/>
        <v>11613250</v>
      </c>
      <c r="K8" s="22">
        <v>1</v>
      </c>
      <c r="N8" t="str">
        <v>M1-5-7.5</v>
      </c>
      <c r="O8">
        <v>20.75</v>
      </c>
      <c r="P8" s="19">
        <v>11613250</v>
      </c>
    </row>
    <row r="9" spans="2:16" x14ac:dyDescent="0.25">
      <c r="E9" s="1">
        <f t="shared" si="0"/>
        <v>3</v>
      </c>
      <c r="F9" s="10" t="str">
        <f t="shared" si="1"/>
        <v>M1-5-8</v>
      </c>
      <c r="G9" s="14">
        <f t="shared" si="4"/>
        <v>5</v>
      </c>
      <c r="H9" s="14">
        <f t="shared" si="5"/>
        <v>8</v>
      </c>
      <c r="I9" s="4">
        <f t="shared" si="2"/>
        <v>22</v>
      </c>
      <c r="J9" s="2">
        <f t="shared" si="3"/>
        <v>12102000</v>
      </c>
      <c r="K9" s="22">
        <v>1</v>
      </c>
      <c r="N9" t="str">
        <v>M1-5-8</v>
      </c>
      <c r="O9">
        <v>22</v>
      </c>
      <c r="P9" s="19">
        <v>12102000</v>
      </c>
    </row>
    <row r="10" spans="2:16" x14ac:dyDescent="0.25">
      <c r="E10" s="1">
        <f t="shared" si="0"/>
        <v>4</v>
      </c>
      <c r="F10" s="10" t="str">
        <f t="shared" si="1"/>
        <v>M1-5-8.5</v>
      </c>
      <c r="G10" s="14">
        <f t="shared" si="4"/>
        <v>5</v>
      </c>
      <c r="H10" s="14">
        <f t="shared" si="5"/>
        <v>8.5</v>
      </c>
      <c r="I10" s="4">
        <f t="shared" si="2"/>
        <v>23.25</v>
      </c>
      <c r="J10" s="2">
        <f t="shared" si="3"/>
        <v>12590750</v>
      </c>
      <c r="K10" s="22">
        <v>1</v>
      </c>
      <c r="N10" t="str">
        <v>M1-5-8.5</v>
      </c>
      <c r="O10">
        <v>23.25</v>
      </c>
      <c r="P10" s="19">
        <v>12590750</v>
      </c>
    </row>
    <row r="11" spans="2:16" x14ac:dyDescent="0.25">
      <c r="E11" s="1">
        <f t="shared" si="0"/>
        <v>5</v>
      </c>
      <c r="F11" s="10" t="str">
        <f t="shared" si="1"/>
        <v>M1-5-9</v>
      </c>
      <c r="G11" s="14">
        <f t="shared" si="4"/>
        <v>5</v>
      </c>
      <c r="H11" s="14">
        <f t="shared" si="5"/>
        <v>9</v>
      </c>
      <c r="I11" s="4">
        <f t="shared" si="2"/>
        <v>24.5</v>
      </c>
      <c r="J11" s="2">
        <f t="shared" si="3"/>
        <v>13079500</v>
      </c>
      <c r="K11" s="22">
        <v>1</v>
      </c>
      <c r="N11" t="str">
        <v>M1-5-9</v>
      </c>
      <c r="O11">
        <v>24.5</v>
      </c>
      <c r="P11" s="19">
        <v>13079500</v>
      </c>
    </row>
    <row r="12" spans="2:16" x14ac:dyDescent="0.25">
      <c r="E12" s="1">
        <f t="shared" si="0"/>
        <v>6</v>
      </c>
      <c r="F12" s="10" t="str">
        <f t="shared" si="1"/>
        <v>M1-5-9.5</v>
      </c>
      <c r="G12" s="14">
        <f t="shared" si="4"/>
        <v>5</v>
      </c>
      <c r="H12" s="14">
        <f t="shared" si="5"/>
        <v>9.5</v>
      </c>
      <c r="I12" s="4">
        <f t="shared" si="2"/>
        <v>25.75</v>
      </c>
      <c r="J12" s="2">
        <f t="shared" si="3"/>
        <v>13568250</v>
      </c>
      <c r="K12" s="22">
        <v>1</v>
      </c>
      <c r="N12" t="str">
        <v>M1-5-9.5</v>
      </c>
      <c r="O12">
        <v>25.75</v>
      </c>
      <c r="P12" s="19">
        <v>13568250</v>
      </c>
    </row>
    <row r="13" spans="2:16" x14ac:dyDescent="0.25">
      <c r="E13" s="1">
        <f t="shared" si="0"/>
        <v>7</v>
      </c>
      <c r="F13" s="10" t="str">
        <f t="shared" si="1"/>
        <v>M1-5-10</v>
      </c>
      <c r="G13" s="14">
        <f t="shared" si="4"/>
        <v>5</v>
      </c>
      <c r="H13" s="14">
        <f t="shared" si="5"/>
        <v>10</v>
      </c>
      <c r="I13" s="4">
        <f t="shared" si="2"/>
        <v>27</v>
      </c>
      <c r="J13" s="2">
        <f t="shared" si="3"/>
        <v>14057000</v>
      </c>
      <c r="K13" s="22">
        <v>1</v>
      </c>
      <c r="N13" t="str">
        <v>M1-5-10</v>
      </c>
      <c r="O13">
        <v>27</v>
      </c>
      <c r="P13" s="19">
        <v>14057000</v>
      </c>
    </row>
    <row r="14" spans="2:16" x14ac:dyDescent="0.25">
      <c r="E14" s="1">
        <f t="shared" si="0"/>
        <v>8</v>
      </c>
      <c r="F14" s="10" t="str">
        <f t="shared" si="1"/>
        <v>M1-5-10.5</v>
      </c>
      <c r="G14" s="14">
        <f t="shared" si="4"/>
        <v>5</v>
      </c>
      <c r="H14" s="14">
        <f t="shared" si="5"/>
        <v>10.5</v>
      </c>
      <c r="I14" s="4">
        <f t="shared" si="2"/>
        <v>28.25</v>
      </c>
      <c r="J14" s="2">
        <f t="shared" si="3"/>
        <v>14545750</v>
      </c>
      <c r="K14" s="22">
        <v>1</v>
      </c>
      <c r="N14" t="str">
        <v>M1-5-10.5</v>
      </c>
      <c r="O14">
        <v>28.25</v>
      </c>
      <c r="P14" s="19">
        <v>14545750</v>
      </c>
    </row>
    <row r="15" spans="2:16" x14ac:dyDescent="0.25">
      <c r="E15" s="1">
        <f t="shared" si="0"/>
        <v>9</v>
      </c>
      <c r="F15" s="10" t="str">
        <f t="shared" si="1"/>
        <v>M1-5-11</v>
      </c>
      <c r="G15" s="14">
        <f t="shared" si="4"/>
        <v>5</v>
      </c>
      <c r="H15" s="14">
        <f t="shared" si="5"/>
        <v>11</v>
      </c>
      <c r="I15" s="4">
        <f t="shared" si="2"/>
        <v>29.5</v>
      </c>
      <c r="J15" s="2">
        <f t="shared" si="3"/>
        <v>15034500</v>
      </c>
      <c r="K15" s="22">
        <v>1</v>
      </c>
      <c r="N15" t="str">
        <v>M1-5-11</v>
      </c>
      <c r="O15">
        <v>29.5</v>
      </c>
      <c r="P15" s="19">
        <v>15034500</v>
      </c>
    </row>
    <row r="16" spans="2:16" x14ac:dyDescent="0.25">
      <c r="E16" s="1">
        <f t="shared" si="0"/>
        <v>10</v>
      </c>
      <c r="F16" s="10" t="str">
        <f t="shared" si="1"/>
        <v>M1-5-11.5</v>
      </c>
      <c r="G16" s="14">
        <f t="shared" si="4"/>
        <v>5</v>
      </c>
      <c r="H16" s="14">
        <f t="shared" si="5"/>
        <v>11.5</v>
      </c>
      <c r="I16" s="4">
        <f t="shared" si="2"/>
        <v>30.75</v>
      </c>
      <c r="J16" s="2">
        <f t="shared" si="3"/>
        <v>15523250</v>
      </c>
      <c r="K16" s="22">
        <v>1</v>
      </c>
      <c r="N16" t="str">
        <v>M1-5-11.5</v>
      </c>
      <c r="O16">
        <v>30.75</v>
      </c>
      <c r="P16" s="19">
        <v>15523250</v>
      </c>
    </row>
    <row r="17" spans="5:16" x14ac:dyDescent="0.25">
      <c r="E17" s="1">
        <f t="shared" si="0"/>
        <v>11</v>
      </c>
      <c r="F17" s="10" t="str">
        <f t="shared" si="1"/>
        <v>M1-5-12</v>
      </c>
      <c r="G17" s="14">
        <f t="shared" si="4"/>
        <v>5</v>
      </c>
      <c r="H17" s="14">
        <f t="shared" si="5"/>
        <v>12</v>
      </c>
      <c r="I17" s="4">
        <f t="shared" si="2"/>
        <v>32</v>
      </c>
      <c r="J17" s="2">
        <f t="shared" si="3"/>
        <v>16012000</v>
      </c>
      <c r="K17" s="22">
        <v>1</v>
      </c>
      <c r="N17" t="str">
        <v>M1-5-12</v>
      </c>
      <c r="O17">
        <v>32</v>
      </c>
      <c r="P17" s="19">
        <v>16012000</v>
      </c>
    </row>
    <row r="18" spans="5:16" x14ac:dyDescent="0.25">
      <c r="E18" s="1">
        <f t="shared" si="0"/>
        <v>12</v>
      </c>
      <c r="F18" s="10" t="str">
        <f t="shared" si="1"/>
        <v>M1-5-12.5</v>
      </c>
      <c r="G18" s="14">
        <f t="shared" si="4"/>
        <v>5</v>
      </c>
      <c r="H18" s="14">
        <f t="shared" si="5"/>
        <v>12.5</v>
      </c>
      <c r="I18" s="4">
        <f t="shared" si="2"/>
        <v>33.25</v>
      </c>
      <c r="J18" s="2">
        <f t="shared" si="3"/>
        <v>16500750</v>
      </c>
      <c r="K18" s="22">
        <v>1</v>
      </c>
      <c r="N18" t="str">
        <v>M1-5-12.5</v>
      </c>
      <c r="O18">
        <v>33.25</v>
      </c>
      <c r="P18" s="19">
        <v>16500750</v>
      </c>
    </row>
    <row r="19" spans="5:16" x14ac:dyDescent="0.25">
      <c r="E19" s="1">
        <f t="shared" si="0"/>
        <v>13</v>
      </c>
      <c r="F19" s="10" t="str">
        <f t="shared" si="1"/>
        <v>M1-5-13</v>
      </c>
      <c r="G19" s="14">
        <f t="shared" si="4"/>
        <v>5</v>
      </c>
      <c r="H19" s="14">
        <f t="shared" si="5"/>
        <v>13</v>
      </c>
      <c r="I19" s="4">
        <f t="shared" si="2"/>
        <v>34.5</v>
      </c>
      <c r="J19" s="2">
        <f t="shared" si="3"/>
        <v>16989500</v>
      </c>
      <c r="K19" s="22">
        <v>1</v>
      </c>
      <c r="N19" t="str">
        <v>M1-5-13</v>
      </c>
      <c r="O19">
        <v>34.5</v>
      </c>
      <c r="P19" s="19">
        <v>16989500</v>
      </c>
    </row>
    <row r="20" spans="5:16" x14ac:dyDescent="0.25">
      <c r="E20" s="1">
        <f t="shared" si="0"/>
        <v>14</v>
      </c>
      <c r="F20" s="10" t="str">
        <f t="shared" si="1"/>
        <v>M1-5-13.5</v>
      </c>
      <c r="G20" s="14">
        <f t="shared" si="4"/>
        <v>5</v>
      </c>
      <c r="H20" s="14">
        <f t="shared" si="5"/>
        <v>13.5</v>
      </c>
      <c r="I20" s="4">
        <f t="shared" si="2"/>
        <v>35.75</v>
      </c>
      <c r="J20" s="2">
        <f t="shared" si="3"/>
        <v>17478250</v>
      </c>
      <c r="K20" s="22">
        <v>1</v>
      </c>
      <c r="N20" t="str">
        <v>M1-5-13.5</v>
      </c>
      <c r="O20">
        <v>35.75</v>
      </c>
      <c r="P20" s="19">
        <v>17478250</v>
      </c>
    </row>
    <row r="21" spans="5:16" x14ac:dyDescent="0.25">
      <c r="E21" s="1">
        <f t="shared" si="0"/>
        <v>15</v>
      </c>
      <c r="F21" s="10" t="str">
        <f t="shared" si="1"/>
        <v>M1-5-14</v>
      </c>
      <c r="G21" s="14">
        <f t="shared" si="4"/>
        <v>5</v>
      </c>
      <c r="H21" s="14">
        <f t="shared" si="5"/>
        <v>14</v>
      </c>
      <c r="I21" s="4">
        <f t="shared" si="2"/>
        <v>37</v>
      </c>
      <c r="J21" s="2">
        <f t="shared" si="3"/>
        <v>17967000</v>
      </c>
      <c r="K21" s="22">
        <v>1</v>
      </c>
      <c r="N21" t="str">
        <v>M1-5-14</v>
      </c>
      <c r="O21">
        <v>37</v>
      </c>
      <c r="P21" s="19">
        <v>17967000</v>
      </c>
    </row>
    <row r="22" spans="5:16" x14ac:dyDescent="0.25">
      <c r="E22" s="1">
        <f t="shared" si="0"/>
        <v>16</v>
      </c>
      <c r="F22" s="10" t="str">
        <f t="shared" si="1"/>
        <v>M1-5-14.5</v>
      </c>
      <c r="G22" s="14">
        <f t="shared" si="4"/>
        <v>5</v>
      </c>
      <c r="H22" s="14">
        <f t="shared" si="5"/>
        <v>14.5</v>
      </c>
      <c r="I22" s="4">
        <f t="shared" si="2"/>
        <v>38.25</v>
      </c>
      <c r="J22" s="2">
        <f t="shared" si="3"/>
        <v>18455750</v>
      </c>
      <c r="K22" s="22">
        <v>1</v>
      </c>
      <c r="N22" t="str">
        <v>M1-5-14.5</v>
      </c>
      <c r="O22">
        <v>38.25</v>
      </c>
      <c r="P22" s="19">
        <v>18455750</v>
      </c>
    </row>
    <row r="23" spans="5:16" x14ac:dyDescent="0.25">
      <c r="E23" s="1">
        <f t="shared" si="0"/>
        <v>17</v>
      </c>
      <c r="F23" s="10" t="str">
        <f t="shared" si="1"/>
        <v>M1-5-15</v>
      </c>
      <c r="G23" s="14">
        <f t="shared" si="4"/>
        <v>5</v>
      </c>
      <c r="H23" s="14">
        <f t="shared" si="5"/>
        <v>15</v>
      </c>
      <c r="I23" s="4">
        <f t="shared" si="2"/>
        <v>39.5</v>
      </c>
      <c r="J23" s="2">
        <f t="shared" si="3"/>
        <v>18944500</v>
      </c>
      <c r="K23" s="22">
        <v>1</v>
      </c>
      <c r="N23" t="str">
        <v>M1-5-15</v>
      </c>
      <c r="O23">
        <v>39.5</v>
      </c>
      <c r="P23" s="19">
        <v>18944500</v>
      </c>
    </row>
    <row r="24" spans="5:16" x14ac:dyDescent="0.25">
      <c r="E24" s="1">
        <f t="shared" si="0"/>
        <v>18</v>
      </c>
      <c r="F24" s="10" t="str">
        <f t="shared" si="1"/>
        <v>M1-5-15.5</v>
      </c>
      <c r="G24" s="14">
        <f t="shared" si="4"/>
        <v>5</v>
      </c>
      <c r="H24" s="14">
        <f t="shared" si="5"/>
        <v>15.5</v>
      </c>
      <c r="I24" s="4">
        <f t="shared" si="2"/>
        <v>40.75</v>
      </c>
      <c r="J24" s="2">
        <f t="shared" si="3"/>
        <v>19433250</v>
      </c>
      <c r="K24" s="22">
        <v>1</v>
      </c>
      <c r="N24" t="str">
        <v>M1-5-15.5</v>
      </c>
      <c r="O24">
        <v>40.75</v>
      </c>
      <c r="P24" s="19">
        <v>19433250</v>
      </c>
    </row>
    <row r="25" spans="5:16" x14ac:dyDescent="0.25">
      <c r="E25" s="1">
        <f t="shared" si="0"/>
        <v>19</v>
      </c>
      <c r="F25" s="10" t="str">
        <f t="shared" si="1"/>
        <v>M1-5-16</v>
      </c>
      <c r="G25" s="14">
        <f t="shared" si="4"/>
        <v>5</v>
      </c>
      <c r="H25" s="14">
        <f t="shared" si="5"/>
        <v>16</v>
      </c>
      <c r="I25" s="4">
        <f t="shared" si="2"/>
        <v>42</v>
      </c>
      <c r="J25" s="2">
        <f t="shared" si="3"/>
        <v>19922000</v>
      </c>
      <c r="K25" s="22">
        <v>1</v>
      </c>
      <c r="N25" t="str">
        <v>M1-5-16</v>
      </c>
      <c r="O25">
        <v>42</v>
      </c>
      <c r="P25" s="19">
        <v>19922000</v>
      </c>
    </row>
    <row r="26" spans="5:16" x14ac:dyDescent="0.25">
      <c r="E26" s="1">
        <f t="shared" si="0"/>
        <v>20</v>
      </c>
      <c r="F26" s="10" t="str">
        <f t="shared" si="1"/>
        <v>M1-5-16.5</v>
      </c>
      <c r="G26" s="14">
        <f t="shared" si="4"/>
        <v>5</v>
      </c>
      <c r="H26" s="14">
        <f t="shared" si="5"/>
        <v>16.5</v>
      </c>
      <c r="I26" s="4">
        <f t="shared" si="2"/>
        <v>43.25</v>
      </c>
      <c r="J26" s="2">
        <f t="shared" si="3"/>
        <v>20410750</v>
      </c>
      <c r="K26" s="22">
        <v>1</v>
      </c>
      <c r="N26" t="str">
        <v>M1-5-16.5</v>
      </c>
      <c r="O26">
        <v>43.25</v>
      </c>
      <c r="P26" s="19">
        <v>20410750</v>
      </c>
    </row>
    <row r="27" spans="5:16" x14ac:dyDescent="0.25">
      <c r="E27" s="1">
        <f t="shared" si="0"/>
        <v>21</v>
      </c>
      <c r="F27" s="10" t="str">
        <f t="shared" si="1"/>
        <v>M1-5-17</v>
      </c>
      <c r="G27" s="14">
        <f t="shared" si="4"/>
        <v>5</v>
      </c>
      <c r="H27" s="14">
        <f t="shared" si="5"/>
        <v>17</v>
      </c>
      <c r="I27" s="4">
        <f t="shared" si="2"/>
        <v>44.5</v>
      </c>
      <c r="J27" s="2">
        <f t="shared" si="3"/>
        <v>20899500</v>
      </c>
      <c r="K27" s="22">
        <v>1</v>
      </c>
      <c r="N27" t="str">
        <v>M1-5-17</v>
      </c>
      <c r="O27">
        <v>44.5</v>
      </c>
      <c r="P27" s="19">
        <v>20899500</v>
      </c>
    </row>
    <row r="28" spans="5:16" x14ac:dyDescent="0.25">
      <c r="E28" s="1">
        <f t="shared" si="0"/>
        <v>22</v>
      </c>
      <c r="F28" s="10" t="str">
        <f t="shared" si="1"/>
        <v>M1-5-17.5</v>
      </c>
      <c r="G28" s="14">
        <f t="shared" si="4"/>
        <v>5</v>
      </c>
      <c r="H28" s="14">
        <f t="shared" si="5"/>
        <v>17.5</v>
      </c>
      <c r="I28" s="4">
        <f t="shared" si="2"/>
        <v>45.75</v>
      </c>
      <c r="J28" s="2">
        <f t="shared" si="3"/>
        <v>21388250</v>
      </c>
      <c r="K28" s="22">
        <v>1</v>
      </c>
      <c r="N28" t="str">
        <v>M1-5-17.5</v>
      </c>
      <c r="O28">
        <v>45.75</v>
      </c>
      <c r="P28" s="19">
        <v>21388250</v>
      </c>
    </row>
    <row r="29" spans="5:16" x14ac:dyDescent="0.25">
      <c r="E29" s="1">
        <f t="shared" si="0"/>
        <v>23</v>
      </c>
      <c r="F29" s="10" t="str">
        <f t="shared" si="1"/>
        <v>M1-5-18</v>
      </c>
      <c r="G29" s="14">
        <f t="shared" si="4"/>
        <v>5</v>
      </c>
      <c r="H29" s="14">
        <f t="shared" si="5"/>
        <v>18</v>
      </c>
      <c r="I29" s="4">
        <f t="shared" si="2"/>
        <v>47</v>
      </c>
      <c r="J29" s="2">
        <f t="shared" si="3"/>
        <v>21877000</v>
      </c>
      <c r="K29" s="22">
        <v>1</v>
      </c>
      <c r="N29" t="str">
        <v>M1-5-18</v>
      </c>
      <c r="O29">
        <v>47</v>
      </c>
      <c r="P29" s="19">
        <v>21877000</v>
      </c>
    </row>
    <row r="30" spans="5:16" x14ac:dyDescent="0.25">
      <c r="E30" s="1">
        <f t="shared" si="0"/>
        <v>24</v>
      </c>
      <c r="F30" s="10" t="str">
        <f t="shared" si="1"/>
        <v>M1-5.5-7</v>
      </c>
      <c r="G30" s="14">
        <f t="shared" si="4"/>
        <v>5.5</v>
      </c>
      <c r="H30" s="14">
        <f t="shared" si="5"/>
        <v>7</v>
      </c>
      <c r="I30" s="4">
        <f t="shared" si="2"/>
        <v>21.25</v>
      </c>
      <c r="J30" s="2">
        <f t="shared" si="3"/>
        <v>11808750</v>
      </c>
      <c r="K30" s="22">
        <v>1</v>
      </c>
      <c r="N30" t="str">
        <v>M1-5.5-7</v>
      </c>
      <c r="O30">
        <v>21.25</v>
      </c>
      <c r="P30" s="19">
        <v>11808750</v>
      </c>
    </row>
    <row r="31" spans="5:16" x14ac:dyDescent="0.25">
      <c r="E31" s="1">
        <f t="shared" si="0"/>
        <v>25</v>
      </c>
      <c r="F31" s="10" t="str">
        <f t="shared" si="1"/>
        <v>M1-5.5-7.5</v>
      </c>
      <c r="G31" s="14">
        <f t="shared" si="4"/>
        <v>5.5</v>
      </c>
      <c r="H31" s="14">
        <f t="shared" si="5"/>
        <v>7.5</v>
      </c>
      <c r="I31" s="4">
        <f t="shared" si="2"/>
        <v>22.625</v>
      </c>
      <c r="J31" s="2">
        <f t="shared" si="3"/>
        <v>12346375</v>
      </c>
      <c r="K31" s="22">
        <v>1</v>
      </c>
      <c r="N31" t="str">
        <v>M1-5.5-7.5</v>
      </c>
      <c r="O31">
        <v>22.625</v>
      </c>
      <c r="P31" s="19">
        <v>12346375</v>
      </c>
    </row>
    <row r="32" spans="5:16" x14ac:dyDescent="0.25">
      <c r="E32" s="1">
        <f t="shared" si="0"/>
        <v>26</v>
      </c>
      <c r="F32" s="10" t="str">
        <f t="shared" si="1"/>
        <v>M1-5.5-8</v>
      </c>
      <c r="G32" s="14">
        <f t="shared" si="4"/>
        <v>5.5</v>
      </c>
      <c r="H32" s="14">
        <f t="shared" si="5"/>
        <v>8</v>
      </c>
      <c r="I32" s="4">
        <f t="shared" si="2"/>
        <v>24</v>
      </c>
      <c r="J32" s="2">
        <f t="shared" si="3"/>
        <v>12884000</v>
      </c>
      <c r="K32" s="22">
        <v>1</v>
      </c>
      <c r="N32" t="str">
        <v>M1-5.5-8</v>
      </c>
      <c r="O32">
        <v>24</v>
      </c>
      <c r="P32" s="19">
        <v>12884000</v>
      </c>
    </row>
    <row r="33" spans="5:16" x14ac:dyDescent="0.25">
      <c r="E33" s="1">
        <f t="shared" si="0"/>
        <v>27</v>
      </c>
      <c r="F33" s="10" t="str">
        <f t="shared" si="1"/>
        <v>M1-5.5-8.5</v>
      </c>
      <c r="G33" s="14">
        <f t="shared" si="4"/>
        <v>5.5</v>
      </c>
      <c r="H33" s="14">
        <f t="shared" si="5"/>
        <v>8.5</v>
      </c>
      <c r="I33" s="4">
        <f t="shared" si="2"/>
        <v>25.375</v>
      </c>
      <c r="J33" s="2">
        <f t="shared" si="3"/>
        <v>13421625</v>
      </c>
      <c r="K33" s="22">
        <v>1</v>
      </c>
      <c r="N33" t="str">
        <v>M1-5.5-8.5</v>
      </c>
      <c r="O33">
        <v>25.375</v>
      </c>
      <c r="P33" s="19">
        <v>13421625</v>
      </c>
    </row>
    <row r="34" spans="5:16" x14ac:dyDescent="0.25">
      <c r="E34" s="1">
        <f t="shared" si="0"/>
        <v>28</v>
      </c>
      <c r="F34" s="10" t="str">
        <f t="shared" si="1"/>
        <v>M1-5.5-9</v>
      </c>
      <c r="G34" s="14">
        <f t="shared" si="4"/>
        <v>5.5</v>
      </c>
      <c r="H34" s="14">
        <f t="shared" si="5"/>
        <v>9</v>
      </c>
      <c r="I34" s="4">
        <f t="shared" si="2"/>
        <v>26.75</v>
      </c>
      <c r="J34" s="2">
        <f t="shared" si="3"/>
        <v>13959250</v>
      </c>
      <c r="K34" s="22">
        <v>1</v>
      </c>
      <c r="N34" t="str">
        <v>M1-5.5-9</v>
      </c>
      <c r="O34">
        <v>26.75</v>
      </c>
      <c r="P34" s="19">
        <v>13959250</v>
      </c>
    </row>
    <row r="35" spans="5:16" x14ac:dyDescent="0.25">
      <c r="E35" s="1">
        <f t="shared" si="0"/>
        <v>29</v>
      </c>
      <c r="F35" s="10" t="str">
        <f t="shared" si="1"/>
        <v>M1-5.5-9.5</v>
      </c>
      <c r="G35" s="14">
        <f t="shared" si="4"/>
        <v>5.5</v>
      </c>
      <c r="H35" s="14">
        <f t="shared" si="5"/>
        <v>9.5</v>
      </c>
      <c r="I35" s="4">
        <f t="shared" si="2"/>
        <v>28.125</v>
      </c>
      <c r="J35" s="2">
        <f t="shared" si="3"/>
        <v>14496875</v>
      </c>
      <c r="K35" s="22">
        <v>1</v>
      </c>
      <c r="N35" t="str">
        <v>M1-5.5-9.5</v>
      </c>
      <c r="O35">
        <v>28.125</v>
      </c>
      <c r="P35" s="19">
        <v>14496875</v>
      </c>
    </row>
    <row r="36" spans="5:16" x14ac:dyDescent="0.25">
      <c r="E36" s="1">
        <f t="shared" si="0"/>
        <v>30</v>
      </c>
      <c r="F36" s="10" t="str">
        <f t="shared" si="1"/>
        <v>M1-5.5-10</v>
      </c>
      <c r="G36" s="14">
        <f t="shared" si="4"/>
        <v>5.5</v>
      </c>
      <c r="H36" s="14">
        <f t="shared" si="5"/>
        <v>10</v>
      </c>
      <c r="I36" s="4">
        <f t="shared" si="2"/>
        <v>29.5</v>
      </c>
      <c r="J36" s="2">
        <f t="shared" si="3"/>
        <v>15034500</v>
      </c>
      <c r="K36" s="22">
        <v>1</v>
      </c>
      <c r="N36" t="str">
        <v>M1-5.5-10</v>
      </c>
      <c r="O36">
        <v>29.5</v>
      </c>
      <c r="P36" s="19">
        <v>15034500</v>
      </c>
    </row>
    <row r="37" spans="5:16" x14ac:dyDescent="0.25">
      <c r="E37" s="1">
        <f t="shared" si="0"/>
        <v>31</v>
      </c>
      <c r="F37" s="10" t="str">
        <f t="shared" si="1"/>
        <v>M1-5.5-10.5</v>
      </c>
      <c r="G37" s="14">
        <f t="shared" si="4"/>
        <v>5.5</v>
      </c>
      <c r="H37" s="14">
        <f t="shared" si="5"/>
        <v>10.5</v>
      </c>
      <c r="I37" s="4">
        <f t="shared" si="2"/>
        <v>30.875</v>
      </c>
      <c r="J37" s="2">
        <f t="shared" si="3"/>
        <v>15572125</v>
      </c>
      <c r="K37" s="22">
        <v>1</v>
      </c>
      <c r="N37" t="str">
        <v>M1-5.5-10.5</v>
      </c>
      <c r="O37">
        <v>30.875</v>
      </c>
      <c r="P37" s="19">
        <v>15572125</v>
      </c>
    </row>
    <row r="38" spans="5:16" x14ac:dyDescent="0.25">
      <c r="E38" s="1">
        <f t="shared" si="0"/>
        <v>32</v>
      </c>
      <c r="F38" s="10" t="str">
        <f t="shared" si="1"/>
        <v>M1-5.5-11</v>
      </c>
      <c r="G38" s="14">
        <f t="shared" si="4"/>
        <v>5.5</v>
      </c>
      <c r="H38" s="14">
        <f t="shared" si="5"/>
        <v>11</v>
      </c>
      <c r="I38" s="4">
        <f t="shared" si="2"/>
        <v>32.25</v>
      </c>
      <c r="J38" s="2">
        <f t="shared" si="3"/>
        <v>16109750</v>
      </c>
      <c r="K38" s="22">
        <v>1</v>
      </c>
      <c r="N38" t="str">
        <v>M1-5.5-11</v>
      </c>
      <c r="O38">
        <v>32.25</v>
      </c>
      <c r="P38" s="19">
        <v>16109750</v>
      </c>
    </row>
    <row r="39" spans="5:16" x14ac:dyDescent="0.25">
      <c r="E39" s="1">
        <f t="shared" si="0"/>
        <v>33</v>
      </c>
      <c r="F39" s="10" t="str">
        <f t="shared" si="1"/>
        <v>M1-5.5-11.5</v>
      </c>
      <c r="G39" s="14">
        <f t="shared" si="4"/>
        <v>5.5</v>
      </c>
      <c r="H39" s="14">
        <f t="shared" si="5"/>
        <v>11.5</v>
      </c>
      <c r="I39" s="4">
        <f t="shared" si="2"/>
        <v>33.625</v>
      </c>
      <c r="J39" s="2">
        <f t="shared" si="3"/>
        <v>16647375</v>
      </c>
      <c r="K39" s="22">
        <v>1</v>
      </c>
      <c r="N39" t="str">
        <v>M1-5.5-11.5</v>
      </c>
      <c r="O39">
        <v>33.625</v>
      </c>
      <c r="P39" s="19">
        <v>16647375</v>
      </c>
    </row>
    <row r="40" spans="5:16" x14ac:dyDescent="0.25">
      <c r="E40" s="1">
        <f t="shared" si="0"/>
        <v>34</v>
      </c>
      <c r="F40" s="10" t="str">
        <f t="shared" si="1"/>
        <v>M1-5.5-12</v>
      </c>
      <c r="G40" s="14">
        <f t="shared" si="4"/>
        <v>5.5</v>
      </c>
      <c r="H40" s="14">
        <f t="shared" si="5"/>
        <v>12</v>
      </c>
      <c r="I40" s="4">
        <f t="shared" si="2"/>
        <v>35</v>
      </c>
      <c r="J40" s="2">
        <f t="shared" si="3"/>
        <v>17185000</v>
      </c>
      <c r="K40" s="22">
        <v>1</v>
      </c>
      <c r="N40" t="str">
        <v>M1-5.5-12</v>
      </c>
      <c r="O40">
        <v>35</v>
      </c>
      <c r="P40" s="19">
        <v>17185000</v>
      </c>
    </row>
    <row r="41" spans="5:16" x14ac:dyDescent="0.25">
      <c r="E41" s="1">
        <f t="shared" si="0"/>
        <v>35</v>
      </c>
      <c r="F41" s="10" t="str">
        <f t="shared" si="1"/>
        <v>M1-5.5-12.5</v>
      </c>
      <c r="G41" s="14">
        <f t="shared" si="4"/>
        <v>5.5</v>
      </c>
      <c r="H41" s="14">
        <f t="shared" si="5"/>
        <v>12.5</v>
      </c>
      <c r="I41" s="4">
        <f t="shared" si="2"/>
        <v>36.375</v>
      </c>
      <c r="J41" s="2">
        <f t="shared" si="3"/>
        <v>17722625</v>
      </c>
      <c r="K41" s="22">
        <v>1</v>
      </c>
      <c r="N41" t="str">
        <v>M1-5.5-12.5</v>
      </c>
      <c r="O41">
        <v>36.375</v>
      </c>
      <c r="P41" s="19">
        <v>17722625</v>
      </c>
    </row>
    <row r="42" spans="5:16" x14ac:dyDescent="0.25">
      <c r="E42" s="1">
        <f t="shared" si="0"/>
        <v>36</v>
      </c>
      <c r="F42" s="10" t="str">
        <f t="shared" si="1"/>
        <v>M1-5.5-13</v>
      </c>
      <c r="G42" s="14">
        <f t="shared" si="4"/>
        <v>5.5</v>
      </c>
      <c r="H42" s="14">
        <f t="shared" si="5"/>
        <v>13</v>
      </c>
      <c r="I42" s="4">
        <f t="shared" si="2"/>
        <v>37.75</v>
      </c>
      <c r="J42" s="2">
        <f t="shared" si="3"/>
        <v>18260250</v>
      </c>
      <c r="K42" s="22">
        <v>1</v>
      </c>
      <c r="N42" t="str">
        <v>M1-5.5-13</v>
      </c>
      <c r="O42">
        <v>37.75</v>
      </c>
      <c r="P42" s="19">
        <v>18260250</v>
      </c>
    </row>
    <row r="43" spans="5:16" x14ac:dyDescent="0.25">
      <c r="E43" s="1">
        <f t="shared" si="0"/>
        <v>37</v>
      </c>
      <c r="F43" s="10" t="str">
        <f t="shared" si="1"/>
        <v>M1-5.5-13.5</v>
      </c>
      <c r="G43" s="14">
        <f t="shared" si="4"/>
        <v>5.5</v>
      </c>
      <c r="H43" s="14">
        <f t="shared" si="5"/>
        <v>13.5</v>
      </c>
      <c r="I43" s="4">
        <f t="shared" si="2"/>
        <v>39.125</v>
      </c>
      <c r="J43" s="2">
        <f t="shared" si="3"/>
        <v>18797875</v>
      </c>
      <c r="K43" s="22">
        <v>1</v>
      </c>
      <c r="N43" t="str">
        <v>M1-5.5-13.5</v>
      </c>
      <c r="O43">
        <v>39.125</v>
      </c>
      <c r="P43" s="19">
        <v>18797875</v>
      </c>
    </row>
    <row r="44" spans="5:16" x14ac:dyDescent="0.25">
      <c r="E44" s="1">
        <f t="shared" si="0"/>
        <v>38</v>
      </c>
      <c r="F44" s="10" t="str">
        <f t="shared" si="1"/>
        <v>M1-5.5-14</v>
      </c>
      <c r="G44" s="14">
        <f t="shared" si="4"/>
        <v>5.5</v>
      </c>
      <c r="H44" s="14">
        <f t="shared" si="5"/>
        <v>14</v>
      </c>
      <c r="I44" s="4">
        <f t="shared" si="2"/>
        <v>40.5</v>
      </c>
      <c r="J44" s="2">
        <f t="shared" si="3"/>
        <v>19335500</v>
      </c>
      <c r="K44" s="22">
        <v>1</v>
      </c>
      <c r="N44" t="str">
        <v>M1-5.5-14</v>
      </c>
      <c r="O44">
        <v>40.5</v>
      </c>
      <c r="P44" s="19">
        <v>19335500</v>
      </c>
    </row>
    <row r="45" spans="5:16" x14ac:dyDescent="0.25">
      <c r="E45" s="1">
        <f t="shared" si="0"/>
        <v>39</v>
      </c>
      <c r="F45" s="10" t="str">
        <f t="shared" si="1"/>
        <v>M1-5.5-14.5</v>
      </c>
      <c r="G45" s="14">
        <f t="shared" si="4"/>
        <v>5.5</v>
      </c>
      <c r="H45" s="14">
        <f t="shared" si="5"/>
        <v>14.5</v>
      </c>
      <c r="I45" s="4">
        <f t="shared" si="2"/>
        <v>41.875</v>
      </c>
      <c r="J45" s="2">
        <f t="shared" si="3"/>
        <v>19873125</v>
      </c>
      <c r="K45" s="22">
        <v>1</v>
      </c>
      <c r="N45" t="str">
        <v>M1-5.5-14.5</v>
      </c>
      <c r="O45">
        <v>41.875</v>
      </c>
      <c r="P45" s="19">
        <v>19873125</v>
      </c>
    </row>
    <row r="46" spans="5:16" x14ac:dyDescent="0.25">
      <c r="E46" s="1">
        <f t="shared" si="0"/>
        <v>40</v>
      </c>
      <c r="F46" s="10" t="str">
        <f t="shared" si="1"/>
        <v>M1-5.5-15</v>
      </c>
      <c r="G46" s="14">
        <f t="shared" si="4"/>
        <v>5.5</v>
      </c>
      <c r="H46" s="14">
        <f t="shared" si="5"/>
        <v>15</v>
      </c>
      <c r="I46" s="4">
        <f t="shared" si="2"/>
        <v>43.25</v>
      </c>
      <c r="J46" s="2">
        <f t="shared" si="3"/>
        <v>20410750</v>
      </c>
      <c r="K46" s="22">
        <v>1</v>
      </c>
      <c r="N46" t="str">
        <v>M1-5.5-15</v>
      </c>
      <c r="O46">
        <v>43.25</v>
      </c>
      <c r="P46" s="19">
        <v>20410750</v>
      </c>
    </row>
    <row r="47" spans="5:16" x14ac:dyDescent="0.25">
      <c r="E47" s="1">
        <f t="shared" si="0"/>
        <v>41</v>
      </c>
      <c r="F47" s="10" t="str">
        <f t="shared" si="1"/>
        <v>M1-5.5-15.5</v>
      </c>
      <c r="G47" s="14">
        <f t="shared" si="4"/>
        <v>5.5</v>
      </c>
      <c r="H47" s="14">
        <f t="shared" si="5"/>
        <v>15.5</v>
      </c>
      <c r="I47" s="4">
        <f t="shared" si="2"/>
        <v>44.625</v>
      </c>
      <c r="J47" s="2">
        <f t="shared" si="3"/>
        <v>20948375</v>
      </c>
      <c r="K47" s="22">
        <v>1</v>
      </c>
      <c r="N47" t="str">
        <v>M1-5.5-15.5</v>
      </c>
      <c r="O47">
        <v>44.625</v>
      </c>
      <c r="P47" s="19">
        <v>20948375</v>
      </c>
    </row>
    <row r="48" spans="5:16" x14ac:dyDescent="0.25">
      <c r="E48" s="1">
        <f t="shared" si="0"/>
        <v>42</v>
      </c>
      <c r="F48" s="10" t="str">
        <f t="shared" si="1"/>
        <v>M1-5.5-16</v>
      </c>
      <c r="G48" s="14">
        <f t="shared" si="4"/>
        <v>5.5</v>
      </c>
      <c r="H48" s="14">
        <f t="shared" si="5"/>
        <v>16</v>
      </c>
      <c r="I48" s="4">
        <f t="shared" si="2"/>
        <v>46</v>
      </c>
      <c r="J48" s="2">
        <f t="shared" si="3"/>
        <v>21486000</v>
      </c>
      <c r="K48" s="22">
        <v>1</v>
      </c>
      <c r="N48" t="str">
        <v>M1-5.5-16</v>
      </c>
      <c r="O48">
        <v>46</v>
      </c>
      <c r="P48" s="19">
        <v>21486000</v>
      </c>
    </row>
    <row r="49" spans="5:16" x14ac:dyDescent="0.25">
      <c r="E49" s="1">
        <f t="shared" si="0"/>
        <v>43</v>
      </c>
      <c r="F49" s="10" t="str">
        <f t="shared" si="1"/>
        <v>M1-5.5-16.5</v>
      </c>
      <c r="G49" s="14">
        <f t="shared" si="4"/>
        <v>5.5</v>
      </c>
      <c r="H49" s="14">
        <f t="shared" si="5"/>
        <v>16.5</v>
      </c>
      <c r="I49" s="4">
        <f t="shared" si="2"/>
        <v>47.375</v>
      </c>
      <c r="J49" s="2">
        <f t="shared" si="3"/>
        <v>22023625</v>
      </c>
      <c r="K49" s="22">
        <v>1</v>
      </c>
      <c r="N49" t="str">
        <v>M1-5.5-16.5</v>
      </c>
      <c r="O49">
        <v>47.375</v>
      </c>
      <c r="P49" s="19">
        <v>22023625</v>
      </c>
    </row>
    <row r="50" spans="5:16" x14ac:dyDescent="0.25">
      <c r="E50" s="1">
        <f t="shared" si="0"/>
        <v>44</v>
      </c>
      <c r="F50" s="10" t="str">
        <f t="shared" si="1"/>
        <v>M1-5.5-17</v>
      </c>
      <c r="G50" s="14">
        <f t="shared" si="4"/>
        <v>5.5</v>
      </c>
      <c r="H50" s="14">
        <f t="shared" si="5"/>
        <v>17</v>
      </c>
      <c r="I50" s="4">
        <f t="shared" si="2"/>
        <v>48.75</v>
      </c>
      <c r="J50" s="2">
        <f t="shared" si="3"/>
        <v>22561250</v>
      </c>
      <c r="K50" s="22">
        <v>1</v>
      </c>
      <c r="N50" t="str">
        <v>M1-5.5-17</v>
      </c>
      <c r="O50">
        <v>48.75</v>
      </c>
      <c r="P50" s="19">
        <v>22561250</v>
      </c>
    </row>
    <row r="51" spans="5:16" x14ac:dyDescent="0.25">
      <c r="E51" s="1">
        <f t="shared" si="0"/>
        <v>45</v>
      </c>
      <c r="F51" s="10" t="str">
        <f t="shared" si="1"/>
        <v>M1-5.5-17.5</v>
      </c>
      <c r="G51" s="14">
        <f t="shared" si="4"/>
        <v>5.5</v>
      </c>
      <c r="H51" s="14">
        <f t="shared" si="5"/>
        <v>17.5</v>
      </c>
      <c r="I51" s="4">
        <f t="shared" si="2"/>
        <v>50.125</v>
      </c>
      <c r="J51" s="2">
        <f t="shared" si="3"/>
        <v>23098875</v>
      </c>
      <c r="K51" s="22">
        <v>1</v>
      </c>
      <c r="N51" t="str">
        <v>M1-5.5-17.5</v>
      </c>
      <c r="O51">
        <v>50.125</v>
      </c>
      <c r="P51" s="19">
        <v>23098875</v>
      </c>
    </row>
    <row r="52" spans="5:16" x14ac:dyDescent="0.25">
      <c r="E52" s="1">
        <f t="shared" si="0"/>
        <v>46</v>
      </c>
      <c r="F52" s="10" t="str">
        <f t="shared" si="1"/>
        <v>M1-5.5-18</v>
      </c>
      <c r="G52" s="14">
        <f t="shared" si="4"/>
        <v>5.5</v>
      </c>
      <c r="H52" s="14">
        <f t="shared" si="5"/>
        <v>18</v>
      </c>
      <c r="I52" s="4">
        <f t="shared" si="2"/>
        <v>51.5</v>
      </c>
      <c r="J52" s="2">
        <f t="shared" si="3"/>
        <v>23636500</v>
      </c>
      <c r="K52" s="22">
        <v>1</v>
      </c>
      <c r="N52" t="str">
        <v>M1-5.5-18</v>
      </c>
      <c r="O52">
        <v>51.5</v>
      </c>
      <c r="P52" s="19">
        <v>23636500</v>
      </c>
    </row>
    <row r="53" spans="5:16" x14ac:dyDescent="0.25">
      <c r="E53" s="1">
        <f t="shared" si="0"/>
        <v>47</v>
      </c>
      <c r="F53" s="10" t="str">
        <f t="shared" si="1"/>
        <v>M1-6-7</v>
      </c>
      <c r="G53" s="14">
        <f t="shared" si="4"/>
        <v>6</v>
      </c>
      <c r="H53" s="14">
        <f t="shared" si="5"/>
        <v>7</v>
      </c>
      <c r="I53" s="4">
        <f t="shared" si="2"/>
        <v>23</v>
      </c>
      <c r="J53" s="2">
        <f t="shared" si="3"/>
        <v>12493000</v>
      </c>
      <c r="K53" s="22">
        <v>1</v>
      </c>
      <c r="N53" t="str">
        <v>M1-6-7</v>
      </c>
      <c r="O53">
        <v>23</v>
      </c>
      <c r="P53" s="19">
        <v>12493000</v>
      </c>
    </row>
    <row r="54" spans="5:16" x14ac:dyDescent="0.25">
      <c r="E54" s="1">
        <f t="shared" si="0"/>
        <v>48</v>
      </c>
      <c r="F54" s="10" t="str">
        <f t="shared" si="1"/>
        <v>M1-6-7.5</v>
      </c>
      <c r="G54" s="14">
        <f t="shared" si="4"/>
        <v>6</v>
      </c>
      <c r="H54" s="14">
        <f t="shared" si="5"/>
        <v>7.5</v>
      </c>
      <c r="I54" s="4">
        <f t="shared" si="2"/>
        <v>24.5</v>
      </c>
      <c r="J54" s="2">
        <f t="shared" si="3"/>
        <v>13079500</v>
      </c>
      <c r="K54" s="22">
        <v>1</v>
      </c>
      <c r="N54" t="str">
        <v>M1-6-7.5</v>
      </c>
      <c r="O54">
        <v>24.5</v>
      </c>
      <c r="P54" s="19">
        <v>13079500</v>
      </c>
    </row>
    <row r="55" spans="5:16" x14ac:dyDescent="0.25">
      <c r="E55" s="1">
        <f t="shared" si="0"/>
        <v>49</v>
      </c>
      <c r="F55" s="10" t="str">
        <f t="shared" si="1"/>
        <v>M1-6-8</v>
      </c>
      <c r="G55" s="14">
        <f t="shared" si="4"/>
        <v>6</v>
      </c>
      <c r="H55" s="14">
        <f t="shared" si="5"/>
        <v>8</v>
      </c>
      <c r="I55" s="4">
        <f t="shared" si="2"/>
        <v>26</v>
      </c>
      <c r="J55" s="2">
        <f t="shared" si="3"/>
        <v>13666000</v>
      </c>
      <c r="K55" s="22">
        <v>1</v>
      </c>
      <c r="N55" t="str">
        <v>M1-6-8</v>
      </c>
      <c r="O55">
        <v>26</v>
      </c>
      <c r="P55" s="19">
        <v>13666000</v>
      </c>
    </row>
    <row r="56" spans="5:16" x14ac:dyDescent="0.25">
      <c r="E56" s="1">
        <f t="shared" si="0"/>
        <v>50</v>
      </c>
      <c r="F56" s="10" t="str">
        <f t="shared" si="1"/>
        <v>M1-6-8.5</v>
      </c>
      <c r="G56" s="14">
        <f t="shared" si="4"/>
        <v>6</v>
      </c>
      <c r="H56" s="14">
        <f t="shared" si="5"/>
        <v>8.5</v>
      </c>
      <c r="I56" s="4">
        <f t="shared" si="2"/>
        <v>27.5</v>
      </c>
      <c r="J56" s="2">
        <f t="shared" si="3"/>
        <v>14252500</v>
      </c>
      <c r="K56" s="22">
        <v>1</v>
      </c>
      <c r="N56" t="str">
        <v>M1-6-8.5</v>
      </c>
      <c r="O56">
        <v>27.5</v>
      </c>
      <c r="P56" s="19">
        <v>14252500</v>
      </c>
    </row>
    <row r="57" spans="5:16" x14ac:dyDescent="0.25">
      <c r="E57" s="1">
        <f t="shared" si="0"/>
        <v>51</v>
      </c>
      <c r="F57" s="10" t="str">
        <f t="shared" si="1"/>
        <v>M1-6-9</v>
      </c>
      <c r="G57" s="14">
        <f t="shared" si="4"/>
        <v>6</v>
      </c>
      <c r="H57" s="14">
        <f t="shared" si="5"/>
        <v>9</v>
      </c>
      <c r="I57" s="4">
        <f t="shared" si="2"/>
        <v>29</v>
      </c>
      <c r="J57" s="2">
        <f t="shared" si="3"/>
        <v>14839000</v>
      </c>
      <c r="K57" s="22">
        <v>1</v>
      </c>
      <c r="N57" t="str">
        <v>M1-6-9</v>
      </c>
      <c r="O57">
        <v>29</v>
      </c>
      <c r="P57" s="19">
        <v>14839000</v>
      </c>
    </row>
    <row r="58" spans="5:16" x14ac:dyDescent="0.25">
      <c r="E58" s="1">
        <f t="shared" si="0"/>
        <v>52</v>
      </c>
      <c r="F58" s="10" t="str">
        <f t="shared" si="1"/>
        <v>M1-6-9.5</v>
      </c>
      <c r="G58" s="14">
        <f t="shared" si="4"/>
        <v>6</v>
      </c>
      <c r="H58" s="14">
        <f t="shared" si="5"/>
        <v>9.5</v>
      </c>
      <c r="I58" s="4">
        <f t="shared" si="2"/>
        <v>30.5</v>
      </c>
      <c r="J58" s="2">
        <f t="shared" si="3"/>
        <v>15425500</v>
      </c>
      <c r="K58" s="22">
        <v>1</v>
      </c>
      <c r="N58" t="str">
        <v>M1-6-9.5</v>
      </c>
      <c r="O58">
        <v>30.5</v>
      </c>
      <c r="P58" s="19">
        <v>15425500</v>
      </c>
    </row>
    <row r="59" spans="5:16" x14ac:dyDescent="0.25">
      <c r="E59" s="1">
        <f t="shared" si="0"/>
        <v>53</v>
      </c>
      <c r="F59" s="10" t="str">
        <f t="shared" si="1"/>
        <v>M1-6-10</v>
      </c>
      <c r="G59" s="14">
        <f t="shared" si="4"/>
        <v>6</v>
      </c>
      <c r="H59" s="14">
        <f t="shared" si="5"/>
        <v>10</v>
      </c>
      <c r="I59" s="4">
        <f t="shared" si="2"/>
        <v>32</v>
      </c>
      <c r="J59" s="2">
        <f t="shared" si="3"/>
        <v>16012000</v>
      </c>
      <c r="K59" s="22">
        <v>1</v>
      </c>
      <c r="N59" t="str">
        <v>M1-6-10</v>
      </c>
      <c r="O59">
        <v>32</v>
      </c>
      <c r="P59" s="19">
        <v>16012000</v>
      </c>
    </row>
    <row r="60" spans="5:16" x14ac:dyDescent="0.25">
      <c r="E60" s="1">
        <f t="shared" si="0"/>
        <v>54</v>
      </c>
      <c r="F60" s="10" t="str">
        <f t="shared" si="1"/>
        <v>M1-6-10.5</v>
      </c>
      <c r="G60" s="14">
        <f t="shared" si="4"/>
        <v>6</v>
      </c>
      <c r="H60" s="14">
        <f t="shared" si="5"/>
        <v>10.5</v>
      </c>
      <c r="I60" s="4">
        <f t="shared" si="2"/>
        <v>33.5</v>
      </c>
      <c r="J60" s="2">
        <f t="shared" si="3"/>
        <v>16598500</v>
      </c>
      <c r="K60" s="22">
        <v>1</v>
      </c>
      <c r="N60" t="str">
        <v>M1-6-10.5</v>
      </c>
      <c r="O60">
        <v>33.5</v>
      </c>
      <c r="P60" s="19">
        <v>16598500</v>
      </c>
    </row>
    <row r="61" spans="5:16" x14ac:dyDescent="0.25">
      <c r="E61" s="1">
        <f t="shared" si="0"/>
        <v>55</v>
      </c>
      <c r="F61" s="10" t="str">
        <f t="shared" si="1"/>
        <v>M1-6-11</v>
      </c>
      <c r="G61" s="14">
        <f t="shared" si="4"/>
        <v>6</v>
      </c>
      <c r="H61" s="14">
        <f t="shared" si="5"/>
        <v>11</v>
      </c>
      <c r="I61" s="4">
        <f t="shared" si="2"/>
        <v>35</v>
      </c>
      <c r="J61" s="2">
        <f t="shared" si="3"/>
        <v>17185000</v>
      </c>
      <c r="K61" s="22">
        <v>1</v>
      </c>
      <c r="N61" t="str">
        <v>M1-6-11</v>
      </c>
      <c r="O61">
        <v>35</v>
      </c>
      <c r="P61" s="19">
        <v>17185000</v>
      </c>
    </row>
    <row r="62" spans="5:16" x14ac:dyDescent="0.25">
      <c r="E62" s="1">
        <f t="shared" si="0"/>
        <v>56</v>
      </c>
      <c r="F62" s="10" t="str">
        <f t="shared" si="1"/>
        <v>M1-6-11.5</v>
      </c>
      <c r="G62" s="14">
        <f t="shared" si="4"/>
        <v>6</v>
      </c>
      <c r="H62" s="14">
        <f t="shared" si="5"/>
        <v>11.5</v>
      </c>
      <c r="I62" s="4">
        <f t="shared" si="2"/>
        <v>36.5</v>
      </c>
      <c r="J62" s="2">
        <f t="shared" si="3"/>
        <v>17771500</v>
      </c>
      <c r="K62" s="22">
        <v>1</v>
      </c>
      <c r="N62" t="str">
        <v>M1-6-11.5</v>
      </c>
      <c r="O62">
        <v>36.5</v>
      </c>
      <c r="P62" s="19">
        <v>17771500</v>
      </c>
    </row>
    <row r="63" spans="5:16" x14ac:dyDescent="0.25">
      <c r="E63" s="1">
        <f t="shared" si="0"/>
        <v>57</v>
      </c>
      <c r="F63" s="10" t="str">
        <f t="shared" si="1"/>
        <v>M1-6-12</v>
      </c>
      <c r="G63" s="14">
        <f t="shared" si="4"/>
        <v>6</v>
      </c>
      <c r="H63" s="14">
        <f t="shared" si="5"/>
        <v>12</v>
      </c>
      <c r="I63" s="4">
        <f t="shared" si="2"/>
        <v>38</v>
      </c>
      <c r="J63" s="2">
        <f t="shared" si="3"/>
        <v>18358000</v>
      </c>
      <c r="K63" s="22">
        <v>1</v>
      </c>
      <c r="N63" t="str">
        <v>M1-6-12</v>
      </c>
      <c r="O63">
        <v>38</v>
      </c>
      <c r="P63" s="19">
        <v>18358000</v>
      </c>
    </row>
    <row r="64" spans="5:16" x14ac:dyDescent="0.25">
      <c r="E64" s="1">
        <f t="shared" si="0"/>
        <v>58</v>
      </c>
      <c r="F64" s="10" t="str">
        <f t="shared" si="1"/>
        <v>M1-6-12.5</v>
      </c>
      <c r="G64" s="14">
        <f t="shared" si="4"/>
        <v>6</v>
      </c>
      <c r="H64" s="14">
        <f t="shared" si="5"/>
        <v>12.5</v>
      </c>
      <c r="I64" s="4">
        <f t="shared" si="2"/>
        <v>39.5</v>
      </c>
      <c r="J64" s="2">
        <f t="shared" si="3"/>
        <v>18944500</v>
      </c>
      <c r="K64" s="22">
        <v>1</v>
      </c>
      <c r="N64" t="str">
        <v>M1-6-12.5</v>
      </c>
      <c r="O64">
        <v>39.5</v>
      </c>
      <c r="P64" s="19">
        <v>18944500</v>
      </c>
    </row>
    <row r="65" spans="5:16" x14ac:dyDescent="0.25">
      <c r="E65" s="1">
        <f t="shared" si="0"/>
        <v>59</v>
      </c>
      <c r="F65" s="10" t="str">
        <f t="shared" si="1"/>
        <v>M1-6-13</v>
      </c>
      <c r="G65" s="14">
        <f t="shared" si="4"/>
        <v>6</v>
      </c>
      <c r="H65" s="14">
        <f t="shared" si="5"/>
        <v>13</v>
      </c>
      <c r="I65" s="4">
        <f t="shared" si="2"/>
        <v>41</v>
      </c>
      <c r="J65" s="2">
        <f t="shared" si="3"/>
        <v>19531000</v>
      </c>
      <c r="K65" s="22">
        <v>1</v>
      </c>
      <c r="N65" t="str">
        <v>M1-6-13</v>
      </c>
      <c r="O65">
        <v>41</v>
      </c>
      <c r="P65" s="19">
        <v>19531000</v>
      </c>
    </row>
    <row r="66" spans="5:16" x14ac:dyDescent="0.25">
      <c r="E66" s="1">
        <f t="shared" si="0"/>
        <v>60</v>
      </c>
      <c r="F66" s="10" t="str">
        <f t="shared" si="1"/>
        <v>M1-6-13.5</v>
      </c>
      <c r="G66" s="14">
        <f t="shared" si="4"/>
        <v>6</v>
      </c>
      <c r="H66" s="14">
        <f t="shared" si="5"/>
        <v>13.5</v>
      </c>
      <c r="I66" s="4">
        <f t="shared" si="2"/>
        <v>42.5</v>
      </c>
      <c r="J66" s="2">
        <f t="shared" si="3"/>
        <v>20117500</v>
      </c>
      <c r="K66" s="22">
        <v>1</v>
      </c>
      <c r="N66" t="str">
        <v>M1-6-13.5</v>
      </c>
      <c r="O66">
        <v>42.5</v>
      </c>
      <c r="P66" s="19">
        <v>20117500</v>
      </c>
    </row>
    <row r="67" spans="5:16" x14ac:dyDescent="0.25">
      <c r="E67" s="1">
        <f t="shared" si="0"/>
        <v>61</v>
      </c>
      <c r="F67" s="10" t="str">
        <f t="shared" si="1"/>
        <v>M1-6-14</v>
      </c>
      <c r="G67" s="14">
        <f t="shared" si="4"/>
        <v>6</v>
      </c>
      <c r="H67" s="14">
        <f t="shared" si="5"/>
        <v>14</v>
      </c>
      <c r="I67" s="4">
        <f t="shared" si="2"/>
        <v>44</v>
      </c>
      <c r="J67" s="2">
        <f t="shared" si="3"/>
        <v>20704000</v>
      </c>
      <c r="K67" s="22">
        <v>1</v>
      </c>
      <c r="N67" t="str">
        <v>M1-6-14</v>
      </c>
      <c r="O67">
        <v>44</v>
      </c>
      <c r="P67" s="19">
        <v>20704000</v>
      </c>
    </row>
    <row r="68" spans="5:16" x14ac:dyDescent="0.25">
      <c r="E68" s="1">
        <f t="shared" si="0"/>
        <v>62</v>
      </c>
      <c r="F68" s="10" t="str">
        <f t="shared" si="1"/>
        <v>M1-6-14.5</v>
      </c>
      <c r="G68" s="14">
        <f t="shared" si="4"/>
        <v>6</v>
      </c>
      <c r="H68" s="14">
        <f t="shared" si="5"/>
        <v>14.5</v>
      </c>
      <c r="I68" s="4">
        <f t="shared" si="2"/>
        <v>45.5</v>
      </c>
      <c r="J68" s="2">
        <f t="shared" si="3"/>
        <v>21290500</v>
      </c>
      <c r="K68" s="22">
        <v>1</v>
      </c>
      <c r="N68" t="str">
        <v>M1-6-14.5</v>
      </c>
      <c r="O68">
        <v>45.5</v>
      </c>
      <c r="P68" s="19">
        <v>21290500</v>
      </c>
    </row>
    <row r="69" spans="5:16" x14ac:dyDescent="0.25">
      <c r="E69" s="1">
        <f t="shared" si="0"/>
        <v>63</v>
      </c>
      <c r="F69" s="10" t="str">
        <f t="shared" si="1"/>
        <v>M1-6-15</v>
      </c>
      <c r="G69" s="14">
        <f t="shared" si="4"/>
        <v>6</v>
      </c>
      <c r="H69" s="14">
        <f t="shared" si="5"/>
        <v>15</v>
      </c>
      <c r="I69" s="4">
        <f t="shared" si="2"/>
        <v>47</v>
      </c>
      <c r="J69" s="2">
        <f t="shared" si="3"/>
        <v>21877000</v>
      </c>
      <c r="K69" s="22">
        <v>1</v>
      </c>
      <c r="N69" t="str">
        <v>M1-6-15</v>
      </c>
      <c r="O69">
        <v>47</v>
      </c>
      <c r="P69" s="19">
        <v>21877000</v>
      </c>
    </row>
    <row r="70" spans="5:16" x14ac:dyDescent="0.25">
      <c r="E70" s="1">
        <f t="shared" si="0"/>
        <v>64</v>
      </c>
      <c r="F70" s="10" t="str">
        <f t="shared" si="1"/>
        <v>M1-6-15.5</v>
      </c>
      <c r="G70" s="14">
        <f t="shared" si="4"/>
        <v>6</v>
      </c>
      <c r="H70" s="14">
        <f t="shared" si="5"/>
        <v>15.5</v>
      </c>
      <c r="I70" s="4">
        <f t="shared" si="2"/>
        <v>48.5</v>
      </c>
      <c r="J70" s="2">
        <f t="shared" si="3"/>
        <v>22463500</v>
      </c>
      <c r="K70" s="22">
        <v>1</v>
      </c>
      <c r="N70" t="str">
        <v>M1-6-15.5</v>
      </c>
      <c r="O70">
        <v>48.5</v>
      </c>
      <c r="P70" s="19">
        <v>22463500</v>
      </c>
    </row>
    <row r="71" spans="5:16" x14ac:dyDescent="0.25">
      <c r="E71" s="1">
        <f t="shared" ref="E71:E134" si="6">ROW()-6</f>
        <v>65</v>
      </c>
      <c r="F71" s="10" t="str">
        <f t="shared" ref="F71:F134" si="7">$C$4&amp;"-"&amp;G71&amp;"-"&amp;H71</f>
        <v>M1-6-16</v>
      </c>
      <c r="G71" s="14">
        <f t="shared" si="4"/>
        <v>6</v>
      </c>
      <c r="H71" s="14">
        <f t="shared" si="5"/>
        <v>16</v>
      </c>
      <c r="I71" s="4">
        <f t="shared" ref="I71:I134" si="8">SUM((G71*H71)/4,1)*2</f>
        <v>50</v>
      </c>
      <c r="J71" s="2">
        <f t="shared" ref="J71:J134" si="9">ROUND(SUM(I71*$C$6,$C$5),0)</f>
        <v>23050000</v>
      </c>
      <c r="K71" s="22">
        <v>1</v>
      </c>
      <c r="N71" t="str">
        <v>M1-6-16</v>
      </c>
      <c r="O71">
        <v>50</v>
      </c>
      <c r="P71" s="19">
        <v>23050000</v>
      </c>
    </row>
    <row r="72" spans="5:16" x14ac:dyDescent="0.25">
      <c r="E72" s="1">
        <f t="shared" si="6"/>
        <v>66</v>
      </c>
      <c r="F72" s="10" t="str">
        <f t="shared" si="7"/>
        <v>M1-6-16.5</v>
      </c>
      <c r="G72" s="14">
        <f t="shared" ref="G72:G135" si="10">$G$3+ROUNDDOWN($E71/($I$4+1),0)*0.5</f>
        <v>6</v>
      </c>
      <c r="H72" s="14">
        <f t="shared" ref="H72:H135" si="11">IF(MOD(E72-1,$I$4+1)=0,$H$3,H71+0.5)</f>
        <v>16.5</v>
      </c>
      <c r="I72" s="4">
        <f t="shared" si="8"/>
        <v>51.5</v>
      </c>
      <c r="J72" s="2">
        <f t="shared" si="9"/>
        <v>23636500</v>
      </c>
      <c r="K72" s="22">
        <v>1</v>
      </c>
      <c r="N72" t="str">
        <v>M1-6-16.5</v>
      </c>
      <c r="O72">
        <v>51.5</v>
      </c>
      <c r="P72" s="19">
        <v>23636500</v>
      </c>
    </row>
    <row r="73" spans="5:16" x14ac:dyDescent="0.25">
      <c r="E73" s="1">
        <f t="shared" si="6"/>
        <v>67</v>
      </c>
      <c r="F73" s="10" t="str">
        <f t="shared" si="7"/>
        <v>M1-6-17</v>
      </c>
      <c r="G73" s="14">
        <f t="shared" si="10"/>
        <v>6</v>
      </c>
      <c r="H73" s="14">
        <f t="shared" si="11"/>
        <v>17</v>
      </c>
      <c r="I73" s="4">
        <f t="shared" si="8"/>
        <v>53</v>
      </c>
      <c r="J73" s="2">
        <f t="shared" si="9"/>
        <v>24223000</v>
      </c>
      <c r="K73" s="22">
        <v>1</v>
      </c>
      <c r="N73" t="str">
        <v>M1-6-17</v>
      </c>
      <c r="O73">
        <v>53</v>
      </c>
      <c r="P73" s="19">
        <v>24223000</v>
      </c>
    </row>
    <row r="74" spans="5:16" x14ac:dyDescent="0.25">
      <c r="E74" s="1">
        <f t="shared" si="6"/>
        <v>68</v>
      </c>
      <c r="F74" s="10" t="str">
        <f t="shared" si="7"/>
        <v>M1-6-17.5</v>
      </c>
      <c r="G74" s="14">
        <f t="shared" si="10"/>
        <v>6</v>
      </c>
      <c r="H74" s="14">
        <f t="shared" si="11"/>
        <v>17.5</v>
      </c>
      <c r="I74" s="4">
        <f t="shared" si="8"/>
        <v>54.5</v>
      </c>
      <c r="J74" s="2">
        <f t="shared" si="9"/>
        <v>24809500</v>
      </c>
      <c r="K74" s="22">
        <v>1</v>
      </c>
      <c r="N74" t="str">
        <v>M1-6-17.5</v>
      </c>
      <c r="O74">
        <v>54.5</v>
      </c>
      <c r="P74" s="19">
        <v>24809500</v>
      </c>
    </row>
    <row r="75" spans="5:16" x14ac:dyDescent="0.25">
      <c r="E75" s="1">
        <f t="shared" si="6"/>
        <v>69</v>
      </c>
      <c r="F75" s="10" t="str">
        <f t="shared" si="7"/>
        <v>M1-6-18</v>
      </c>
      <c r="G75" s="14">
        <f t="shared" si="10"/>
        <v>6</v>
      </c>
      <c r="H75" s="14">
        <f t="shared" si="11"/>
        <v>18</v>
      </c>
      <c r="I75" s="4">
        <f t="shared" si="8"/>
        <v>56</v>
      </c>
      <c r="J75" s="2">
        <f t="shared" si="9"/>
        <v>25396000</v>
      </c>
      <c r="K75" s="22">
        <v>1</v>
      </c>
      <c r="N75" t="str">
        <v>M1-6-18</v>
      </c>
      <c r="O75">
        <v>56</v>
      </c>
      <c r="P75" s="19">
        <v>25396000</v>
      </c>
    </row>
    <row r="76" spans="5:16" x14ac:dyDescent="0.25">
      <c r="E76" s="1">
        <f t="shared" si="6"/>
        <v>70</v>
      </c>
      <c r="F76" s="10" t="str">
        <f t="shared" si="7"/>
        <v>M1-6.5-7</v>
      </c>
      <c r="G76" s="14">
        <f t="shared" si="10"/>
        <v>6.5</v>
      </c>
      <c r="H76" s="14">
        <f t="shared" si="11"/>
        <v>7</v>
      </c>
      <c r="I76" s="4">
        <f t="shared" si="8"/>
        <v>24.75</v>
      </c>
      <c r="J76" s="2">
        <f t="shared" si="9"/>
        <v>13177250</v>
      </c>
      <c r="K76" s="22">
        <v>1</v>
      </c>
      <c r="N76" t="str">
        <v>M1-6.5-7</v>
      </c>
      <c r="O76">
        <v>24.75</v>
      </c>
      <c r="P76" s="19">
        <v>13177250</v>
      </c>
    </row>
    <row r="77" spans="5:16" x14ac:dyDescent="0.25">
      <c r="E77" s="1">
        <f t="shared" si="6"/>
        <v>71</v>
      </c>
      <c r="F77" s="10" t="str">
        <f t="shared" si="7"/>
        <v>M1-6.5-7.5</v>
      </c>
      <c r="G77" s="14">
        <f t="shared" si="10"/>
        <v>6.5</v>
      </c>
      <c r="H77" s="14">
        <f t="shared" si="11"/>
        <v>7.5</v>
      </c>
      <c r="I77" s="4">
        <f t="shared" si="8"/>
        <v>26.375</v>
      </c>
      <c r="J77" s="2">
        <f t="shared" si="9"/>
        <v>13812625</v>
      </c>
      <c r="K77" s="22">
        <v>1</v>
      </c>
      <c r="N77" t="str">
        <v>M1-6.5-7.5</v>
      </c>
      <c r="O77">
        <v>26.375</v>
      </c>
      <c r="P77" s="19">
        <v>13812625</v>
      </c>
    </row>
    <row r="78" spans="5:16" x14ac:dyDescent="0.25">
      <c r="E78" s="1">
        <f t="shared" si="6"/>
        <v>72</v>
      </c>
      <c r="F78" s="10" t="str">
        <f t="shared" si="7"/>
        <v>M1-6.5-8</v>
      </c>
      <c r="G78" s="14">
        <f t="shared" si="10"/>
        <v>6.5</v>
      </c>
      <c r="H78" s="14">
        <f t="shared" si="11"/>
        <v>8</v>
      </c>
      <c r="I78" s="4">
        <f t="shared" si="8"/>
        <v>28</v>
      </c>
      <c r="J78" s="2">
        <f t="shared" si="9"/>
        <v>14448000</v>
      </c>
      <c r="K78" s="22">
        <v>1</v>
      </c>
      <c r="N78" t="str">
        <v>M1-6.5-8</v>
      </c>
      <c r="O78">
        <v>28</v>
      </c>
      <c r="P78" s="19">
        <v>14448000</v>
      </c>
    </row>
    <row r="79" spans="5:16" x14ac:dyDescent="0.25">
      <c r="E79" s="1">
        <f t="shared" si="6"/>
        <v>73</v>
      </c>
      <c r="F79" s="10" t="str">
        <f t="shared" si="7"/>
        <v>M1-6.5-8.5</v>
      </c>
      <c r="G79" s="14">
        <f t="shared" si="10"/>
        <v>6.5</v>
      </c>
      <c r="H79" s="14">
        <f t="shared" si="11"/>
        <v>8.5</v>
      </c>
      <c r="I79" s="4">
        <f t="shared" si="8"/>
        <v>29.625</v>
      </c>
      <c r="J79" s="2">
        <f t="shared" si="9"/>
        <v>15083375</v>
      </c>
      <c r="K79" s="22">
        <v>1</v>
      </c>
      <c r="N79" t="str">
        <v>M1-6.5-8.5</v>
      </c>
      <c r="O79">
        <v>29.625</v>
      </c>
      <c r="P79" s="19">
        <v>15083375</v>
      </c>
    </row>
    <row r="80" spans="5:16" x14ac:dyDescent="0.25">
      <c r="E80" s="1">
        <f t="shared" si="6"/>
        <v>74</v>
      </c>
      <c r="F80" s="10" t="str">
        <f t="shared" si="7"/>
        <v>M1-6.5-9</v>
      </c>
      <c r="G80" s="14">
        <f t="shared" si="10"/>
        <v>6.5</v>
      </c>
      <c r="H80" s="14">
        <f t="shared" si="11"/>
        <v>9</v>
      </c>
      <c r="I80" s="4">
        <f t="shared" si="8"/>
        <v>31.25</v>
      </c>
      <c r="J80" s="2">
        <f t="shared" si="9"/>
        <v>15718750</v>
      </c>
      <c r="K80" s="22">
        <v>1</v>
      </c>
      <c r="N80" t="str">
        <v>M1-6.5-9</v>
      </c>
      <c r="O80">
        <v>31.25</v>
      </c>
      <c r="P80" s="19">
        <v>15718750</v>
      </c>
    </row>
    <row r="81" spans="5:16" x14ac:dyDescent="0.25">
      <c r="E81" s="1">
        <f t="shared" si="6"/>
        <v>75</v>
      </c>
      <c r="F81" s="10" t="str">
        <f t="shared" si="7"/>
        <v>M1-6.5-9.5</v>
      </c>
      <c r="G81" s="14">
        <f t="shared" si="10"/>
        <v>6.5</v>
      </c>
      <c r="H81" s="14">
        <f t="shared" si="11"/>
        <v>9.5</v>
      </c>
      <c r="I81" s="4">
        <f t="shared" si="8"/>
        <v>32.875</v>
      </c>
      <c r="J81" s="2">
        <f t="shared" si="9"/>
        <v>16354125</v>
      </c>
      <c r="K81" s="22">
        <v>1</v>
      </c>
      <c r="N81" t="str">
        <v>M1-6.5-9.5</v>
      </c>
      <c r="O81">
        <v>32.875</v>
      </c>
      <c r="P81" s="19">
        <v>16354125</v>
      </c>
    </row>
    <row r="82" spans="5:16" x14ac:dyDescent="0.25">
      <c r="E82" s="1">
        <f t="shared" si="6"/>
        <v>76</v>
      </c>
      <c r="F82" s="10" t="str">
        <f t="shared" si="7"/>
        <v>M1-6.5-10</v>
      </c>
      <c r="G82" s="14">
        <f t="shared" si="10"/>
        <v>6.5</v>
      </c>
      <c r="H82" s="14">
        <f t="shared" si="11"/>
        <v>10</v>
      </c>
      <c r="I82" s="4">
        <f t="shared" si="8"/>
        <v>34.5</v>
      </c>
      <c r="J82" s="2">
        <f t="shared" si="9"/>
        <v>16989500</v>
      </c>
      <c r="K82" s="22">
        <v>1</v>
      </c>
      <c r="N82" t="str">
        <v>M1-6.5-10</v>
      </c>
      <c r="O82">
        <v>34.5</v>
      </c>
      <c r="P82" s="19">
        <v>16989500</v>
      </c>
    </row>
    <row r="83" spans="5:16" x14ac:dyDescent="0.25">
      <c r="E83" s="1">
        <f t="shared" si="6"/>
        <v>77</v>
      </c>
      <c r="F83" s="10" t="str">
        <f t="shared" si="7"/>
        <v>M1-6.5-10.5</v>
      </c>
      <c r="G83" s="14">
        <f t="shared" si="10"/>
        <v>6.5</v>
      </c>
      <c r="H83" s="14">
        <f t="shared" si="11"/>
        <v>10.5</v>
      </c>
      <c r="I83" s="4">
        <f t="shared" si="8"/>
        <v>36.125</v>
      </c>
      <c r="J83" s="2">
        <f t="shared" si="9"/>
        <v>17624875</v>
      </c>
      <c r="K83" s="22">
        <v>1</v>
      </c>
      <c r="N83" t="str">
        <v>M1-6.5-10.5</v>
      </c>
      <c r="O83">
        <v>36.125</v>
      </c>
      <c r="P83" s="19">
        <v>17624875</v>
      </c>
    </row>
    <row r="84" spans="5:16" x14ac:dyDescent="0.25">
      <c r="E84" s="1">
        <f t="shared" si="6"/>
        <v>78</v>
      </c>
      <c r="F84" s="10" t="str">
        <f t="shared" si="7"/>
        <v>M1-6.5-11</v>
      </c>
      <c r="G84" s="14">
        <f t="shared" si="10"/>
        <v>6.5</v>
      </c>
      <c r="H84" s="14">
        <f t="shared" si="11"/>
        <v>11</v>
      </c>
      <c r="I84" s="4">
        <f t="shared" si="8"/>
        <v>37.75</v>
      </c>
      <c r="J84" s="2">
        <f t="shared" si="9"/>
        <v>18260250</v>
      </c>
      <c r="K84" s="22">
        <v>1</v>
      </c>
      <c r="N84" t="str">
        <v>M1-6.5-11</v>
      </c>
      <c r="O84">
        <v>37.75</v>
      </c>
      <c r="P84" s="19">
        <v>18260250</v>
      </c>
    </row>
    <row r="85" spans="5:16" x14ac:dyDescent="0.25">
      <c r="E85" s="1">
        <f t="shared" si="6"/>
        <v>79</v>
      </c>
      <c r="F85" s="10" t="str">
        <f t="shared" si="7"/>
        <v>M1-6.5-11.5</v>
      </c>
      <c r="G85" s="14">
        <f t="shared" si="10"/>
        <v>6.5</v>
      </c>
      <c r="H85" s="14">
        <f t="shared" si="11"/>
        <v>11.5</v>
      </c>
      <c r="I85" s="4">
        <f t="shared" si="8"/>
        <v>39.375</v>
      </c>
      <c r="J85" s="2">
        <f t="shared" si="9"/>
        <v>18895625</v>
      </c>
      <c r="K85" s="22">
        <v>1</v>
      </c>
      <c r="N85" t="str">
        <v>M1-6.5-11.5</v>
      </c>
      <c r="O85">
        <v>39.375</v>
      </c>
      <c r="P85" s="19">
        <v>18895625</v>
      </c>
    </row>
    <row r="86" spans="5:16" x14ac:dyDescent="0.25">
      <c r="E86" s="1">
        <f t="shared" si="6"/>
        <v>80</v>
      </c>
      <c r="F86" s="10" t="str">
        <f t="shared" si="7"/>
        <v>M1-6.5-12</v>
      </c>
      <c r="G86" s="14">
        <f t="shared" si="10"/>
        <v>6.5</v>
      </c>
      <c r="H86" s="14">
        <f t="shared" si="11"/>
        <v>12</v>
      </c>
      <c r="I86" s="4">
        <f t="shared" si="8"/>
        <v>41</v>
      </c>
      <c r="J86" s="2">
        <f t="shared" si="9"/>
        <v>19531000</v>
      </c>
      <c r="K86" s="22">
        <v>1</v>
      </c>
      <c r="N86" t="str">
        <v>M1-6.5-12</v>
      </c>
      <c r="O86">
        <v>41</v>
      </c>
      <c r="P86" s="19">
        <v>19531000</v>
      </c>
    </row>
    <row r="87" spans="5:16" x14ac:dyDescent="0.25">
      <c r="E87" s="1">
        <f t="shared" si="6"/>
        <v>81</v>
      </c>
      <c r="F87" s="10" t="str">
        <f t="shared" si="7"/>
        <v>M1-6.5-12.5</v>
      </c>
      <c r="G87" s="14">
        <f t="shared" si="10"/>
        <v>6.5</v>
      </c>
      <c r="H87" s="14">
        <f t="shared" si="11"/>
        <v>12.5</v>
      </c>
      <c r="I87" s="4">
        <f t="shared" si="8"/>
        <v>42.625</v>
      </c>
      <c r="J87" s="2">
        <f t="shared" si="9"/>
        <v>20166375</v>
      </c>
      <c r="K87" s="22">
        <v>1</v>
      </c>
      <c r="N87" t="str">
        <v>M1-6.5-12.5</v>
      </c>
      <c r="O87">
        <v>42.625</v>
      </c>
      <c r="P87" s="19">
        <v>20166375</v>
      </c>
    </row>
    <row r="88" spans="5:16" x14ac:dyDescent="0.25">
      <c r="E88" s="1">
        <f t="shared" si="6"/>
        <v>82</v>
      </c>
      <c r="F88" s="10" t="str">
        <f t="shared" si="7"/>
        <v>M1-6.5-13</v>
      </c>
      <c r="G88" s="14">
        <f t="shared" si="10"/>
        <v>6.5</v>
      </c>
      <c r="H88" s="14">
        <f t="shared" si="11"/>
        <v>13</v>
      </c>
      <c r="I88" s="4">
        <f t="shared" si="8"/>
        <v>44.25</v>
      </c>
      <c r="J88" s="2">
        <f t="shared" si="9"/>
        <v>20801750</v>
      </c>
      <c r="K88" s="22">
        <v>1</v>
      </c>
      <c r="N88" t="str">
        <v>M1-6.5-13</v>
      </c>
      <c r="O88">
        <v>44.25</v>
      </c>
      <c r="P88" s="19">
        <v>20801750</v>
      </c>
    </row>
    <row r="89" spans="5:16" x14ac:dyDescent="0.25">
      <c r="E89" s="1">
        <f t="shared" si="6"/>
        <v>83</v>
      </c>
      <c r="F89" s="10" t="str">
        <f t="shared" si="7"/>
        <v>M1-6.5-13.5</v>
      </c>
      <c r="G89" s="14">
        <f t="shared" si="10"/>
        <v>6.5</v>
      </c>
      <c r="H89" s="14">
        <f t="shared" si="11"/>
        <v>13.5</v>
      </c>
      <c r="I89" s="4">
        <f t="shared" si="8"/>
        <v>45.875</v>
      </c>
      <c r="J89" s="2">
        <f t="shared" si="9"/>
        <v>21437125</v>
      </c>
      <c r="K89" s="22">
        <v>1</v>
      </c>
      <c r="N89" t="str">
        <v>M1-6.5-13.5</v>
      </c>
      <c r="O89">
        <v>45.875</v>
      </c>
      <c r="P89" s="19">
        <v>21437125</v>
      </c>
    </row>
    <row r="90" spans="5:16" x14ac:dyDescent="0.25">
      <c r="E90" s="1">
        <f t="shared" si="6"/>
        <v>84</v>
      </c>
      <c r="F90" s="10" t="str">
        <f t="shared" si="7"/>
        <v>M1-6.5-14</v>
      </c>
      <c r="G90" s="14">
        <f t="shared" si="10"/>
        <v>6.5</v>
      </c>
      <c r="H90" s="14">
        <f t="shared" si="11"/>
        <v>14</v>
      </c>
      <c r="I90" s="4">
        <f t="shared" si="8"/>
        <v>47.5</v>
      </c>
      <c r="J90" s="2">
        <f t="shared" si="9"/>
        <v>22072500</v>
      </c>
      <c r="K90" s="22">
        <v>1</v>
      </c>
      <c r="N90" t="str">
        <v>M1-6.5-14</v>
      </c>
      <c r="O90">
        <v>47.5</v>
      </c>
      <c r="P90" s="19">
        <v>22072500</v>
      </c>
    </row>
    <row r="91" spans="5:16" x14ac:dyDescent="0.25">
      <c r="E91" s="1">
        <f t="shared" si="6"/>
        <v>85</v>
      </c>
      <c r="F91" s="10" t="str">
        <f t="shared" si="7"/>
        <v>M1-6.5-14.5</v>
      </c>
      <c r="G91" s="14">
        <f t="shared" si="10"/>
        <v>6.5</v>
      </c>
      <c r="H91" s="14">
        <f t="shared" si="11"/>
        <v>14.5</v>
      </c>
      <c r="I91" s="4">
        <f t="shared" si="8"/>
        <v>49.125</v>
      </c>
      <c r="J91" s="2">
        <f t="shared" si="9"/>
        <v>22707875</v>
      </c>
      <c r="K91" s="22">
        <v>1</v>
      </c>
      <c r="N91" t="str">
        <v>M1-6.5-14.5</v>
      </c>
      <c r="O91">
        <v>49.125</v>
      </c>
      <c r="P91" s="19">
        <v>22707875</v>
      </c>
    </row>
    <row r="92" spans="5:16" x14ac:dyDescent="0.25">
      <c r="E92" s="1">
        <f t="shared" si="6"/>
        <v>86</v>
      </c>
      <c r="F92" s="10" t="str">
        <f t="shared" si="7"/>
        <v>M1-6.5-15</v>
      </c>
      <c r="G92" s="14">
        <f t="shared" si="10"/>
        <v>6.5</v>
      </c>
      <c r="H92" s="14">
        <f t="shared" si="11"/>
        <v>15</v>
      </c>
      <c r="I92" s="4">
        <f t="shared" si="8"/>
        <v>50.75</v>
      </c>
      <c r="J92" s="2">
        <f t="shared" si="9"/>
        <v>23343250</v>
      </c>
      <c r="K92" s="22">
        <v>1</v>
      </c>
      <c r="N92" t="str">
        <v>M1-6.5-15</v>
      </c>
      <c r="O92">
        <v>50.75</v>
      </c>
      <c r="P92" s="19">
        <v>23343250</v>
      </c>
    </row>
    <row r="93" spans="5:16" x14ac:dyDescent="0.25">
      <c r="E93" s="1">
        <f t="shared" si="6"/>
        <v>87</v>
      </c>
      <c r="F93" s="10" t="str">
        <f t="shared" si="7"/>
        <v>M1-6.5-15.5</v>
      </c>
      <c r="G93" s="14">
        <f t="shared" si="10"/>
        <v>6.5</v>
      </c>
      <c r="H93" s="14">
        <f t="shared" si="11"/>
        <v>15.5</v>
      </c>
      <c r="I93" s="4">
        <f t="shared" si="8"/>
        <v>52.375</v>
      </c>
      <c r="J93" s="2">
        <f t="shared" si="9"/>
        <v>23978625</v>
      </c>
      <c r="K93" s="22">
        <v>1</v>
      </c>
      <c r="N93" t="str">
        <v>M1-6.5-15.5</v>
      </c>
      <c r="O93">
        <v>52.375</v>
      </c>
      <c r="P93" s="19">
        <v>23978625</v>
      </c>
    </row>
    <row r="94" spans="5:16" x14ac:dyDescent="0.25">
      <c r="E94" s="1">
        <f t="shared" si="6"/>
        <v>88</v>
      </c>
      <c r="F94" s="10" t="str">
        <f t="shared" si="7"/>
        <v>M1-6.5-16</v>
      </c>
      <c r="G94" s="14">
        <f t="shared" si="10"/>
        <v>6.5</v>
      </c>
      <c r="H94" s="14">
        <f t="shared" si="11"/>
        <v>16</v>
      </c>
      <c r="I94" s="4">
        <f t="shared" si="8"/>
        <v>54</v>
      </c>
      <c r="J94" s="2">
        <f t="shared" si="9"/>
        <v>24614000</v>
      </c>
      <c r="K94" s="22">
        <v>1</v>
      </c>
      <c r="N94" t="str">
        <v>M1-6.5-16</v>
      </c>
      <c r="O94">
        <v>54</v>
      </c>
      <c r="P94" s="19">
        <v>24614000</v>
      </c>
    </row>
    <row r="95" spans="5:16" x14ac:dyDescent="0.25">
      <c r="E95" s="1">
        <f t="shared" si="6"/>
        <v>89</v>
      </c>
      <c r="F95" s="10" t="str">
        <f t="shared" si="7"/>
        <v>M1-6.5-16.5</v>
      </c>
      <c r="G95" s="14">
        <f t="shared" si="10"/>
        <v>6.5</v>
      </c>
      <c r="H95" s="14">
        <f t="shared" si="11"/>
        <v>16.5</v>
      </c>
      <c r="I95" s="4">
        <f t="shared" si="8"/>
        <v>55.625</v>
      </c>
      <c r="J95" s="2">
        <f t="shared" si="9"/>
        <v>25249375</v>
      </c>
      <c r="K95" s="22">
        <v>1</v>
      </c>
      <c r="N95" t="str">
        <v>M1-6.5-16.5</v>
      </c>
      <c r="O95">
        <v>55.625</v>
      </c>
      <c r="P95" s="19">
        <v>25249375</v>
      </c>
    </row>
    <row r="96" spans="5:16" x14ac:dyDescent="0.25">
      <c r="E96" s="1">
        <f t="shared" si="6"/>
        <v>90</v>
      </c>
      <c r="F96" s="10" t="str">
        <f t="shared" si="7"/>
        <v>M1-6.5-17</v>
      </c>
      <c r="G96" s="14">
        <f t="shared" si="10"/>
        <v>6.5</v>
      </c>
      <c r="H96" s="14">
        <f t="shared" si="11"/>
        <v>17</v>
      </c>
      <c r="I96" s="4">
        <f t="shared" si="8"/>
        <v>57.25</v>
      </c>
      <c r="J96" s="2">
        <f t="shared" si="9"/>
        <v>25884750</v>
      </c>
      <c r="K96" s="22">
        <v>1</v>
      </c>
      <c r="N96" t="str">
        <v>M1-6.5-17</v>
      </c>
      <c r="O96">
        <v>57.25</v>
      </c>
      <c r="P96" s="19">
        <v>25884750</v>
      </c>
    </row>
    <row r="97" spans="5:16" x14ac:dyDescent="0.25">
      <c r="E97" s="1">
        <f t="shared" si="6"/>
        <v>91</v>
      </c>
      <c r="F97" s="10" t="str">
        <f t="shared" si="7"/>
        <v>M1-6.5-17.5</v>
      </c>
      <c r="G97" s="14">
        <f t="shared" si="10"/>
        <v>6.5</v>
      </c>
      <c r="H97" s="14">
        <f t="shared" si="11"/>
        <v>17.5</v>
      </c>
      <c r="I97" s="4">
        <f t="shared" si="8"/>
        <v>58.875</v>
      </c>
      <c r="J97" s="2">
        <f t="shared" si="9"/>
        <v>26520125</v>
      </c>
      <c r="K97" s="22">
        <v>1</v>
      </c>
      <c r="N97" t="str">
        <v>M1-6.5-17.5</v>
      </c>
      <c r="O97">
        <v>58.875</v>
      </c>
      <c r="P97" s="19">
        <v>26520125</v>
      </c>
    </row>
    <row r="98" spans="5:16" x14ac:dyDescent="0.25">
      <c r="E98" s="1">
        <f t="shared" si="6"/>
        <v>92</v>
      </c>
      <c r="F98" s="10" t="str">
        <f t="shared" si="7"/>
        <v>M1-6.5-18</v>
      </c>
      <c r="G98" s="14">
        <f t="shared" si="10"/>
        <v>6.5</v>
      </c>
      <c r="H98" s="14">
        <f t="shared" si="11"/>
        <v>18</v>
      </c>
      <c r="I98" s="4">
        <f t="shared" si="8"/>
        <v>60.5</v>
      </c>
      <c r="J98" s="2">
        <f t="shared" si="9"/>
        <v>27155500</v>
      </c>
      <c r="K98" s="22">
        <v>1</v>
      </c>
      <c r="N98" t="str">
        <v>M1-6.5-18</v>
      </c>
      <c r="O98">
        <v>60.5</v>
      </c>
      <c r="P98" s="19">
        <v>27155500</v>
      </c>
    </row>
    <row r="99" spans="5:16" x14ac:dyDescent="0.25">
      <c r="E99" s="1">
        <f t="shared" si="6"/>
        <v>93</v>
      </c>
      <c r="F99" s="10" t="str">
        <f t="shared" si="7"/>
        <v>M1-7-7</v>
      </c>
      <c r="G99" s="14">
        <f t="shared" si="10"/>
        <v>7</v>
      </c>
      <c r="H99" s="14">
        <f t="shared" si="11"/>
        <v>7</v>
      </c>
      <c r="I99" s="4">
        <f t="shared" si="8"/>
        <v>26.5</v>
      </c>
      <c r="J99" s="2">
        <f t="shared" si="9"/>
        <v>13861500</v>
      </c>
      <c r="K99" s="22">
        <v>1</v>
      </c>
      <c r="N99" t="str">
        <v>M1-7-7</v>
      </c>
      <c r="O99">
        <v>26.5</v>
      </c>
      <c r="P99" s="19">
        <v>13861500</v>
      </c>
    </row>
    <row r="100" spans="5:16" x14ac:dyDescent="0.25">
      <c r="E100" s="1">
        <f t="shared" si="6"/>
        <v>94</v>
      </c>
      <c r="F100" s="10" t="str">
        <f t="shared" si="7"/>
        <v>M1-7-7.5</v>
      </c>
      <c r="G100" s="14">
        <f t="shared" si="10"/>
        <v>7</v>
      </c>
      <c r="H100" s="14">
        <f t="shared" si="11"/>
        <v>7.5</v>
      </c>
      <c r="I100" s="4">
        <f t="shared" si="8"/>
        <v>28.25</v>
      </c>
      <c r="J100" s="2">
        <f t="shared" si="9"/>
        <v>14545750</v>
      </c>
      <c r="K100" s="22">
        <v>1</v>
      </c>
      <c r="N100" t="str">
        <v>M1-7-7.5</v>
      </c>
      <c r="O100">
        <v>28.25</v>
      </c>
      <c r="P100" s="19">
        <v>14545750</v>
      </c>
    </row>
    <row r="101" spans="5:16" x14ac:dyDescent="0.25">
      <c r="E101" s="1">
        <f t="shared" si="6"/>
        <v>95</v>
      </c>
      <c r="F101" s="10" t="str">
        <f t="shared" si="7"/>
        <v>M1-7-8</v>
      </c>
      <c r="G101" s="14">
        <f t="shared" si="10"/>
        <v>7</v>
      </c>
      <c r="H101" s="14">
        <f t="shared" si="11"/>
        <v>8</v>
      </c>
      <c r="I101" s="4">
        <f t="shared" si="8"/>
        <v>30</v>
      </c>
      <c r="J101" s="2">
        <f t="shared" si="9"/>
        <v>15230000</v>
      </c>
      <c r="K101" s="22">
        <v>1</v>
      </c>
      <c r="N101" t="str">
        <v>M1-7-8</v>
      </c>
      <c r="O101">
        <v>30</v>
      </c>
      <c r="P101" s="19">
        <v>15230000</v>
      </c>
    </row>
    <row r="102" spans="5:16" x14ac:dyDescent="0.25">
      <c r="E102" s="1">
        <f t="shared" si="6"/>
        <v>96</v>
      </c>
      <c r="F102" s="10" t="str">
        <f t="shared" si="7"/>
        <v>M1-7-8.5</v>
      </c>
      <c r="G102" s="14">
        <f t="shared" si="10"/>
        <v>7</v>
      </c>
      <c r="H102" s="14">
        <f t="shared" si="11"/>
        <v>8.5</v>
      </c>
      <c r="I102" s="4">
        <f t="shared" si="8"/>
        <v>31.75</v>
      </c>
      <c r="J102" s="2">
        <f t="shared" si="9"/>
        <v>15914250</v>
      </c>
      <c r="K102" s="22">
        <v>1</v>
      </c>
      <c r="N102" t="str">
        <v>M1-7-8.5</v>
      </c>
      <c r="O102">
        <v>31.75</v>
      </c>
      <c r="P102" s="19">
        <v>15914250</v>
      </c>
    </row>
    <row r="103" spans="5:16" x14ac:dyDescent="0.25">
      <c r="E103" s="1">
        <f t="shared" si="6"/>
        <v>97</v>
      </c>
      <c r="F103" s="10" t="str">
        <f t="shared" si="7"/>
        <v>M1-7-9</v>
      </c>
      <c r="G103" s="14">
        <f t="shared" si="10"/>
        <v>7</v>
      </c>
      <c r="H103" s="14">
        <f t="shared" si="11"/>
        <v>9</v>
      </c>
      <c r="I103" s="4">
        <f t="shared" si="8"/>
        <v>33.5</v>
      </c>
      <c r="J103" s="2">
        <f t="shared" si="9"/>
        <v>16598500</v>
      </c>
      <c r="K103" s="22">
        <v>1</v>
      </c>
      <c r="N103" t="str">
        <v>M1-7-9</v>
      </c>
      <c r="O103">
        <v>33.5</v>
      </c>
      <c r="P103" s="19">
        <v>16598500</v>
      </c>
    </row>
    <row r="104" spans="5:16" x14ac:dyDescent="0.25">
      <c r="E104" s="1">
        <f t="shared" si="6"/>
        <v>98</v>
      </c>
      <c r="F104" s="10" t="str">
        <f t="shared" si="7"/>
        <v>M1-7-9.5</v>
      </c>
      <c r="G104" s="14">
        <f t="shared" si="10"/>
        <v>7</v>
      </c>
      <c r="H104" s="14">
        <f t="shared" si="11"/>
        <v>9.5</v>
      </c>
      <c r="I104" s="4">
        <f t="shared" si="8"/>
        <v>35.25</v>
      </c>
      <c r="J104" s="2">
        <f t="shared" si="9"/>
        <v>17282750</v>
      </c>
      <c r="K104" s="22">
        <v>1</v>
      </c>
      <c r="N104" t="str">
        <v>M1-7-9.5</v>
      </c>
      <c r="O104">
        <v>35.25</v>
      </c>
      <c r="P104" s="19">
        <v>17282750</v>
      </c>
    </row>
    <row r="105" spans="5:16" x14ac:dyDescent="0.25">
      <c r="E105" s="1">
        <f t="shared" si="6"/>
        <v>99</v>
      </c>
      <c r="F105" s="10" t="str">
        <f t="shared" si="7"/>
        <v>M1-7-10</v>
      </c>
      <c r="G105" s="14">
        <f t="shared" si="10"/>
        <v>7</v>
      </c>
      <c r="H105" s="14">
        <f t="shared" si="11"/>
        <v>10</v>
      </c>
      <c r="I105" s="4">
        <f t="shared" si="8"/>
        <v>37</v>
      </c>
      <c r="J105" s="2">
        <f t="shared" si="9"/>
        <v>17967000</v>
      </c>
      <c r="K105" s="22">
        <v>1</v>
      </c>
      <c r="N105" t="str">
        <v>M1-7-10</v>
      </c>
      <c r="O105">
        <v>37</v>
      </c>
      <c r="P105" s="19">
        <v>17967000</v>
      </c>
    </row>
    <row r="106" spans="5:16" x14ac:dyDescent="0.25">
      <c r="E106" s="1">
        <f t="shared" si="6"/>
        <v>100</v>
      </c>
      <c r="F106" s="10" t="str">
        <f t="shared" si="7"/>
        <v>M1-7-10.5</v>
      </c>
      <c r="G106" s="14">
        <f t="shared" si="10"/>
        <v>7</v>
      </c>
      <c r="H106" s="14">
        <f t="shared" si="11"/>
        <v>10.5</v>
      </c>
      <c r="I106" s="4">
        <f t="shared" si="8"/>
        <v>38.75</v>
      </c>
      <c r="J106" s="2">
        <f t="shared" si="9"/>
        <v>18651250</v>
      </c>
      <c r="K106" s="22">
        <v>1</v>
      </c>
      <c r="N106" t="str">
        <v>M1-7-10.5</v>
      </c>
      <c r="O106">
        <v>38.75</v>
      </c>
      <c r="P106" s="19">
        <v>18651250</v>
      </c>
    </row>
    <row r="107" spans="5:16" x14ac:dyDescent="0.25">
      <c r="E107" s="1">
        <f t="shared" si="6"/>
        <v>101</v>
      </c>
      <c r="F107" s="10" t="str">
        <f t="shared" si="7"/>
        <v>M1-7-11</v>
      </c>
      <c r="G107" s="14">
        <f t="shared" si="10"/>
        <v>7</v>
      </c>
      <c r="H107" s="14">
        <f t="shared" si="11"/>
        <v>11</v>
      </c>
      <c r="I107" s="4">
        <f t="shared" si="8"/>
        <v>40.5</v>
      </c>
      <c r="J107" s="2">
        <f t="shared" si="9"/>
        <v>19335500</v>
      </c>
      <c r="K107" s="22">
        <v>1</v>
      </c>
      <c r="N107" t="str">
        <v>M1-7-11</v>
      </c>
      <c r="O107">
        <v>40.5</v>
      </c>
      <c r="P107" s="19">
        <v>19335500</v>
      </c>
    </row>
    <row r="108" spans="5:16" x14ac:dyDescent="0.25">
      <c r="E108" s="1">
        <f t="shared" si="6"/>
        <v>102</v>
      </c>
      <c r="F108" s="10" t="str">
        <f t="shared" si="7"/>
        <v>M1-7-11.5</v>
      </c>
      <c r="G108" s="14">
        <f t="shared" si="10"/>
        <v>7</v>
      </c>
      <c r="H108" s="14">
        <f t="shared" si="11"/>
        <v>11.5</v>
      </c>
      <c r="I108" s="4">
        <f t="shared" si="8"/>
        <v>42.25</v>
      </c>
      <c r="J108" s="2">
        <f t="shared" si="9"/>
        <v>20019750</v>
      </c>
      <c r="K108" s="22">
        <v>1</v>
      </c>
      <c r="N108" t="str">
        <v>M1-7-11.5</v>
      </c>
      <c r="O108">
        <v>42.25</v>
      </c>
      <c r="P108" s="19">
        <v>20019750</v>
      </c>
    </row>
    <row r="109" spans="5:16" x14ac:dyDescent="0.25">
      <c r="E109" s="1">
        <f t="shared" si="6"/>
        <v>103</v>
      </c>
      <c r="F109" s="10" t="str">
        <f t="shared" si="7"/>
        <v>M1-7-12</v>
      </c>
      <c r="G109" s="14">
        <f t="shared" si="10"/>
        <v>7</v>
      </c>
      <c r="H109" s="14">
        <f t="shared" si="11"/>
        <v>12</v>
      </c>
      <c r="I109" s="4">
        <f t="shared" si="8"/>
        <v>44</v>
      </c>
      <c r="J109" s="2">
        <f t="shared" si="9"/>
        <v>20704000</v>
      </c>
      <c r="K109" s="22">
        <v>1</v>
      </c>
      <c r="N109" t="str">
        <v>M1-7-12</v>
      </c>
      <c r="O109">
        <v>44</v>
      </c>
      <c r="P109" s="19">
        <v>20704000</v>
      </c>
    </row>
    <row r="110" spans="5:16" x14ac:dyDescent="0.25">
      <c r="E110" s="1">
        <f t="shared" si="6"/>
        <v>104</v>
      </c>
      <c r="F110" s="10" t="str">
        <f t="shared" si="7"/>
        <v>M1-7-12.5</v>
      </c>
      <c r="G110" s="14">
        <f t="shared" si="10"/>
        <v>7</v>
      </c>
      <c r="H110" s="14">
        <f t="shared" si="11"/>
        <v>12.5</v>
      </c>
      <c r="I110" s="4">
        <f t="shared" si="8"/>
        <v>45.75</v>
      </c>
      <c r="J110" s="2">
        <f t="shared" si="9"/>
        <v>21388250</v>
      </c>
      <c r="K110" s="22">
        <v>1</v>
      </c>
      <c r="N110" t="str">
        <v>M1-7-12.5</v>
      </c>
      <c r="O110">
        <v>45.75</v>
      </c>
      <c r="P110" s="19">
        <v>21388250</v>
      </c>
    </row>
    <row r="111" spans="5:16" x14ac:dyDescent="0.25">
      <c r="E111" s="1">
        <f t="shared" si="6"/>
        <v>105</v>
      </c>
      <c r="F111" s="10" t="str">
        <f t="shared" si="7"/>
        <v>M1-7-13</v>
      </c>
      <c r="G111" s="14">
        <f t="shared" si="10"/>
        <v>7</v>
      </c>
      <c r="H111" s="14">
        <f t="shared" si="11"/>
        <v>13</v>
      </c>
      <c r="I111" s="4">
        <f t="shared" si="8"/>
        <v>47.5</v>
      </c>
      <c r="J111" s="2">
        <f t="shared" si="9"/>
        <v>22072500</v>
      </c>
      <c r="K111" s="22">
        <v>1</v>
      </c>
      <c r="N111" t="str">
        <v>M1-7-13</v>
      </c>
      <c r="O111">
        <v>47.5</v>
      </c>
      <c r="P111" s="19">
        <v>22072500</v>
      </c>
    </row>
    <row r="112" spans="5:16" x14ac:dyDescent="0.25">
      <c r="E112" s="1">
        <f t="shared" si="6"/>
        <v>106</v>
      </c>
      <c r="F112" s="10" t="str">
        <f t="shared" si="7"/>
        <v>M1-7-13.5</v>
      </c>
      <c r="G112" s="14">
        <f t="shared" si="10"/>
        <v>7</v>
      </c>
      <c r="H112" s="14">
        <f t="shared" si="11"/>
        <v>13.5</v>
      </c>
      <c r="I112" s="4">
        <f t="shared" si="8"/>
        <v>49.25</v>
      </c>
      <c r="J112" s="2">
        <f t="shared" si="9"/>
        <v>22756750</v>
      </c>
      <c r="K112" s="22">
        <v>1</v>
      </c>
      <c r="N112" t="str">
        <v>M1-7-13.5</v>
      </c>
      <c r="O112">
        <v>49.25</v>
      </c>
      <c r="P112" s="19">
        <v>22756750</v>
      </c>
    </row>
    <row r="113" spans="5:16" x14ac:dyDescent="0.25">
      <c r="E113" s="1">
        <f t="shared" si="6"/>
        <v>107</v>
      </c>
      <c r="F113" s="10" t="str">
        <f t="shared" si="7"/>
        <v>M1-7-14</v>
      </c>
      <c r="G113" s="14">
        <f t="shared" si="10"/>
        <v>7</v>
      </c>
      <c r="H113" s="14">
        <f t="shared" si="11"/>
        <v>14</v>
      </c>
      <c r="I113" s="4">
        <f t="shared" si="8"/>
        <v>51</v>
      </c>
      <c r="J113" s="2">
        <f t="shared" si="9"/>
        <v>23441000</v>
      </c>
      <c r="K113" s="22">
        <v>1</v>
      </c>
      <c r="N113" t="str">
        <v>M1-7-14</v>
      </c>
      <c r="O113">
        <v>51</v>
      </c>
      <c r="P113" s="19">
        <v>23441000</v>
      </c>
    </row>
    <row r="114" spans="5:16" x14ac:dyDescent="0.25">
      <c r="E114" s="1">
        <f t="shared" si="6"/>
        <v>108</v>
      </c>
      <c r="F114" s="10" t="str">
        <f t="shared" si="7"/>
        <v>M1-7-14.5</v>
      </c>
      <c r="G114" s="14">
        <f t="shared" si="10"/>
        <v>7</v>
      </c>
      <c r="H114" s="14">
        <f t="shared" si="11"/>
        <v>14.5</v>
      </c>
      <c r="I114" s="4">
        <f t="shared" si="8"/>
        <v>52.75</v>
      </c>
      <c r="J114" s="2">
        <f t="shared" si="9"/>
        <v>24125250</v>
      </c>
      <c r="K114" s="22">
        <v>1</v>
      </c>
      <c r="N114" t="str">
        <v>M1-7-14.5</v>
      </c>
      <c r="O114">
        <v>52.75</v>
      </c>
      <c r="P114" s="19">
        <v>24125250</v>
      </c>
    </row>
    <row r="115" spans="5:16" x14ac:dyDescent="0.25">
      <c r="E115" s="1">
        <f t="shared" si="6"/>
        <v>109</v>
      </c>
      <c r="F115" s="10" t="str">
        <f t="shared" si="7"/>
        <v>M1-7-15</v>
      </c>
      <c r="G115" s="14">
        <f t="shared" si="10"/>
        <v>7</v>
      </c>
      <c r="H115" s="14">
        <f t="shared" si="11"/>
        <v>15</v>
      </c>
      <c r="I115" s="4">
        <f t="shared" si="8"/>
        <v>54.5</v>
      </c>
      <c r="J115" s="2">
        <f t="shared" si="9"/>
        <v>24809500</v>
      </c>
      <c r="K115" s="22">
        <v>1</v>
      </c>
      <c r="N115" t="str">
        <v>M1-7-15</v>
      </c>
      <c r="O115">
        <v>54.5</v>
      </c>
      <c r="P115" s="19">
        <v>24809500</v>
      </c>
    </row>
    <row r="116" spans="5:16" x14ac:dyDescent="0.25">
      <c r="E116" s="1">
        <f t="shared" si="6"/>
        <v>110</v>
      </c>
      <c r="F116" s="10" t="str">
        <f t="shared" si="7"/>
        <v>M1-7-15.5</v>
      </c>
      <c r="G116" s="14">
        <f t="shared" si="10"/>
        <v>7</v>
      </c>
      <c r="H116" s="14">
        <f t="shared" si="11"/>
        <v>15.5</v>
      </c>
      <c r="I116" s="4">
        <f t="shared" si="8"/>
        <v>56.25</v>
      </c>
      <c r="J116" s="2">
        <f t="shared" si="9"/>
        <v>25493750</v>
      </c>
      <c r="K116" s="22">
        <v>1</v>
      </c>
      <c r="N116" t="str">
        <v>M1-7-15.5</v>
      </c>
      <c r="O116">
        <v>56.25</v>
      </c>
      <c r="P116" s="19">
        <v>25493750</v>
      </c>
    </row>
    <row r="117" spans="5:16" x14ac:dyDescent="0.25">
      <c r="E117" s="1">
        <f t="shared" si="6"/>
        <v>111</v>
      </c>
      <c r="F117" s="10" t="str">
        <f t="shared" si="7"/>
        <v>M1-7-16</v>
      </c>
      <c r="G117" s="14">
        <f t="shared" si="10"/>
        <v>7</v>
      </c>
      <c r="H117" s="14">
        <f t="shared" si="11"/>
        <v>16</v>
      </c>
      <c r="I117" s="4">
        <f t="shared" si="8"/>
        <v>58</v>
      </c>
      <c r="J117" s="2">
        <f t="shared" si="9"/>
        <v>26178000</v>
      </c>
      <c r="K117" s="22">
        <v>1</v>
      </c>
      <c r="N117" t="str">
        <v>M1-7-16</v>
      </c>
      <c r="O117">
        <v>58</v>
      </c>
      <c r="P117" s="19">
        <v>26178000</v>
      </c>
    </row>
    <row r="118" spans="5:16" x14ac:dyDescent="0.25">
      <c r="E118" s="1">
        <f t="shared" si="6"/>
        <v>112</v>
      </c>
      <c r="F118" s="10" t="str">
        <f t="shared" si="7"/>
        <v>M1-7-16.5</v>
      </c>
      <c r="G118" s="14">
        <f t="shared" si="10"/>
        <v>7</v>
      </c>
      <c r="H118" s="14">
        <f t="shared" si="11"/>
        <v>16.5</v>
      </c>
      <c r="I118" s="4">
        <f t="shared" si="8"/>
        <v>59.75</v>
      </c>
      <c r="J118" s="2">
        <f t="shared" si="9"/>
        <v>26862250</v>
      </c>
      <c r="K118" s="22">
        <v>1</v>
      </c>
      <c r="N118" t="str">
        <v>M1-7-16.5</v>
      </c>
      <c r="O118">
        <v>59.75</v>
      </c>
      <c r="P118" s="19">
        <v>26862250</v>
      </c>
    </row>
    <row r="119" spans="5:16" x14ac:dyDescent="0.25">
      <c r="E119" s="1">
        <f t="shared" si="6"/>
        <v>113</v>
      </c>
      <c r="F119" s="10" t="str">
        <f t="shared" si="7"/>
        <v>M1-7-17</v>
      </c>
      <c r="G119" s="14">
        <f t="shared" si="10"/>
        <v>7</v>
      </c>
      <c r="H119" s="14">
        <f t="shared" si="11"/>
        <v>17</v>
      </c>
      <c r="I119" s="4">
        <f t="shared" si="8"/>
        <v>61.5</v>
      </c>
      <c r="J119" s="2">
        <f t="shared" si="9"/>
        <v>27546500</v>
      </c>
      <c r="K119" s="22">
        <v>1</v>
      </c>
      <c r="N119" t="str">
        <v>M1-7-17</v>
      </c>
      <c r="O119">
        <v>61.5</v>
      </c>
      <c r="P119" s="19">
        <v>27546500</v>
      </c>
    </row>
    <row r="120" spans="5:16" x14ac:dyDescent="0.25">
      <c r="E120" s="1">
        <f t="shared" si="6"/>
        <v>114</v>
      </c>
      <c r="F120" s="10" t="str">
        <f t="shared" si="7"/>
        <v>M1-7-17.5</v>
      </c>
      <c r="G120" s="14">
        <f t="shared" si="10"/>
        <v>7</v>
      </c>
      <c r="H120" s="14">
        <f t="shared" si="11"/>
        <v>17.5</v>
      </c>
      <c r="I120" s="4">
        <f t="shared" si="8"/>
        <v>63.25</v>
      </c>
      <c r="J120" s="2">
        <f t="shared" si="9"/>
        <v>28230750</v>
      </c>
      <c r="K120" s="22">
        <v>1</v>
      </c>
      <c r="N120" t="str">
        <v>M1-7-17.5</v>
      </c>
      <c r="O120">
        <v>63.25</v>
      </c>
      <c r="P120" s="19">
        <v>28230750</v>
      </c>
    </row>
    <row r="121" spans="5:16" x14ac:dyDescent="0.25">
      <c r="E121" s="1">
        <f t="shared" si="6"/>
        <v>115</v>
      </c>
      <c r="F121" s="10" t="str">
        <f t="shared" si="7"/>
        <v>M1-7-18</v>
      </c>
      <c r="G121" s="14">
        <f t="shared" si="10"/>
        <v>7</v>
      </c>
      <c r="H121" s="14">
        <f t="shared" si="11"/>
        <v>18</v>
      </c>
      <c r="I121" s="4">
        <f t="shared" si="8"/>
        <v>65</v>
      </c>
      <c r="J121" s="2">
        <f t="shared" si="9"/>
        <v>28915000</v>
      </c>
      <c r="K121" s="22">
        <v>1</v>
      </c>
      <c r="N121" t="str">
        <v>M1-7-18</v>
      </c>
      <c r="O121">
        <v>65</v>
      </c>
      <c r="P121" s="19">
        <v>28915000</v>
      </c>
    </row>
    <row r="122" spans="5:16" x14ac:dyDescent="0.25">
      <c r="E122" s="1">
        <f t="shared" si="6"/>
        <v>116</v>
      </c>
      <c r="F122" s="10" t="str">
        <f t="shared" si="7"/>
        <v>M1-7.5-7</v>
      </c>
      <c r="G122" s="14">
        <f t="shared" si="10"/>
        <v>7.5</v>
      </c>
      <c r="H122" s="14">
        <f t="shared" si="11"/>
        <v>7</v>
      </c>
      <c r="I122" s="4">
        <f t="shared" si="8"/>
        <v>28.25</v>
      </c>
      <c r="J122" s="2">
        <f t="shared" si="9"/>
        <v>14545750</v>
      </c>
      <c r="K122" s="22">
        <v>1</v>
      </c>
      <c r="N122" t="str">
        <v>M1-7.5-7</v>
      </c>
      <c r="O122">
        <v>28.25</v>
      </c>
      <c r="P122" s="19">
        <v>14545750</v>
      </c>
    </row>
    <row r="123" spans="5:16" x14ac:dyDescent="0.25">
      <c r="E123" s="1">
        <f t="shared" si="6"/>
        <v>117</v>
      </c>
      <c r="F123" s="10" t="str">
        <f t="shared" si="7"/>
        <v>M1-7.5-7.5</v>
      </c>
      <c r="G123" s="14">
        <f t="shared" si="10"/>
        <v>7.5</v>
      </c>
      <c r="H123" s="14">
        <f t="shared" si="11"/>
        <v>7.5</v>
      </c>
      <c r="I123" s="4">
        <f t="shared" si="8"/>
        <v>30.125</v>
      </c>
      <c r="J123" s="2">
        <f t="shared" si="9"/>
        <v>15278875</v>
      </c>
      <c r="K123" s="22">
        <v>1</v>
      </c>
      <c r="N123" t="str">
        <v>M1-7.5-7.5</v>
      </c>
      <c r="O123">
        <v>30.125</v>
      </c>
      <c r="P123" s="19">
        <v>15278875</v>
      </c>
    </row>
    <row r="124" spans="5:16" x14ac:dyDescent="0.25">
      <c r="E124" s="1">
        <f t="shared" si="6"/>
        <v>118</v>
      </c>
      <c r="F124" s="10" t="str">
        <f t="shared" si="7"/>
        <v>M1-7.5-8</v>
      </c>
      <c r="G124" s="14">
        <f t="shared" si="10"/>
        <v>7.5</v>
      </c>
      <c r="H124" s="14">
        <f t="shared" si="11"/>
        <v>8</v>
      </c>
      <c r="I124" s="4">
        <f t="shared" si="8"/>
        <v>32</v>
      </c>
      <c r="J124" s="2">
        <f t="shared" si="9"/>
        <v>16012000</v>
      </c>
      <c r="K124" s="22">
        <v>1</v>
      </c>
      <c r="N124" t="str">
        <v>M1-7.5-8</v>
      </c>
      <c r="O124">
        <v>32</v>
      </c>
      <c r="P124" s="19">
        <v>16012000</v>
      </c>
    </row>
    <row r="125" spans="5:16" x14ac:dyDescent="0.25">
      <c r="E125" s="1">
        <f t="shared" si="6"/>
        <v>119</v>
      </c>
      <c r="F125" s="10" t="str">
        <f t="shared" si="7"/>
        <v>M1-7.5-8.5</v>
      </c>
      <c r="G125" s="14">
        <f t="shared" si="10"/>
        <v>7.5</v>
      </c>
      <c r="H125" s="14">
        <f t="shared" si="11"/>
        <v>8.5</v>
      </c>
      <c r="I125" s="4">
        <f t="shared" si="8"/>
        <v>33.875</v>
      </c>
      <c r="J125" s="2">
        <f t="shared" si="9"/>
        <v>16745125</v>
      </c>
      <c r="K125" s="22">
        <v>1</v>
      </c>
      <c r="N125" t="str">
        <v>M1-7.5-8.5</v>
      </c>
      <c r="O125">
        <v>33.875</v>
      </c>
      <c r="P125" s="19">
        <v>16745125</v>
      </c>
    </row>
    <row r="126" spans="5:16" x14ac:dyDescent="0.25">
      <c r="E126" s="1">
        <f t="shared" si="6"/>
        <v>120</v>
      </c>
      <c r="F126" s="10" t="str">
        <f t="shared" si="7"/>
        <v>M1-7.5-9</v>
      </c>
      <c r="G126" s="14">
        <f t="shared" si="10"/>
        <v>7.5</v>
      </c>
      <c r="H126" s="14">
        <f t="shared" si="11"/>
        <v>9</v>
      </c>
      <c r="I126" s="4">
        <f t="shared" si="8"/>
        <v>35.75</v>
      </c>
      <c r="J126" s="2">
        <f t="shared" si="9"/>
        <v>17478250</v>
      </c>
      <c r="K126" s="22">
        <v>1</v>
      </c>
      <c r="N126" t="str">
        <v>M1-7.5-9</v>
      </c>
      <c r="O126">
        <v>35.75</v>
      </c>
      <c r="P126" s="19">
        <v>17478250</v>
      </c>
    </row>
    <row r="127" spans="5:16" x14ac:dyDescent="0.25">
      <c r="E127" s="1">
        <f t="shared" si="6"/>
        <v>121</v>
      </c>
      <c r="F127" s="10" t="str">
        <f t="shared" si="7"/>
        <v>M1-7.5-9.5</v>
      </c>
      <c r="G127" s="14">
        <f t="shared" si="10"/>
        <v>7.5</v>
      </c>
      <c r="H127" s="14">
        <f t="shared" si="11"/>
        <v>9.5</v>
      </c>
      <c r="I127" s="4">
        <f t="shared" si="8"/>
        <v>37.625</v>
      </c>
      <c r="J127" s="2">
        <f t="shared" si="9"/>
        <v>18211375</v>
      </c>
      <c r="K127" s="22">
        <v>1</v>
      </c>
      <c r="N127" t="str">
        <v>M1-7.5-9.5</v>
      </c>
      <c r="O127">
        <v>37.625</v>
      </c>
      <c r="P127" s="19">
        <v>18211375</v>
      </c>
    </row>
    <row r="128" spans="5:16" x14ac:dyDescent="0.25">
      <c r="E128" s="1">
        <f t="shared" si="6"/>
        <v>122</v>
      </c>
      <c r="F128" s="10" t="str">
        <f t="shared" si="7"/>
        <v>M1-7.5-10</v>
      </c>
      <c r="G128" s="14">
        <f t="shared" si="10"/>
        <v>7.5</v>
      </c>
      <c r="H128" s="14">
        <f t="shared" si="11"/>
        <v>10</v>
      </c>
      <c r="I128" s="4">
        <f t="shared" si="8"/>
        <v>39.5</v>
      </c>
      <c r="J128" s="2">
        <f t="shared" si="9"/>
        <v>18944500</v>
      </c>
      <c r="K128" s="22">
        <v>1</v>
      </c>
      <c r="N128" t="str">
        <v>M1-7.5-10</v>
      </c>
      <c r="O128">
        <v>39.5</v>
      </c>
      <c r="P128" s="19">
        <v>18944500</v>
      </c>
    </row>
    <row r="129" spans="5:16" x14ac:dyDescent="0.25">
      <c r="E129" s="1">
        <f t="shared" si="6"/>
        <v>123</v>
      </c>
      <c r="F129" s="10" t="str">
        <f t="shared" si="7"/>
        <v>M1-7.5-10.5</v>
      </c>
      <c r="G129" s="14">
        <f t="shared" si="10"/>
        <v>7.5</v>
      </c>
      <c r="H129" s="14">
        <f t="shared" si="11"/>
        <v>10.5</v>
      </c>
      <c r="I129" s="4">
        <f t="shared" si="8"/>
        <v>41.375</v>
      </c>
      <c r="J129" s="2">
        <f t="shared" si="9"/>
        <v>19677625</v>
      </c>
      <c r="K129" s="22">
        <v>1</v>
      </c>
      <c r="N129" t="str">
        <v>M1-7.5-10.5</v>
      </c>
      <c r="O129">
        <v>41.375</v>
      </c>
      <c r="P129" s="19">
        <v>19677625</v>
      </c>
    </row>
    <row r="130" spans="5:16" x14ac:dyDescent="0.25">
      <c r="E130" s="1">
        <f t="shared" si="6"/>
        <v>124</v>
      </c>
      <c r="F130" s="10" t="str">
        <f t="shared" si="7"/>
        <v>M1-7.5-11</v>
      </c>
      <c r="G130" s="14">
        <f t="shared" si="10"/>
        <v>7.5</v>
      </c>
      <c r="H130" s="14">
        <f t="shared" si="11"/>
        <v>11</v>
      </c>
      <c r="I130" s="4">
        <f t="shared" si="8"/>
        <v>43.25</v>
      </c>
      <c r="J130" s="2">
        <f t="shared" si="9"/>
        <v>20410750</v>
      </c>
      <c r="K130" s="22">
        <v>1</v>
      </c>
      <c r="N130" t="str">
        <v>M1-7.5-11</v>
      </c>
      <c r="O130">
        <v>43.25</v>
      </c>
      <c r="P130" s="19">
        <v>20410750</v>
      </c>
    </row>
    <row r="131" spans="5:16" x14ac:dyDescent="0.25">
      <c r="E131" s="1">
        <f t="shared" si="6"/>
        <v>125</v>
      </c>
      <c r="F131" s="10" t="str">
        <f t="shared" si="7"/>
        <v>M1-7.5-11.5</v>
      </c>
      <c r="G131" s="14">
        <f t="shared" si="10"/>
        <v>7.5</v>
      </c>
      <c r="H131" s="14">
        <f t="shared" si="11"/>
        <v>11.5</v>
      </c>
      <c r="I131" s="4">
        <f t="shared" si="8"/>
        <v>45.125</v>
      </c>
      <c r="J131" s="2">
        <f t="shared" si="9"/>
        <v>21143875</v>
      </c>
      <c r="K131" s="22">
        <v>1</v>
      </c>
      <c r="N131" t="str">
        <v>M1-7.5-11.5</v>
      </c>
      <c r="O131">
        <v>45.125</v>
      </c>
      <c r="P131" s="19">
        <v>21143875</v>
      </c>
    </row>
    <row r="132" spans="5:16" x14ac:dyDescent="0.25">
      <c r="E132" s="1">
        <f t="shared" si="6"/>
        <v>126</v>
      </c>
      <c r="F132" s="10" t="str">
        <f t="shared" si="7"/>
        <v>M1-7.5-12</v>
      </c>
      <c r="G132" s="14">
        <f t="shared" si="10"/>
        <v>7.5</v>
      </c>
      <c r="H132" s="14">
        <f t="shared" si="11"/>
        <v>12</v>
      </c>
      <c r="I132" s="4">
        <f t="shared" si="8"/>
        <v>47</v>
      </c>
      <c r="J132" s="2">
        <f t="shared" si="9"/>
        <v>21877000</v>
      </c>
      <c r="K132" s="22">
        <v>1</v>
      </c>
      <c r="N132" t="str">
        <v>M1-7.5-12</v>
      </c>
      <c r="O132">
        <v>47</v>
      </c>
      <c r="P132" s="19">
        <v>21877000</v>
      </c>
    </row>
    <row r="133" spans="5:16" x14ac:dyDescent="0.25">
      <c r="E133" s="1">
        <f t="shared" si="6"/>
        <v>127</v>
      </c>
      <c r="F133" s="10" t="str">
        <f t="shared" si="7"/>
        <v>M1-7.5-12.5</v>
      </c>
      <c r="G133" s="14">
        <f t="shared" si="10"/>
        <v>7.5</v>
      </c>
      <c r="H133" s="14">
        <f t="shared" si="11"/>
        <v>12.5</v>
      </c>
      <c r="I133" s="4">
        <f t="shared" si="8"/>
        <v>48.875</v>
      </c>
      <c r="J133" s="2">
        <f t="shared" si="9"/>
        <v>22610125</v>
      </c>
      <c r="K133" s="22">
        <v>1</v>
      </c>
      <c r="N133" t="str">
        <v>M1-7.5-12.5</v>
      </c>
      <c r="O133">
        <v>48.875</v>
      </c>
      <c r="P133" s="19">
        <v>22610125</v>
      </c>
    </row>
    <row r="134" spans="5:16" x14ac:dyDescent="0.25">
      <c r="E134" s="1">
        <f t="shared" si="6"/>
        <v>128</v>
      </c>
      <c r="F134" s="10" t="str">
        <f t="shared" si="7"/>
        <v>M1-7.5-13</v>
      </c>
      <c r="G134" s="14">
        <f t="shared" si="10"/>
        <v>7.5</v>
      </c>
      <c r="H134" s="14">
        <f t="shared" si="11"/>
        <v>13</v>
      </c>
      <c r="I134" s="4">
        <f t="shared" si="8"/>
        <v>50.75</v>
      </c>
      <c r="J134" s="2">
        <f t="shared" si="9"/>
        <v>23343250</v>
      </c>
      <c r="K134" s="22">
        <v>1</v>
      </c>
      <c r="N134" t="str">
        <v>M1-7.5-13</v>
      </c>
      <c r="O134">
        <v>50.75</v>
      </c>
      <c r="P134" s="19">
        <v>23343250</v>
      </c>
    </row>
    <row r="135" spans="5:16" x14ac:dyDescent="0.25">
      <c r="E135" s="1">
        <f t="shared" ref="E135:E198" si="12">ROW()-6</f>
        <v>129</v>
      </c>
      <c r="F135" s="10" t="str">
        <f t="shared" ref="F135:F198" si="13">$C$4&amp;"-"&amp;G135&amp;"-"&amp;H135</f>
        <v>M1-7.5-13.5</v>
      </c>
      <c r="G135" s="14">
        <f t="shared" si="10"/>
        <v>7.5</v>
      </c>
      <c r="H135" s="14">
        <f t="shared" si="11"/>
        <v>13.5</v>
      </c>
      <c r="I135" s="4">
        <f t="shared" ref="I135:I198" si="14">SUM((G135*H135)/4,1)*2</f>
        <v>52.625</v>
      </c>
      <c r="J135" s="2">
        <f t="shared" ref="J135:J198" si="15">ROUND(SUM(I135*$C$6,$C$5),0)</f>
        <v>24076375</v>
      </c>
      <c r="K135" s="22">
        <v>1</v>
      </c>
      <c r="N135" t="str">
        <v>M1-7.5-13.5</v>
      </c>
      <c r="O135">
        <v>52.625</v>
      </c>
      <c r="P135" s="19">
        <v>24076375</v>
      </c>
    </row>
    <row r="136" spans="5:16" x14ac:dyDescent="0.25">
      <c r="E136" s="1">
        <f t="shared" si="12"/>
        <v>130</v>
      </c>
      <c r="F136" s="10" t="str">
        <f t="shared" si="13"/>
        <v>M1-7.5-14</v>
      </c>
      <c r="G136" s="14">
        <f t="shared" ref="G136:G199" si="16">$G$3+ROUNDDOWN($E135/($I$4+1),0)*0.5</f>
        <v>7.5</v>
      </c>
      <c r="H136" s="14">
        <f t="shared" ref="H136:H199" si="17">IF(MOD(E136-1,$I$4+1)=0,$H$3,H135+0.5)</f>
        <v>14</v>
      </c>
      <c r="I136" s="4">
        <f t="shared" si="14"/>
        <v>54.5</v>
      </c>
      <c r="J136" s="2">
        <f t="shared" si="15"/>
        <v>24809500</v>
      </c>
      <c r="K136" s="22">
        <v>1</v>
      </c>
      <c r="N136" t="str">
        <v>M1-7.5-14</v>
      </c>
      <c r="O136">
        <v>54.5</v>
      </c>
      <c r="P136" s="19">
        <v>24809500</v>
      </c>
    </row>
    <row r="137" spans="5:16" x14ac:dyDescent="0.25">
      <c r="E137" s="1">
        <f t="shared" si="12"/>
        <v>131</v>
      </c>
      <c r="F137" s="10" t="str">
        <f t="shared" si="13"/>
        <v>M1-7.5-14.5</v>
      </c>
      <c r="G137" s="14">
        <f t="shared" si="16"/>
        <v>7.5</v>
      </c>
      <c r="H137" s="14">
        <f t="shared" si="17"/>
        <v>14.5</v>
      </c>
      <c r="I137" s="4">
        <f t="shared" si="14"/>
        <v>56.375</v>
      </c>
      <c r="J137" s="2">
        <f t="shared" si="15"/>
        <v>25542625</v>
      </c>
      <c r="K137" s="22">
        <v>1</v>
      </c>
      <c r="N137" t="str">
        <v>M1-7.5-14.5</v>
      </c>
      <c r="O137">
        <v>56.375</v>
      </c>
      <c r="P137" s="19">
        <v>25542625</v>
      </c>
    </row>
    <row r="138" spans="5:16" x14ac:dyDescent="0.25">
      <c r="E138" s="1">
        <f t="shared" si="12"/>
        <v>132</v>
      </c>
      <c r="F138" s="10" t="str">
        <f t="shared" si="13"/>
        <v>M1-7.5-15</v>
      </c>
      <c r="G138" s="14">
        <f t="shared" si="16"/>
        <v>7.5</v>
      </c>
      <c r="H138" s="14">
        <f t="shared" si="17"/>
        <v>15</v>
      </c>
      <c r="I138" s="4">
        <f t="shared" si="14"/>
        <v>58.25</v>
      </c>
      <c r="J138" s="2">
        <f t="shared" si="15"/>
        <v>26275750</v>
      </c>
      <c r="K138" s="22">
        <v>1</v>
      </c>
      <c r="N138" t="str">
        <v>M1-7.5-15</v>
      </c>
      <c r="O138">
        <v>58.25</v>
      </c>
      <c r="P138" s="19">
        <v>26275750</v>
      </c>
    </row>
    <row r="139" spans="5:16" x14ac:dyDescent="0.25">
      <c r="E139" s="1">
        <f t="shared" si="12"/>
        <v>133</v>
      </c>
      <c r="F139" s="10" t="str">
        <f t="shared" si="13"/>
        <v>M1-7.5-15.5</v>
      </c>
      <c r="G139" s="14">
        <f t="shared" si="16"/>
        <v>7.5</v>
      </c>
      <c r="H139" s="14">
        <f t="shared" si="17"/>
        <v>15.5</v>
      </c>
      <c r="I139" s="4">
        <f t="shared" si="14"/>
        <v>60.125</v>
      </c>
      <c r="J139" s="2">
        <f t="shared" si="15"/>
        <v>27008875</v>
      </c>
      <c r="K139" s="22">
        <v>1</v>
      </c>
      <c r="N139" t="str">
        <v>M1-7.5-15.5</v>
      </c>
      <c r="O139">
        <v>60.125</v>
      </c>
      <c r="P139" s="19">
        <v>27008875</v>
      </c>
    </row>
    <row r="140" spans="5:16" x14ac:dyDescent="0.25">
      <c r="E140" s="1">
        <f t="shared" si="12"/>
        <v>134</v>
      </c>
      <c r="F140" s="10" t="str">
        <f t="shared" si="13"/>
        <v>M1-7.5-16</v>
      </c>
      <c r="G140" s="14">
        <f t="shared" si="16"/>
        <v>7.5</v>
      </c>
      <c r="H140" s="14">
        <f t="shared" si="17"/>
        <v>16</v>
      </c>
      <c r="I140" s="4">
        <f t="shared" si="14"/>
        <v>62</v>
      </c>
      <c r="J140" s="2">
        <f t="shared" si="15"/>
        <v>27742000</v>
      </c>
      <c r="K140" s="22">
        <v>1</v>
      </c>
      <c r="N140" t="str">
        <v>M1-7.5-16</v>
      </c>
      <c r="O140">
        <v>62</v>
      </c>
      <c r="P140" s="19">
        <v>27742000</v>
      </c>
    </row>
    <row r="141" spans="5:16" x14ac:dyDescent="0.25">
      <c r="E141" s="1">
        <f t="shared" si="12"/>
        <v>135</v>
      </c>
      <c r="F141" s="10" t="str">
        <f t="shared" si="13"/>
        <v>M1-7.5-16.5</v>
      </c>
      <c r="G141" s="14">
        <f t="shared" si="16"/>
        <v>7.5</v>
      </c>
      <c r="H141" s="14">
        <f t="shared" si="17"/>
        <v>16.5</v>
      </c>
      <c r="I141" s="4">
        <f t="shared" si="14"/>
        <v>63.875</v>
      </c>
      <c r="J141" s="2">
        <f t="shared" si="15"/>
        <v>28475125</v>
      </c>
      <c r="K141" s="22">
        <v>1</v>
      </c>
      <c r="N141" t="str">
        <v>M1-7.5-16.5</v>
      </c>
      <c r="O141">
        <v>63.875</v>
      </c>
      <c r="P141" s="19">
        <v>28475125</v>
      </c>
    </row>
    <row r="142" spans="5:16" x14ac:dyDescent="0.25">
      <c r="E142" s="1">
        <f t="shared" si="12"/>
        <v>136</v>
      </c>
      <c r="F142" s="10" t="str">
        <f t="shared" si="13"/>
        <v>M1-7.5-17</v>
      </c>
      <c r="G142" s="14">
        <f t="shared" si="16"/>
        <v>7.5</v>
      </c>
      <c r="H142" s="14">
        <f t="shared" si="17"/>
        <v>17</v>
      </c>
      <c r="I142" s="4">
        <f t="shared" si="14"/>
        <v>65.75</v>
      </c>
      <c r="J142" s="2">
        <f t="shared" si="15"/>
        <v>29208250</v>
      </c>
      <c r="K142" s="22">
        <v>1</v>
      </c>
      <c r="N142" t="str">
        <v>M1-7.5-17</v>
      </c>
      <c r="O142">
        <v>65.75</v>
      </c>
      <c r="P142" s="19">
        <v>29208250</v>
      </c>
    </row>
    <row r="143" spans="5:16" x14ac:dyDescent="0.25">
      <c r="E143" s="1">
        <f t="shared" si="12"/>
        <v>137</v>
      </c>
      <c r="F143" s="10" t="str">
        <f t="shared" si="13"/>
        <v>M1-7.5-17.5</v>
      </c>
      <c r="G143" s="14">
        <f t="shared" si="16"/>
        <v>7.5</v>
      </c>
      <c r="H143" s="14">
        <f t="shared" si="17"/>
        <v>17.5</v>
      </c>
      <c r="I143" s="4">
        <f t="shared" si="14"/>
        <v>67.625</v>
      </c>
      <c r="J143" s="2">
        <f t="shared" si="15"/>
        <v>29941375</v>
      </c>
      <c r="K143" s="22">
        <v>1</v>
      </c>
      <c r="N143" t="str">
        <v>M1-7.5-17.5</v>
      </c>
      <c r="O143">
        <v>67.625</v>
      </c>
      <c r="P143" s="19">
        <v>29941375</v>
      </c>
    </row>
    <row r="144" spans="5:16" x14ac:dyDescent="0.25">
      <c r="E144" s="1">
        <f t="shared" si="12"/>
        <v>138</v>
      </c>
      <c r="F144" s="10" t="str">
        <f t="shared" si="13"/>
        <v>M1-7.5-18</v>
      </c>
      <c r="G144" s="14">
        <f t="shared" si="16"/>
        <v>7.5</v>
      </c>
      <c r="H144" s="14">
        <f t="shared" si="17"/>
        <v>18</v>
      </c>
      <c r="I144" s="4">
        <f t="shared" si="14"/>
        <v>69.5</v>
      </c>
      <c r="J144" s="2">
        <f t="shared" si="15"/>
        <v>30674500</v>
      </c>
      <c r="K144" s="22">
        <v>1</v>
      </c>
      <c r="N144" t="str">
        <v>M1-7.5-18</v>
      </c>
      <c r="O144">
        <v>69.5</v>
      </c>
      <c r="P144" s="19">
        <v>30674500</v>
      </c>
    </row>
    <row r="145" spans="5:16" x14ac:dyDescent="0.25">
      <c r="E145" s="1">
        <f t="shared" si="12"/>
        <v>139</v>
      </c>
      <c r="F145" s="10" t="str">
        <f t="shared" si="13"/>
        <v>M1-8-7</v>
      </c>
      <c r="G145" s="14">
        <f t="shared" si="16"/>
        <v>8</v>
      </c>
      <c r="H145" s="14">
        <f t="shared" si="17"/>
        <v>7</v>
      </c>
      <c r="I145" s="4">
        <f t="shared" si="14"/>
        <v>30</v>
      </c>
      <c r="J145" s="2">
        <f t="shared" si="15"/>
        <v>15230000</v>
      </c>
      <c r="K145" s="22">
        <v>1</v>
      </c>
      <c r="N145" t="str">
        <v>M1-8-7</v>
      </c>
      <c r="O145">
        <v>30</v>
      </c>
      <c r="P145" s="19">
        <v>15230000</v>
      </c>
    </row>
    <row r="146" spans="5:16" x14ac:dyDescent="0.25">
      <c r="E146" s="1">
        <f t="shared" si="12"/>
        <v>140</v>
      </c>
      <c r="F146" s="10" t="str">
        <f t="shared" si="13"/>
        <v>M1-8-7.5</v>
      </c>
      <c r="G146" s="14">
        <f t="shared" si="16"/>
        <v>8</v>
      </c>
      <c r="H146" s="14">
        <f t="shared" si="17"/>
        <v>7.5</v>
      </c>
      <c r="I146" s="4">
        <f t="shared" si="14"/>
        <v>32</v>
      </c>
      <c r="J146" s="2">
        <f t="shared" si="15"/>
        <v>16012000</v>
      </c>
      <c r="K146" s="22">
        <v>1</v>
      </c>
      <c r="N146" t="str">
        <v>M1-8-7.5</v>
      </c>
      <c r="O146">
        <v>32</v>
      </c>
      <c r="P146" s="19">
        <v>16012000</v>
      </c>
    </row>
    <row r="147" spans="5:16" x14ac:dyDescent="0.25">
      <c r="E147" s="1">
        <f t="shared" si="12"/>
        <v>141</v>
      </c>
      <c r="F147" s="10" t="str">
        <f t="shared" si="13"/>
        <v>M1-8-8</v>
      </c>
      <c r="G147" s="14">
        <f t="shared" si="16"/>
        <v>8</v>
      </c>
      <c r="H147" s="14">
        <f t="shared" si="17"/>
        <v>8</v>
      </c>
      <c r="I147" s="4">
        <f t="shared" si="14"/>
        <v>34</v>
      </c>
      <c r="J147" s="2">
        <f t="shared" si="15"/>
        <v>16794000</v>
      </c>
      <c r="K147" s="22">
        <v>1</v>
      </c>
      <c r="N147" t="str">
        <v>M1-8-8</v>
      </c>
      <c r="O147">
        <v>34</v>
      </c>
      <c r="P147" s="19">
        <v>16794000</v>
      </c>
    </row>
    <row r="148" spans="5:16" x14ac:dyDescent="0.25">
      <c r="E148" s="1">
        <f t="shared" si="12"/>
        <v>142</v>
      </c>
      <c r="F148" s="10" t="str">
        <f t="shared" si="13"/>
        <v>M1-8-8.5</v>
      </c>
      <c r="G148" s="14">
        <f t="shared" si="16"/>
        <v>8</v>
      </c>
      <c r="H148" s="14">
        <f t="shared" si="17"/>
        <v>8.5</v>
      </c>
      <c r="I148" s="4">
        <f t="shared" si="14"/>
        <v>36</v>
      </c>
      <c r="J148" s="2">
        <f t="shared" si="15"/>
        <v>17576000</v>
      </c>
      <c r="K148" s="22">
        <v>1</v>
      </c>
      <c r="N148" t="str">
        <v>M1-8-8.5</v>
      </c>
      <c r="O148">
        <v>36</v>
      </c>
      <c r="P148" s="19">
        <v>17576000</v>
      </c>
    </row>
    <row r="149" spans="5:16" x14ac:dyDescent="0.25">
      <c r="E149" s="1">
        <f t="shared" si="12"/>
        <v>143</v>
      </c>
      <c r="F149" s="10" t="str">
        <f t="shared" si="13"/>
        <v>M1-8-9</v>
      </c>
      <c r="G149" s="14">
        <f t="shared" si="16"/>
        <v>8</v>
      </c>
      <c r="H149" s="14">
        <f t="shared" si="17"/>
        <v>9</v>
      </c>
      <c r="I149" s="4">
        <f t="shared" si="14"/>
        <v>38</v>
      </c>
      <c r="J149" s="2">
        <f t="shared" si="15"/>
        <v>18358000</v>
      </c>
      <c r="K149" s="22">
        <v>1</v>
      </c>
      <c r="N149" t="str">
        <v>M1-8-9</v>
      </c>
      <c r="O149">
        <v>38</v>
      </c>
      <c r="P149" s="19">
        <v>18358000</v>
      </c>
    </row>
    <row r="150" spans="5:16" x14ac:dyDescent="0.25">
      <c r="E150" s="1">
        <f t="shared" si="12"/>
        <v>144</v>
      </c>
      <c r="F150" s="10" t="str">
        <f t="shared" si="13"/>
        <v>M1-8-9.5</v>
      </c>
      <c r="G150" s="14">
        <f t="shared" si="16"/>
        <v>8</v>
      </c>
      <c r="H150" s="14">
        <f t="shared" si="17"/>
        <v>9.5</v>
      </c>
      <c r="I150" s="4">
        <f t="shared" si="14"/>
        <v>40</v>
      </c>
      <c r="J150" s="2">
        <f t="shared" si="15"/>
        <v>19140000</v>
      </c>
      <c r="K150" s="22">
        <v>1</v>
      </c>
      <c r="N150" t="str">
        <v>M1-8-9.5</v>
      </c>
      <c r="O150">
        <v>40</v>
      </c>
      <c r="P150" s="19">
        <v>19140000</v>
      </c>
    </row>
    <row r="151" spans="5:16" x14ac:dyDescent="0.25">
      <c r="E151" s="1">
        <f t="shared" si="12"/>
        <v>145</v>
      </c>
      <c r="F151" s="10" t="str">
        <f t="shared" si="13"/>
        <v>M1-8-10</v>
      </c>
      <c r="G151" s="14">
        <f t="shared" si="16"/>
        <v>8</v>
      </c>
      <c r="H151" s="14">
        <f t="shared" si="17"/>
        <v>10</v>
      </c>
      <c r="I151" s="4">
        <f t="shared" si="14"/>
        <v>42</v>
      </c>
      <c r="J151" s="2">
        <f t="shared" si="15"/>
        <v>19922000</v>
      </c>
      <c r="K151" s="22">
        <v>1</v>
      </c>
      <c r="N151" t="str">
        <v>M1-8-10</v>
      </c>
      <c r="O151">
        <v>42</v>
      </c>
      <c r="P151" s="19">
        <v>19922000</v>
      </c>
    </row>
    <row r="152" spans="5:16" x14ac:dyDescent="0.25">
      <c r="E152" s="1">
        <f t="shared" si="12"/>
        <v>146</v>
      </c>
      <c r="F152" s="10" t="str">
        <f t="shared" si="13"/>
        <v>M1-8-10.5</v>
      </c>
      <c r="G152" s="14">
        <f t="shared" si="16"/>
        <v>8</v>
      </c>
      <c r="H152" s="14">
        <f t="shared" si="17"/>
        <v>10.5</v>
      </c>
      <c r="I152" s="4">
        <f t="shared" si="14"/>
        <v>44</v>
      </c>
      <c r="J152" s="2">
        <f t="shared" si="15"/>
        <v>20704000</v>
      </c>
      <c r="K152" s="22">
        <v>1</v>
      </c>
      <c r="N152" t="str">
        <v>M1-8-10.5</v>
      </c>
      <c r="O152">
        <v>44</v>
      </c>
      <c r="P152" s="19">
        <v>20704000</v>
      </c>
    </row>
    <row r="153" spans="5:16" x14ac:dyDescent="0.25">
      <c r="E153" s="1">
        <f t="shared" si="12"/>
        <v>147</v>
      </c>
      <c r="F153" s="10" t="str">
        <f t="shared" si="13"/>
        <v>M1-8-11</v>
      </c>
      <c r="G153" s="14">
        <f t="shared" si="16"/>
        <v>8</v>
      </c>
      <c r="H153" s="14">
        <f t="shared" si="17"/>
        <v>11</v>
      </c>
      <c r="I153" s="4">
        <f t="shared" si="14"/>
        <v>46</v>
      </c>
      <c r="J153" s="2">
        <f t="shared" si="15"/>
        <v>21486000</v>
      </c>
      <c r="K153" s="22">
        <v>1</v>
      </c>
      <c r="N153" t="str">
        <v>M1-8-11</v>
      </c>
      <c r="O153">
        <v>46</v>
      </c>
      <c r="P153" s="19">
        <v>21486000</v>
      </c>
    </row>
    <row r="154" spans="5:16" x14ac:dyDescent="0.25">
      <c r="E154" s="1">
        <f t="shared" si="12"/>
        <v>148</v>
      </c>
      <c r="F154" s="10" t="str">
        <f t="shared" si="13"/>
        <v>M1-8-11.5</v>
      </c>
      <c r="G154" s="14">
        <f t="shared" si="16"/>
        <v>8</v>
      </c>
      <c r="H154" s="14">
        <f t="shared" si="17"/>
        <v>11.5</v>
      </c>
      <c r="I154" s="4">
        <f t="shared" si="14"/>
        <v>48</v>
      </c>
      <c r="J154" s="2">
        <f t="shared" si="15"/>
        <v>22268000</v>
      </c>
      <c r="K154" s="22">
        <v>1</v>
      </c>
      <c r="N154" t="str">
        <v>M1-8-11.5</v>
      </c>
      <c r="O154">
        <v>48</v>
      </c>
      <c r="P154" s="19">
        <v>22268000</v>
      </c>
    </row>
    <row r="155" spans="5:16" x14ac:dyDescent="0.25">
      <c r="E155" s="1">
        <f t="shared" si="12"/>
        <v>149</v>
      </c>
      <c r="F155" s="10" t="str">
        <f t="shared" si="13"/>
        <v>M1-8-12</v>
      </c>
      <c r="G155" s="14">
        <f t="shared" si="16"/>
        <v>8</v>
      </c>
      <c r="H155" s="14">
        <f t="shared" si="17"/>
        <v>12</v>
      </c>
      <c r="I155" s="4">
        <f t="shared" si="14"/>
        <v>50</v>
      </c>
      <c r="J155" s="2">
        <f t="shared" si="15"/>
        <v>23050000</v>
      </c>
      <c r="K155" s="22">
        <v>1</v>
      </c>
      <c r="N155" t="str">
        <v>M1-8-12</v>
      </c>
      <c r="O155">
        <v>50</v>
      </c>
      <c r="P155" s="19">
        <v>23050000</v>
      </c>
    </row>
    <row r="156" spans="5:16" x14ac:dyDescent="0.25">
      <c r="E156" s="1">
        <f t="shared" si="12"/>
        <v>150</v>
      </c>
      <c r="F156" s="10" t="str">
        <f t="shared" si="13"/>
        <v>M1-8-12.5</v>
      </c>
      <c r="G156" s="14">
        <f t="shared" si="16"/>
        <v>8</v>
      </c>
      <c r="H156" s="14">
        <f t="shared" si="17"/>
        <v>12.5</v>
      </c>
      <c r="I156" s="4">
        <f t="shared" si="14"/>
        <v>52</v>
      </c>
      <c r="J156" s="2">
        <f t="shared" si="15"/>
        <v>23832000</v>
      </c>
      <c r="K156" s="22">
        <v>1</v>
      </c>
      <c r="N156" t="str">
        <v>M1-8-12.5</v>
      </c>
      <c r="O156">
        <v>52</v>
      </c>
      <c r="P156" s="19">
        <v>23832000</v>
      </c>
    </row>
    <row r="157" spans="5:16" x14ac:dyDescent="0.25">
      <c r="E157" s="1">
        <f t="shared" si="12"/>
        <v>151</v>
      </c>
      <c r="F157" s="10" t="str">
        <f t="shared" si="13"/>
        <v>M1-8-13</v>
      </c>
      <c r="G157" s="14">
        <f t="shared" si="16"/>
        <v>8</v>
      </c>
      <c r="H157" s="14">
        <f t="shared" si="17"/>
        <v>13</v>
      </c>
      <c r="I157" s="4">
        <f t="shared" si="14"/>
        <v>54</v>
      </c>
      <c r="J157" s="2">
        <f t="shared" si="15"/>
        <v>24614000</v>
      </c>
      <c r="K157" s="22">
        <v>1</v>
      </c>
      <c r="N157" t="str">
        <v>M1-8-13</v>
      </c>
      <c r="O157">
        <v>54</v>
      </c>
      <c r="P157" s="19">
        <v>24614000</v>
      </c>
    </row>
    <row r="158" spans="5:16" x14ac:dyDescent="0.25">
      <c r="E158" s="1">
        <f t="shared" si="12"/>
        <v>152</v>
      </c>
      <c r="F158" s="10" t="str">
        <f t="shared" si="13"/>
        <v>M1-8-13.5</v>
      </c>
      <c r="G158" s="14">
        <f t="shared" si="16"/>
        <v>8</v>
      </c>
      <c r="H158" s="14">
        <f t="shared" si="17"/>
        <v>13.5</v>
      </c>
      <c r="I158" s="4">
        <f t="shared" si="14"/>
        <v>56</v>
      </c>
      <c r="J158" s="2">
        <f t="shared" si="15"/>
        <v>25396000</v>
      </c>
      <c r="K158" s="22">
        <v>1</v>
      </c>
      <c r="N158" t="str">
        <v>M1-8-13.5</v>
      </c>
      <c r="O158">
        <v>56</v>
      </c>
      <c r="P158" s="19">
        <v>25396000</v>
      </c>
    </row>
    <row r="159" spans="5:16" x14ac:dyDescent="0.25">
      <c r="E159" s="1">
        <f t="shared" si="12"/>
        <v>153</v>
      </c>
      <c r="F159" s="10" t="str">
        <f t="shared" si="13"/>
        <v>M1-8-14</v>
      </c>
      <c r="G159" s="14">
        <f t="shared" si="16"/>
        <v>8</v>
      </c>
      <c r="H159" s="14">
        <f t="shared" si="17"/>
        <v>14</v>
      </c>
      <c r="I159" s="4">
        <f t="shared" si="14"/>
        <v>58</v>
      </c>
      <c r="J159" s="2">
        <f t="shared" si="15"/>
        <v>26178000</v>
      </c>
      <c r="K159" s="22">
        <v>1</v>
      </c>
      <c r="N159" t="str">
        <v>M1-8-14</v>
      </c>
      <c r="O159">
        <v>58</v>
      </c>
      <c r="P159" s="19">
        <v>26178000</v>
      </c>
    </row>
    <row r="160" spans="5:16" x14ac:dyDescent="0.25">
      <c r="E160" s="1">
        <f t="shared" si="12"/>
        <v>154</v>
      </c>
      <c r="F160" s="10" t="str">
        <f t="shared" si="13"/>
        <v>M1-8-14.5</v>
      </c>
      <c r="G160" s="14">
        <f t="shared" si="16"/>
        <v>8</v>
      </c>
      <c r="H160" s="14">
        <f t="shared" si="17"/>
        <v>14.5</v>
      </c>
      <c r="I160" s="4">
        <f t="shared" si="14"/>
        <v>60</v>
      </c>
      <c r="J160" s="2">
        <f t="shared" si="15"/>
        <v>26960000</v>
      </c>
      <c r="K160" s="22">
        <v>1</v>
      </c>
      <c r="N160" t="str">
        <v>M1-8-14.5</v>
      </c>
      <c r="O160">
        <v>60</v>
      </c>
      <c r="P160" s="19">
        <v>26960000</v>
      </c>
    </row>
    <row r="161" spans="5:16" x14ac:dyDescent="0.25">
      <c r="E161" s="1">
        <f t="shared" si="12"/>
        <v>155</v>
      </c>
      <c r="F161" s="10" t="str">
        <f t="shared" si="13"/>
        <v>M1-8-15</v>
      </c>
      <c r="G161" s="14">
        <f t="shared" si="16"/>
        <v>8</v>
      </c>
      <c r="H161" s="14">
        <f t="shared" si="17"/>
        <v>15</v>
      </c>
      <c r="I161" s="4">
        <f t="shared" si="14"/>
        <v>62</v>
      </c>
      <c r="J161" s="2">
        <f t="shared" si="15"/>
        <v>27742000</v>
      </c>
      <c r="K161" s="22">
        <v>1</v>
      </c>
      <c r="N161" t="str">
        <v>M1-8-15</v>
      </c>
      <c r="O161">
        <v>62</v>
      </c>
      <c r="P161" s="19">
        <v>27742000</v>
      </c>
    </row>
    <row r="162" spans="5:16" x14ac:dyDescent="0.25">
      <c r="E162" s="1">
        <f t="shared" si="12"/>
        <v>156</v>
      </c>
      <c r="F162" s="10" t="str">
        <f t="shared" si="13"/>
        <v>M1-8-15.5</v>
      </c>
      <c r="G162" s="14">
        <f t="shared" si="16"/>
        <v>8</v>
      </c>
      <c r="H162" s="14">
        <f t="shared" si="17"/>
        <v>15.5</v>
      </c>
      <c r="I162" s="4">
        <f t="shared" si="14"/>
        <v>64</v>
      </c>
      <c r="J162" s="2">
        <f t="shared" si="15"/>
        <v>28524000</v>
      </c>
      <c r="K162" s="22">
        <v>1</v>
      </c>
      <c r="N162" t="str">
        <v>M1-8-15.5</v>
      </c>
      <c r="O162">
        <v>64</v>
      </c>
      <c r="P162" s="19">
        <v>28524000</v>
      </c>
    </row>
    <row r="163" spans="5:16" x14ac:dyDescent="0.25">
      <c r="E163" s="1">
        <f t="shared" si="12"/>
        <v>157</v>
      </c>
      <c r="F163" s="10" t="str">
        <f t="shared" si="13"/>
        <v>M1-8-16</v>
      </c>
      <c r="G163" s="14">
        <f t="shared" si="16"/>
        <v>8</v>
      </c>
      <c r="H163" s="14">
        <f t="shared" si="17"/>
        <v>16</v>
      </c>
      <c r="I163" s="4">
        <f t="shared" si="14"/>
        <v>66</v>
      </c>
      <c r="J163" s="2">
        <f t="shared" si="15"/>
        <v>29306000</v>
      </c>
      <c r="K163" s="22">
        <v>1</v>
      </c>
      <c r="N163" t="str">
        <v>M1-8-16</v>
      </c>
      <c r="O163">
        <v>66</v>
      </c>
      <c r="P163" s="19">
        <v>29306000</v>
      </c>
    </row>
    <row r="164" spans="5:16" x14ac:dyDescent="0.25">
      <c r="E164" s="1">
        <f t="shared" si="12"/>
        <v>158</v>
      </c>
      <c r="F164" s="10" t="str">
        <f t="shared" si="13"/>
        <v>M1-8-16.5</v>
      </c>
      <c r="G164" s="14">
        <f t="shared" si="16"/>
        <v>8</v>
      </c>
      <c r="H164" s="14">
        <f t="shared" si="17"/>
        <v>16.5</v>
      </c>
      <c r="I164" s="4">
        <f t="shared" si="14"/>
        <v>68</v>
      </c>
      <c r="J164" s="2">
        <f t="shared" si="15"/>
        <v>30088000</v>
      </c>
      <c r="K164" s="22">
        <v>1</v>
      </c>
      <c r="N164" t="str">
        <v>M1-8-16.5</v>
      </c>
      <c r="O164">
        <v>68</v>
      </c>
      <c r="P164" s="19">
        <v>30088000</v>
      </c>
    </row>
    <row r="165" spans="5:16" x14ac:dyDescent="0.25">
      <c r="E165" s="1">
        <f t="shared" si="12"/>
        <v>159</v>
      </c>
      <c r="F165" s="10" t="str">
        <f t="shared" si="13"/>
        <v>M1-8-17</v>
      </c>
      <c r="G165" s="14">
        <f t="shared" si="16"/>
        <v>8</v>
      </c>
      <c r="H165" s="14">
        <f t="shared" si="17"/>
        <v>17</v>
      </c>
      <c r="I165" s="4">
        <f t="shared" si="14"/>
        <v>70</v>
      </c>
      <c r="J165" s="2">
        <f t="shared" si="15"/>
        <v>30870000</v>
      </c>
      <c r="K165" s="22">
        <v>1</v>
      </c>
      <c r="N165" t="str">
        <v>M1-8-17</v>
      </c>
      <c r="O165">
        <v>70</v>
      </c>
      <c r="P165" s="19">
        <v>30870000</v>
      </c>
    </row>
    <row r="166" spans="5:16" x14ac:dyDescent="0.25">
      <c r="E166" s="1">
        <f t="shared" si="12"/>
        <v>160</v>
      </c>
      <c r="F166" s="10" t="str">
        <f t="shared" si="13"/>
        <v>M1-8-17.5</v>
      </c>
      <c r="G166" s="14">
        <f t="shared" si="16"/>
        <v>8</v>
      </c>
      <c r="H166" s="14">
        <f t="shared" si="17"/>
        <v>17.5</v>
      </c>
      <c r="I166" s="4">
        <f t="shared" si="14"/>
        <v>72</v>
      </c>
      <c r="J166" s="2">
        <f t="shared" si="15"/>
        <v>31652000</v>
      </c>
      <c r="K166" s="22">
        <v>1</v>
      </c>
      <c r="N166" t="str">
        <v>M1-8-17.5</v>
      </c>
      <c r="O166">
        <v>72</v>
      </c>
      <c r="P166" s="19">
        <v>31652000</v>
      </c>
    </row>
    <row r="167" spans="5:16" x14ac:dyDescent="0.25">
      <c r="E167" s="1">
        <f t="shared" si="12"/>
        <v>161</v>
      </c>
      <c r="F167" s="10" t="str">
        <f t="shared" si="13"/>
        <v>M1-8-18</v>
      </c>
      <c r="G167" s="14">
        <f t="shared" si="16"/>
        <v>8</v>
      </c>
      <c r="H167" s="14">
        <f t="shared" si="17"/>
        <v>18</v>
      </c>
      <c r="I167" s="4">
        <f t="shared" si="14"/>
        <v>74</v>
      </c>
      <c r="J167" s="2">
        <f t="shared" si="15"/>
        <v>32434000</v>
      </c>
      <c r="K167" s="22">
        <v>1</v>
      </c>
      <c r="N167" t="str">
        <v>M1-8-18</v>
      </c>
      <c r="O167">
        <v>74</v>
      </c>
      <c r="P167" s="19">
        <v>32434000</v>
      </c>
    </row>
    <row r="168" spans="5:16" x14ac:dyDescent="0.25">
      <c r="E168" s="1">
        <f t="shared" si="12"/>
        <v>162</v>
      </c>
      <c r="F168" s="10" t="str">
        <f t="shared" si="13"/>
        <v>M1-8.5-7</v>
      </c>
      <c r="G168" s="14">
        <f t="shared" si="16"/>
        <v>8.5</v>
      </c>
      <c r="H168" s="14">
        <f t="shared" si="17"/>
        <v>7</v>
      </c>
      <c r="I168" s="4">
        <f t="shared" si="14"/>
        <v>31.75</v>
      </c>
      <c r="J168" s="2">
        <f t="shared" si="15"/>
        <v>15914250</v>
      </c>
      <c r="K168" s="22">
        <v>1</v>
      </c>
      <c r="N168" t="str">
        <v>M1-8.5-7</v>
      </c>
      <c r="O168">
        <v>31.75</v>
      </c>
      <c r="P168" s="19">
        <v>15914250</v>
      </c>
    </row>
    <row r="169" spans="5:16" x14ac:dyDescent="0.25">
      <c r="E169" s="1">
        <f t="shared" si="12"/>
        <v>163</v>
      </c>
      <c r="F169" s="10" t="str">
        <f t="shared" si="13"/>
        <v>M1-8.5-7.5</v>
      </c>
      <c r="G169" s="14">
        <f t="shared" si="16"/>
        <v>8.5</v>
      </c>
      <c r="H169" s="14">
        <f t="shared" si="17"/>
        <v>7.5</v>
      </c>
      <c r="I169" s="4">
        <f t="shared" si="14"/>
        <v>33.875</v>
      </c>
      <c r="J169" s="2">
        <f t="shared" si="15"/>
        <v>16745125</v>
      </c>
      <c r="K169" s="22">
        <v>1</v>
      </c>
      <c r="N169" t="str">
        <v>M1-8.5-7.5</v>
      </c>
      <c r="O169">
        <v>33.875</v>
      </c>
      <c r="P169" s="19">
        <v>16745125</v>
      </c>
    </row>
    <row r="170" spans="5:16" x14ac:dyDescent="0.25">
      <c r="E170" s="1">
        <f t="shared" si="12"/>
        <v>164</v>
      </c>
      <c r="F170" s="10" t="str">
        <f t="shared" si="13"/>
        <v>M1-8.5-8</v>
      </c>
      <c r="G170" s="14">
        <f t="shared" si="16"/>
        <v>8.5</v>
      </c>
      <c r="H170" s="14">
        <f t="shared" si="17"/>
        <v>8</v>
      </c>
      <c r="I170" s="4">
        <f t="shared" si="14"/>
        <v>36</v>
      </c>
      <c r="J170" s="2">
        <f t="shared" si="15"/>
        <v>17576000</v>
      </c>
      <c r="K170" s="22">
        <v>1</v>
      </c>
      <c r="N170" t="str">
        <v>M1-8.5-8</v>
      </c>
      <c r="O170">
        <v>36</v>
      </c>
      <c r="P170" s="19">
        <v>17576000</v>
      </c>
    </row>
    <row r="171" spans="5:16" x14ac:dyDescent="0.25">
      <c r="E171" s="1">
        <f t="shared" si="12"/>
        <v>165</v>
      </c>
      <c r="F171" s="10" t="str">
        <f t="shared" si="13"/>
        <v>M1-8.5-8.5</v>
      </c>
      <c r="G171" s="14">
        <f t="shared" si="16"/>
        <v>8.5</v>
      </c>
      <c r="H171" s="14">
        <f t="shared" si="17"/>
        <v>8.5</v>
      </c>
      <c r="I171" s="4">
        <f t="shared" si="14"/>
        <v>38.125</v>
      </c>
      <c r="J171" s="2">
        <f t="shared" si="15"/>
        <v>18406875</v>
      </c>
      <c r="K171" s="22">
        <v>1</v>
      </c>
      <c r="N171" t="str">
        <v>M1-8.5-8.5</v>
      </c>
      <c r="O171">
        <v>38.125</v>
      </c>
      <c r="P171" s="19">
        <v>18406875</v>
      </c>
    </row>
    <row r="172" spans="5:16" x14ac:dyDescent="0.25">
      <c r="E172" s="1">
        <f t="shared" si="12"/>
        <v>166</v>
      </c>
      <c r="F172" s="10" t="str">
        <f t="shared" si="13"/>
        <v>M1-8.5-9</v>
      </c>
      <c r="G172" s="14">
        <f t="shared" si="16"/>
        <v>8.5</v>
      </c>
      <c r="H172" s="14">
        <f t="shared" si="17"/>
        <v>9</v>
      </c>
      <c r="I172" s="4">
        <f t="shared" si="14"/>
        <v>40.25</v>
      </c>
      <c r="J172" s="2">
        <f t="shared" si="15"/>
        <v>19237750</v>
      </c>
      <c r="K172" s="22">
        <v>1</v>
      </c>
      <c r="N172" t="str">
        <v>M1-8.5-9</v>
      </c>
      <c r="O172">
        <v>40.25</v>
      </c>
      <c r="P172" s="19">
        <v>19237750</v>
      </c>
    </row>
    <row r="173" spans="5:16" x14ac:dyDescent="0.25">
      <c r="E173" s="1">
        <f t="shared" si="12"/>
        <v>167</v>
      </c>
      <c r="F173" s="10" t="str">
        <f t="shared" si="13"/>
        <v>M1-8.5-9.5</v>
      </c>
      <c r="G173" s="14">
        <f t="shared" si="16"/>
        <v>8.5</v>
      </c>
      <c r="H173" s="14">
        <f t="shared" si="17"/>
        <v>9.5</v>
      </c>
      <c r="I173" s="4">
        <f t="shared" si="14"/>
        <v>42.375</v>
      </c>
      <c r="J173" s="2">
        <f t="shared" si="15"/>
        <v>20068625</v>
      </c>
      <c r="K173" s="22">
        <v>1</v>
      </c>
      <c r="N173" t="str">
        <v>M1-8.5-9.5</v>
      </c>
      <c r="O173">
        <v>42.375</v>
      </c>
      <c r="P173" s="19">
        <v>20068625</v>
      </c>
    </row>
    <row r="174" spans="5:16" x14ac:dyDescent="0.25">
      <c r="E174" s="1">
        <f t="shared" si="12"/>
        <v>168</v>
      </c>
      <c r="F174" s="10" t="str">
        <f t="shared" si="13"/>
        <v>M1-8.5-10</v>
      </c>
      <c r="G174" s="14">
        <f t="shared" si="16"/>
        <v>8.5</v>
      </c>
      <c r="H174" s="14">
        <f t="shared" si="17"/>
        <v>10</v>
      </c>
      <c r="I174" s="4">
        <f t="shared" si="14"/>
        <v>44.5</v>
      </c>
      <c r="J174" s="2">
        <f t="shared" si="15"/>
        <v>20899500</v>
      </c>
      <c r="K174" s="22">
        <v>1</v>
      </c>
      <c r="N174" t="str">
        <v>M1-8.5-10</v>
      </c>
      <c r="O174">
        <v>44.5</v>
      </c>
      <c r="P174" s="19">
        <v>20899500</v>
      </c>
    </row>
    <row r="175" spans="5:16" x14ac:dyDescent="0.25">
      <c r="E175" s="1">
        <f t="shared" si="12"/>
        <v>169</v>
      </c>
      <c r="F175" s="10" t="str">
        <f t="shared" si="13"/>
        <v>M1-8.5-10.5</v>
      </c>
      <c r="G175" s="14">
        <f t="shared" si="16"/>
        <v>8.5</v>
      </c>
      <c r="H175" s="14">
        <f t="shared" si="17"/>
        <v>10.5</v>
      </c>
      <c r="I175" s="4">
        <f t="shared" si="14"/>
        <v>46.625</v>
      </c>
      <c r="J175" s="2">
        <f t="shared" si="15"/>
        <v>21730375</v>
      </c>
      <c r="K175" s="22">
        <v>1</v>
      </c>
      <c r="N175" t="str">
        <v>M1-8.5-10.5</v>
      </c>
      <c r="O175">
        <v>46.625</v>
      </c>
      <c r="P175" s="19">
        <v>21730375</v>
      </c>
    </row>
    <row r="176" spans="5:16" x14ac:dyDescent="0.25">
      <c r="E176" s="1">
        <f t="shared" si="12"/>
        <v>170</v>
      </c>
      <c r="F176" s="10" t="str">
        <f t="shared" si="13"/>
        <v>M1-8.5-11</v>
      </c>
      <c r="G176" s="14">
        <f t="shared" si="16"/>
        <v>8.5</v>
      </c>
      <c r="H176" s="14">
        <f t="shared" si="17"/>
        <v>11</v>
      </c>
      <c r="I176" s="4">
        <f t="shared" si="14"/>
        <v>48.75</v>
      </c>
      <c r="J176" s="2">
        <f t="shared" si="15"/>
        <v>22561250</v>
      </c>
      <c r="K176" s="22">
        <v>1</v>
      </c>
      <c r="N176" t="str">
        <v>M1-8.5-11</v>
      </c>
      <c r="O176">
        <v>48.75</v>
      </c>
      <c r="P176" s="19">
        <v>22561250</v>
      </c>
    </row>
    <row r="177" spans="5:16" x14ac:dyDescent="0.25">
      <c r="E177" s="1">
        <f t="shared" si="12"/>
        <v>171</v>
      </c>
      <c r="F177" s="10" t="str">
        <f t="shared" si="13"/>
        <v>M1-8.5-11.5</v>
      </c>
      <c r="G177" s="14">
        <f t="shared" si="16"/>
        <v>8.5</v>
      </c>
      <c r="H177" s="14">
        <f t="shared" si="17"/>
        <v>11.5</v>
      </c>
      <c r="I177" s="4">
        <f t="shared" si="14"/>
        <v>50.875</v>
      </c>
      <c r="J177" s="2">
        <f t="shared" si="15"/>
        <v>23392125</v>
      </c>
      <c r="K177" s="22">
        <v>1</v>
      </c>
      <c r="N177" t="str">
        <v>M1-8.5-11.5</v>
      </c>
      <c r="O177">
        <v>50.875</v>
      </c>
      <c r="P177" s="19">
        <v>23392125</v>
      </c>
    </row>
    <row r="178" spans="5:16" x14ac:dyDescent="0.25">
      <c r="E178" s="1">
        <f t="shared" si="12"/>
        <v>172</v>
      </c>
      <c r="F178" s="10" t="str">
        <f t="shared" si="13"/>
        <v>M1-8.5-12</v>
      </c>
      <c r="G178" s="14">
        <f t="shared" si="16"/>
        <v>8.5</v>
      </c>
      <c r="H178" s="14">
        <f t="shared" si="17"/>
        <v>12</v>
      </c>
      <c r="I178" s="4">
        <f t="shared" si="14"/>
        <v>53</v>
      </c>
      <c r="J178" s="2">
        <f t="shared" si="15"/>
        <v>24223000</v>
      </c>
      <c r="K178" s="22">
        <v>1</v>
      </c>
      <c r="N178" t="str">
        <v>M1-8.5-12</v>
      </c>
      <c r="O178">
        <v>53</v>
      </c>
      <c r="P178" s="19">
        <v>24223000</v>
      </c>
    </row>
    <row r="179" spans="5:16" x14ac:dyDescent="0.25">
      <c r="E179" s="1">
        <f t="shared" si="12"/>
        <v>173</v>
      </c>
      <c r="F179" s="10" t="str">
        <f t="shared" si="13"/>
        <v>M1-8.5-12.5</v>
      </c>
      <c r="G179" s="14">
        <f t="shared" si="16"/>
        <v>8.5</v>
      </c>
      <c r="H179" s="14">
        <f t="shared" si="17"/>
        <v>12.5</v>
      </c>
      <c r="I179" s="4">
        <f t="shared" si="14"/>
        <v>55.125</v>
      </c>
      <c r="J179" s="2">
        <f t="shared" si="15"/>
        <v>25053875</v>
      </c>
      <c r="K179" s="22">
        <v>1</v>
      </c>
      <c r="N179" t="str">
        <v>M1-8.5-12.5</v>
      </c>
      <c r="O179">
        <v>55.125</v>
      </c>
      <c r="P179" s="19">
        <v>25053875</v>
      </c>
    </row>
    <row r="180" spans="5:16" x14ac:dyDescent="0.25">
      <c r="E180" s="1">
        <f t="shared" si="12"/>
        <v>174</v>
      </c>
      <c r="F180" s="10" t="str">
        <f t="shared" si="13"/>
        <v>M1-8.5-13</v>
      </c>
      <c r="G180" s="14">
        <f t="shared" si="16"/>
        <v>8.5</v>
      </c>
      <c r="H180" s="14">
        <f t="shared" si="17"/>
        <v>13</v>
      </c>
      <c r="I180" s="4">
        <f t="shared" si="14"/>
        <v>57.25</v>
      </c>
      <c r="J180" s="2">
        <f t="shared" si="15"/>
        <v>25884750</v>
      </c>
      <c r="K180" s="22">
        <v>1</v>
      </c>
      <c r="N180" t="str">
        <v>M1-8.5-13</v>
      </c>
      <c r="O180">
        <v>57.25</v>
      </c>
      <c r="P180" s="19">
        <v>25884750</v>
      </c>
    </row>
    <row r="181" spans="5:16" x14ac:dyDescent="0.25">
      <c r="E181" s="1">
        <f t="shared" si="12"/>
        <v>175</v>
      </c>
      <c r="F181" s="10" t="str">
        <f t="shared" si="13"/>
        <v>M1-8.5-13.5</v>
      </c>
      <c r="G181" s="14">
        <f t="shared" si="16"/>
        <v>8.5</v>
      </c>
      <c r="H181" s="14">
        <f t="shared" si="17"/>
        <v>13.5</v>
      </c>
      <c r="I181" s="4">
        <f t="shared" si="14"/>
        <v>59.375</v>
      </c>
      <c r="J181" s="2">
        <f t="shared" si="15"/>
        <v>26715625</v>
      </c>
      <c r="K181" s="22">
        <v>1</v>
      </c>
      <c r="N181" t="str">
        <v>M1-8.5-13.5</v>
      </c>
      <c r="O181">
        <v>59.375</v>
      </c>
      <c r="P181" s="19">
        <v>26715625</v>
      </c>
    </row>
    <row r="182" spans="5:16" x14ac:dyDescent="0.25">
      <c r="E182" s="1">
        <f t="shared" si="12"/>
        <v>176</v>
      </c>
      <c r="F182" s="10" t="str">
        <f t="shared" si="13"/>
        <v>M1-8.5-14</v>
      </c>
      <c r="G182" s="14">
        <f t="shared" si="16"/>
        <v>8.5</v>
      </c>
      <c r="H182" s="14">
        <f t="shared" si="17"/>
        <v>14</v>
      </c>
      <c r="I182" s="4">
        <f t="shared" si="14"/>
        <v>61.5</v>
      </c>
      <c r="J182" s="2">
        <f t="shared" si="15"/>
        <v>27546500</v>
      </c>
      <c r="K182" s="22">
        <v>1</v>
      </c>
      <c r="N182" t="str">
        <v>M1-8.5-14</v>
      </c>
      <c r="O182">
        <v>61.5</v>
      </c>
      <c r="P182" s="19">
        <v>27546500</v>
      </c>
    </row>
    <row r="183" spans="5:16" x14ac:dyDescent="0.25">
      <c r="E183" s="1">
        <f t="shared" si="12"/>
        <v>177</v>
      </c>
      <c r="F183" s="10" t="str">
        <f t="shared" si="13"/>
        <v>M1-8.5-14.5</v>
      </c>
      <c r="G183" s="14">
        <f t="shared" si="16"/>
        <v>8.5</v>
      </c>
      <c r="H183" s="14">
        <f t="shared" si="17"/>
        <v>14.5</v>
      </c>
      <c r="I183" s="4">
        <f t="shared" si="14"/>
        <v>63.625</v>
      </c>
      <c r="J183" s="2">
        <f t="shared" si="15"/>
        <v>28377375</v>
      </c>
      <c r="K183" s="22">
        <v>1</v>
      </c>
      <c r="N183" t="str">
        <v>M1-8.5-14.5</v>
      </c>
      <c r="O183">
        <v>63.625</v>
      </c>
      <c r="P183" s="19">
        <v>28377375</v>
      </c>
    </row>
    <row r="184" spans="5:16" x14ac:dyDescent="0.25">
      <c r="E184" s="1">
        <f t="shared" si="12"/>
        <v>178</v>
      </c>
      <c r="F184" s="10" t="str">
        <f t="shared" si="13"/>
        <v>M1-8.5-15</v>
      </c>
      <c r="G184" s="14">
        <f t="shared" si="16"/>
        <v>8.5</v>
      </c>
      <c r="H184" s="14">
        <f t="shared" si="17"/>
        <v>15</v>
      </c>
      <c r="I184" s="4">
        <f t="shared" si="14"/>
        <v>65.75</v>
      </c>
      <c r="J184" s="2">
        <f t="shared" si="15"/>
        <v>29208250</v>
      </c>
      <c r="K184" s="22">
        <v>1</v>
      </c>
      <c r="N184" t="str">
        <v>M1-8.5-15</v>
      </c>
      <c r="O184">
        <v>65.75</v>
      </c>
      <c r="P184" s="19">
        <v>29208250</v>
      </c>
    </row>
    <row r="185" spans="5:16" x14ac:dyDescent="0.25">
      <c r="E185" s="1">
        <f t="shared" si="12"/>
        <v>179</v>
      </c>
      <c r="F185" s="10" t="str">
        <f t="shared" si="13"/>
        <v>M1-8.5-15.5</v>
      </c>
      <c r="G185" s="14">
        <f t="shared" si="16"/>
        <v>8.5</v>
      </c>
      <c r="H185" s="14">
        <f t="shared" si="17"/>
        <v>15.5</v>
      </c>
      <c r="I185" s="4">
        <f t="shared" si="14"/>
        <v>67.875</v>
      </c>
      <c r="J185" s="2">
        <f t="shared" si="15"/>
        <v>30039125</v>
      </c>
      <c r="K185" s="22">
        <v>1</v>
      </c>
      <c r="N185" t="str">
        <v>M1-8.5-15.5</v>
      </c>
      <c r="O185">
        <v>67.875</v>
      </c>
      <c r="P185" s="19">
        <v>30039125</v>
      </c>
    </row>
    <row r="186" spans="5:16" x14ac:dyDescent="0.25">
      <c r="E186" s="1">
        <f t="shared" si="12"/>
        <v>180</v>
      </c>
      <c r="F186" s="10" t="str">
        <f t="shared" si="13"/>
        <v>M1-8.5-16</v>
      </c>
      <c r="G186" s="14">
        <f t="shared" si="16"/>
        <v>8.5</v>
      </c>
      <c r="H186" s="14">
        <f t="shared" si="17"/>
        <v>16</v>
      </c>
      <c r="I186" s="4">
        <f t="shared" si="14"/>
        <v>70</v>
      </c>
      <c r="J186" s="2">
        <f t="shared" si="15"/>
        <v>30870000</v>
      </c>
      <c r="K186" s="22">
        <v>1</v>
      </c>
      <c r="N186" t="str">
        <v>M1-8.5-16</v>
      </c>
      <c r="O186">
        <v>70</v>
      </c>
      <c r="P186" s="19">
        <v>30870000</v>
      </c>
    </row>
    <row r="187" spans="5:16" x14ac:dyDescent="0.25">
      <c r="E187" s="1">
        <f t="shared" si="12"/>
        <v>181</v>
      </c>
      <c r="F187" s="10" t="str">
        <f t="shared" si="13"/>
        <v>M1-8.5-16.5</v>
      </c>
      <c r="G187" s="14">
        <f t="shared" si="16"/>
        <v>8.5</v>
      </c>
      <c r="H187" s="14">
        <f t="shared" si="17"/>
        <v>16.5</v>
      </c>
      <c r="I187" s="4">
        <f t="shared" si="14"/>
        <v>72.125</v>
      </c>
      <c r="J187" s="2">
        <f t="shared" si="15"/>
        <v>31700875</v>
      </c>
      <c r="K187" s="22">
        <v>1</v>
      </c>
      <c r="N187" t="str">
        <v>M1-8.5-16.5</v>
      </c>
      <c r="O187">
        <v>72.125</v>
      </c>
      <c r="P187" s="19">
        <v>31700875</v>
      </c>
    </row>
    <row r="188" spans="5:16" x14ac:dyDescent="0.25">
      <c r="E188" s="1">
        <f t="shared" si="12"/>
        <v>182</v>
      </c>
      <c r="F188" s="10" t="str">
        <f t="shared" si="13"/>
        <v>M1-8.5-17</v>
      </c>
      <c r="G188" s="14">
        <f t="shared" si="16"/>
        <v>8.5</v>
      </c>
      <c r="H188" s="14">
        <f t="shared" si="17"/>
        <v>17</v>
      </c>
      <c r="I188" s="4">
        <f t="shared" si="14"/>
        <v>74.25</v>
      </c>
      <c r="J188" s="2">
        <f t="shared" si="15"/>
        <v>32531750</v>
      </c>
      <c r="K188" s="22">
        <v>1</v>
      </c>
      <c r="N188" t="str">
        <v>M1-8.5-17</v>
      </c>
      <c r="O188">
        <v>74.25</v>
      </c>
      <c r="P188" s="19">
        <v>32531750</v>
      </c>
    </row>
    <row r="189" spans="5:16" x14ac:dyDescent="0.25">
      <c r="E189" s="1">
        <f t="shared" si="12"/>
        <v>183</v>
      </c>
      <c r="F189" s="10" t="str">
        <f t="shared" si="13"/>
        <v>M1-8.5-17.5</v>
      </c>
      <c r="G189" s="14">
        <f t="shared" si="16"/>
        <v>8.5</v>
      </c>
      <c r="H189" s="14">
        <f t="shared" si="17"/>
        <v>17.5</v>
      </c>
      <c r="I189" s="4">
        <f t="shared" si="14"/>
        <v>76.375</v>
      </c>
      <c r="J189" s="2">
        <f t="shared" si="15"/>
        <v>33362625</v>
      </c>
      <c r="K189" s="22">
        <v>1</v>
      </c>
      <c r="N189" t="str">
        <v>M1-8.5-17.5</v>
      </c>
      <c r="O189">
        <v>76.375</v>
      </c>
      <c r="P189" s="19">
        <v>33362625</v>
      </c>
    </row>
    <row r="190" spans="5:16" x14ac:dyDescent="0.25">
      <c r="E190" s="1">
        <f t="shared" si="12"/>
        <v>184</v>
      </c>
      <c r="F190" s="10" t="str">
        <f t="shared" si="13"/>
        <v>M1-8.5-18</v>
      </c>
      <c r="G190" s="14">
        <f t="shared" si="16"/>
        <v>8.5</v>
      </c>
      <c r="H190" s="14">
        <f t="shared" si="17"/>
        <v>18</v>
      </c>
      <c r="I190" s="4">
        <f t="shared" si="14"/>
        <v>78.5</v>
      </c>
      <c r="J190" s="2">
        <f t="shared" si="15"/>
        <v>34193500</v>
      </c>
      <c r="K190" s="22">
        <v>1</v>
      </c>
      <c r="N190" t="str">
        <v>M1-8.5-18</v>
      </c>
      <c r="O190">
        <v>78.5</v>
      </c>
      <c r="P190" s="19">
        <v>34193500</v>
      </c>
    </row>
    <row r="191" spans="5:16" x14ac:dyDescent="0.25">
      <c r="E191" s="1">
        <f t="shared" si="12"/>
        <v>185</v>
      </c>
      <c r="F191" s="10" t="str">
        <f t="shared" si="13"/>
        <v>M1-9-7</v>
      </c>
      <c r="G191" s="14">
        <f t="shared" si="16"/>
        <v>9</v>
      </c>
      <c r="H191" s="14">
        <f t="shared" si="17"/>
        <v>7</v>
      </c>
      <c r="I191" s="4">
        <f t="shared" si="14"/>
        <v>33.5</v>
      </c>
      <c r="J191" s="2">
        <f t="shared" si="15"/>
        <v>16598500</v>
      </c>
      <c r="K191" s="22">
        <v>1</v>
      </c>
      <c r="N191" t="str">
        <v>M1-9-7</v>
      </c>
      <c r="O191">
        <v>33.5</v>
      </c>
      <c r="P191" s="19">
        <v>16598500</v>
      </c>
    </row>
    <row r="192" spans="5:16" x14ac:dyDescent="0.25">
      <c r="E192" s="1">
        <f t="shared" si="12"/>
        <v>186</v>
      </c>
      <c r="F192" s="10" t="str">
        <f t="shared" si="13"/>
        <v>M1-9-7.5</v>
      </c>
      <c r="G192" s="14">
        <f t="shared" si="16"/>
        <v>9</v>
      </c>
      <c r="H192" s="14">
        <f t="shared" si="17"/>
        <v>7.5</v>
      </c>
      <c r="I192" s="4">
        <f t="shared" si="14"/>
        <v>35.75</v>
      </c>
      <c r="J192" s="2">
        <f t="shared" si="15"/>
        <v>17478250</v>
      </c>
      <c r="K192" s="22">
        <v>1</v>
      </c>
      <c r="N192" t="str">
        <v>M1-9-7.5</v>
      </c>
      <c r="O192">
        <v>35.75</v>
      </c>
      <c r="P192" s="19">
        <v>17478250</v>
      </c>
    </row>
    <row r="193" spans="5:16" x14ac:dyDescent="0.25">
      <c r="E193" s="1">
        <f t="shared" si="12"/>
        <v>187</v>
      </c>
      <c r="F193" s="10" t="str">
        <f t="shared" si="13"/>
        <v>M1-9-8</v>
      </c>
      <c r="G193" s="14">
        <f t="shared" si="16"/>
        <v>9</v>
      </c>
      <c r="H193" s="14">
        <f t="shared" si="17"/>
        <v>8</v>
      </c>
      <c r="I193" s="4">
        <f t="shared" si="14"/>
        <v>38</v>
      </c>
      <c r="J193" s="2">
        <f t="shared" si="15"/>
        <v>18358000</v>
      </c>
      <c r="K193" s="22">
        <v>1</v>
      </c>
      <c r="N193" t="str">
        <v>M1-9-8</v>
      </c>
      <c r="O193">
        <v>38</v>
      </c>
      <c r="P193" s="19">
        <v>18358000</v>
      </c>
    </row>
    <row r="194" spans="5:16" x14ac:dyDescent="0.25">
      <c r="E194" s="1">
        <f t="shared" si="12"/>
        <v>188</v>
      </c>
      <c r="F194" s="10" t="str">
        <f t="shared" si="13"/>
        <v>M1-9-8.5</v>
      </c>
      <c r="G194" s="14">
        <f t="shared" si="16"/>
        <v>9</v>
      </c>
      <c r="H194" s="14">
        <f t="shared" si="17"/>
        <v>8.5</v>
      </c>
      <c r="I194" s="4">
        <f t="shared" si="14"/>
        <v>40.25</v>
      </c>
      <c r="J194" s="2">
        <f t="shared" si="15"/>
        <v>19237750</v>
      </c>
      <c r="K194" s="22">
        <v>1</v>
      </c>
      <c r="N194" t="str">
        <v>M1-9-8.5</v>
      </c>
      <c r="O194">
        <v>40.25</v>
      </c>
      <c r="P194" s="19">
        <v>19237750</v>
      </c>
    </row>
    <row r="195" spans="5:16" x14ac:dyDescent="0.25">
      <c r="E195" s="1">
        <f t="shared" si="12"/>
        <v>189</v>
      </c>
      <c r="F195" s="10" t="str">
        <f t="shared" si="13"/>
        <v>M1-9-9</v>
      </c>
      <c r="G195" s="14">
        <f t="shared" si="16"/>
        <v>9</v>
      </c>
      <c r="H195" s="14">
        <f t="shared" si="17"/>
        <v>9</v>
      </c>
      <c r="I195" s="4">
        <f t="shared" si="14"/>
        <v>42.5</v>
      </c>
      <c r="J195" s="2">
        <f t="shared" si="15"/>
        <v>20117500</v>
      </c>
      <c r="K195" s="22">
        <v>1</v>
      </c>
      <c r="N195" t="str">
        <v>M1-9-9</v>
      </c>
      <c r="O195">
        <v>42.5</v>
      </c>
      <c r="P195" s="19">
        <v>20117500</v>
      </c>
    </row>
    <row r="196" spans="5:16" x14ac:dyDescent="0.25">
      <c r="E196" s="1">
        <f t="shared" si="12"/>
        <v>190</v>
      </c>
      <c r="F196" s="10" t="str">
        <f t="shared" si="13"/>
        <v>M1-9-9.5</v>
      </c>
      <c r="G196" s="14">
        <f t="shared" si="16"/>
        <v>9</v>
      </c>
      <c r="H196" s="14">
        <f t="shared" si="17"/>
        <v>9.5</v>
      </c>
      <c r="I196" s="4">
        <f t="shared" si="14"/>
        <v>44.75</v>
      </c>
      <c r="J196" s="2">
        <f t="shared" si="15"/>
        <v>20997250</v>
      </c>
      <c r="K196" s="22">
        <v>1</v>
      </c>
      <c r="N196" t="str">
        <v>M1-9-9.5</v>
      </c>
      <c r="O196">
        <v>44.75</v>
      </c>
      <c r="P196" s="19">
        <v>20997250</v>
      </c>
    </row>
    <row r="197" spans="5:16" x14ac:dyDescent="0.25">
      <c r="E197" s="1">
        <f t="shared" si="12"/>
        <v>191</v>
      </c>
      <c r="F197" s="10" t="str">
        <f t="shared" si="13"/>
        <v>M1-9-10</v>
      </c>
      <c r="G197" s="14">
        <f t="shared" si="16"/>
        <v>9</v>
      </c>
      <c r="H197" s="14">
        <f t="shared" si="17"/>
        <v>10</v>
      </c>
      <c r="I197" s="4">
        <f t="shared" si="14"/>
        <v>47</v>
      </c>
      <c r="J197" s="2">
        <f t="shared" si="15"/>
        <v>21877000</v>
      </c>
      <c r="K197" s="22">
        <v>1</v>
      </c>
      <c r="N197" t="str">
        <v>M1-9-10</v>
      </c>
      <c r="O197">
        <v>47</v>
      </c>
      <c r="P197" s="19">
        <v>21877000</v>
      </c>
    </row>
    <row r="198" spans="5:16" x14ac:dyDescent="0.25">
      <c r="E198" s="1">
        <f t="shared" si="12"/>
        <v>192</v>
      </c>
      <c r="F198" s="10" t="str">
        <f t="shared" si="13"/>
        <v>M1-9-10.5</v>
      </c>
      <c r="G198" s="14">
        <f t="shared" si="16"/>
        <v>9</v>
      </c>
      <c r="H198" s="14">
        <f t="shared" si="17"/>
        <v>10.5</v>
      </c>
      <c r="I198" s="4">
        <f t="shared" si="14"/>
        <v>49.25</v>
      </c>
      <c r="J198" s="2">
        <f t="shared" si="15"/>
        <v>22756750</v>
      </c>
      <c r="K198" s="22">
        <v>1</v>
      </c>
      <c r="N198" t="str">
        <v>M1-9-10.5</v>
      </c>
      <c r="O198">
        <v>49.25</v>
      </c>
      <c r="P198" s="19">
        <v>22756750</v>
      </c>
    </row>
    <row r="199" spans="5:16" x14ac:dyDescent="0.25">
      <c r="E199" s="1">
        <f t="shared" ref="E199:E262" si="18">ROW()-6</f>
        <v>193</v>
      </c>
      <c r="F199" s="10" t="str">
        <f t="shared" ref="F199:F262" si="19">$C$4&amp;"-"&amp;G199&amp;"-"&amp;H199</f>
        <v>M1-9-11</v>
      </c>
      <c r="G199" s="14">
        <f t="shared" si="16"/>
        <v>9</v>
      </c>
      <c r="H199" s="14">
        <f t="shared" si="17"/>
        <v>11</v>
      </c>
      <c r="I199" s="4">
        <f t="shared" ref="I199:I262" si="20">SUM((G199*H199)/4,1)*2</f>
        <v>51.5</v>
      </c>
      <c r="J199" s="2">
        <f t="shared" ref="J199:J262" si="21">ROUND(SUM(I199*$C$6,$C$5),0)</f>
        <v>23636500</v>
      </c>
      <c r="K199" s="22">
        <v>1</v>
      </c>
      <c r="N199" t="str">
        <v>M1-9-11</v>
      </c>
      <c r="O199">
        <v>51.5</v>
      </c>
      <c r="P199" s="19">
        <v>23636500</v>
      </c>
    </row>
    <row r="200" spans="5:16" x14ac:dyDescent="0.25">
      <c r="E200" s="1">
        <f t="shared" si="18"/>
        <v>194</v>
      </c>
      <c r="F200" s="10" t="str">
        <f t="shared" si="19"/>
        <v>M1-9-11.5</v>
      </c>
      <c r="G200" s="14">
        <f t="shared" ref="G200:G263" si="22">$G$3+ROUNDDOWN($E199/($I$4+1),0)*0.5</f>
        <v>9</v>
      </c>
      <c r="H200" s="14">
        <f t="shared" ref="H200:H263" si="23">IF(MOD(E200-1,$I$4+1)=0,$H$3,H199+0.5)</f>
        <v>11.5</v>
      </c>
      <c r="I200" s="4">
        <f t="shared" si="20"/>
        <v>53.75</v>
      </c>
      <c r="J200" s="2">
        <f t="shared" si="21"/>
        <v>24516250</v>
      </c>
      <c r="K200" s="22">
        <v>1</v>
      </c>
      <c r="N200" t="str">
        <v>M1-9-11.5</v>
      </c>
      <c r="O200">
        <v>53.75</v>
      </c>
      <c r="P200" s="19">
        <v>24516250</v>
      </c>
    </row>
    <row r="201" spans="5:16" x14ac:dyDescent="0.25">
      <c r="E201" s="1">
        <f t="shared" si="18"/>
        <v>195</v>
      </c>
      <c r="F201" s="10" t="str">
        <f t="shared" si="19"/>
        <v>M1-9-12</v>
      </c>
      <c r="G201" s="14">
        <f t="shared" si="22"/>
        <v>9</v>
      </c>
      <c r="H201" s="14">
        <f t="shared" si="23"/>
        <v>12</v>
      </c>
      <c r="I201" s="4">
        <f t="shared" si="20"/>
        <v>56</v>
      </c>
      <c r="J201" s="2">
        <f t="shared" si="21"/>
        <v>25396000</v>
      </c>
      <c r="K201" s="22">
        <v>1</v>
      </c>
      <c r="N201" t="str">
        <v>M1-9-12</v>
      </c>
      <c r="O201">
        <v>56</v>
      </c>
      <c r="P201" s="19">
        <v>25396000</v>
      </c>
    </row>
    <row r="202" spans="5:16" x14ac:dyDescent="0.25">
      <c r="E202" s="1">
        <f t="shared" si="18"/>
        <v>196</v>
      </c>
      <c r="F202" s="10" t="str">
        <f t="shared" si="19"/>
        <v>M1-9-12.5</v>
      </c>
      <c r="G202" s="14">
        <f t="shared" si="22"/>
        <v>9</v>
      </c>
      <c r="H202" s="14">
        <f t="shared" si="23"/>
        <v>12.5</v>
      </c>
      <c r="I202" s="4">
        <f t="shared" si="20"/>
        <v>58.25</v>
      </c>
      <c r="J202" s="2">
        <f t="shared" si="21"/>
        <v>26275750</v>
      </c>
      <c r="K202" s="22">
        <v>1</v>
      </c>
      <c r="N202" t="str">
        <v>M1-9-12.5</v>
      </c>
      <c r="O202">
        <v>58.25</v>
      </c>
      <c r="P202" s="19">
        <v>26275750</v>
      </c>
    </row>
    <row r="203" spans="5:16" x14ac:dyDescent="0.25">
      <c r="E203" s="1">
        <f t="shared" si="18"/>
        <v>197</v>
      </c>
      <c r="F203" s="10" t="str">
        <f t="shared" si="19"/>
        <v>M1-9-13</v>
      </c>
      <c r="G203" s="14">
        <f t="shared" si="22"/>
        <v>9</v>
      </c>
      <c r="H203" s="14">
        <f t="shared" si="23"/>
        <v>13</v>
      </c>
      <c r="I203" s="4">
        <f t="shared" si="20"/>
        <v>60.5</v>
      </c>
      <c r="J203" s="2">
        <f t="shared" si="21"/>
        <v>27155500</v>
      </c>
      <c r="K203" s="22">
        <v>1</v>
      </c>
      <c r="N203" t="str">
        <v>M1-9-13</v>
      </c>
      <c r="O203">
        <v>60.5</v>
      </c>
      <c r="P203" s="19">
        <v>27155500</v>
      </c>
    </row>
    <row r="204" spans="5:16" x14ac:dyDescent="0.25">
      <c r="E204" s="1">
        <f t="shared" si="18"/>
        <v>198</v>
      </c>
      <c r="F204" s="10" t="str">
        <f t="shared" si="19"/>
        <v>M1-9-13.5</v>
      </c>
      <c r="G204" s="14">
        <f t="shared" si="22"/>
        <v>9</v>
      </c>
      <c r="H204" s="14">
        <f t="shared" si="23"/>
        <v>13.5</v>
      </c>
      <c r="I204" s="4">
        <f t="shared" si="20"/>
        <v>62.75</v>
      </c>
      <c r="J204" s="2">
        <f t="shared" si="21"/>
        <v>28035250</v>
      </c>
      <c r="K204" s="22">
        <v>1</v>
      </c>
      <c r="N204" t="str">
        <v>M1-9-13.5</v>
      </c>
      <c r="O204">
        <v>62.75</v>
      </c>
      <c r="P204" s="19">
        <v>28035250</v>
      </c>
    </row>
    <row r="205" spans="5:16" x14ac:dyDescent="0.25">
      <c r="E205" s="1">
        <f t="shared" si="18"/>
        <v>199</v>
      </c>
      <c r="F205" s="10" t="str">
        <f t="shared" si="19"/>
        <v>M1-9-14</v>
      </c>
      <c r="G205" s="14">
        <f t="shared" si="22"/>
        <v>9</v>
      </c>
      <c r="H205" s="14">
        <f t="shared" si="23"/>
        <v>14</v>
      </c>
      <c r="I205" s="4">
        <f t="shared" si="20"/>
        <v>65</v>
      </c>
      <c r="J205" s="2">
        <f t="shared" si="21"/>
        <v>28915000</v>
      </c>
      <c r="K205" s="22">
        <v>1</v>
      </c>
      <c r="N205" t="str">
        <v>M1-9-14</v>
      </c>
      <c r="O205">
        <v>65</v>
      </c>
      <c r="P205" s="19">
        <v>28915000</v>
      </c>
    </row>
    <row r="206" spans="5:16" x14ac:dyDescent="0.25">
      <c r="E206" s="1">
        <f t="shared" si="18"/>
        <v>200</v>
      </c>
      <c r="F206" s="10" t="str">
        <f t="shared" si="19"/>
        <v>M1-9-14.5</v>
      </c>
      <c r="G206" s="14">
        <f t="shared" si="22"/>
        <v>9</v>
      </c>
      <c r="H206" s="14">
        <f t="shared" si="23"/>
        <v>14.5</v>
      </c>
      <c r="I206" s="4">
        <f t="shared" si="20"/>
        <v>67.25</v>
      </c>
      <c r="J206" s="2">
        <f t="shared" si="21"/>
        <v>29794750</v>
      </c>
      <c r="K206" s="22">
        <v>1</v>
      </c>
      <c r="N206" t="str">
        <v>M1-9-14.5</v>
      </c>
      <c r="O206">
        <v>67.25</v>
      </c>
      <c r="P206" s="19">
        <v>29794750</v>
      </c>
    </row>
    <row r="207" spans="5:16" x14ac:dyDescent="0.25">
      <c r="E207" s="1">
        <f t="shared" si="18"/>
        <v>201</v>
      </c>
      <c r="F207" s="10" t="str">
        <f t="shared" si="19"/>
        <v>M1-9-15</v>
      </c>
      <c r="G207" s="14">
        <f t="shared" si="22"/>
        <v>9</v>
      </c>
      <c r="H207" s="14">
        <f t="shared" si="23"/>
        <v>15</v>
      </c>
      <c r="I207" s="4">
        <f t="shared" si="20"/>
        <v>69.5</v>
      </c>
      <c r="J207" s="2">
        <f t="shared" si="21"/>
        <v>30674500</v>
      </c>
      <c r="K207" s="22">
        <v>1</v>
      </c>
      <c r="N207" t="str">
        <v>M1-9-15</v>
      </c>
      <c r="O207">
        <v>69.5</v>
      </c>
      <c r="P207" s="19">
        <v>30674500</v>
      </c>
    </row>
    <row r="208" spans="5:16" x14ac:dyDescent="0.25">
      <c r="E208" s="1">
        <f t="shared" si="18"/>
        <v>202</v>
      </c>
      <c r="F208" s="10" t="str">
        <f t="shared" si="19"/>
        <v>M1-9-15.5</v>
      </c>
      <c r="G208" s="14">
        <f t="shared" si="22"/>
        <v>9</v>
      </c>
      <c r="H208" s="14">
        <f t="shared" si="23"/>
        <v>15.5</v>
      </c>
      <c r="I208" s="4">
        <f t="shared" si="20"/>
        <v>71.75</v>
      </c>
      <c r="J208" s="2">
        <f t="shared" si="21"/>
        <v>31554250</v>
      </c>
      <c r="K208" s="22">
        <v>1</v>
      </c>
      <c r="N208" t="str">
        <v>M1-9-15.5</v>
      </c>
      <c r="O208">
        <v>71.75</v>
      </c>
      <c r="P208" s="19">
        <v>31554250</v>
      </c>
    </row>
    <row r="209" spans="5:16" x14ac:dyDescent="0.25">
      <c r="E209" s="1">
        <f t="shared" si="18"/>
        <v>203</v>
      </c>
      <c r="F209" s="10" t="str">
        <f t="shared" si="19"/>
        <v>M1-9-16</v>
      </c>
      <c r="G209" s="14">
        <f t="shared" si="22"/>
        <v>9</v>
      </c>
      <c r="H209" s="14">
        <f t="shared" si="23"/>
        <v>16</v>
      </c>
      <c r="I209" s="4">
        <f t="shared" si="20"/>
        <v>74</v>
      </c>
      <c r="J209" s="2">
        <f t="shared" si="21"/>
        <v>32434000</v>
      </c>
      <c r="K209" s="22">
        <v>1</v>
      </c>
      <c r="N209" t="str">
        <v>M1-9-16</v>
      </c>
      <c r="O209">
        <v>74</v>
      </c>
      <c r="P209" s="19">
        <v>32434000</v>
      </c>
    </row>
    <row r="210" spans="5:16" x14ac:dyDescent="0.25">
      <c r="E210" s="1">
        <f t="shared" si="18"/>
        <v>204</v>
      </c>
      <c r="F210" s="10" t="str">
        <f t="shared" si="19"/>
        <v>M1-9-16.5</v>
      </c>
      <c r="G210" s="14">
        <f t="shared" si="22"/>
        <v>9</v>
      </c>
      <c r="H210" s="14">
        <f t="shared" si="23"/>
        <v>16.5</v>
      </c>
      <c r="I210" s="4">
        <f t="shared" si="20"/>
        <v>76.25</v>
      </c>
      <c r="J210" s="2">
        <f t="shared" si="21"/>
        <v>33313750</v>
      </c>
      <c r="K210" s="22">
        <v>1</v>
      </c>
      <c r="N210" t="str">
        <v>M1-9-16.5</v>
      </c>
      <c r="O210">
        <v>76.25</v>
      </c>
      <c r="P210" s="19">
        <v>33313750</v>
      </c>
    </row>
    <row r="211" spans="5:16" x14ac:dyDescent="0.25">
      <c r="E211" s="1">
        <f t="shared" si="18"/>
        <v>205</v>
      </c>
      <c r="F211" s="10" t="str">
        <f t="shared" si="19"/>
        <v>M1-9-17</v>
      </c>
      <c r="G211" s="14">
        <f t="shared" si="22"/>
        <v>9</v>
      </c>
      <c r="H211" s="14">
        <f t="shared" si="23"/>
        <v>17</v>
      </c>
      <c r="I211" s="4">
        <f t="shared" si="20"/>
        <v>78.5</v>
      </c>
      <c r="J211" s="2">
        <f t="shared" si="21"/>
        <v>34193500</v>
      </c>
      <c r="K211" s="22">
        <v>1</v>
      </c>
      <c r="N211" t="str">
        <v>M1-9-17</v>
      </c>
      <c r="O211">
        <v>78.5</v>
      </c>
      <c r="P211" s="19">
        <v>34193500</v>
      </c>
    </row>
    <row r="212" spans="5:16" x14ac:dyDescent="0.25">
      <c r="E212" s="1">
        <f t="shared" si="18"/>
        <v>206</v>
      </c>
      <c r="F212" s="10" t="str">
        <f t="shared" si="19"/>
        <v>M1-9-17.5</v>
      </c>
      <c r="G212" s="14">
        <f t="shared" si="22"/>
        <v>9</v>
      </c>
      <c r="H212" s="14">
        <f t="shared" si="23"/>
        <v>17.5</v>
      </c>
      <c r="I212" s="4">
        <f t="shared" si="20"/>
        <v>80.75</v>
      </c>
      <c r="J212" s="2">
        <f t="shared" si="21"/>
        <v>35073250</v>
      </c>
      <c r="K212" s="22">
        <v>1</v>
      </c>
      <c r="N212" t="str">
        <v>M1-9-17.5</v>
      </c>
      <c r="O212">
        <v>80.75</v>
      </c>
      <c r="P212" s="19">
        <v>35073250</v>
      </c>
    </row>
    <row r="213" spans="5:16" x14ac:dyDescent="0.25">
      <c r="E213" s="1">
        <f t="shared" si="18"/>
        <v>207</v>
      </c>
      <c r="F213" s="10" t="str">
        <f t="shared" si="19"/>
        <v>M1-9-18</v>
      </c>
      <c r="G213" s="14">
        <f t="shared" si="22"/>
        <v>9</v>
      </c>
      <c r="H213" s="14">
        <f t="shared" si="23"/>
        <v>18</v>
      </c>
      <c r="I213" s="4">
        <f t="shared" si="20"/>
        <v>83</v>
      </c>
      <c r="J213" s="2">
        <f t="shared" si="21"/>
        <v>35953000</v>
      </c>
      <c r="K213" s="22">
        <v>1</v>
      </c>
      <c r="N213" t="str">
        <v>M1-9-18</v>
      </c>
      <c r="O213">
        <v>83</v>
      </c>
      <c r="P213" s="19">
        <v>35953000</v>
      </c>
    </row>
    <row r="214" spans="5:16" x14ac:dyDescent="0.25">
      <c r="E214" s="1">
        <f t="shared" si="18"/>
        <v>208</v>
      </c>
      <c r="F214" s="10" t="str">
        <f t="shared" si="19"/>
        <v>M1-9.5-7</v>
      </c>
      <c r="G214" s="14">
        <f t="shared" si="22"/>
        <v>9.5</v>
      </c>
      <c r="H214" s="14">
        <f t="shared" si="23"/>
        <v>7</v>
      </c>
      <c r="I214" s="4">
        <f t="shared" si="20"/>
        <v>35.25</v>
      </c>
      <c r="J214" s="2">
        <f t="shared" si="21"/>
        <v>17282750</v>
      </c>
      <c r="K214" s="22">
        <v>1</v>
      </c>
      <c r="N214" t="str">
        <v>M1-9.5-7</v>
      </c>
      <c r="O214">
        <v>35.25</v>
      </c>
      <c r="P214" s="19">
        <v>17282750</v>
      </c>
    </row>
    <row r="215" spans="5:16" x14ac:dyDescent="0.25">
      <c r="E215" s="1">
        <f t="shared" si="18"/>
        <v>209</v>
      </c>
      <c r="F215" s="10" t="str">
        <f t="shared" si="19"/>
        <v>M1-9.5-7.5</v>
      </c>
      <c r="G215" s="14">
        <f t="shared" si="22"/>
        <v>9.5</v>
      </c>
      <c r="H215" s="14">
        <f t="shared" si="23"/>
        <v>7.5</v>
      </c>
      <c r="I215" s="4">
        <f t="shared" si="20"/>
        <v>37.625</v>
      </c>
      <c r="J215" s="2">
        <f t="shared" si="21"/>
        <v>18211375</v>
      </c>
      <c r="K215" s="22">
        <v>1</v>
      </c>
      <c r="N215" t="str">
        <v>M1-9.5-7.5</v>
      </c>
      <c r="O215">
        <v>37.625</v>
      </c>
      <c r="P215" s="19">
        <v>18211375</v>
      </c>
    </row>
    <row r="216" spans="5:16" x14ac:dyDescent="0.25">
      <c r="E216" s="1">
        <f t="shared" si="18"/>
        <v>210</v>
      </c>
      <c r="F216" s="10" t="str">
        <f t="shared" si="19"/>
        <v>M1-9.5-8</v>
      </c>
      <c r="G216" s="14">
        <f t="shared" si="22"/>
        <v>9.5</v>
      </c>
      <c r="H216" s="14">
        <f t="shared" si="23"/>
        <v>8</v>
      </c>
      <c r="I216" s="4">
        <f t="shared" si="20"/>
        <v>40</v>
      </c>
      <c r="J216" s="2">
        <f t="shared" si="21"/>
        <v>19140000</v>
      </c>
      <c r="K216" s="22">
        <v>1</v>
      </c>
      <c r="N216" t="str">
        <v>M1-9.5-8</v>
      </c>
      <c r="O216">
        <v>40</v>
      </c>
      <c r="P216" s="19">
        <v>19140000</v>
      </c>
    </row>
    <row r="217" spans="5:16" x14ac:dyDescent="0.25">
      <c r="E217" s="1">
        <f t="shared" si="18"/>
        <v>211</v>
      </c>
      <c r="F217" s="10" t="str">
        <f t="shared" si="19"/>
        <v>M1-9.5-8.5</v>
      </c>
      <c r="G217" s="14">
        <f t="shared" si="22"/>
        <v>9.5</v>
      </c>
      <c r="H217" s="14">
        <f t="shared" si="23"/>
        <v>8.5</v>
      </c>
      <c r="I217" s="4">
        <f t="shared" si="20"/>
        <v>42.375</v>
      </c>
      <c r="J217" s="2">
        <f t="shared" si="21"/>
        <v>20068625</v>
      </c>
      <c r="K217" s="22">
        <v>1</v>
      </c>
      <c r="N217" t="str">
        <v>M1-9.5-8.5</v>
      </c>
      <c r="O217">
        <v>42.375</v>
      </c>
      <c r="P217" s="19">
        <v>20068625</v>
      </c>
    </row>
    <row r="218" spans="5:16" x14ac:dyDescent="0.25">
      <c r="E218" s="1">
        <f t="shared" si="18"/>
        <v>212</v>
      </c>
      <c r="F218" s="10" t="str">
        <f t="shared" si="19"/>
        <v>M1-9.5-9</v>
      </c>
      <c r="G218" s="14">
        <f t="shared" si="22"/>
        <v>9.5</v>
      </c>
      <c r="H218" s="14">
        <f t="shared" si="23"/>
        <v>9</v>
      </c>
      <c r="I218" s="4">
        <f t="shared" si="20"/>
        <v>44.75</v>
      </c>
      <c r="J218" s="2">
        <f t="shared" si="21"/>
        <v>20997250</v>
      </c>
      <c r="K218" s="22">
        <v>1</v>
      </c>
      <c r="N218" t="str">
        <v>M1-9.5-9</v>
      </c>
      <c r="O218">
        <v>44.75</v>
      </c>
      <c r="P218" s="19">
        <v>20997250</v>
      </c>
    </row>
    <row r="219" spans="5:16" x14ac:dyDescent="0.25">
      <c r="E219" s="1">
        <f t="shared" si="18"/>
        <v>213</v>
      </c>
      <c r="F219" s="10" t="str">
        <f t="shared" si="19"/>
        <v>M1-9.5-9.5</v>
      </c>
      <c r="G219" s="14">
        <f t="shared" si="22"/>
        <v>9.5</v>
      </c>
      <c r="H219" s="14">
        <f t="shared" si="23"/>
        <v>9.5</v>
      </c>
      <c r="I219" s="4">
        <f t="shared" si="20"/>
        <v>47.125</v>
      </c>
      <c r="J219" s="2">
        <f t="shared" si="21"/>
        <v>21925875</v>
      </c>
      <c r="K219" s="22">
        <v>1</v>
      </c>
      <c r="N219" t="str">
        <v>M1-9.5-9.5</v>
      </c>
      <c r="O219">
        <v>47.125</v>
      </c>
      <c r="P219" s="19">
        <v>21925875</v>
      </c>
    </row>
    <row r="220" spans="5:16" x14ac:dyDescent="0.25">
      <c r="E220" s="1">
        <f t="shared" si="18"/>
        <v>214</v>
      </c>
      <c r="F220" s="10" t="str">
        <f t="shared" si="19"/>
        <v>M1-9.5-10</v>
      </c>
      <c r="G220" s="14">
        <f t="shared" si="22"/>
        <v>9.5</v>
      </c>
      <c r="H220" s="14">
        <f t="shared" si="23"/>
        <v>10</v>
      </c>
      <c r="I220" s="4">
        <f t="shared" si="20"/>
        <v>49.5</v>
      </c>
      <c r="J220" s="2">
        <f t="shared" si="21"/>
        <v>22854500</v>
      </c>
      <c r="K220" s="22">
        <v>1</v>
      </c>
      <c r="N220" t="str">
        <v>M1-9.5-10</v>
      </c>
      <c r="O220">
        <v>49.5</v>
      </c>
      <c r="P220" s="19">
        <v>22854500</v>
      </c>
    </row>
    <row r="221" spans="5:16" x14ac:dyDescent="0.25">
      <c r="E221" s="1">
        <f t="shared" si="18"/>
        <v>215</v>
      </c>
      <c r="F221" s="10" t="str">
        <f t="shared" si="19"/>
        <v>M1-9.5-10.5</v>
      </c>
      <c r="G221" s="14">
        <f t="shared" si="22"/>
        <v>9.5</v>
      </c>
      <c r="H221" s="14">
        <f t="shared" si="23"/>
        <v>10.5</v>
      </c>
      <c r="I221" s="4">
        <f t="shared" si="20"/>
        <v>51.875</v>
      </c>
      <c r="J221" s="2">
        <f t="shared" si="21"/>
        <v>23783125</v>
      </c>
      <c r="K221" s="22">
        <v>1</v>
      </c>
      <c r="N221" t="str">
        <v>M1-9.5-10.5</v>
      </c>
      <c r="O221">
        <v>51.875</v>
      </c>
      <c r="P221" s="19">
        <v>23783125</v>
      </c>
    </row>
    <row r="222" spans="5:16" x14ac:dyDescent="0.25">
      <c r="E222" s="1">
        <f t="shared" si="18"/>
        <v>216</v>
      </c>
      <c r="F222" s="10" t="str">
        <f t="shared" si="19"/>
        <v>M1-9.5-11</v>
      </c>
      <c r="G222" s="14">
        <f t="shared" si="22"/>
        <v>9.5</v>
      </c>
      <c r="H222" s="14">
        <f t="shared" si="23"/>
        <v>11</v>
      </c>
      <c r="I222" s="4">
        <f t="shared" si="20"/>
        <v>54.25</v>
      </c>
      <c r="J222" s="2">
        <f t="shared" si="21"/>
        <v>24711750</v>
      </c>
      <c r="K222" s="22">
        <v>1</v>
      </c>
      <c r="N222" t="str">
        <v>M1-9.5-11</v>
      </c>
      <c r="O222">
        <v>54.25</v>
      </c>
      <c r="P222" s="19">
        <v>24711750</v>
      </c>
    </row>
    <row r="223" spans="5:16" x14ac:dyDescent="0.25">
      <c r="E223" s="1">
        <f t="shared" si="18"/>
        <v>217</v>
      </c>
      <c r="F223" s="10" t="str">
        <f t="shared" si="19"/>
        <v>M1-9.5-11.5</v>
      </c>
      <c r="G223" s="14">
        <f t="shared" si="22"/>
        <v>9.5</v>
      </c>
      <c r="H223" s="14">
        <f t="shared" si="23"/>
        <v>11.5</v>
      </c>
      <c r="I223" s="4">
        <f t="shared" si="20"/>
        <v>56.625</v>
      </c>
      <c r="J223" s="2">
        <f t="shared" si="21"/>
        <v>25640375</v>
      </c>
      <c r="K223" s="22">
        <v>1</v>
      </c>
      <c r="N223" t="str">
        <v>M1-9.5-11.5</v>
      </c>
      <c r="O223">
        <v>56.625</v>
      </c>
      <c r="P223" s="19">
        <v>25640375</v>
      </c>
    </row>
    <row r="224" spans="5:16" x14ac:dyDescent="0.25">
      <c r="E224" s="1">
        <f t="shared" si="18"/>
        <v>218</v>
      </c>
      <c r="F224" s="10" t="str">
        <f t="shared" si="19"/>
        <v>M1-9.5-12</v>
      </c>
      <c r="G224" s="14">
        <f t="shared" si="22"/>
        <v>9.5</v>
      </c>
      <c r="H224" s="14">
        <f t="shared" si="23"/>
        <v>12</v>
      </c>
      <c r="I224" s="4">
        <f t="shared" si="20"/>
        <v>59</v>
      </c>
      <c r="J224" s="2">
        <f t="shared" si="21"/>
        <v>26569000</v>
      </c>
      <c r="K224" s="22">
        <v>1</v>
      </c>
      <c r="N224" t="str">
        <v>M1-9.5-12</v>
      </c>
      <c r="O224">
        <v>59</v>
      </c>
      <c r="P224" s="19">
        <v>26569000</v>
      </c>
    </row>
    <row r="225" spans="5:16" x14ac:dyDescent="0.25">
      <c r="E225" s="1">
        <f t="shared" si="18"/>
        <v>219</v>
      </c>
      <c r="F225" s="10" t="str">
        <f t="shared" si="19"/>
        <v>M1-9.5-12.5</v>
      </c>
      <c r="G225" s="14">
        <f t="shared" si="22"/>
        <v>9.5</v>
      </c>
      <c r="H225" s="14">
        <f t="shared" si="23"/>
        <v>12.5</v>
      </c>
      <c r="I225" s="4">
        <f t="shared" si="20"/>
        <v>61.375</v>
      </c>
      <c r="J225" s="2">
        <f t="shared" si="21"/>
        <v>27497625</v>
      </c>
      <c r="K225" s="22">
        <v>1</v>
      </c>
      <c r="N225" t="str">
        <v>M1-9.5-12.5</v>
      </c>
      <c r="O225">
        <v>61.375</v>
      </c>
      <c r="P225" s="19">
        <v>27497625</v>
      </c>
    </row>
    <row r="226" spans="5:16" x14ac:dyDescent="0.25">
      <c r="E226" s="1">
        <f t="shared" si="18"/>
        <v>220</v>
      </c>
      <c r="F226" s="10" t="str">
        <f t="shared" si="19"/>
        <v>M1-9.5-13</v>
      </c>
      <c r="G226" s="14">
        <f t="shared" si="22"/>
        <v>9.5</v>
      </c>
      <c r="H226" s="14">
        <f t="shared" si="23"/>
        <v>13</v>
      </c>
      <c r="I226" s="4">
        <f t="shared" si="20"/>
        <v>63.75</v>
      </c>
      <c r="J226" s="2">
        <f t="shared" si="21"/>
        <v>28426250</v>
      </c>
      <c r="K226" s="22">
        <v>1</v>
      </c>
      <c r="N226" t="str">
        <v>M1-9.5-13</v>
      </c>
      <c r="O226">
        <v>63.75</v>
      </c>
      <c r="P226" s="19">
        <v>28426250</v>
      </c>
    </row>
    <row r="227" spans="5:16" x14ac:dyDescent="0.25">
      <c r="E227" s="1">
        <f t="shared" si="18"/>
        <v>221</v>
      </c>
      <c r="F227" s="10" t="str">
        <f t="shared" si="19"/>
        <v>M1-9.5-13.5</v>
      </c>
      <c r="G227" s="14">
        <f t="shared" si="22"/>
        <v>9.5</v>
      </c>
      <c r="H227" s="14">
        <f t="shared" si="23"/>
        <v>13.5</v>
      </c>
      <c r="I227" s="4">
        <f t="shared" si="20"/>
        <v>66.125</v>
      </c>
      <c r="J227" s="2">
        <f t="shared" si="21"/>
        <v>29354875</v>
      </c>
      <c r="K227" s="22">
        <v>1</v>
      </c>
      <c r="N227" t="str">
        <v>M1-9.5-13.5</v>
      </c>
      <c r="O227">
        <v>66.125</v>
      </c>
      <c r="P227" s="19">
        <v>29354875</v>
      </c>
    </row>
    <row r="228" spans="5:16" x14ac:dyDescent="0.25">
      <c r="E228" s="1">
        <f t="shared" si="18"/>
        <v>222</v>
      </c>
      <c r="F228" s="10" t="str">
        <f t="shared" si="19"/>
        <v>M1-9.5-14</v>
      </c>
      <c r="G228" s="14">
        <f t="shared" si="22"/>
        <v>9.5</v>
      </c>
      <c r="H228" s="14">
        <f t="shared" si="23"/>
        <v>14</v>
      </c>
      <c r="I228" s="4">
        <f t="shared" si="20"/>
        <v>68.5</v>
      </c>
      <c r="J228" s="2">
        <f t="shared" si="21"/>
        <v>30283500</v>
      </c>
      <c r="K228" s="22">
        <v>1</v>
      </c>
      <c r="N228" t="str">
        <v>M1-9.5-14</v>
      </c>
      <c r="O228">
        <v>68.5</v>
      </c>
      <c r="P228" s="19">
        <v>30283500</v>
      </c>
    </row>
    <row r="229" spans="5:16" x14ac:dyDescent="0.25">
      <c r="E229" s="1">
        <f t="shared" si="18"/>
        <v>223</v>
      </c>
      <c r="F229" s="10" t="str">
        <f t="shared" si="19"/>
        <v>M1-9.5-14.5</v>
      </c>
      <c r="G229" s="14">
        <f t="shared" si="22"/>
        <v>9.5</v>
      </c>
      <c r="H229" s="14">
        <f t="shared" si="23"/>
        <v>14.5</v>
      </c>
      <c r="I229" s="4">
        <f t="shared" si="20"/>
        <v>70.875</v>
      </c>
      <c r="J229" s="2">
        <f t="shared" si="21"/>
        <v>31212125</v>
      </c>
      <c r="K229" s="22">
        <v>1</v>
      </c>
      <c r="N229" t="str">
        <v>M1-9.5-14.5</v>
      </c>
      <c r="O229">
        <v>70.875</v>
      </c>
      <c r="P229" s="19">
        <v>31212125</v>
      </c>
    </row>
    <row r="230" spans="5:16" x14ac:dyDescent="0.25">
      <c r="E230" s="1">
        <f t="shared" si="18"/>
        <v>224</v>
      </c>
      <c r="F230" s="10" t="str">
        <f t="shared" si="19"/>
        <v>M1-9.5-15</v>
      </c>
      <c r="G230" s="14">
        <f t="shared" si="22"/>
        <v>9.5</v>
      </c>
      <c r="H230" s="14">
        <f t="shared" si="23"/>
        <v>15</v>
      </c>
      <c r="I230" s="4">
        <f t="shared" si="20"/>
        <v>73.25</v>
      </c>
      <c r="J230" s="2">
        <f t="shared" si="21"/>
        <v>32140750</v>
      </c>
      <c r="K230" s="22">
        <v>1</v>
      </c>
      <c r="N230" t="str">
        <v>M1-9.5-15</v>
      </c>
      <c r="O230">
        <v>73.25</v>
      </c>
      <c r="P230" s="19">
        <v>32140750</v>
      </c>
    </row>
    <row r="231" spans="5:16" x14ac:dyDescent="0.25">
      <c r="E231" s="1">
        <f t="shared" si="18"/>
        <v>225</v>
      </c>
      <c r="F231" s="10" t="str">
        <f t="shared" si="19"/>
        <v>M1-9.5-15.5</v>
      </c>
      <c r="G231" s="14">
        <f t="shared" si="22"/>
        <v>9.5</v>
      </c>
      <c r="H231" s="14">
        <f t="shared" si="23"/>
        <v>15.5</v>
      </c>
      <c r="I231" s="4">
        <f t="shared" si="20"/>
        <v>75.625</v>
      </c>
      <c r="J231" s="2">
        <f t="shared" si="21"/>
        <v>33069375</v>
      </c>
      <c r="K231" s="22">
        <v>1</v>
      </c>
      <c r="N231" t="str">
        <v>M1-9.5-15.5</v>
      </c>
      <c r="O231">
        <v>75.625</v>
      </c>
      <c r="P231" s="19">
        <v>33069375</v>
      </c>
    </row>
    <row r="232" spans="5:16" x14ac:dyDescent="0.25">
      <c r="E232" s="1">
        <f t="shared" si="18"/>
        <v>226</v>
      </c>
      <c r="F232" s="10" t="str">
        <f t="shared" si="19"/>
        <v>M1-9.5-16</v>
      </c>
      <c r="G232" s="14">
        <f t="shared" si="22"/>
        <v>9.5</v>
      </c>
      <c r="H232" s="14">
        <f t="shared" si="23"/>
        <v>16</v>
      </c>
      <c r="I232" s="4">
        <f t="shared" si="20"/>
        <v>78</v>
      </c>
      <c r="J232" s="2">
        <f t="shared" si="21"/>
        <v>33998000</v>
      </c>
      <c r="K232" s="22">
        <v>1</v>
      </c>
      <c r="N232" t="str">
        <v>M1-9.5-16</v>
      </c>
      <c r="O232">
        <v>78</v>
      </c>
      <c r="P232" s="19">
        <v>33998000</v>
      </c>
    </row>
    <row r="233" spans="5:16" x14ac:dyDescent="0.25">
      <c r="E233" s="1">
        <f t="shared" si="18"/>
        <v>227</v>
      </c>
      <c r="F233" s="10" t="str">
        <f t="shared" si="19"/>
        <v>M1-9.5-16.5</v>
      </c>
      <c r="G233" s="14">
        <f t="shared" si="22"/>
        <v>9.5</v>
      </c>
      <c r="H233" s="14">
        <f t="shared" si="23"/>
        <v>16.5</v>
      </c>
      <c r="I233" s="4">
        <f t="shared" si="20"/>
        <v>80.375</v>
      </c>
      <c r="J233" s="2">
        <f t="shared" si="21"/>
        <v>34926625</v>
      </c>
      <c r="K233" s="22">
        <v>1</v>
      </c>
      <c r="N233" t="str">
        <v>M1-9.5-16.5</v>
      </c>
      <c r="O233">
        <v>80.375</v>
      </c>
      <c r="P233" s="19">
        <v>34926625</v>
      </c>
    </row>
    <row r="234" spans="5:16" x14ac:dyDescent="0.25">
      <c r="E234" s="1">
        <f t="shared" si="18"/>
        <v>228</v>
      </c>
      <c r="F234" s="10" t="str">
        <f t="shared" si="19"/>
        <v>M1-9.5-17</v>
      </c>
      <c r="G234" s="14">
        <f t="shared" si="22"/>
        <v>9.5</v>
      </c>
      <c r="H234" s="14">
        <f t="shared" si="23"/>
        <v>17</v>
      </c>
      <c r="I234" s="4">
        <f t="shared" si="20"/>
        <v>82.75</v>
      </c>
      <c r="J234" s="2">
        <f t="shared" si="21"/>
        <v>35855250</v>
      </c>
      <c r="K234" s="22">
        <v>1</v>
      </c>
      <c r="N234" t="str">
        <v>M1-9.5-17</v>
      </c>
      <c r="O234">
        <v>82.75</v>
      </c>
      <c r="P234" s="19">
        <v>35855250</v>
      </c>
    </row>
    <row r="235" spans="5:16" x14ac:dyDescent="0.25">
      <c r="E235" s="1">
        <f t="shared" si="18"/>
        <v>229</v>
      </c>
      <c r="F235" s="10" t="str">
        <f t="shared" si="19"/>
        <v>M1-9.5-17.5</v>
      </c>
      <c r="G235" s="14">
        <f t="shared" si="22"/>
        <v>9.5</v>
      </c>
      <c r="H235" s="14">
        <f t="shared" si="23"/>
        <v>17.5</v>
      </c>
      <c r="I235" s="4">
        <f t="shared" si="20"/>
        <v>85.125</v>
      </c>
      <c r="J235" s="2">
        <f t="shared" si="21"/>
        <v>36783875</v>
      </c>
      <c r="K235" s="22">
        <v>1</v>
      </c>
      <c r="N235" t="str">
        <v>M1-9.5-17.5</v>
      </c>
      <c r="O235">
        <v>85.125</v>
      </c>
      <c r="P235" s="19">
        <v>36783875</v>
      </c>
    </row>
    <row r="236" spans="5:16" x14ac:dyDescent="0.25">
      <c r="E236" s="1">
        <f t="shared" si="18"/>
        <v>230</v>
      </c>
      <c r="F236" s="10" t="str">
        <f t="shared" si="19"/>
        <v>M1-9.5-18</v>
      </c>
      <c r="G236" s="14">
        <f t="shared" si="22"/>
        <v>9.5</v>
      </c>
      <c r="H236" s="14">
        <f t="shared" si="23"/>
        <v>18</v>
      </c>
      <c r="I236" s="4">
        <f t="shared" si="20"/>
        <v>87.5</v>
      </c>
      <c r="J236" s="2">
        <f t="shared" si="21"/>
        <v>37712500</v>
      </c>
      <c r="K236" s="22">
        <v>1</v>
      </c>
      <c r="N236" t="str">
        <v>M1-9.5-18</v>
      </c>
      <c r="O236">
        <v>87.5</v>
      </c>
      <c r="P236" s="19">
        <v>37712500</v>
      </c>
    </row>
    <row r="237" spans="5:16" x14ac:dyDescent="0.25">
      <c r="E237" s="1">
        <f t="shared" si="18"/>
        <v>231</v>
      </c>
      <c r="F237" s="10" t="str">
        <f t="shared" si="19"/>
        <v>M1-10-7</v>
      </c>
      <c r="G237" s="14">
        <f t="shared" si="22"/>
        <v>10</v>
      </c>
      <c r="H237" s="14">
        <f t="shared" si="23"/>
        <v>7</v>
      </c>
      <c r="I237" s="4">
        <f t="shared" si="20"/>
        <v>37</v>
      </c>
      <c r="J237" s="2">
        <f t="shared" si="21"/>
        <v>17967000</v>
      </c>
      <c r="K237" s="22">
        <v>1</v>
      </c>
      <c r="N237" t="str">
        <v>M1-10-7</v>
      </c>
      <c r="O237">
        <v>37</v>
      </c>
      <c r="P237" s="19">
        <v>17967000</v>
      </c>
    </row>
    <row r="238" spans="5:16" x14ac:dyDescent="0.25">
      <c r="E238" s="1">
        <f t="shared" si="18"/>
        <v>232</v>
      </c>
      <c r="F238" s="10" t="str">
        <f t="shared" si="19"/>
        <v>M1-10-7.5</v>
      </c>
      <c r="G238" s="14">
        <f t="shared" si="22"/>
        <v>10</v>
      </c>
      <c r="H238" s="14">
        <f t="shared" si="23"/>
        <v>7.5</v>
      </c>
      <c r="I238" s="4">
        <f t="shared" si="20"/>
        <v>39.5</v>
      </c>
      <c r="J238" s="2">
        <f t="shared" si="21"/>
        <v>18944500</v>
      </c>
      <c r="K238" s="22">
        <v>1</v>
      </c>
      <c r="N238" t="str">
        <v>M1-10-7.5</v>
      </c>
      <c r="O238">
        <v>39.5</v>
      </c>
      <c r="P238" s="19">
        <v>18944500</v>
      </c>
    </row>
    <row r="239" spans="5:16" x14ac:dyDescent="0.25">
      <c r="E239" s="1">
        <f t="shared" si="18"/>
        <v>233</v>
      </c>
      <c r="F239" s="10" t="str">
        <f t="shared" si="19"/>
        <v>M1-10-8</v>
      </c>
      <c r="G239" s="14">
        <f t="shared" si="22"/>
        <v>10</v>
      </c>
      <c r="H239" s="14">
        <f t="shared" si="23"/>
        <v>8</v>
      </c>
      <c r="I239" s="4">
        <f t="shared" si="20"/>
        <v>42</v>
      </c>
      <c r="J239" s="2">
        <f t="shared" si="21"/>
        <v>19922000</v>
      </c>
      <c r="K239" s="22">
        <v>1</v>
      </c>
      <c r="N239" t="str">
        <v>M1-10-8</v>
      </c>
      <c r="O239">
        <v>42</v>
      </c>
      <c r="P239" s="19">
        <v>19922000</v>
      </c>
    </row>
    <row r="240" spans="5:16" x14ac:dyDescent="0.25">
      <c r="E240" s="1">
        <f t="shared" si="18"/>
        <v>234</v>
      </c>
      <c r="F240" s="10" t="str">
        <f t="shared" si="19"/>
        <v>M1-10-8.5</v>
      </c>
      <c r="G240" s="14">
        <f t="shared" si="22"/>
        <v>10</v>
      </c>
      <c r="H240" s="14">
        <f t="shared" si="23"/>
        <v>8.5</v>
      </c>
      <c r="I240" s="4">
        <f t="shared" si="20"/>
        <v>44.5</v>
      </c>
      <c r="J240" s="2">
        <f t="shared" si="21"/>
        <v>20899500</v>
      </c>
      <c r="K240" s="22">
        <v>1</v>
      </c>
      <c r="N240" t="str">
        <v>M1-10-8.5</v>
      </c>
      <c r="O240">
        <v>44.5</v>
      </c>
      <c r="P240" s="19">
        <v>20899500</v>
      </c>
    </row>
    <row r="241" spans="5:16" x14ac:dyDescent="0.25">
      <c r="E241" s="1">
        <f t="shared" si="18"/>
        <v>235</v>
      </c>
      <c r="F241" s="10" t="str">
        <f t="shared" si="19"/>
        <v>M1-10-9</v>
      </c>
      <c r="G241" s="14">
        <f t="shared" si="22"/>
        <v>10</v>
      </c>
      <c r="H241" s="14">
        <f t="shared" si="23"/>
        <v>9</v>
      </c>
      <c r="I241" s="4">
        <f t="shared" si="20"/>
        <v>47</v>
      </c>
      <c r="J241" s="2">
        <f t="shared" si="21"/>
        <v>21877000</v>
      </c>
      <c r="K241" s="22">
        <v>1</v>
      </c>
      <c r="N241" t="str">
        <v>M1-10-9</v>
      </c>
      <c r="O241">
        <v>47</v>
      </c>
      <c r="P241" s="19">
        <v>21877000</v>
      </c>
    </row>
    <row r="242" spans="5:16" x14ac:dyDescent="0.25">
      <c r="E242" s="1">
        <f t="shared" si="18"/>
        <v>236</v>
      </c>
      <c r="F242" s="10" t="str">
        <f t="shared" si="19"/>
        <v>M1-10-9.5</v>
      </c>
      <c r="G242" s="14">
        <f t="shared" si="22"/>
        <v>10</v>
      </c>
      <c r="H242" s="14">
        <f t="shared" si="23"/>
        <v>9.5</v>
      </c>
      <c r="I242" s="4">
        <f t="shared" si="20"/>
        <v>49.5</v>
      </c>
      <c r="J242" s="2">
        <f t="shared" si="21"/>
        <v>22854500</v>
      </c>
      <c r="K242" s="22">
        <v>1</v>
      </c>
      <c r="N242" t="str">
        <v>M1-10-9.5</v>
      </c>
      <c r="O242">
        <v>49.5</v>
      </c>
      <c r="P242" s="19">
        <v>22854500</v>
      </c>
    </row>
    <row r="243" spans="5:16" x14ac:dyDescent="0.25">
      <c r="E243" s="1">
        <f t="shared" si="18"/>
        <v>237</v>
      </c>
      <c r="F243" s="10" t="str">
        <f t="shared" si="19"/>
        <v>M1-10-10</v>
      </c>
      <c r="G243" s="14">
        <f t="shared" si="22"/>
        <v>10</v>
      </c>
      <c r="H243" s="14">
        <f t="shared" si="23"/>
        <v>10</v>
      </c>
      <c r="I243" s="4">
        <f t="shared" si="20"/>
        <v>52</v>
      </c>
      <c r="J243" s="2">
        <f t="shared" si="21"/>
        <v>23832000</v>
      </c>
      <c r="K243" s="22">
        <v>1</v>
      </c>
      <c r="N243" t="str">
        <v>M1-10-10</v>
      </c>
      <c r="O243">
        <v>52</v>
      </c>
      <c r="P243" s="19">
        <v>23832000</v>
      </c>
    </row>
    <row r="244" spans="5:16" x14ac:dyDescent="0.25">
      <c r="E244" s="1">
        <f t="shared" si="18"/>
        <v>238</v>
      </c>
      <c r="F244" s="10" t="str">
        <f t="shared" si="19"/>
        <v>M1-10-10.5</v>
      </c>
      <c r="G244" s="14">
        <f t="shared" si="22"/>
        <v>10</v>
      </c>
      <c r="H244" s="14">
        <f t="shared" si="23"/>
        <v>10.5</v>
      </c>
      <c r="I244" s="4">
        <f t="shared" si="20"/>
        <v>54.5</v>
      </c>
      <c r="J244" s="2">
        <f t="shared" si="21"/>
        <v>24809500</v>
      </c>
      <c r="K244" s="22">
        <v>1</v>
      </c>
      <c r="N244" t="str">
        <v>M1-10-10.5</v>
      </c>
      <c r="O244">
        <v>54.5</v>
      </c>
      <c r="P244" s="19">
        <v>24809500</v>
      </c>
    </row>
    <row r="245" spans="5:16" x14ac:dyDescent="0.25">
      <c r="E245" s="1">
        <f t="shared" si="18"/>
        <v>239</v>
      </c>
      <c r="F245" s="10" t="str">
        <f t="shared" si="19"/>
        <v>M1-10-11</v>
      </c>
      <c r="G245" s="14">
        <f t="shared" si="22"/>
        <v>10</v>
      </c>
      <c r="H245" s="14">
        <f t="shared" si="23"/>
        <v>11</v>
      </c>
      <c r="I245" s="4">
        <f t="shared" si="20"/>
        <v>57</v>
      </c>
      <c r="J245" s="2">
        <f t="shared" si="21"/>
        <v>25787000</v>
      </c>
      <c r="K245" s="22">
        <v>1</v>
      </c>
      <c r="N245" t="str">
        <v>M1-10-11</v>
      </c>
      <c r="O245">
        <v>57</v>
      </c>
      <c r="P245" s="19">
        <v>25787000</v>
      </c>
    </row>
    <row r="246" spans="5:16" x14ac:dyDescent="0.25">
      <c r="E246" s="1">
        <f t="shared" si="18"/>
        <v>240</v>
      </c>
      <c r="F246" s="10" t="str">
        <f t="shared" si="19"/>
        <v>M1-10-11.5</v>
      </c>
      <c r="G246" s="14">
        <f t="shared" si="22"/>
        <v>10</v>
      </c>
      <c r="H246" s="14">
        <f t="shared" si="23"/>
        <v>11.5</v>
      </c>
      <c r="I246" s="4">
        <f t="shared" si="20"/>
        <v>59.5</v>
      </c>
      <c r="J246" s="2">
        <f t="shared" si="21"/>
        <v>26764500</v>
      </c>
      <c r="K246" s="22">
        <v>1</v>
      </c>
      <c r="N246" t="str">
        <v>M1-10-11.5</v>
      </c>
      <c r="O246">
        <v>59.5</v>
      </c>
      <c r="P246" s="19">
        <v>26764500</v>
      </c>
    </row>
    <row r="247" spans="5:16" x14ac:dyDescent="0.25">
      <c r="E247" s="1">
        <f t="shared" si="18"/>
        <v>241</v>
      </c>
      <c r="F247" s="10" t="str">
        <f t="shared" si="19"/>
        <v>M1-10-12</v>
      </c>
      <c r="G247" s="14">
        <f t="shared" si="22"/>
        <v>10</v>
      </c>
      <c r="H247" s="14">
        <f t="shared" si="23"/>
        <v>12</v>
      </c>
      <c r="I247" s="4">
        <f t="shared" si="20"/>
        <v>62</v>
      </c>
      <c r="J247" s="2">
        <f t="shared" si="21"/>
        <v>27742000</v>
      </c>
      <c r="K247" s="22">
        <v>1</v>
      </c>
      <c r="N247" t="str">
        <v>M1-10-12</v>
      </c>
      <c r="O247">
        <v>62</v>
      </c>
      <c r="P247" s="19">
        <v>27742000</v>
      </c>
    </row>
    <row r="248" spans="5:16" x14ac:dyDescent="0.25">
      <c r="E248" s="1">
        <f t="shared" si="18"/>
        <v>242</v>
      </c>
      <c r="F248" s="10" t="str">
        <f t="shared" si="19"/>
        <v>M1-10-12.5</v>
      </c>
      <c r="G248" s="14">
        <f t="shared" si="22"/>
        <v>10</v>
      </c>
      <c r="H248" s="14">
        <f t="shared" si="23"/>
        <v>12.5</v>
      </c>
      <c r="I248" s="4">
        <f t="shared" si="20"/>
        <v>64.5</v>
      </c>
      <c r="J248" s="2">
        <f t="shared" si="21"/>
        <v>28719500</v>
      </c>
      <c r="K248" s="22">
        <v>1</v>
      </c>
      <c r="N248" t="str">
        <v>M1-10-12.5</v>
      </c>
      <c r="O248">
        <v>64.5</v>
      </c>
      <c r="P248" s="19">
        <v>28719500</v>
      </c>
    </row>
    <row r="249" spans="5:16" x14ac:dyDescent="0.25">
      <c r="E249" s="1">
        <f t="shared" si="18"/>
        <v>243</v>
      </c>
      <c r="F249" s="10" t="str">
        <f t="shared" si="19"/>
        <v>M1-10-13</v>
      </c>
      <c r="G249" s="14">
        <f t="shared" si="22"/>
        <v>10</v>
      </c>
      <c r="H249" s="14">
        <f t="shared" si="23"/>
        <v>13</v>
      </c>
      <c r="I249" s="4">
        <f t="shared" si="20"/>
        <v>67</v>
      </c>
      <c r="J249" s="2">
        <f t="shared" si="21"/>
        <v>29697000</v>
      </c>
      <c r="K249" s="22">
        <v>1</v>
      </c>
      <c r="N249" t="str">
        <v>M1-10-13</v>
      </c>
      <c r="O249">
        <v>67</v>
      </c>
      <c r="P249" s="19">
        <v>29697000</v>
      </c>
    </row>
    <row r="250" spans="5:16" x14ac:dyDescent="0.25">
      <c r="E250" s="1">
        <f t="shared" si="18"/>
        <v>244</v>
      </c>
      <c r="F250" s="10" t="str">
        <f t="shared" si="19"/>
        <v>M1-10-13.5</v>
      </c>
      <c r="G250" s="14">
        <f t="shared" si="22"/>
        <v>10</v>
      </c>
      <c r="H250" s="14">
        <f t="shared" si="23"/>
        <v>13.5</v>
      </c>
      <c r="I250" s="4">
        <f t="shared" si="20"/>
        <v>69.5</v>
      </c>
      <c r="J250" s="2">
        <f t="shared" si="21"/>
        <v>30674500</v>
      </c>
      <c r="K250" s="22">
        <v>1</v>
      </c>
      <c r="N250" t="str">
        <v>M1-10-13.5</v>
      </c>
      <c r="O250">
        <v>69.5</v>
      </c>
      <c r="P250" s="19">
        <v>30674500</v>
      </c>
    </row>
    <row r="251" spans="5:16" x14ac:dyDescent="0.25">
      <c r="E251" s="1">
        <f t="shared" si="18"/>
        <v>245</v>
      </c>
      <c r="F251" s="10" t="str">
        <f t="shared" si="19"/>
        <v>M1-10-14</v>
      </c>
      <c r="G251" s="14">
        <f t="shared" si="22"/>
        <v>10</v>
      </c>
      <c r="H251" s="14">
        <f t="shared" si="23"/>
        <v>14</v>
      </c>
      <c r="I251" s="4">
        <f t="shared" si="20"/>
        <v>72</v>
      </c>
      <c r="J251" s="2">
        <f t="shared" si="21"/>
        <v>31652000</v>
      </c>
      <c r="K251" s="22">
        <v>1</v>
      </c>
      <c r="N251" t="str">
        <v>M1-10-14</v>
      </c>
      <c r="O251">
        <v>72</v>
      </c>
      <c r="P251" s="19">
        <v>31652000</v>
      </c>
    </row>
    <row r="252" spans="5:16" x14ac:dyDescent="0.25">
      <c r="E252" s="1">
        <f t="shared" si="18"/>
        <v>246</v>
      </c>
      <c r="F252" s="10" t="str">
        <f t="shared" si="19"/>
        <v>M1-10-14.5</v>
      </c>
      <c r="G252" s="14">
        <f t="shared" si="22"/>
        <v>10</v>
      </c>
      <c r="H252" s="14">
        <f t="shared" si="23"/>
        <v>14.5</v>
      </c>
      <c r="I252" s="4">
        <f t="shared" si="20"/>
        <v>74.5</v>
      </c>
      <c r="J252" s="2">
        <f t="shared" si="21"/>
        <v>32629500</v>
      </c>
      <c r="K252" s="22">
        <v>1</v>
      </c>
      <c r="N252" t="str">
        <v>M1-10-14.5</v>
      </c>
      <c r="O252">
        <v>74.5</v>
      </c>
      <c r="P252" s="19">
        <v>32629500</v>
      </c>
    </row>
    <row r="253" spans="5:16" x14ac:dyDescent="0.25">
      <c r="E253" s="1">
        <f t="shared" si="18"/>
        <v>247</v>
      </c>
      <c r="F253" s="10" t="str">
        <f t="shared" si="19"/>
        <v>M1-10-15</v>
      </c>
      <c r="G253" s="14">
        <f t="shared" si="22"/>
        <v>10</v>
      </c>
      <c r="H253" s="14">
        <f t="shared" si="23"/>
        <v>15</v>
      </c>
      <c r="I253" s="4">
        <f t="shared" si="20"/>
        <v>77</v>
      </c>
      <c r="J253" s="2">
        <f t="shared" si="21"/>
        <v>33607000</v>
      </c>
      <c r="K253" s="22">
        <v>1</v>
      </c>
      <c r="N253" t="str">
        <v>M1-10-15</v>
      </c>
      <c r="O253">
        <v>77</v>
      </c>
      <c r="P253" s="19">
        <v>33607000</v>
      </c>
    </row>
    <row r="254" spans="5:16" x14ac:dyDescent="0.25">
      <c r="E254" s="1">
        <f t="shared" si="18"/>
        <v>248</v>
      </c>
      <c r="F254" s="10" t="str">
        <f t="shared" si="19"/>
        <v>M1-10-15.5</v>
      </c>
      <c r="G254" s="14">
        <f t="shared" si="22"/>
        <v>10</v>
      </c>
      <c r="H254" s="14">
        <f t="shared" si="23"/>
        <v>15.5</v>
      </c>
      <c r="I254" s="4">
        <f t="shared" si="20"/>
        <v>79.5</v>
      </c>
      <c r="J254" s="2">
        <f t="shared" si="21"/>
        <v>34584500</v>
      </c>
      <c r="K254" s="22">
        <v>1</v>
      </c>
      <c r="N254" t="str">
        <v>M1-10-15.5</v>
      </c>
      <c r="O254">
        <v>79.5</v>
      </c>
      <c r="P254" s="19">
        <v>34584500</v>
      </c>
    </row>
    <row r="255" spans="5:16" x14ac:dyDescent="0.25">
      <c r="E255" s="1">
        <f t="shared" si="18"/>
        <v>249</v>
      </c>
      <c r="F255" s="10" t="str">
        <f t="shared" si="19"/>
        <v>M1-10-16</v>
      </c>
      <c r="G255" s="14">
        <f t="shared" si="22"/>
        <v>10</v>
      </c>
      <c r="H255" s="14">
        <f t="shared" si="23"/>
        <v>16</v>
      </c>
      <c r="I255" s="4">
        <f t="shared" si="20"/>
        <v>82</v>
      </c>
      <c r="J255" s="2">
        <f t="shared" si="21"/>
        <v>35562000</v>
      </c>
      <c r="K255" s="22">
        <v>1</v>
      </c>
      <c r="N255" t="str">
        <v>M1-10-16</v>
      </c>
      <c r="O255">
        <v>82</v>
      </c>
      <c r="P255" s="19">
        <v>35562000</v>
      </c>
    </row>
    <row r="256" spans="5:16" x14ac:dyDescent="0.25">
      <c r="E256" s="1">
        <f t="shared" si="18"/>
        <v>250</v>
      </c>
      <c r="F256" s="10" t="str">
        <f t="shared" si="19"/>
        <v>M1-10-16.5</v>
      </c>
      <c r="G256" s="14">
        <f t="shared" si="22"/>
        <v>10</v>
      </c>
      <c r="H256" s="14">
        <f t="shared" si="23"/>
        <v>16.5</v>
      </c>
      <c r="I256" s="4">
        <f t="shared" si="20"/>
        <v>84.5</v>
      </c>
      <c r="J256" s="2">
        <f t="shared" si="21"/>
        <v>36539500</v>
      </c>
      <c r="K256" s="22">
        <v>1</v>
      </c>
      <c r="N256" t="str">
        <v>M1-10-16.5</v>
      </c>
      <c r="O256">
        <v>84.5</v>
      </c>
      <c r="P256" s="19">
        <v>36539500</v>
      </c>
    </row>
    <row r="257" spans="5:16" x14ac:dyDescent="0.25">
      <c r="E257" s="1">
        <f t="shared" si="18"/>
        <v>251</v>
      </c>
      <c r="F257" s="10" t="str">
        <f t="shared" si="19"/>
        <v>M1-10-17</v>
      </c>
      <c r="G257" s="14">
        <f t="shared" si="22"/>
        <v>10</v>
      </c>
      <c r="H257" s="14">
        <f t="shared" si="23"/>
        <v>17</v>
      </c>
      <c r="I257" s="4">
        <f t="shared" si="20"/>
        <v>87</v>
      </c>
      <c r="J257" s="2">
        <f t="shared" si="21"/>
        <v>37517000</v>
      </c>
      <c r="K257" s="22">
        <v>1</v>
      </c>
      <c r="N257" t="str">
        <v>M1-10-17</v>
      </c>
      <c r="O257">
        <v>87</v>
      </c>
      <c r="P257" s="19">
        <v>37517000</v>
      </c>
    </row>
    <row r="258" spans="5:16" x14ac:dyDescent="0.25">
      <c r="E258" s="1">
        <f t="shared" si="18"/>
        <v>252</v>
      </c>
      <c r="F258" s="10" t="str">
        <f t="shared" si="19"/>
        <v>M1-10-17.5</v>
      </c>
      <c r="G258" s="14">
        <f t="shared" si="22"/>
        <v>10</v>
      </c>
      <c r="H258" s="14">
        <f t="shared" si="23"/>
        <v>17.5</v>
      </c>
      <c r="I258" s="4">
        <f t="shared" si="20"/>
        <v>89.5</v>
      </c>
      <c r="J258" s="2">
        <f t="shared" si="21"/>
        <v>38494500</v>
      </c>
      <c r="K258" s="22">
        <v>1</v>
      </c>
      <c r="N258" t="str">
        <v>M1-10-17.5</v>
      </c>
      <c r="O258">
        <v>89.5</v>
      </c>
      <c r="P258" s="19">
        <v>38494500</v>
      </c>
    </row>
    <row r="259" spans="5:16" x14ac:dyDescent="0.25">
      <c r="E259" s="1">
        <f t="shared" si="18"/>
        <v>253</v>
      </c>
      <c r="F259" s="10" t="str">
        <f t="shared" si="19"/>
        <v>M1-10-18</v>
      </c>
      <c r="G259" s="14">
        <f t="shared" si="22"/>
        <v>10</v>
      </c>
      <c r="H259" s="14">
        <f t="shared" si="23"/>
        <v>18</v>
      </c>
      <c r="I259" s="4">
        <f t="shared" si="20"/>
        <v>92</v>
      </c>
      <c r="J259" s="2">
        <f t="shared" si="21"/>
        <v>39472000</v>
      </c>
      <c r="K259" s="22">
        <v>1</v>
      </c>
      <c r="N259" t="str">
        <v>M1-10-18</v>
      </c>
      <c r="O259">
        <v>92</v>
      </c>
      <c r="P259" s="19">
        <v>39472000</v>
      </c>
    </row>
    <row r="260" spans="5:16" x14ac:dyDescent="0.25">
      <c r="E260" s="1">
        <f t="shared" si="18"/>
        <v>254</v>
      </c>
      <c r="F260" s="10" t="str">
        <f t="shared" si="19"/>
        <v>M1-10.5-7</v>
      </c>
      <c r="G260" s="14">
        <f t="shared" si="22"/>
        <v>10.5</v>
      </c>
      <c r="H260" s="14">
        <f t="shared" si="23"/>
        <v>7</v>
      </c>
      <c r="I260" s="4">
        <f t="shared" si="20"/>
        <v>38.75</v>
      </c>
      <c r="J260" s="2">
        <f t="shared" si="21"/>
        <v>18651250</v>
      </c>
      <c r="K260" s="22">
        <v>1</v>
      </c>
      <c r="N260" t="str">
        <v>M1-10.5-7</v>
      </c>
      <c r="O260">
        <v>38.75</v>
      </c>
      <c r="P260" s="19">
        <v>18651250</v>
      </c>
    </row>
    <row r="261" spans="5:16" x14ac:dyDescent="0.25">
      <c r="E261" s="1">
        <f t="shared" si="18"/>
        <v>255</v>
      </c>
      <c r="F261" s="10" t="str">
        <f t="shared" si="19"/>
        <v>M1-10.5-7.5</v>
      </c>
      <c r="G261" s="14">
        <f t="shared" si="22"/>
        <v>10.5</v>
      </c>
      <c r="H261" s="14">
        <f t="shared" si="23"/>
        <v>7.5</v>
      </c>
      <c r="I261" s="4">
        <f t="shared" si="20"/>
        <v>41.375</v>
      </c>
      <c r="J261" s="2">
        <f t="shared" si="21"/>
        <v>19677625</v>
      </c>
      <c r="K261" s="22">
        <v>1</v>
      </c>
      <c r="N261" t="str">
        <v>M1-10.5-7.5</v>
      </c>
      <c r="O261">
        <v>41.375</v>
      </c>
      <c r="P261" s="19">
        <v>19677625</v>
      </c>
    </row>
    <row r="262" spans="5:16" x14ac:dyDescent="0.25">
      <c r="E262" s="1">
        <f t="shared" si="18"/>
        <v>256</v>
      </c>
      <c r="F262" s="10" t="str">
        <f t="shared" si="19"/>
        <v>M1-10.5-8</v>
      </c>
      <c r="G262" s="14">
        <f t="shared" si="22"/>
        <v>10.5</v>
      </c>
      <c r="H262" s="14">
        <f t="shared" si="23"/>
        <v>8</v>
      </c>
      <c r="I262" s="4">
        <f t="shared" si="20"/>
        <v>44</v>
      </c>
      <c r="J262" s="2">
        <f t="shared" si="21"/>
        <v>20704000</v>
      </c>
      <c r="K262" s="22">
        <v>1</v>
      </c>
      <c r="N262" t="str">
        <v>M1-10.5-8</v>
      </c>
      <c r="O262">
        <v>44</v>
      </c>
      <c r="P262" s="19">
        <v>20704000</v>
      </c>
    </row>
    <row r="263" spans="5:16" x14ac:dyDescent="0.25">
      <c r="E263" s="1">
        <f t="shared" ref="E263:E327" si="24">ROW()-6</f>
        <v>257</v>
      </c>
      <c r="F263" s="10" t="str">
        <f t="shared" ref="F263:F272" si="25">$C$4&amp;"-"&amp;G263&amp;"-"&amp;H263</f>
        <v>M1-10.5-8.5</v>
      </c>
      <c r="G263" s="14">
        <f t="shared" si="22"/>
        <v>10.5</v>
      </c>
      <c r="H263" s="14">
        <f t="shared" si="23"/>
        <v>8.5</v>
      </c>
      <c r="I263" s="4">
        <f t="shared" ref="I263:I326" si="26">SUM((G263*H263)/4,1)*2</f>
        <v>46.625</v>
      </c>
      <c r="J263" s="2">
        <f t="shared" ref="J263:J326" si="27">ROUND(SUM(I263*$C$6,$C$5),0)</f>
        <v>21730375</v>
      </c>
      <c r="K263" s="22">
        <v>1</v>
      </c>
      <c r="N263" t="str">
        <v>M1-10.5-8.5</v>
      </c>
      <c r="O263">
        <v>46.625</v>
      </c>
      <c r="P263" s="19">
        <v>21730375</v>
      </c>
    </row>
    <row r="264" spans="5:16" x14ac:dyDescent="0.25">
      <c r="E264" s="1">
        <f t="shared" si="24"/>
        <v>258</v>
      </c>
      <c r="F264" s="10" t="str">
        <f t="shared" si="25"/>
        <v>M1-10.5-9</v>
      </c>
      <c r="G264" s="14">
        <f t="shared" ref="G264:G272" si="28">$G$3+ROUNDDOWN($E263/($I$4+1),0)*0.5</f>
        <v>10.5</v>
      </c>
      <c r="H264" s="14">
        <f t="shared" ref="H264:H272" si="29">IF(MOD(E264-1,$I$4+1)=0,$H$3,H263+0.5)</f>
        <v>9</v>
      </c>
      <c r="I264" s="4">
        <f t="shared" si="26"/>
        <v>49.25</v>
      </c>
      <c r="J264" s="2">
        <f t="shared" si="27"/>
        <v>22756750</v>
      </c>
      <c r="K264" s="22">
        <v>1</v>
      </c>
      <c r="N264" t="str">
        <v>M1-10.5-9</v>
      </c>
      <c r="O264">
        <v>49.25</v>
      </c>
      <c r="P264" s="19">
        <v>22756750</v>
      </c>
    </row>
    <row r="265" spans="5:16" x14ac:dyDescent="0.25">
      <c r="E265" s="1">
        <f t="shared" si="24"/>
        <v>259</v>
      </c>
      <c r="F265" s="10" t="str">
        <f t="shared" si="25"/>
        <v>M1-10.5-9.5</v>
      </c>
      <c r="G265" s="14">
        <f t="shared" si="28"/>
        <v>10.5</v>
      </c>
      <c r="H265" s="14">
        <f t="shared" si="29"/>
        <v>9.5</v>
      </c>
      <c r="I265" s="4">
        <f t="shared" si="26"/>
        <v>51.875</v>
      </c>
      <c r="J265" s="2">
        <f t="shared" si="27"/>
        <v>23783125</v>
      </c>
      <c r="K265" s="22">
        <v>1</v>
      </c>
      <c r="N265" t="str">
        <v>M1-10.5-9.5</v>
      </c>
      <c r="O265">
        <v>51.875</v>
      </c>
      <c r="P265" s="19">
        <v>23783125</v>
      </c>
    </row>
    <row r="266" spans="5:16" x14ac:dyDescent="0.25">
      <c r="E266" s="1">
        <f t="shared" si="24"/>
        <v>260</v>
      </c>
      <c r="F266" s="10" t="str">
        <f t="shared" si="25"/>
        <v>M1-10.5-10</v>
      </c>
      <c r="G266" s="14">
        <f t="shared" si="28"/>
        <v>10.5</v>
      </c>
      <c r="H266" s="14">
        <f t="shared" si="29"/>
        <v>10</v>
      </c>
      <c r="I266" s="4">
        <f t="shared" si="26"/>
        <v>54.5</v>
      </c>
      <c r="J266" s="2">
        <f t="shared" si="27"/>
        <v>24809500</v>
      </c>
      <c r="K266" s="22">
        <v>1</v>
      </c>
      <c r="N266" t="str">
        <v>M1-10.5-10</v>
      </c>
      <c r="O266">
        <v>54.5</v>
      </c>
      <c r="P266" s="19">
        <v>24809500</v>
      </c>
    </row>
    <row r="267" spans="5:16" x14ac:dyDescent="0.25">
      <c r="E267" s="1">
        <f t="shared" si="24"/>
        <v>261</v>
      </c>
      <c r="F267" s="10" t="str">
        <f t="shared" si="25"/>
        <v>M1-10.5-10.5</v>
      </c>
      <c r="G267" s="14">
        <f t="shared" si="28"/>
        <v>10.5</v>
      </c>
      <c r="H267" s="14">
        <f t="shared" si="29"/>
        <v>10.5</v>
      </c>
      <c r="I267" s="4">
        <f t="shared" si="26"/>
        <v>57.125</v>
      </c>
      <c r="J267" s="2">
        <f t="shared" si="27"/>
        <v>25835875</v>
      </c>
      <c r="K267" s="22">
        <v>1</v>
      </c>
      <c r="N267" t="str">
        <v>M1-10.5-10.5</v>
      </c>
      <c r="O267">
        <v>57.125</v>
      </c>
      <c r="P267" s="19">
        <v>25835875</v>
      </c>
    </row>
    <row r="268" spans="5:16" x14ac:dyDescent="0.25">
      <c r="E268" s="1">
        <f t="shared" si="24"/>
        <v>262</v>
      </c>
      <c r="F268" s="10" t="str">
        <f t="shared" si="25"/>
        <v>M1-10.5-11</v>
      </c>
      <c r="G268" s="14">
        <f t="shared" si="28"/>
        <v>10.5</v>
      </c>
      <c r="H268" s="14">
        <f t="shared" si="29"/>
        <v>11</v>
      </c>
      <c r="I268" s="4">
        <f t="shared" si="26"/>
        <v>59.75</v>
      </c>
      <c r="J268" s="2">
        <f t="shared" si="27"/>
        <v>26862250</v>
      </c>
      <c r="K268" s="22">
        <v>1</v>
      </c>
      <c r="N268" t="str">
        <v>M1-10.5-11</v>
      </c>
      <c r="O268">
        <v>59.75</v>
      </c>
      <c r="P268" s="19">
        <v>26862250</v>
      </c>
    </row>
    <row r="269" spans="5:16" x14ac:dyDescent="0.25">
      <c r="E269" s="1">
        <f t="shared" si="24"/>
        <v>263</v>
      </c>
      <c r="F269" s="10" t="str">
        <f t="shared" si="25"/>
        <v>M1-10.5-11.5</v>
      </c>
      <c r="G269" s="14">
        <f t="shared" si="28"/>
        <v>10.5</v>
      </c>
      <c r="H269" s="14">
        <f t="shared" si="29"/>
        <v>11.5</v>
      </c>
      <c r="I269" s="4">
        <f t="shared" si="26"/>
        <v>62.375</v>
      </c>
      <c r="J269" s="2">
        <f t="shared" si="27"/>
        <v>27888625</v>
      </c>
      <c r="K269" s="22">
        <v>1</v>
      </c>
      <c r="N269" t="str">
        <v>M1-10.5-11.5</v>
      </c>
      <c r="O269">
        <v>62.375</v>
      </c>
      <c r="P269" s="19">
        <v>27888625</v>
      </c>
    </row>
    <row r="270" spans="5:16" x14ac:dyDescent="0.25">
      <c r="E270" s="1">
        <f t="shared" si="24"/>
        <v>264</v>
      </c>
      <c r="F270" s="10" t="str">
        <f t="shared" si="25"/>
        <v>M1-10.5-12</v>
      </c>
      <c r="G270" s="14">
        <f t="shared" si="28"/>
        <v>10.5</v>
      </c>
      <c r="H270" s="14">
        <f t="shared" si="29"/>
        <v>12</v>
      </c>
      <c r="I270" s="4">
        <f t="shared" si="26"/>
        <v>65</v>
      </c>
      <c r="J270" s="2">
        <f t="shared" si="27"/>
        <v>28915000</v>
      </c>
      <c r="K270" s="22">
        <v>1</v>
      </c>
      <c r="N270" t="str">
        <v>M1-10.5-12</v>
      </c>
      <c r="O270">
        <v>65</v>
      </c>
      <c r="P270" s="19">
        <v>28915000</v>
      </c>
    </row>
    <row r="271" spans="5:16" x14ac:dyDescent="0.25">
      <c r="E271" s="1">
        <f t="shared" si="24"/>
        <v>265</v>
      </c>
      <c r="F271" s="10" t="str">
        <f t="shared" si="25"/>
        <v>M1-10.5-12.5</v>
      </c>
      <c r="G271" s="14">
        <f t="shared" si="28"/>
        <v>10.5</v>
      </c>
      <c r="H271" s="14">
        <f t="shared" si="29"/>
        <v>12.5</v>
      </c>
      <c r="I271" s="4">
        <f t="shared" si="26"/>
        <v>67.625</v>
      </c>
      <c r="J271" s="2">
        <f t="shared" si="27"/>
        <v>29941375</v>
      </c>
      <c r="K271" s="22">
        <v>1</v>
      </c>
      <c r="N271" t="str">
        <v>M1-10.5-12.5</v>
      </c>
      <c r="O271">
        <v>67.625</v>
      </c>
      <c r="P271" s="19">
        <v>29941375</v>
      </c>
    </row>
    <row r="272" spans="5:16" x14ac:dyDescent="0.25">
      <c r="E272" s="1">
        <f t="shared" si="24"/>
        <v>266</v>
      </c>
      <c r="F272" s="10" t="str">
        <f t="shared" si="25"/>
        <v>M1-10.5-13</v>
      </c>
      <c r="G272" s="14">
        <f t="shared" si="28"/>
        <v>10.5</v>
      </c>
      <c r="H272" s="14">
        <f t="shared" si="29"/>
        <v>13</v>
      </c>
      <c r="I272" s="4">
        <f t="shared" si="26"/>
        <v>70.25</v>
      </c>
      <c r="J272" s="2">
        <f t="shared" si="27"/>
        <v>30967750</v>
      </c>
      <c r="K272" s="22">
        <v>1</v>
      </c>
      <c r="N272" t="str">
        <v>M1-10.5-13</v>
      </c>
      <c r="O272">
        <v>70.25</v>
      </c>
      <c r="P272" s="19">
        <v>30967750</v>
      </c>
    </row>
    <row r="273" spans="5:16" x14ac:dyDescent="0.25">
      <c r="E273" s="1">
        <f t="shared" si="24"/>
        <v>267</v>
      </c>
      <c r="F273" s="10" t="str">
        <f t="shared" ref="F273:F309" si="30">$C$4&amp;"-"&amp;G273&amp;"-"&amp;H273</f>
        <v>M1-10.5-13.5</v>
      </c>
      <c r="G273" s="14">
        <f t="shared" ref="G273:G309" si="31">$G$3+ROUNDDOWN($E272/($I$4+1),0)*0.5</f>
        <v>10.5</v>
      </c>
      <c r="H273" s="14">
        <f t="shared" ref="H273:H309" si="32">IF(MOD(E273-1,$I$4+1)=0,$H$3,H272+0.5)</f>
        <v>13.5</v>
      </c>
      <c r="I273" s="4">
        <f t="shared" si="26"/>
        <v>72.875</v>
      </c>
      <c r="J273" s="2">
        <f t="shared" si="27"/>
        <v>31994125</v>
      </c>
      <c r="K273" s="21">
        <v>1</v>
      </c>
      <c r="N273" t="str">
        <v>M1-10.5-13.5</v>
      </c>
      <c r="O273">
        <v>72.875</v>
      </c>
      <c r="P273" s="19">
        <v>31994125</v>
      </c>
    </row>
    <row r="274" spans="5:16" x14ac:dyDescent="0.25">
      <c r="E274" s="1">
        <f t="shared" si="24"/>
        <v>268</v>
      </c>
      <c r="F274" s="10" t="str">
        <f t="shared" si="30"/>
        <v>M1-10.5-14</v>
      </c>
      <c r="G274" s="14">
        <f t="shared" si="31"/>
        <v>10.5</v>
      </c>
      <c r="H274" s="14">
        <f t="shared" si="32"/>
        <v>14</v>
      </c>
      <c r="I274" s="4">
        <f t="shared" si="26"/>
        <v>75.5</v>
      </c>
      <c r="J274" s="2">
        <f t="shared" si="27"/>
        <v>33020500</v>
      </c>
      <c r="K274" s="21">
        <v>1</v>
      </c>
      <c r="N274" t="str">
        <v>M1-10.5-14</v>
      </c>
      <c r="O274">
        <v>75.5</v>
      </c>
      <c r="P274" s="19">
        <v>33020500</v>
      </c>
    </row>
    <row r="275" spans="5:16" x14ac:dyDescent="0.25">
      <c r="E275" s="1">
        <f t="shared" si="24"/>
        <v>269</v>
      </c>
      <c r="F275" s="10" t="str">
        <f t="shared" si="30"/>
        <v>M1-10.5-14.5</v>
      </c>
      <c r="G275" s="14">
        <f t="shared" si="31"/>
        <v>10.5</v>
      </c>
      <c r="H275" s="14">
        <f t="shared" si="32"/>
        <v>14.5</v>
      </c>
      <c r="I275" s="4">
        <f t="shared" si="26"/>
        <v>78.125</v>
      </c>
      <c r="J275" s="2">
        <f t="shared" si="27"/>
        <v>34046875</v>
      </c>
      <c r="K275" s="21">
        <v>1</v>
      </c>
      <c r="N275" t="str">
        <v>M1-10.5-14.5</v>
      </c>
      <c r="O275">
        <v>78.125</v>
      </c>
      <c r="P275" s="19">
        <v>34046875</v>
      </c>
    </row>
    <row r="276" spans="5:16" x14ac:dyDescent="0.25">
      <c r="E276" s="1">
        <f t="shared" si="24"/>
        <v>270</v>
      </c>
      <c r="F276" s="10" t="str">
        <f t="shared" si="30"/>
        <v>M1-10.5-15</v>
      </c>
      <c r="G276" s="14">
        <f t="shared" si="31"/>
        <v>10.5</v>
      </c>
      <c r="H276" s="14">
        <f t="shared" si="32"/>
        <v>15</v>
      </c>
      <c r="I276" s="4">
        <f t="shared" si="26"/>
        <v>80.75</v>
      </c>
      <c r="J276" s="2">
        <f t="shared" si="27"/>
        <v>35073250</v>
      </c>
      <c r="K276" s="21">
        <v>1</v>
      </c>
      <c r="N276" t="str">
        <v>M1-10.5-15</v>
      </c>
      <c r="O276">
        <v>80.75</v>
      </c>
      <c r="P276" s="19">
        <v>35073250</v>
      </c>
    </row>
    <row r="277" spans="5:16" x14ac:dyDescent="0.25">
      <c r="E277" s="1">
        <f t="shared" si="24"/>
        <v>271</v>
      </c>
      <c r="F277" s="10" t="str">
        <f t="shared" si="30"/>
        <v>M1-10.5-15.5</v>
      </c>
      <c r="G277" s="14">
        <f t="shared" si="31"/>
        <v>10.5</v>
      </c>
      <c r="H277" s="14">
        <f t="shared" si="32"/>
        <v>15.5</v>
      </c>
      <c r="I277" s="4">
        <f t="shared" si="26"/>
        <v>83.375</v>
      </c>
      <c r="J277" s="2">
        <f t="shared" si="27"/>
        <v>36099625</v>
      </c>
      <c r="K277" s="21">
        <v>1</v>
      </c>
      <c r="N277" t="str">
        <v>M1-10.5-15.5</v>
      </c>
      <c r="O277">
        <v>83.375</v>
      </c>
      <c r="P277" s="19">
        <v>36099625</v>
      </c>
    </row>
    <row r="278" spans="5:16" x14ac:dyDescent="0.25">
      <c r="E278" s="1">
        <f t="shared" si="24"/>
        <v>272</v>
      </c>
      <c r="F278" s="10" t="str">
        <f t="shared" si="30"/>
        <v>M1-10.5-16</v>
      </c>
      <c r="G278" s="14">
        <f t="shared" si="31"/>
        <v>10.5</v>
      </c>
      <c r="H278" s="14">
        <f t="shared" si="32"/>
        <v>16</v>
      </c>
      <c r="I278" s="4">
        <f t="shared" si="26"/>
        <v>86</v>
      </c>
      <c r="J278" s="2">
        <f t="shared" si="27"/>
        <v>37126000</v>
      </c>
      <c r="K278" s="21">
        <v>1</v>
      </c>
      <c r="N278" t="str">
        <v>M1-10.5-16</v>
      </c>
      <c r="O278">
        <v>86</v>
      </c>
      <c r="P278" s="19">
        <v>37126000</v>
      </c>
    </row>
    <row r="279" spans="5:16" x14ac:dyDescent="0.25">
      <c r="E279" s="1">
        <f t="shared" si="24"/>
        <v>273</v>
      </c>
      <c r="F279" s="10" t="str">
        <f t="shared" si="30"/>
        <v>M1-10.5-16.5</v>
      </c>
      <c r="G279" s="14">
        <f t="shared" si="31"/>
        <v>10.5</v>
      </c>
      <c r="H279" s="14">
        <f t="shared" si="32"/>
        <v>16.5</v>
      </c>
      <c r="I279" s="4">
        <f t="shared" si="26"/>
        <v>88.625</v>
      </c>
      <c r="J279" s="2">
        <f t="shared" si="27"/>
        <v>38152375</v>
      </c>
      <c r="K279" s="21">
        <v>1</v>
      </c>
      <c r="N279" t="str">
        <v>M1-10.5-16.5</v>
      </c>
      <c r="O279">
        <v>88.625</v>
      </c>
      <c r="P279" s="19">
        <v>38152375</v>
      </c>
    </row>
    <row r="280" spans="5:16" x14ac:dyDescent="0.25">
      <c r="E280" s="1">
        <f t="shared" si="24"/>
        <v>274</v>
      </c>
      <c r="F280" s="10" t="str">
        <f t="shared" si="30"/>
        <v>M1-10.5-17</v>
      </c>
      <c r="G280" s="14">
        <f t="shared" si="31"/>
        <v>10.5</v>
      </c>
      <c r="H280" s="14">
        <f t="shared" si="32"/>
        <v>17</v>
      </c>
      <c r="I280" s="4">
        <f t="shared" si="26"/>
        <v>91.25</v>
      </c>
      <c r="J280" s="2">
        <f t="shared" si="27"/>
        <v>39178750</v>
      </c>
      <c r="K280" s="21">
        <v>1</v>
      </c>
      <c r="N280" t="str">
        <v>M1-10.5-17</v>
      </c>
      <c r="O280">
        <v>91.25</v>
      </c>
      <c r="P280" s="19">
        <v>39178750</v>
      </c>
    </row>
    <row r="281" spans="5:16" x14ac:dyDescent="0.25">
      <c r="E281" s="1">
        <f t="shared" si="24"/>
        <v>275</v>
      </c>
      <c r="F281" s="10" t="str">
        <f t="shared" si="30"/>
        <v>M1-10.5-17.5</v>
      </c>
      <c r="G281" s="14">
        <f t="shared" si="31"/>
        <v>10.5</v>
      </c>
      <c r="H281" s="14">
        <f t="shared" si="32"/>
        <v>17.5</v>
      </c>
      <c r="I281" s="4">
        <f t="shared" si="26"/>
        <v>93.875</v>
      </c>
      <c r="J281" s="2">
        <f t="shared" si="27"/>
        <v>40205125</v>
      </c>
      <c r="K281" s="21">
        <v>1</v>
      </c>
      <c r="N281" t="str">
        <v>M1-10.5-17.5</v>
      </c>
      <c r="O281">
        <v>93.875</v>
      </c>
      <c r="P281" s="19">
        <v>40205125</v>
      </c>
    </row>
    <row r="282" spans="5:16" x14ac:dyDescent="0.25">
      <c r="E282" s="1">
        <f t="shared" si="24"/>
        <v>276</v>
      </c>
      <c r="F282" s="10" t="str">
        <f t="shared" si="30"/>
        <v>M1-10.5-18</v>
      </c>
      <c r="G282" s="14">
        <f t="shared" si="31"/>
        <v>10.5</v>
      </c>
      <c r="H282" s="14">
        <f t="shared" si="32"/>
        <v>18</v>
      </c>
      <c r="I282" s="4">
        <f t="shared" si="26"/>
        <v>96.5</v>
      </c>
      <c r="J282" s="2">
        <f t="shared" si="27"/>
        <v>41231500</v>
      </c>
      <c r="K282" s="21">
        <v>1</v>
      </c>
      <c r="N282" t="str">
        <v>M1-10.5-18</v>
      </c>
      <c r="O282">
        <v>96.5</v>
      </c>
      <c r="P282" s="19">
        <v>41231500</v>
      </c>
    </row>
    <row r="283" spans="5:16" x14ac:dyDescent="0.25">
      <c r="E283" s="1">
        <f t="shared" si="24"/>
        <v>277</v>
      </c>
      <c r="F283" s="10" t="str">
        <f t="shared" si="30"/>
        <v>M1-11-7</v>
      </c>
      <c r="G283" s="14">
        <f t="shared" si="31"/>
        <v>11</v>
      </c>
      <c r="H283" s="14">
        <f t="shared" si="32"/>
        <v>7</v>
      </c>
      <c r="I283" s="4">
        <f t="shared" si="26"/>
        <v>40.5</v>
      </c>
      <c r="J283" s="2">
        <f t="shared" si="27"/>
        <v>19335500</v>
      </c>
      <c r="K283" s="21">
        <v>1</v>
      </c>
      <c r="N283" t="str">
        <v>M1-11-7</v>
      </c>
      <c r="O283">
        <v>40.5</v>
      </c>
      <c r="P283" s="19">
        <v>19335500</v>
      </c>
    </row>
    <row r="284" spans="5:16" x14ac:dyDescent="0.25">
      <c r="E284" s="1">
        <f t="shared" si="24"/>
        <v>278</v>
      </c>
      <c r="F284" s="10" t="str">
        <f t="shared" si="30"/>
        <v>M1-11-7.5</v>
      </c>
      <c r="G284" s="14">
        <f t="shared" si="31"/>
        <v>11</v>
      </c>
      <c r="H284" s="14">
        <f t="shared" si="32"/>
        <v>7.5</v>
      </c>
      <c r="I284" s="4">
        <f t="shared" si="26"/>
        <v>43.25</v>
      </c>
      <c r="J284" s="2">
        <f t="shared" si="27"/>
        <v>20410750</v>
      </c>
      <c r="K284" s="21">
        <v>1</v>
      </c>
      <c r="N284" t="str">
        <v>M1-11-7.5</v>
      </c>
      <c r="O284">
        <v>43.25</v>
      </c>
      <c r="P284" s="19">
        <v>20410750</v>
      </c>
    </row>
    <row r="285" spans="5:16" x14ac:dyDescent="0.25">
      <c r="E285" s="1">
        <f t="shared" si="24"/>
        <v>279</v>
      </c>
      <c r="F285" s="10" t="str">
        <f t="shared" si="30"/>
        <v>M1-11-8</v>
      </c>
      <c r="G285" s="14">
        <f t="shared" si="31"/>
        <v>11</v>
      </c>
      <c r="H285" s="14">
        <f t="shared" si="32"/>
        <v>8</v>
      </c>
      <c r="I285" s="4">
        <f t="shared" si="26"/>
        <v>46</v>
      </c>
      <c r="J285" s="2">
        <f t="shared" si="27"/>
        <v>21486000</v>
      </c>
      <c r="K285" s="21">
        <v>1</v>
      </c>
      <c r="N285" t="str">
        <v>M1-11-8</v>
      </c>
      <c r="O285">
        <v>46</v>
      </c>
      <c r="P285" s="19">
        <v>21486000</v>
      </c>
    </row>
    <row r="286" spans="5:16" x14ac:dyDescent="0.25">
      <c r="E286" s="1">
        <f t="shared" si="24"/>
        <v>280</v>
      </c>
      <c r="F286" s="10" t="str">
        <f t="shared" si="30"/>
        <v>M1-11-8.5</v>
      </c>
      <c r="G286" s="14">
        <f t="shared" si="31"/>
        <v>11</v>
      </c>
      <c r="H286" s="14">
        <f t="shared" si="32"/>
        <v>8.5</v>
      </c>
      <c r="I286" s="4">
        <f t="shared" si="26"/>
        <v>48.75</v>
      </c>
      <c r="J286" s="2">
        <f t="shared" si="27"/>
        <v>22561250</v>
      </c>
      <c r="K286" s="21">
        <v>1</v>
      </c>
      <c r="N286" t="str">
        <v>M1-11-8.5</v>
      </c>
      <c r="O286">
        <v>48.75</v>
      </c>
      <c r="P286" s="19">
        <v>22561250</v>
      </c>
    </row>
    <row r="287" spans="5:16" x14ac:dyDescent="0.25">
      <c r="E287" s="1">
        <f t="shared" si="24"/>
        <v>281</v>
      </c>
      <c r="F287" s="10" t="str">
        <f t="shared" si="30"/>
        <v>M1-11-9</v>
      </c>
      <c r="G287" s="14">
        <f t="shared" si="31"/>
        <v>11</v>
      </c>
      <c r="H287" s="14">
        <f t="shared" si="32"/>
        <v>9</v>
      </c>
      <c r="I287" s="4">
        <f t="shared" si="26"/>
        <v>51.5</v>
      </c>
      <c r="J287" s="2">
        <f t="shared" si="27"/>
        <v>23636500</v>
      </c>
      <c r="K287" s="21">
        <v>1</v>
      </c>
      <c r="N287" t="str">
        <v>M1-11-9</v>
      </c>
      <c r="O287">
        <v>51.5</v>
      </c>
      <c r="P287" s="19">
        <v>23636500</v>
      </c>
    </row>
    <row r="288" spans="5:16" x14ac:dyDescent="0.25">
      <c r="E288" s="1">
        <f t="shared" si="24"/>
        <v>282</v>
      </c>
      <c r="F288" s="10" t="str">
        <f t="shared" si="30"/>
        <v>M1-11-9.5</v>
      </c>
      <c r="G288" s="14">
        <f t="shared" si="31"/>
        <v>11</v>
      </c>
      <c r="H288" s="14">
        <f t="shared" si="32"/>
        <v>9.5</v>
      </c>
      <c r="I288" s="4">
        <f t="shared" si="26"/>
        <v>54.25</v>
      </c>
      <c r="J288" s="2">
        <f t="shared" si="27"/>
        <v>24711750</v>
      </c>
      <c r="K288" s="21">
        <v>1</v>
      </c>
      <c r="N288" t="str">
        <v>M1-11-9.5</v>
      </c>
      <c r="O288">
        <v>54.25</v>
      </c>
      <c r="P288" s="19">
        <v>24711750</v>
      </c>
    </row>
    <row r="289" spans="5:16" x14ac:dyDescent="0.25">
      <c r="E289" s="1">
        <f t="shared" si="24"/>
        <v>283</v>
      </c>
      <c r="F289" s="10" t="str">
        <f t="shared" si="30"/>
        <v>M1-11-10</v>
      </c>
      <c r="G289" s="14">
        <f t="shared" si="31"/>
        <v>11</v>
      </c>
      <c r="H289" s="14">
        <f t="shared" si="32"/>
        <v>10</v>
      </c>
      <c r="I289" s="4">
        <f t="shared" si="26"/>
        <v>57</v>
      </c>
      <c r="J289" s="2">
        <f t="shared" si="27"/>
        <v>25787000</v>
      </c>
      <c r="K289" s="21">
        <v>1</v>
      </c>
      <c r="N289" t="str">
        <v>M1-11-10</v>
      </c>
      <c r="O289">
        <v>57</v>
      </c>
      <c r="P289" s="19">
        <v>25787000</v>
      </c>
    </row>
    <row r="290" spans="5:16" x14ac:dyDescent="0.25">
      <c r="E290" s="1">
        <f t="shared" si="24"/>
        <v>284</v>
      </c>
      <c r="F290" s="10" t="str">
        <f t="shared" si="30"/>
        <v>M1-11-10.5</v>
      </c>
      <c r="G290" s="14">
        <f t="shared" si="31"/>
        <v>11</v>
      </c>
      <c r="H290" s="14">
        <f t="shared" si="32"/>
        <v>10.5</v>
      </c>
      <c r="I290" s="4">
        <f t="shared" si="26"/>
        <v>59.75</v>
      </c>
      <c r="J290" s="2">
        <f t="shared" si="27"/>
        <v>26862250</v>
      </c>
      <c r="K290" s="21">
        <v>1</v>
      </c>
      <c r="N290" t="str">
        <v>M1-11-10.5</v>
      </c>
      <c r="O290">
        <v>59.75</v>
      </c>
      <c r="P290" s="19">
        <v>26862250</v>
      </c>
    </row>
    <row r="291" spans="5:16" x14ac:dyDescent="0.25">
      <c r="E291" s="1">
        <f t="shared" si="24"/>
        <v>285</v>
      </c>
      <c r="F291" s="10" t="str">
        <f t="shared" si="30"/>
        <v>M1-11-11</v>
      </c>
      <c r="G291" s="14">
        <f t="shared" si="31"/>
        <v>11</v>
      </c>
      <c r="H291" s="14">
        <f t="shared" si="32"/>
        <v>11</v>
      </c>
      <c r="I291" s="4">
        <f t="shared" si="26"/>
        <v>62.5</v>
      </c>
      <c r="J291" s="2">
        <f t="shared" si="27"/>
        <v>27937500</v>
      </c>
      <c r="K291" s="21">
        <v>1</v>
      </c>
      <c r="N291" t="str">
        <v>M1-11-11</v>
      </c>
      <c r="O291">
        <v>62.5</v>
      </c>
      <c r="P291" s="19">
        <v>27937500</v>
      </c>
    </row>
    <row r="292" spans="5:16" x14ac:dyDescent="0.25">
      <c r="E292" s="1">
        <f t="shared" si="24"/>
        <v>286</v>
      </c>
      <c r="F292" s="10" t="str">
        <f t="shared" si="30"/>
        <v>M1-11-11.5</v>
      </c>
      <c r="G292" s="14">
        <f t="shared" si="31"/>
        <v>11</v>
      </c>
      <c r="H292" s="14">
        <f t="shared" si="32"/>
        <v>11.5</v>
      </c>
      <c r="I292" s="4">
        <f t="shared" si="26"/>
        <v>65.25</v>
      </c>
      <c r="J292" s="2">
        <f t="shared" si="27"/>
        <v>29012750</v>
      </c>
      <c r="K292" s="21">
        <v>1</v>
      </c>
      <c r="N292" t="str">
        <v>M1-11-11.5</v>
      </c>
      <c r="O292">
        <v>65.25</v>
      </c>
      <c r="P292" s="19">
        <v>29012750</v>
      </c>
    </row>
    <row r="293" spans="5:16" x14ac:dyDescent="0.25">
      <c r="E293" s="1">
        <f t="shared" si="24"/>
        <v>287</v>
      </c>
      <c r="F293" s="10" t="str">
        <f t="shared" si="30"/>
        <v>M1-11-12</v>
      </c>
      <c r="G293" s="14">
        <f t="shared" si="31"/>
        <v>11</v>
      </c>
      <c r="H293" s="14">
        <f t="shared" si="32"/>
        <v>12</v>
      </c>
      <c r="I293" s="4">
        <f t="shared" si="26"/>
        <v>68</v>
      </c>
      <c r="J293" s="2">
        <f t="shared" si="27"/>
        <v>30088000</v>
      </c>
      <c r="K293" s="21">
        <v>1</v>
      </c>
      <c r="N293" t="str">
        <v>M1-11-12</v>
      </c>
      <c r="O293">
        <v>68</v>
      </c>
      <c r="P293" s="19">
        <v>30088000</v>
      </c>
    </row>
    <row r="294" spans="5:16" x14ac:dyDescent="0.25">
      <c r="E294" s="1">
        <f t="shared" si="24"/>
        <v>288</v>
      </c>
      <c r="F294" s="10" t="str">
        <f t="shared" si="30"/>
        <v>M1-11-12.5</v>
      </c>
      <c r="G294" s="14">
        <f t="shared" si="31"/>
        <v>11</v>
      </c>
      <c r="H294" s="14">
        <f t="shared" si="32"/>
        <v>12.5</v>
      </c>
      <c r="I294" s="4">
        <f t="shared" si="26"/>
        <v>70.75</v>
      </c>
      <c r="J294" s="2">
        <f t="shared" si="27"/>
        <v>31163250</v>
      </c>
      <c r="K294" s="21">
        <v>1</v>
      </c>
      <c r="N294" t="str">
        <v>M1-11-12.5</v>
      </c>
      <c r="O294">
        <v>70.75</v>
      </c>
      <c r="P294" s="19">
        <v>31163250</v>
      </c>
    </row>
    <row r="295" spans="5:16" x14ac:dyDescent="0.25">
      <c r="E295" s="1">
        <f t="shared" si="24"/>
        <v>289</v>
      </c>
      <c r="F295" s="10" t="str">
        <f t="shared" si="30"/>
        <v>M1-11-13</v>
      </c>
      <c r="G295" s="14">
        <f t="shared" si="31"/>
        <v>11</v>
      </c>
      <c r="H295" s="14">
        <f t="shared" si="32"/>
        <v>13</v>
      </c>
      <c r="I295" s="4">
        <f t="shared" si="26"/>
        <v>73.5</v>
      </c>
      <c r="J295" s="2">
        <f t="shared" si="27"/>
        <v>32238500</v>
      </c>
      <c r="K295" s="21">
        <v>1</v>
      </c>
      <c r="N295" t="str">
        <v>M1-11-13</v>
      </c>
      <c r="O295">
        <v>73.5</v>
      </c>
      <c r="P295" s="19">
        <v>32238500</v>
      </c>
    </row>
    <row r="296" spans="5:16" x14ac:dyDescent="0.25">
      <c r="E296" s="1">
        <f t="shared" si="24"/>
        <v>290</v>
      </c>
      <c r="F296" s="10" t="str">
        <f t="shared" si="30"/>
        <v>M1-11-13.5</v>
      </c>
      <c r="G296" s="14">
        <f t="shared" si="31"/>
        <v>11</v>
      </c>
      <c r="H296" s="14">
        <f t="shared" si="32"/>
        <v>13.5</v>
      </c>
      <c r="I296" s="4">
        <f t="shared" si="26"/>
        <v>76.25</v>
      </c>
      <c r="J296" s="2">
        <f t="shared" si="27"/>
        <v>33313750</v>
      </c>
      <c r="K296" s="21">
        <v>1</v>
      </c>
      <c r="N296" t="str">
        <v>M1-11-13.5</v>
      </c>
      <c r="O296">
        <v>76.25</v>
      </c>
      <c r="P296" s="19">
        <v>33313750</v>
      </c>
    </row>
    <row r="297" spans="5:16" x14ac:dyDescent="0.25">
      <c r="E297" s="1">
        <f t="shared" si="24"/>
        <v>291</v>
      </c>
      <c r="F297" s="10" t="str">
        <f t="shared" si="30"/>
        <v>M1-11-14</v>
      </c>
      <c r="G297" s="14">
        <f t="shared" si="31"/>
        <v>11</v>
      </c>
      <c r="H297" s="14">
        <f t="shared" si="32"/>
        <v>14</v>
      </c>
      <c r="I297" s="4">
        <f t="shared" si="26"/>
        <v>79</v>
      </c>
      <c r="J297" s="2">
        <f t="shared" si="27"/>
        <v>34389000</v>
      </c>
      <c r="K297" s="21">
        <v>1</v>
      </c>
      <c r="N297" t="str">
        <v>M1-11-14</v>
      </c>
      <c r="O297">
        <v>79</v>
      </c>
      <c r="P297" s="19">
        <v>34389000</v>
      </c>
    </row>
    <row r="298" spans="5:16" x14ac:dyDescent="0.25">
      <c r="E298" s="1">
        <f t="shared" si="24"/>
        <v>292</v>
      </c>
      <c r="F298" s="10" t="str">
        <f t="shared" si="30"/>
        <v>M1-11-14.5</v>
      </c>
      <c r="G298" s="14">
        <f t="shared" si="31"/>
        <v>11</v>
      </c>
      <c r="H298" s="14">
        <f t="shared" si="32"/>
        <v>14.5</v>
      </c>
      <c r="I298" s="4">
        <f t="shared" si="26"/>
        <v>81.75</v>
      </c>
      <c r="J298" s="2">
        <f t="shared" si="27"/>
        <v>35464250</v>
      </c>
      <c r="K298" s="21">
        <v>1</v>
      </c>
      <c r="N298" t="str">
        <v>M1-11-14.5</v>
      </c>
      <c r="O298">
        <v>81.75</v>
      </c>
      <c r="P298" s="19">
        <v>35464250</v>
      </c>
    </row>
    <row r="299" spans="5:16" x14ac:dyDescent="0.25">
      <c r="E299" s="1">
        <f t="shared" si="24"/>
        <v>293</v>
      </c>
      <c r="F299" s="10" t="str">
        <f t="shared" si="30"/>
        <v>M1-11-15</v>
      </c>
      <c r="G299" s="14">
        <f t="shared" si="31"/>
        <v>11</v>
      </c>
      <c r="H299" s="14">
        <f t="shared" si="32"/>
        <v>15</v>
      </c>
      <c r="I299" s="4">
        <f t="shared" si="26"/>
        <v>84.5</v>
      </c>
      <c r="J299" s="2">
        <f t="shared" si="27"/>
        <v>36539500</v>
      </c>
      <c r="K299" s="21">
        <v>1</v>
      </c>
      <c r="N299" t="str">
        <v>M1-11-15</v>
      </c>
      <c r="O299">
        <v>84.5</v>
      </c>
      <c r="P299" s="19">
        <v>36539500</v>
      </c>
    </row>
    <row r="300" spans="5:16" x14ac:dyDescent="0.25">
      <c r="E300" s="1">
        <f t="shared" si="24"/>
        <v>294</v>
      </c>
      <c r="F300" s="10" t="str">
        <f t="shared" si="30"/>
        <v>M1-11-15.5</v>
      </c>
      <c r="G300" s="14">
        <f t="shared" si="31"/>
        <v>11</v>
      </c>
      <c r="H300" s="14">
        <f t="shared" si="32"/>
        <v>15.5</v>
      </c>
      <c r="I300" s="4">
        <f t="shared" si="26"/>
        <v>87.25</v>
      </c>
      <c r="J300" s="2">
        <f t="shared" si="27"/>
        <v>37614750</v>
      </c>
      <c r="K300" s="21">
        <v>1</v>
      </c>
      <c r="N300" t="str">
        <v>M1-11-15.5</v>
      </c>
      <c r="O300">
        <v>87.25</v>
      </c>
      <c r="P300" s="19">
        <v>37614750</v>
      </c>
    </row>
    <row r="301" spans="5:16" x14ac:dyDescent="0.25">
      <c r="E301" s="1">
        <f t="shared" si="24"/>
        <v>295</v>
      </c>
      <c r="F301" s="10" t="str">
        <f t="shared" si="30"/>
        <v>M1-11-16</v>
      </c>
      <c r="G301" s="14">
        <f t="shared" si="31"/>
        <v>11</v>
      </c>
      <c r="H301" s="14">
        <f t="shared" si="32"/>
        <v>16</v>
      </c>
      <c r="I301" s="4">
        <f t="shared" si="26"/>
        <v>90</v>
      </c>
      <c r="J301" s="2">
        <f t="shared" si="27"/>
        <v>38690000</v>
      </c>
      <c r="K301" s="21">
        <v>1</v>
      </c>
      <c r="N301" t="str">
        <v>M1-11-16</v>
      </c>
      <c r="O301">
        <v>90</v>
      </c>
      <c r="P301" s="19">
        <v>38690000</v>
      </c>
    </row>
    <row r="302" spans="5:16" x14ac:dyDescent="0.25">
      <c r="E302" s="1">
        <f t="shared" si="24"/>
        <v>296</v>
      </c>
      <c r="F302" s="10" t="str">
        <f t="shared" si="30"/>
        <v>M1-11-16.5</v>
      </c>
      <c r="G302" s="14">
        <f t="shared" si="31"/>
        <v>11</v>
      </c>
      <c r="H302" s="14">
        <f t="shared" si="32"/>
        <v>16.5</v>
      </c>
      <c r="I302" s="4">
        <f t="shared" si="26"/>
        <v>92.75</v>
      </c>
      <c r="J302" s="2">
        <f t="shared" si="27"/>
        <v>39765250</v>
      </c>
      <c r="K302" s="21">
        <v>1</v>
      </c>
      <c r="N302" t="str">
        <v>M1-11-16.5</v>
      </c>
      <c r="O302">
        <v>92.75</v>
      </c>
      <c r="P302" s="19">
        <v>39765250</v>
      </c>
    </row>
    <row r="303" spans="5:16" x14ac:dyDescent="0.25">
      <c r="E303" s="1">
        <f t="shared" si="24"/>
        <v>297</v>
      </c>
      <c r="F303" s="10" t="str">
        <f t="shared" si="30"/>
        <v>M1-11-17</v>
      </c>
      <c r="G303" s="14">
        <f t="shared" si="31"/>
        <v>11</v>
      </c>
      <c r="H303" s="14">
        <f t="shared" si="32"/>
        <v>17</v>
      </c>
      <c r="I303" s="4">
        <f t="shared" si="26"/>
        <v>95.5</v>
      </c>
      <c r="J303" s="2">
        <f t="shared" si="27"/>
        <v>40840500</v>
      </c>
      <c r="K303" s="21">
        <v>1</v>
      </c>
      <c r="N303" t="str">
        <v>M1-11-17</v>
      </c>
      <c r="O303">
        <v>95.5</v>
      </c>
      <c r="P303" s="19">
        <v>40840500</v>
      </c>
    </row>
    <row r="304" spans="5:16" x14ac:dyDescent="0.25">
      <c r="E304" s="1">
        <f t="shared" si="24"/>
        <v>298</v>
      </c>
      <c r="F304" s="10" t="str">
        <f t="shared" si="30"/>
        <v>M1-11-17.5</v>
      </c>
      <c r="G304" s="14">
        <f t="shared" si="31"/>
        <v>11</v>
      </c>
      <c r="H304" s="14">
        <f t="shared" si="32"/>
        <v>17.5</v>
      </c>
      <c r="I304" s="4">
        <f t="shared" si="26"/>
        <v>98.25</v>
      </c>
      <c r="J304" s="2">
        <f t="shared" si="27"/>
        <v>41915750</v>
      </c>
      <c r="K304" s="21">
        <v>1</v>
      </c>
      <c r="N304" t="str">
        <v>M1-11-17.5</v>
      </c>
      <c r="O304">
        <v>98.25</v>
      </c>
      <c r="P304" s="19">
        <v>41915750</v>
      </c>
    </row>
    <row r="305" spans="5:16" x14ac:dyDescent="0.25">
      <c r="E305" s="1">
        <f t="shared" si="24"/>
        <v>299</v>
      </c>
      <c r="F305" s="10" t="str">
        <f t="shared" si="30"/>
        <v>M1-11-18</v>
      </c>
      <c r="G305" s="14">
        <f t="shared" si="31"/>
        <v>11</v>
      </c>
      <c r="H305" s="14">
        <f t="shared" si="32"/>
        <v>18</v>
      </c>
      <c r="I305" s="4">
        <f t="shared" si="26"/>
        <v>101</v>
      </c>
      <c r="J305" s="2">
        <f t="shared" si="27"/>
        <v>42991000</v>
      </c>
      <c r="K305" s="21">
        <v>1</v>
      </c>
      <c r="N305" t="str">
        <v>M1-11-18</v>
      </c>
      <c r="O305">
        <v>101</v>
      </c>
      <c r="P305" s="19">
        <v>42991000</v>
      </c>
    </row>
    <row r="306" spans="5:16" x14ac:dyDescent="0.25">
      <c r="E306" s="1">
        <f t="shared" si="24"/>
        <v>300</v>
      </c>
      <c r="F306" s="10" t="str">
        <f t="shared" si="30"/>
        <v>M1-11.5-7</v>
      </c>
      <c r="G306" s="14">
        <f t="shared" si="31"/>
        <v>11.5</v>
      </c>
      <c r="H306" s="14">
        <f t="shared" si="32"/>
        <v>7</v>
      </c>
      <c r="I306" s="4">
        <f t="shared" si="26"/>
        <v>42.25</v>
      </c>
      <c r="J306" s="2">
        <f t="shared" si="27"/>
        <v>20019750</v>
      </c>
      <c r="K306" s="21">
        <v>1</v>
      </c>
      <c r="N306" t="str">
        <v>M1-11.5-7</v>
      </c>
      <c r="O306">
        <v>42.25</v>
      </c>
      <c r="P306" s="19">
        <v>20019750</v>
      </c>
    </row>
    <row r="307" spans="5:16" x14ac:dyDescent="0.25">
      <c r="E307" s="1">
        <f t="shared" si="24"/>
        <v>301</v>
      </c>
      <c r="F307" s="10" t="str">
        <f t="shared" si="30"/>
        <v>M1-11.5-7.5</v>
      </c>
      <c r="G307" s="14">
        <f t="shared" si="31"/>
        <v>11.5</v>
      </c>
      <c r="H307" s="14">
        <f t="shared" si="32"/>
        <v>7.5</v>
      </c>
      <c r="I307" s="4">
        <f t="shared" si="26"/>
        <v>45.125</v>
      </c>
      <c r="J307" s="2">
        <f t="shared" si="27"/>
        <v>21143875</v>
      </c>
      <c r="K307" s="21">
        <v>1</v>
      </c>
      <c r="N307" t="str">
        <v>M1-11.5-7.5</v>
      </c>
      <c r="O307">
        <v>45.125</v>
      </c>
      <c r="P307" s="19">
        <v>21143875</v>
      </c>
    </row>
    <row r="308" spans="5:16" x14ac:dyDescent="0.25">
      <c r="E308" s="1">
        <f t="shared" si="24"/>
        <v>302</v>
      </c>
      <c r="F308" s="10" t="str">
        <f t="shared" si="30"/>
        <v>M1-11.5-8</v>
      </c>
      <c r="G308" s="14">
        <f t="shared" si="31"/>
        <v>11.5</v>
      </c>
      <c r="H308" s="14">
        <f t="shared" si="32"/>
        <v>8</v>
      </c>
      <c r="I308" s="4">
        <f t="shared" si="26"/>
        <v>48</v>
      </c>
      <c r="J308" s="2">
        <f t="shared" si="27"/>
        <v>22268000</v>
      </c>
      <c r="K308" s="21">
        <v>1</v>
      </c>
      <c r="N308" t="str">
        <v>M1-11.5-8</v>
      </c>
      <c r="O308">
        <v>48</v>
      </c>
      <c r="P308" s="19">
        <v>22268000</v>
      </c>
    </row>
    <row r="309" spans="5:16" x14ac:dyDescent="0.25">
      <c r="E309" s="1">
        <f t="shared" si="24"/>
        <v>303</v>
      </c>
      <c r="F309" s="10" t="str">
        <f t="shared" si="30"/>
        <v>M1-11.5-8.5</v>
      </c>
      <c r="G309" s="14">
        <f t="shared" si="31"/>
        <v>11.5</v>
      </c>
      <c r="H309" s="14">
        <f t="shared" si="32"/>
        <v>8.5</v>
      </c>
      <c r="I309" s="4">
        <f t="shared" si="26"/>
        <v>50.875</v>
      </c>
      <c r="J309" s="2">
        <f t="shared" si="27"/>
        <v>23392125</v>
      </c>
      <c r="K309" s="21">
        <v>1</v>
      </c>
      <c r="N309" t="str">
        <v>M1-11.5-8.5</v>
      </c>
      <c r="O309">
        <v>50.875</v>
      </c>
      <c r="P309" s="19">
        <v>23392125</v>
      </c>
    </row>
    <row r="310" spans="5:16" x14ac:dyDescent="0.25">
      <c r="E310" s="1">
        <f t="shared" si="24"/>
        <v>304</v>
      </c>
      <c r="F310" s="10" t="str">
        <f>$C$4&amp;"-"&amp;G310&amp;"-"&amp;H310</f>
        <v>M1-11.5-9</v>
      </c>
      <c r="G310" s="14">
        <f>$G$3+ROUNDDOWN($E309/($I$4+1),0)*0.5</f>
        <v>11.5</v>
      </c>
      <c r="H310" s="14">
        <f>IF(MOD(E310-1,$I$4+1)=0,$H$3,H309+0.5)</f>
        <v>9</v>
      </c>
      <c r="I310" s="4">
        <f t="shared" si="26"/>
        <v>53.75</v>
      </c>
      <c r="J310" s="2">
        <f t="shared" si="27"/>
        <v>24516250</v>
      </c>
      <c r="K310" s="21">
        <v>1</v>
      </c>
      <c r="N310" t="str">
        <v>M1-11.5-9</v>
      </c>
      <c r="O310">
        <v>53.75</v>
      </c>
      <c r="P310" s="19">
        <v>24516250</v>
      </c>
    </row>
    <row r="311" spans="5:16" x14ac:dyDescent="0.25">
      <c r="E311" s="1">
        <f t="shared" si="24"/>
        <v>305</v>
      </c>
      <c r="F311" s="10" t="str">
        <f t="shared" ref="F311:F326" si="33">$C$4&amp;"-"&amp;G311&amp;"-"&amp;H311</f>
        <v>M1-11.5-9.5</v>
      </c>
      <c r="G311" s="14">
        <f t="shared" ref="G311:G326" si="34">$G$3+ROUNDDOWN($E310/($I$4+1),0)*0.5</f>
        <v>11.5</v>
      </c>
      <c r="H311" s="14">
        <f t="shared" ref="H311:H326" si="35">IF(MOD(E311-1,$I$4+1)=0,$H$3,H310+0.5)</f>
        <v>9.5</v>
      </c>
      <c r="I311" s="4">
        <f t="shared" si="26"/>
        <v>56.625</v>
      </c>
      <c r="J311" s="2">
        <f t="shared" si="27"/>
        <v>25640375</v>
      </c>
      <c r="K311" s="21">
        <v>1</v>
      </c>
      <c r="N311" t="str">
        <v>M1-11.5-9.5</v>
      </c>
      <c r="O311">
        <v>56.625</v>
      </c>
      <c r="P311" s="19">
        <v>25640375</v>
      </c>
    </row>
    <row r="312" spans="5:16" x14ac:dyDescent="0.25">
      <c r="E312" s="1">
        <f t="shared" si="24"/>
        <v>306</v>
      </c>
      <c r="F312" s="10" t="str">
        <f t="shared" si="33"/>
        <v>M1-11.5-10</v>
      </c>
      <c r="G312" s="14">
        <f t="shared" si="34"/>
        <v>11.5</v>
      </c>
      <c r="H312" s="14">
        <f t="shared" si="35"/>
        <v>10</v>
      </c>
      <c r="I312" s="4">
        <f t="shared" si="26"/>
        <v>59.5</v>
      </c>
      <c r="J312" s="2">
        <f t="shared" si="27"/>
        <v>26764500</v>
      </c>
      <c r="K312" s="21">
        <v>1</v>
      </c>
      <c r="N312" t="str">
        <v>M1-11.5-10</v>
      </c>
      <c r="O312">
        <v>59.5</v>
      </c>
      <c r="P312" s="19">
        <v>26764500</v>
      </c>
    </row>
    <row r="313" spans="5:16" x14ac:dyDescent="0.25">
      <c r="E313" s="1">
        <f t="shared" si="24"/>
        <v>307</v>
      </c>
      <c r="F313" s="10" t="str">
        <f t="shared" si="33"/>
        <v>M1-11.5-10.5</v>
      </c>
      <c r="G313" s="14">
        <f t="shared" si="34"/>
        <v>11.5</v>
      </c>
      <c r="H313" s="14">
        <f t="shared" si="35"/>
        <v>10.5</v>
      </c>
      <c r="I313" s="4">
        <f t="shared" si="26"/>
        <v>62.375</v>
      </c>
      <c r="J313" s="2">
        <f t="shared" si="27"/>
        <v>27888625</v>
      </c>
      <c r="K313" s="21">
        <v>1</v>
      </c>
      <c r="N313" t="str">
        <v>M1-11.5-10.5</v>
      </c>
      <c r="O313">
        <v>62.375</v>
      </c>
      <c r="P313" s="19">
        <v>27888625</v>
      </c>
    </row>
    <row r="314" spans="5:16" x14ac:dyDescent="0.25">
      <c r="E314" s="1">
        <f t="shared" si="24"/>
        <v>308</v>
      </c>
      <c r="F314" s="10" t="str">
        <f t="shared" si="33"/>
        <v>M1-11.5-11</v>
      </c>
      <c r="G314" s="14">
        <f t="shared" si="34"/>
        <v>11.5</v>
      </c>
      <c r="H314" s="14">
        <f t="shared" si="35"/>
        <v>11</v>
      </c>
      <c r="I314" s="4">
        <f t="shared" si="26"/>
        <v>65.25</v>
      </c>
      <c r="J314" s="2">
        <f t="shared" si="27"/>
        <v>29012750</v>
      </c>
      <c r="K314" s="21">
        <v>1</v>
      </c>
      <c r="N314" t="str">
        <v>M1-11.5-11</v>
      </c>
      <c r="O314">
        <v>65.25</v>
      </c>
      <c r="P314" s="19">
        <v>29012750</v>
      </c>
    </row>
    <row r="315" spans="5:16" x14ac:dyDescent="0.25">
      <c r="E315" s="1">
        <f t="shared" si="24"/>
        <v>309</v>
      </c>
      <c r="F315" s="10" t="str">
        <f t="shared" si="33"/>
        <v>M1-11.5-11.5</v>
      </c>
      <c r="G315" s="14">
        <f t="shared" si="34"/>
        <v>11.5</v>
      </c>
      <c r="H315" s="14">
        <f t="shared" si="35"/>
        <v>11.5</v>
      </c>
      <c r="I315" s="4">
        <f t="shared" si="26"/>
        <v>68.125</v>
      </c>
      <c r="J315" s="2">
        <f t="shared" si="27"/>
        <v>30136875</v>
      </c>
      <c r="K315" s="21">
        <v>1</v>
      </c>
      <c r="N315" t="str">
        <v>M1-11.5-11.5</v>
      </c>
      <c r="O315">
        <v>68.125</v>
      </c>
      <c r="P315" s="19">
        <v>30136875</v>
      </c>
    </row>
    <row r="316" spans="5:16" x14ac:dyDescent="0.25">
      <c r="E316" s="1">
        <f t="shared" si="24"/>
        <v>310</v>
      </c>
      <c r="F316" s="10" t="str">
        <f t="shared" si="33"/>
        <v>M1-11.5-12</v>
      </c>
      <c r="G316" s="14">
        <f t="shared" si="34"/>
        <v>11.5</v>
      </c>
      <c r="H316" s="14">
        <f t="shared" si="35"/>
        <v>12</v>
      </c>
      <c r="I316" s="4">
        <f t="shared" si="26"/>
        <v>71</v>
      </c>
      <c r="J316" s="2">
        <f t="shared" si="27"/>
        <v>31261000</v>
      </c>
      <c r="K316" s="21">
        <v>1</v>
      </c>
      <c r="N316" t="str">
        <v>M1-11.5-12</v>
      </c>
      <c r="O316">
        <v>71</v>
      </c>
      <c r="P316" s="19">
        <v>31261000</v>
      </c>
    </row>
    <row r="317" spans="5:16" x14ac:dyDescent="0.25">
      <c r="E317" s="1">
        <f t="shared" si="24"/>
        <v>311</v>
      </c>
      <c r="F317" s="10" t="str">
        <f t="shared" si="33"/>
        <v>M1-11.5-12.5</v>
      </c>
      <c r="G317" s="14">
        <f t="shared" si="34"/>
        <v>11.5</v>
      </c>
      <c r="H317" s="14">
        <f t="shared" si="35"/>
        <v>12.5</v>
      </c>
      <c r="I317" s="4">
        <f t="shared" si="26"/>
        <v>73.875</v>
      </c>
      <c r="J317" s="2">
        <f t="shared" si="27"/>
        <v>32385125</v>
      </c>
      <c r="K317" s="21">
        <v>1</v>
      </c>
      <c r="N317" t="str">
        <v>M1-11.5-12.5</v>
      </c>
      <c r="O317">
        <v>73.875</v>
      </c>
      <c r="P317" s="19">
        <v>32385125</v>
      </c>
    </row>
    <row r="318" spans="5:16" x14ac:dyDescent="0.25">
      <c r="E318" s="1">
        <f t="shared" si="24"/>
        <v>312</v>
      </c>
      <c r="F318" s="10" t="str">
        <f t="shared" si="33"/>
        <v>M1-11.5-13</v>
      </c>
      <c r="G318" s="14">
        <f t="shared" si="34"/>
        <v>11.5</v>
      </c>
      <c r="H318" s="14">
        <f t="shared" si="35"/>
        <v>13</v>
      </c>
      <c r="I318" s="4">
        <f t="shared" si="26"/>
        <v>76.75</v>
      </c>
      <c r="J318" s="2">
        <f t="shared" si="27"/>
        <v>33509250</v>
      </c>
      <c r="K318" s="21">
        <v>1</v>
      </c>
      <c r="N318" t="str">
        <v>M1-11.5-13</v>
      </c>
      <c r="O318">
        <v>76.75</v>
      </c>
      <c r="P318" s="19">
        <v>33509250</v>
      </c>
    </row>
    <row r="319" spans="5:16" x14ac:dyDescent="0.25">
      <c r="E319" s="1">
        <f t="shared" si="24"/>
        <v>313</v>
      </c>
      <c r="F319" s="10" t="str">
        <f t="shared" si="33"/>
        <v>M1-11.5-13.5</v>
      </c>
      <c r="G319" s="14">
        <f t="shared" si="34"/>
        <v>11.5</v>
      </c>
      <c r="H319" s="14">
        <f t="shared" si="35"/>
        <v>13.5</v>
      </c>
      <c r="I319" s="4">
        <f t="shared" si="26"/>
        <v>79.625</v>
      </c>
      <c r="J319" s="2">
        <f t="shared" si="27"/>
        <v>34633375</v>
      </c>
      <c r="K319" s="21">
        <v>1</v>
      </c>
      <c r="N319" t="str">
        <v>M1-11.5-13.5</v>
      </c>
      <c r="O319">
        <v>79.625</v>
      </c>
      <c r="P319" s="19">
        <v>34633375</v>
      </c>
    </row>
    <row r="320" spans="5:16" x14ac:dyDescent="0.25">
      <c r="E320" s="1">
        <f t="shared" si="24"/>
        <v>314</v>
      </c>
      <c r="F320" s="10" t="str">
        <f t="shared" si="33"/>
        <v>M1-11.5-14</v>
      </c>
      <c r="G320" s="14">
        <f t="shared" si="34"/>
        <v>11.5</v>
      </c>
      <c r="H320" s="14">
        <f t="shared" si="35"/>
        <v>14</v>
      </c>
      <c r="I320" s="4">
        <f t="shared" si="26"/>
        <v>82.5</v>
      </c>
      <c r="J320" s="2">
        <f t="shared" si="27"/>
        <v>35757500</v>
      </c>
      <c r="K320" s="21">
        <v>1</v>
      </c>
      <c r="N320" t="str">
        <v>M1-11.5-14</v>
      </c>
      <c r="O320">
        <v>82.5</v>
      </c>
      <c r="P320" s="19">
        <v>35757500</v>
      </c>
    </row>
    <row r="321" spans="5:16" x14ac:dyDescent="0.25">
      <c r="E321" s="1">
        <f t="shared" si="24"/>
        <v>315</v>
      </c>
      <c r="F321" s="10" t="str">
        <f t="shared" si="33"/>
        <v>M1-11.5-14.5</v>
      </c>
      <c r="G321" s="14">
        <f t="shared" si="34"/>
        <v>11.5</v>
      </c>
      <c r="H321" s="14">
        <f t="shared" si="35"/>
        <v>14.5</v>
      </c>
      <c r="I321" s="4">
        <f t="shared" si="26"/>
        <v>85.375</v>
      </c>
      <c r="J321" s="2">
        <f t="shared" si="27"/>
        <v>36881625</v>
      </c>
      <c r="K321" s="21">
        <v>1</v>
      </c>
      <c r="N321" t="str">
        <v>M1-11.5-14.5</v>
      </c>
      <c r="O321">
        <v>85.375</v>
      </c>
      <c r="P321" s="19">
        <v>36881625</v>
      </c>
    </row>
    <row r="322" spans="5:16" x14ac:dyDescent="0.25">
      <c r="E322" s="1">
        <f t="shared" si="24"/>
        <v>316</v>
      </c>
      <c r="F322" s="10" t="str">
        <f t="shared" si="33"/>
        <v>M1-11.5-15</v>
      </c>
      <c r="G322" s="14">
        <f t="shared" si="34"/>
        <v>11.5</v>
      </c>
      <c r="H322" s="14">
        <f t="shared" si="35"/>
        <v>15</v>
      </c>
      <c r="I322" s="4">
        <f t="shared" si="26"/>
        <v>88.25</v>
      </c>
      <c r="J322" s="2">
        <f t="shared" si="27"/>
        <v>38005750</v>
      </c>
      <c r="K322" s="21">
        <v>1</v>
      </c>
      <c r="N322" t="str">
        <v>M1-11.5-15</v>
      </c>
      <c r="O322">
        <v>88.25</v>
      </c>
      <c r="P322" s="19">
        <v>38005750</v>
      </c>
    </row>
    <row r="323" spans="5:16" x14ac:dyDescent="0.25">
      <c r="E323" s="1">
        <f t="shared" si="24"/>
        <v>317</v>
      </c>
      <c r="F323" s="10" t="str">
        <f t="shared" si="33"/>
        <v>M1-11.5-15.5</v>
      </c>
      <c r="G323" s="14">
        <f t="shared" si="34"/>
        <v>11.5</v>
      </c>
      <c r="H323" s="14">
        <f t="shared" si="35"/>
        <v>15.5</v>
      </c>
      <c r="I323" s="4">
        <f t="shared" si="26"/>
        <v>91.125</v>
      </c>
      <c r="J323" s="2">
        <f t="shared" si="27"/>
        <v>39129875</v>
      </c>
      <c r="K323" s="21">
        <v>1</v>
      </c>
      <c r="N323" t="str">
        <v>M1-11.5-15.5</v>
      </c>
      <c r="O323">
        <v>91.125</v>
      </c>
      <c r="P323" s="19">
        <v>39129875</v>
      </c>
    </row>
    <row r="324" spans="5:16" x14ac:dyDescent="0.25">
      <c r="E324" s="1">
        <f t="shared" si="24"/>
        <v>318</v>
      </c>
      <c r="F324" s="10" t="str">
        <f t="shared" si="33"/>
        <v>M1-11.5-16</v>
      </c>
      <c r="G324" s="14">
        <f t="shared" si="34"/>
        <v>11.5</v>
      </c>
      <c r="H324" s="14">
        <f t="shared" si="35"/>
        <v>16</v>
      </c>
      <c r="I324" s="4">
        <f t="shared" si="26"/>
        <v>94</v>
      </c>
      <c r="J324" s="2">
        <f t="shared" si="27"/>
        <v>40254000</v>
      </c>
      <c r="K324" s="21">
        <v>1</v>
      </c>
      <c r="N324" t="str">
        <v>M1-11.5-16</v>
      </c>
      <c r="O324">
        <v>94</v>
      </c>
      <c r="P324" s="19">
        <v>40254000</v>
      </c>
    </row>
    <row r="325" spans="5:16" x14ac:dyDescent="0.25">
      <c r="E325" s="1">
        <f t="shared" si="24"/>
        <v>319</v>
      </c>
      <c r="F325" s="10" t="str">
        <f t="shared" si="33"/>
        <v>M1-11.5-16.5</v>
      </c>
      <c r="G325" s="14">
        <f t="shared" si="34"/>
        <v>11.5</v>
      </c>
      <c r="H325" s="14">
        <f t="shared" si="35"/>
        <v>16.5</v>
      </c>
      <c r="I325" s="4">
        <f t="shared" si="26"/>
        <v>96.875</v>
      </c>
      <c r="J325" s="2">
        <f t="shared" si="27"/>
        <v>41378125</v>
      </c>
      <c r="K325" s="21">
        <v>1</v>
      </c>
      <c r="N325" t="str">
        <v>M1-11.5-16.5</v>
      </c>
      <c r="O325">
        <v>96.875</v>
      </c>
      <c r="P325" s="19">
        <v>41378125</v>
      </c>
    </row>
    <row r="326" spans="5:16" x14ac:dyDescent="0.25">
      <c r="E326" s="1">
        <f t="shared" si="24"/>
        <v>320</v>
      </c>
      <c r="F326" s="10" t="str">
        <f t="shared" si="33"/>
        <v>M1-11.5-17</v>
      </c>
      <c r="G326" s="14">
        <f t="shared" si="34"/>
        <v>11.5</v>
      </c>
      <c r="H326" s="14">
        <f t="shared" si="35"/>
        <v>17</v>
      </c>
      <c r="I326" s="4">
        <f t="shared" si="26"/>
        <v>99.75</v>
      </c>
      <c r="J326" s="2">
        <f t="shared" si="27"/>
        <v>42502250</v>
      </c>
      <c r="K326" s="21">
        <v>1</v>
      </c>
      <c r="N326" t="str">
        <v>M1-11.5-17</v>
      </c>
      <c r="O326">
        <v>99.75</v>
      </c>
      <c r="P326" s="19">
        <v>42502250</v>
      </c>
    </row>
    <row r="327" spans="5:16" x14ac:dyDescent="0.25">
      <c r="E327" s="1">
        <f t="shared" si="24"/>
        <v>321</v>
      </c>
      <c r="F327" s="10" t="str">
        <f>$C$4&amp;"-"&amp;G327&amp;"-"&amp;H327</f>
        <v>M1-11.5-17.5</v>
      </c>
      <c r="G327" s="14">
        <f>$G$3+ROUNDDOWN($E326/($I$4+1),0)*0.5</f>
        <v>11.5</v>
      </c>
      <c r="H327" s="14">
        <f>IF(MOD(E327-1,$I$4+1)=0,$H$3,H326+0.5)</f>
        <v>17.5</v>
      </c>
      <c r="I327" s="4">
        <f t="shared" ref="I327:I328" si="36">SUM((G327*H327)/4,1)*2</f>
        <v>102.625</v>
      </c>
      <c r="J327" s="2">
        <f t="shared" ref="J327:J328" si="37">ROUND(SUM(I327*$C$6,$C$5),0)</f>
        <v>43626375</v>
      </c>
      <c r="K327" s="21">
        <v>1</v>
      </c>
      <c r="N327" t="str">
        <v>M1-11.5-17.5</v>
      </c>
      <c r="O327">
        <v>102.625</v>
      </c>
      <c r="P327" s="19">
        <v>43626375</v>
      </c>
    </row>
    <row r="328" spans="5:16" x14ac:dyDescent="0.25">
      <c r="E328" s="1">
        <f t="shared" ref="E328" si="38">ROW()-6</f>
        <v>322</v>
      </c>
      <c r="F328" s="10" t="str">
        <f t="shared" ref="F328" si="39">$C$4&amp;"-"&amp;G328&amp;"-"&amp;H328</f>
        <v>M1-11.5-18</v>
      </c>
      <c r="G328" s="14">
        <f t="shared" ref="G328" si="40">$G$3+ROUNDDOWN($E327/($I$4+1),0)*0.5</f>
        <v>11.5</v>
      </c>
      <c r="H328" s="14">
        <f t="shared" ref="H328" si="41">IF(MOD(E328-1,$I$4+1)=0,$H$3,H327+0.5)</f>
        <v>18</v>
      </c>
      <c r="I328" s="4">
        <f t="shared" si="36"/>
        <v>105.5</v>
      </c>
      <c r="J328" s="2">
        <f t="shared" si="37"/>
        <v>44750500</v>
      </c>
      <c r="K328" s="21">
        <v>1</v>
      </c>
      <c r="N328" t="str">
        <v>M1-11.5-18</v>
      </c>
      <c r="O328">
        <v>105.5</v>
      </c>
      <c r="P328" s="19">
        <v>44750500</v>
      </c>
    </row>
    <row r="329" spans="5:16" x14ac:dyDescent="0.25">
      <c r="P329" s="19"/>
    </row>
    <row r="330" spans="5:16" x14ac:dyDescent="0.25">
      <c r="P330" s="19"/>
    </row>
    <row r="331" spans="5:16" x14ac:dyDescent="0.25">
      <c r="P331" s="19"/>
    </row>
    <row r="332" spans="5:16" x14ac:dyDescent="0.25">
      <c r="P332" s="19"/>
    </row>
    <row r="333" spans="5:16" x14ac:dyDescent="0.25">
      <c r="P333" s="19"/>
    </row>
    <row r="334" spans="5:16" x14ac:dyDescent="0.25">
      <c r="P334" s="19"/>
    </row>
    <row r="335" spans="5:16" x14ac:dyDescent="0.25">
      <c r="P335" s="19"/>
    </row>
    <row r="336" spans="5:16" x14ac:dyDescent="0.25">
      <c r="P336" s="19"/>
    </row>
    <row r="337" spans="16:16" x14ac:dyDescent="0.25">
      <c r="P337" s="19"/>
    </row>
    <row r="338" spans="16:16" x14ac:dyDescent="0.25">
      <c r="P338" s="19"/>
    </row>
    <row r="339" spans="16:16" x14ac:dyDescent="0.25">
      <c r="P339" s="19"/>
    </row>
    <row r="340" spans="16:16" x14ac:dyDescent="0.25">
      <c r="P340" s="19"/>
    </row>
    <row r="341" spans="16:16" x14ac:dyDescent="0.25">
      <c r="P341" s="19"/>
    </row>
    <row r="342" spans="16:16" x14ac:dyDescent="0.25">
      <c r="P342" s="19"/>
    </row>
    <row r="343" spans="16:16" x14ac:dyDescent="0.25">
      <c r="P343" s="19"/>
    </row>
    <row r="344" spans="16:16" x14ac:dyDescent="0.25">
      <c r="P344" s="19"/>
    </row>
    <row r="345" spans="16:16" x14ac:dyDescent="0.25">
      <c r="P345" s="19"/>
    </row>
    <row r="346" spans="16:16" x14ac:dyDescent="0.25">
      <c r="P346" s="19"/>
    </row>
    <row r="347" spans="16:16" x14ac:dyDescent="0.25">
      <c r="P347" s="19"/>
    </row>
    <row r="348" spans="16:16" x14ac:dyDescent="0.25">
      <c r="P348" s="19"/>
    </row>
    <row r="349" spans="16:16" x14ac:dyDescent="0.25">
      <c r="P349" s="19"/>
    </row>
    <row r="350" spans="16:16" x14ac:dyDescent="0.25">
      <c r="P350" s="19"/>
    </row>
    <row r="351" spans="16:16" x14ac:dyDescent="0.25">
      <c r="P351" s="19"/>
    </row>
    <row r="352" spans="16:16" x14ac:dyDescent="0.25">
      <c r="P352" s="19"/>
    </row>
    <row r="353" spans="16:16" x14ac:dyDescent="0.25">
      <c r="P353" s="19"/>
    </row>
    <row r="354" spans="16:16" x14ac:dyDescent="0.25">
      <c r="P354" s="19"/>
    </row>
    <row r="355" spans="16:16" x14ac:dyDescent="0.25">
      <c r="P355" s="19"/>
    </row>
    <row r="356" spans="16:16" x14ac:dyDescent="0.25">
      <c r="P356" s="19"/>
    </row>
    <row r="357" spans="16:16" x14ac:dyDescent="0.25">
      <c r="P357" s="19"/>
    </row>
    <row r="358" spans="16:16" x14ac:dyDescent="0.25">
      <c r="P358" s="19"/>
    </row>
    <row r="359" spans="16:16" x14ac:dyDescent="0.25">
      <c r="P359" s="19"/>
    </row>
    <row r="360" spans="16:16" x14ac:dyDescent="0.25">
      <c r="P360" s="19"/>
    </row>
    <row r="361" spans="16:16" x14ac:dyDescent="0.25">
      <c r="P361" s="19"/>
    </row>
    <row r="362" spans="16:16" x14ac:dyDescent="0.25">
      <c r="P362" s="19"/>
    </row>
    <row r="363" spans="16:16" x14ac:dyDescent="0.25">
      <c r="P363" s="19"/>
    </row>
    <row r="364" spans="16:16" x14ac:dyDescent="0.25">
      <c r="P364" s="19"/>
    </row>
    <row r="365" spans="16:16" x14ac:dyDescent="0.25">
      <c r="P365" s="19"/>
    </row>
    <row r="366" spans="16:16" x14ac:dyDescent="0.25">
      <c r="P366" s="19"/>
    </row>
    <row r="367" spans="16:16" x14ac:dyDescent="0.25">
      <c r="P367" s="19"/>
    </row>
    <row r="368" spans="16:16" x14ac:dyDescent="0.25">
      <c r="P368" s="19"/>
    </row>
    <row r="369" spans="16:16" x14ac:dyDescent="0.25">
      <c r="P369" s="19"/>
    </row>
    <row r="370" spans="16:16" x14ac:dyDescent="0.25">
      <c r="P370" s="19"/>
    </row>
    <row r="371" spans="16:16" x14ac:dyDescent="0.25">
      <c r="P371" s="19"/>
    </row>
    <row r="372" spans="16:16" x14ac:dyDescent="0.25">
      <c r="P372" s="19"/>
    </row>
    <row r="373" spans="16:16" x14ac:dyDescent="0.25">
      <c r="P373" s="19"/>
    </row>
    <row r="374" spans="16:16" x14ac:dyDescent="0.25">
      <c r="P374" s="19"/>
    </row>
    <row r="375" spans="16:16" x14ac:dyDescent="0.25">
      <c r="P375" s="19"/>
    </row>
    <row r="376" spans="16:16" x14ac:dyDescent="0.25">
      <c r="P376" s="19"/>
    </row>
    <row r="377" spans="16:16" x14ac:dyDescent="0.25">
      <c r="P377" s="19"/>
    </row>
    <row r="378" spans="16:16" x14ac:dyDescent="0.25">
      <c r="P378" s="19"/>
    </row>
    <row r="379" spans="16:16" x14ac:dyDescent="0.25">
      <c r="P379" s="19"/>
    </row>
    <row r="380" spans="16:16" x14ac:dyDescent="0.25">
      <c r="P380" s="19"/>
    </row>
    <row r="381" spans="16:16" x14ac:dyDescent="0.25">
      <c r="P381" s="19"/>
    </row>
    <row r="382" spans="16:16" x14ac:dyDescent="0.25">
      <c r="P382" s="19"/>
    </row>
    <row r="383" spans="16:16" x14ac:dyDescent="0.25">
      <c r="P383" s="19"/>
    </row>
    <row r="384" spans="16:16" x14ac:dyDescent="0.25">
      <c r="P384" s="19"/>
    </row>
    <row r="385" spans="16:16" x14ac:dyDescent="0.25">
      <c r="P385" s="19"/>
    </row>
    <row r="386" spans="16:16" x14ac:dyDescent="0.25">
      <c r="P386" s="19"/>
    </row>
    <row r="387" spans="16:16" x14ac:dyDescent="0.25">
      <c r="P387" s="19"/>
    </row>
    <row r="388" spans="16:16" x14ac:dyDescent="0.25">
      <c r="P388" s="19"/>
    </row>
    <row r="389" spans="16:16" x14ac:dyDescent="0.25">
      <c r="P389" s="19"/>
    </row>
    <row r="390" spans="16:16" x14ac:dyDescent="0.25">
      <c r="P390" s="19"/>
    </row>
    <row r="391" spans="16:16" x14ac:dyDescent="0.25">
      <c r="P391" s="19"/>
    </row>
    <row r="392" spans="16:16" x14ac:dyDescent="0.25">
      <c r="P392" s="19"/>
    </row>
    <row r="393" spans="16:16" x14ac:dyDescent="0.25">
      <c r="P393" s="19"/>
    </row>
    <row r="394" spans="16:16" x14ac:dyDescent="0.25">
      <c r="P394" s="19"/>
    </row>
    <row r="395" spans="16:16" x14ac:dyDescent="0.25">
      <c r="P395" s="19"/>
    </row>
    <row r="396" spans="16:16" x14ac:dyDescent="0.25">
      <c r="P396" s="19"/>
    </row>
    <row r="397" spans="16:16" x14ac:dyDescent="0.25">
      <c r="P397" s="19"/>
    </row>
    <row r="398" spans="16:16" x14ac:dyDescent="0.25">
      <c r="P398" s="19"/>
    </row>
    <row r="399" spans="16:16" x14ac:dyDescent="0.25">
      <c r="P399" s="19"/>
    </row>
    <row r="400" spans="16:16" x14ac:dyDescent="0.25">
      <c r="P400" s="19"/>
    </row>
    <row r="401" spans="16:16" x14ac:dyDescent="0.25">
      <c r="P401" s="19"/>
    </row>
    <row r="402" spans="16:16" x14ac:dyDescent="0.25">
      <c r="P402" s="19"/>
    </row>
    <row r="403" spans="16:16" x14ac:dyDescent="0.25">
      <c r="P403" s="19"/>
    </row>
    <row r="404" spans="16:16" x14ac:dyDescent="0.25">
      <c r="P404" s="19"/>
    </row>
    <row r="405" spans="16:16" x14ac:dyDescent="0.25">
      <c r="P405" s="19"/>
    </row>
    <row r="406" spans="16:16" x14ac:dyDescent="0.25">
      <c r="P406" s="19"/>
    </row>
    <row r="407" spans="16:16" x14ac:dyDescent="0.25">
      <c r="P407" s="19"/>
    </row>
    <row r="408" spans="16:16" x14ac:dyDescent="0.25">
      <c r="P408" s="19"/>
    </row>
    <row r="409" spans="16:16" x14ac:dyDescent="0.25">
      <c r="P409" s="19"/>
    </row>
    <row r="410" spans="16:16" x14ac:dyDescent="0.25">
      <c r="P410" s="19"/>
    </row>
    <row r="411" spans="16:16" x14ac:dyDescent="0.25">
      <c r="P411" s="19"/>
    </row>
    <row r="412" spans="16:16" x14ac:dyDescent="0.25">
      <c r="P412" s="19"/>
    </row>
    <row r="413" spans="16:16" x14ac:dyDescent="0.25">
      <c r="P413" s="19"/>
    </row>
    <row r="414" spans="16:16" x14ac:dyDescent="0.25">
      <c r="P414" s="19"/>
    </row>
    <row r="415" spans="16:16" x14ac:dyDescent="0.25">
      <c r="P415" s="19"/>
    </row>
    <row r="416" spans="16:16" x14ac:dyDescent="0.25">
      <c r="P416" s="19"/>
    </row>
    <row r="417" spans="16:16" x14ac:dyDescent="0.25">
      <c r="P417" s="19"/>
    </row>
    <row r="418" spans="16:16" x14ac:dyDescent="0.25">
      <c r="P418" s="19"/>
    </row>
    <row r="419" spans="16:16" x14ac:dyDescent="0.25">
      <c r="P419" s="19"/>
    </row>
    <row r="420" spans="16:16" x14ac:dyDescent="0.25">
      <c r="P420" s="19"/>
    </row>
    <row r="421" spans="16:16" x14ac:dyDescent="0.25">
      <c r="P421" s="19"/>
    </row>
    <row r="422" spans="16:16" x14ac:dyDescent="0.25">
      <c r="P422" s="19"/>
    </row>
    <row r="423" spans="16:16" x14ac:dyDescent="0.25">
      <c r="P423" s="19"/>
    </row>
    <row r="424" spans="16:16" x14ac:dyDescent="0.25">
      <c r="P424" s="19"/>
    </row>
    <row r="425" spans="16:16" x14ac:dyDescent="0.25">
      <c r="P425" s="19"/>
    </row>
    <row r="426" spans="16:16" x14ac:dyDescent="0.25">
      <c r="P426" s="19"/>
    </row>
    <row r="427" spans="16:16" x14ac:dyDescent="0.25">
      <c r="P427" s="19"/>
    </row>
    <row r="428" spans="16:16" x14ac:dyDescent="0.25">
      <c r="P428" s="19"/>
    </row>
    <row r="429" spans="16:16" x14ac:dyDescent="0.25">
      <c r="P429" s="19"/>
    </row>
    <row r="430" spans="16:16" x14ac:dyDescent="0.25">
      <c r="P430" s="19"/>
    </row>
    <row r="431" spans="16:16" x14ac:dyDescent="0.25">
      <c r="P431" s="19"/>
    </row>
    <row r="432" spans="16:16" x14ac:dyDescent="0.25">
      <c r="P432" s="19"/>
    </row>
    <row r="433" spans="16:16" x14ac:dyDescent="0.25">
      <c r="P433" s="19"/>
    </row>
    <row r="434" spans="16:16" x14ac:dyDescent="0.25">
      <c r="P434" s="19"/>
    </row>
    <row r="435" spans="16:16" x14ac:dyDescent="0.25">
      <c r="P435" s="19"/>
    </row>
    <row r="436" spans="16:16" x14ac:dyDescent="0.25">
      <c r="P436" s="19"/>
    </row>
    <row r="437" spans="16:16" x14ac:dyDescent="0.25">
      <c r="P437" s="19"/>
    </row>
    <row r="438" spans="16:16" x14ac:dyDescent="0.25">
      <c r="P438" s="19"/>
    </row>
    <row r="439" spans="16:16" x14ac:dyDescent="0.25">
      <c r="P439" s="19"/>
    </row>
    <row r="440" spans="16:16" x14ac:dyDescent="0.25">
      <c r="P440" s="19"/>
    </row>
    <row r="441" spans="16:16" x14ac:dyDescent="0.25">
      <c r="P441" s="19"/>
    </row>
    <row r="442" spans="16:16" x14ac:dyDescent="0.25">
      <c r="P442" s="19"/>
    </row>
    <row r="443" spans="16:16" x14ac:dyDescent="0.25">
      <c r="P443" s="19"/>
    </row>
    <row r="444" spans="16:16" x14ac:dyDescent="0.25">
      <c r="P444" s="19"/>
    </row>
    <row r="445" spans="16:16" x14ac:dyDescent="0.25">
      <c r="P445" s="19"/>
    </row>
    <row r="446" spans="16:16" x14ac:dyDescent="0.25">
      <c r="P446" s="19"/>
    </row>
    <row r="447" spans="16:16" x14ac:dyDescent="0.25">
      <c r="P447" s="19"/>
    </row>
    <row r="448" spans="16:16" x14ac:dyDescent="0.25">
      <c r="P448" s="19"/>
    </row>
    <row r="449" spans="16:16" x14ac:dyDescent="0.25">
      <c r="P449" s="19"/>
    </row>
    <row r="450" spans="16:16" x14ac:dyDescent="0.25">
      <c r="P450" s="19"/>
    </row>
    <row r="451" spans="16:16" x14ac:dyDescent="0.25">
      <c r="P451" s="19"/>
    </row>
    <row r="452" spans="16:16" x14ac:dyDescent="0.25">
      <c r="P452" s="19"/>
    </row>
    <row r="453" spans="16:16" x14ac:dyDescent="0.25">
      <c r="P453" s="19"/>
    </row>
    <row r="454" spans="16:16" x14ac:dyDescent="0.25">
      <c r="P454" s="19"/>
    </row>
    <row r="455" spans="16:16" x14ac:dyDescent="0.25">
      <c r="P455" s="19"/>
    </row>
    <row r="456" spans="16:16" x14ac:dyDescent="0.25">
      <c r="P456" s="19"/>
    </row>
    <row r="457" spans="16:16" x14ac:dyDescent="0.25">
      <c r="P457" s="19"/>
    </row>
    <row r="458" spans="16:16" x14ac:dyDescent="0.25">
      <c r="P458" s="19"/>
    </row>
    <row r="459" spans="16:16" x14ac:dyDescent="0.25">
      <c r="P459" s="19"/>
    </row>
    <row r="460" spans="16:16" x14ac:dyDescent="0.25">
      <c r="P460" s="19"/>
    </row>
    <row r="461" spans="16:16" x14ac:dyDescent="0.25">
      <c r="P461" s="19"/>
    </row>
    <row r="462" spans="16:16" x14ac:dyDescent="0.25">
      <c r="P462" s="19"/>
    </row>
    <row r="463" spans="16:16" x14ac:dyDescent="0.25">
      <c r="P463" s="19"/>
    </row>
    <row r="464" spans="16:16" x14ac:dyDescent="0.25">
      <c r="P464" s="19"/>
    </row>
    <row r="465" spans="16:16" x14ac:dyDescent="0.25">
      <c r="P465" s="19"/>
    </row>
    <row r="466" spans="16:16" x14ac:dyDescent="0.25">
      <c r="P466" s="19"/>
    </row>
    <row r="467" spans="16:16" x14ac:dyDescent="0.25">
      <c r="P467" s="19"/>
    </row>
    <row r="468" spans="16:16" x14ac:dyDescent="0.25">
      <c r="P468" s="19"/>
    </row>
    <row r="469" spans="16:16" x14ac:dyDescent="0.25">
      <c r="P469" s="19"/>
    </row>
    <row r="470" spans="16:16" x14ac:dyDescent="0.25">
      <c r="P470" s="19"/>
    </row>
    <row r="471" spans="16:16" x14ac:dyDescent="0.25">
      <c r="P471" s="19"/>
    </row>
    <row r="472" spans="16:16" x14ac:dyDescent="0.25">
      <c r="P472" s="19"/>
    </row>
    <row r="473" spans="16:16" x14ac:dyDescent="0.25">
      <c r="P473" s="19"/>
    </row>
    <row r="474" spans="16:16" x14ac:dyDescent="0.25">
      <c r="P474" s="19"/>
    </row>
    <row r="475" spans="16:16" x14ac:dyDescent="0.25">
      <c r="P475" s="19"/>
    </row>
    <row r="476" spans="16:16" x14ac:dyDescent="0.25">
      <c r="P476" s="19"/>
    </row>
    <row r="477" spans="16:16" x14ac:dyDescent="0.25">
      <c r="P477" s="19"/>
    </row>
    <row r="478" spans="16:16" x14ac:dyDescent="0.25">
      <c r="P478" s="19"/>
    </row>
    <row r="479" spans="16:16" x14ac:dyDescent="0.25">
      <c r="P479" s="19"/>
    </row>
    <row r="480" spans="16:16" x14ac:dyDescent="0.25">
      <c r="P480" s="19"/>
    </row>
    <row r="481" spans="16:16" x14ac:dyDescent="0.25">
      <c r="P481" s="19"/>
    </row>
    <row r="482" spans="16:16" x14ac:dyDescent="0.25">
      <c r="P482" s="19"/>
    </row>
    <row r="483" spans="16:16" x14ac:dyDescent="0.25">
      <c r="P483" s="19"/>
    </row>
    <row r="484" spans="16:16" x14ac:dyDescent="0.25">
      <c r="P484" s="19"/>
    </row>
    <row r="485" spans="16:16" x14ac:dyDescent="0.25">
      <c r="P485" s="19"/>
    </row>
    <row r="486" spans="16:16" x14ac:dyDescent="0.25">
      <c r="P486" s="19"/>
    </row>
    <row r="487" spans="16:16" x14ac:dyDescent="0.25">
      <c r="P487" s="19"/>
    </row>
    <row r="488" spans="16:16" x14ac:dyDescent="0.25">
      <c r="P488" s="19"/>
    </row>
    <row r="489" spans="16:16" x14ac:dyDescent="0.25">
      <c r="P489" s="19"/>
    </row>
    <row r="490" spans="16:16" x14ac:dyDescent="0.25">
      <c r="P490" s="19"/>
    </row>
    <row r="491" spans="16:16" x14ac:dyDescent="0.25">
      <c r="P491" s="19"/>
    </row>
    <row r="492" spans="16:16" x14ac:dyDescent="0.25">
      <c r="P492" s="19"/>
    </row>
    <row r="493" spans="16:16" x14ac:dyDescent="0.25">
      <c r="P493" s="19"/>
    </row>
    <row r="494" spans="16:16" x14ac:dyDescent="0.25">
      <c r="P494" s="19"/>
    </row>
    <row r="495" spans="16:16" x14ac:dyDescent="0.25">
      <c r="P495" s="19"/>
    </row>
    <row r="496" spans="16:16" x14ac:dyDescent="0.25">
      <c r="P496" s="19"/>
    </row>
    <row r="497" spans="16:16" x14ac:dyDescent="0.25">
      <c r="P497" s="19"/>
    </row>
    <row r="498" spans="16:16" x14ac:dyDescent="0.25">
      <c r="P498" s="19"/>
    </row>
    <row r="499" spans="16:16" x14ac:dyDescent="0.25">
      <c r="P499" s="19"/>
    </row>
    <row r="500" spans="16:16" x14ac:dyDescent="0.25">
      <c r="P500" s="19"/>
    </row>
    <row r="501" spans="16:16" x14ac:dyDescent="0.25">
      <c r="P501" s="19"/>
    </row>
    <row r="502" spans="16:16" x14ac:dyDescent="0.25">
      <c r="P502" s="19"/>
    </row>
    <row r="503" spans="16:16" x14ac:dyDescent="0.25">
      <c r="P503" s="19"/>
    </row>
    <row r="504" spans="16:16" x14ac:dyDescent="0.25">
      <c r="P504" s="19"/>
    </row>
    <row r="505" spans="16:16" x14ac:dyDescent="0.25">
      <c r="P505" s="19"/>
    </row>
    <row r="506" spans="16:16" x14ac:dyDescent="0.25">
      <c r="P506" s="19"/>
    </row>
    <row r="507" spans="16:16" x14ac:dyDescent="0.25">
      <c r="P507" s="19"/>
    </row>
    <row r="508" spans="16:16" x14ac:dyDescent="0.25">
      <c r="P508" s="19"/>
    </row>
    <row r="509" spans="16:16" x14ac:dyDescent="0.25">
      <c r="P509" s="19"/>
    </row>
    <row r="510" spans="16:16" x14ac:dyDescent="0.25">
      <c r="P510" s="19"/>
    </row>
    <row r="511" spans="16:16" x14ac:dyDescent="0.25">
      <c r="P511" s="19"/>
    </row>
    <row r="512" spans="16:16" x14ac:dyDescent="0.25">
      <c r="P512" s="19"/>
    </row>
    <row r="513" spans="16:16" x14ac:dyDescent="0.25">
      <c r="P513" s="19"/>
    </row>
    <row r="514" spans="16:16" x14ac:dyDescent="0.25">
      <c r="P514" s="19"/>
    </row>
    <row r="515" spans="16:16" x14ac:dyDescent="0.25">
      <c r="P515" s="19"/>
    </row>
    <row r="516" spans="16:16" x14ac:dyDescent="0.25">
      <c r="P516" s="19"/>
    </row>
    <row r="517" spans="16:16" x14ac:dyDescent="0.25">
      <c r="P517" s="19"/>
    </row>
    <row r="518" spans="16:16" x14ac:dyDescent="0.25">
      <c r="P518" s="19"/>
    </row>
    <row r="519" spans="16:16" x14ac:dyDescent="0.25">
      <c r="P519" s="19"/>
    </row>
    <row r="520" spans="16:16" x14ac:dyDescent="0.25">
      <c r="P520" s="19"/>
    </row>
    <row r="521" spans="16:16" x14ac:dyDescent="0.25">
      <c r="P521" s="19"/>
    </row>
    <row r="522" spans="16:16" x14ac:dyDescent="0.25">
      <c r="P522" s="19"/>
    </row>
    <row r="523" spans="16:16" x14ac:dyDescent="0.25">
      <c r="P523" s="19"/>
    </row>
    <row r="524" spans="16:16" x14ac:dyDescent="0.25">
      <c r="P524" s="19"/>
    </row>
    <row r="525" spans="16:16" x14ac:dyDescent="0.25">
      <c r="P525" s="19"/>
    </row>
    <row r="526" spans="16:16" x14ac:dyDescent="0.25">
      <c r="P526" s="19"/>
    </row>
    <row r="527" spans="16:16" x14ac:dyDescent="0.25">
      <c r="P527" s="19"/>
    </row>
    <row r="528" spans="16:16" x14ac:dyDescent="0.25">
      <c r="P528" s="19"/>
    </row>
    <row r="529" spans="16:16" x14ac:dyDescent="0.25">
      <c r="P529" s="19"/>
    </row>
    <row r="530" spans="16:16" x14ac:dyDescent="0.25">
      <c r="P530" s="19"/>
    </row>
    <row r="531" spans="16:16" x14ac:dyDescent="0.25">
      <c r="P531" s="19"/>
    </row>
    <row r="532" spans="16:16" x14ac:dyDescent="0.25">
      <c r="P532" s="19"/>
    </row>
    <row r="533" spans="16:16" x14ac:dyDescent="0.25">
      <c r="P533" s="19"/>
    </row>
    <row r="534" spans="16:16" x14ac:dyDescent="0.25">
      <c r="P534" s="19"/>
    </row>
    <row r="535" spans="16:16" x14ac:dyDescent="0.25">
      <c r="P535" s="19"/>
    </row>
    <row r="536" spans="16:16" x14ac:dyDescent="0.25">
      <c r="P536" s="19"/>
    </row>
    <row r="537" spans="16:16" x14ac:dyDescent="0.25">
      <c r="P537" s="19"/>
    </row>
    <row r="538" spans="16:16" x14ac:dyDescent="0.25">
      <c r="P538" s="19"/>
    </row>
    <row r="539" spans="16:16" x14ac:dyDescent="0.25">
      <c r="P539" s="19"/>
    </row>
    <row r="540" spans="16:16" x14ac:dyDescent="0.25">
      <c r="P540" s="19"/>
    </row>
    <row r="541" spans="16:16" x14ac:dyDescent="0.25">
      <c r="P541" s="19"/>
    </row>
    <row r="542" spans="16:16" x14ac:dyDescent="0.25">
      <c r="P542" s="19"/>
    </row>
    <row r="543" spans="16:16" x14ac:dyDescent="0.25">
      <c r="P543" s="19"/>
    </row>
    <row r="544" spans="16:16" x14ac:dyDescent="0.25">
      <c r="P544" s="19"/>
    </row>
    <row r="545" spans="16:16" x14ac:dyDescent="0.25">
      <c r="P545" s="19"/>
    </row>
    <row r="546" spans="16:16" x14ac:dyDescent="0.25">
      <c r="P546" s="19"/>
    </row>
    <row r="547" spans="16:16" x14ac:dyDescent="0.25">
      <c r="P547" s="19"/>
    </row>
    <row r="548" spans="16:16" x14ac:dyDescent="0.25">
      <c r="P548" s="19"/>
    </row>
    <row r="549" spans="16:16" x14ac:dyDescent="0.25">
      <c r="P549" s="19"/>
    </row>
    <row r="550" spans="16:16" x14ac:dyDescent="0.25">
      <c r="P550" s="19"/>
    </row>
    <row r="551" spans="16:16" x14ac:dyDescent="0.25">
      <c r="P551" s="19"/>
    </row>
    <row r="552" spans="16:16" x14ac:dyDescent="0.25">
      <c r="P552" s="19"/>
    </row>
    <row r="553" spans="16:16" x14ac:dyDescent="0.25">
      <c r="P553" s="19"/>
    </row>
    <row r="554" spans="16:16" x14ac:dyDescent="0.25">
      <c r="P554" s="19"/>
    </row>
    <row r="555" spans="16:16" x14ac:dyDescent="0.25">
      <c r="P555" s="19"/>
    </row>
    <row r="556" spans="16:16" x14ac:dyDescent="0.25">
      <c r="P556" s="19"/>
    </row>
    <row r="557" spans="16:16" x14ac:dyDescent="0.25">
      <c r="P557" s="19"/>
    </row>
    <row r="558" spans="16:16" x14ac:dyDescent="0.25">
      <c r="P558" s="19"/>
    </row>
    <row r="559" spans="16:16" x14ac:dyDescent="0.25">
      <c r="P559" s="19"/>
    </row>
    <row r="560" spans="16:16" x14ac:dyDescent="0.25">
      <c r="P560" s="19"/>
    </row>
    <row r="561" spans="16:16" x14ac:dyDescent="0.25">
      <c r="P561" s="19"/>
    </row>
    <row r="562" spans="16:16" x14ac:dyDescent="0.25">
      <c r="P562" s="19"/>
    </row>
    <row r="563" spans="16:16" x14ac:dyDescent="0.25">
      <c r="P563" s="19"/>
    </row>
    <row r="564" spans="16:16" x14ac:dyDescent="0.25">
      <c r="P564" s="19"/>
    </row>
    <row r="565" spans="16:16" x14ac:dyDescent="0.25">
      <c r="P565" s="19"/>
    </row>
    <row r="566" spans="16:16" x14ac:dyDescent="0.25">
      <c r="P566" s="19"/>
    </row>
    <row r="567" spans="16:16" x14ac:dyDescent="0.25">
      <c r="P567" s="19"/>
    </row>
    <row r="568" spans="16:16" x14ac:dyDescent="0.25">
      <c r="P568" s="19"/>
    </row>
    <row r="569" spans="16:16" x14ac:dyDescent="0.25">
      <c r="P569" s="19"/>
    </row>
    <row r="570" spans="16:16" x14ac:dyDescent="0.25">
      <c r="P570" s="19"/>
    </row>
    <row r="571" spans="16:16" x14ac:dyDescent="0.25">
      <c r="P571" s="19"/>
    </row>
    <row r="572" spans="16:16" x14ac:dyDescent="0.25">
      <c r="P572" s="19"/>
    </row>
    <row r="573" spans="16:16" x14ac:dyDescent="0.25">
      <c r="P573" s="19"/>
    </row>
    <row r="574" spans="16:16" x14ac:dyDescent="0.25">
      <c r="P574" s="19"/>
    </row>
    <row r="575" spans="16:16" x14ac:dyDescent="0.25">
      <c r="P575" s="19"/>
    </row>
    <row r="576" spans="16:16" x14ac:dyDescent="0.25">
      <c r="P576" s="19"/>
    </row>
    <row r="577" spans="16:16" x14ac:dyDescent="0.25">
      <c r="P577" s="19"/>
    </row>
    <row r="578" spans="16:16" x14ac:dyDescent="0.25">
      <c r="P578" s="19"/>
    </row>
    <row r="579" spans="16:16" x14ac:dyDescent="0.25">
      <c r="P579" s="19"/>
    </row>
    <row r="580" spans="16:16" x14ac:dyDescent="0.25">
      <c r="P580" s="19"/>
    </row>
    <row r="581" spans="16:16" x14ac:dyDescent="0.25">
      <c r="P581" s="19"/>
    </row>
    <row r="582" spans="16:16" x14ac:dyDescent="0.25">
      <c r="P582" s="19"/>
    </row>
    <row r="583" spans="16:16" x14ac:dyDescent="0.25">
      <c r="P583" s="19"/>
    </row>
    <row r="584" spans="16:16" x14ac:dyDescent="0.25">
      <c r="P584" s="19"/>
    </row>
    <row r="585" spans="16:16" x14ac:dyDescent="0.25">
      <c r="P585" s="19"/>
    </row>
    <row r="586" spans="16:16" x14ac:dyDescent="0.25">
      <c r="P586" s="19"/>
    </row>
    <row r="587" spans="16:16" x14ac:dyDescent="0.25">
      <c r="P587" s="19"/>
    </row>
    <row r="588" spans="16:16" x14ac:dyDescent="0.25">
      <c r="P588" s="19"/>
    </row>
    <row r="589" spans="16:16" x14ac:dyDescent="0.25">
      <c r="P589" s="19"/>
    </row>
    <row r="590" spans="16:16" x14ac:dyDescent="0.25">
      <c r="P590" s="19"/>
    </row>
    <row r="591" spans="16:16" x14ac:dyDescent="0.25">
      <c r="P591" s="19"/>
    </row>
    <row r="592" spans="16:16" x14ac:dyDescent="0.25">
      <c r="P592" s="19"/>
    </row>
    <row r="593" spans="16:16" x14ac:dyDescent="0.25">
      <c r="P593" s="19"/>
    </row>
    <row r="594" spans="16:16" x14ac:dyDescent="0.25">
      <c r="P594" s="19"/>
    </row>
    <row r="595" spans="16:16" x14ac:dyDescent="0.25">
      <c r="P595" s="19"/>
    </row>
    <row r="596" spans="16:16" x14ac:dyDescent="0.25">
      <c r="P596" s="19"/>
    </row>
    <row r="597" spans="16:16" x14ac:dyDescent="0.25">
      <c r="P597" s="19"/>
    </row>
    <row r="598" spans="16:16" x14ac:dyDescent="0.25">
      <c r="P598" s="19"/>
    </row>
    <row r="599" spans="16:16" x14ac:dyDescent="0.25">
      <c r="P599" s="19"/>
    </row>
    <row r="600" spans="16:16" x14ac:dyDescent="0.25">
      <c r="P600" s="19"/>
    </row>
    <row r="601" spans="16:16" x14ac:dyDescent="0.25">
      <c r="P601" s="19"/>
    </row>
    <row r="602" spans="16:16" x14ac:dyDescent="0.25">
      <c r="P602" s="19"/>
    </row>
    <row r="603" spans="16:16" x14ac:dyDescent="0.25">
      <c r="P603" s="19"/>
    </row>
    <row r="604" spans="16:16" x14ac:dyDescent="0.25">
      <c r="P604" s="19"/>
    </row>
    <row r="605" spans="16:16" x14ac:dyDescent="0.25">
      <c r="P605" s="19"/>
    </row>
    <row r="606" spans="16:16" x14ac:dyDescent="0.25">
      <c r="P606" s="19"/>
    </row>
    <row r="607" spans="16:16" x14ac:dyDescent="0.25">
      <c r="P607" s="19"/>
    </row>
    <row r="608" spans="16:16" x14ac:dyDescent="0.25">
      <c r="P608" s="19"/>
    </row>
    <row r="609" spans="16:16" x14ac:dyDescent="0.25">
      <c r="P609" s="19"/>
    </row>
    <row r="610" spans="16:16" x14ac:dyDescent="0.25">
      <c r="P610" s="19"/>
    </row>
    <row r="611" spans="16:16" x14ac:dyDescent="0.25">
      <c r="P611" s="19"/>
    </row>
    <row r="612" spans="16:16" x14ac:dyDescent="0.25">
      <c r="P612" s="19"/>
    </row>
    <row r="613" spans="16:16" x14ac:dyDescent="0.25">
      <c r="P613" s="19"/>
    </row>
    <row r="614" spans="16:16" x14ac:dyDescent="0.25">
      <c r="P614" s="19"/>
    </row>
    <row r="615" spans="16:16" x14ac:dyDescent="0.25">
      <c r="P615" s="19"/>
    </row>
    <row r="616" spans="16:16" x14ac:dyDescent="0.25">
      <c r="P616" s="19"/>
    </row>
    <row r="617" spans="16:16" x14ac:dyDescent="0.25">
      <c r="P617" s="19"/>
    </row>
    <row r="618" spans="16:16" x14ac:dyDescent="0.25">
      <c r="P618" s="19"/>
    </row>
    <row r="619" spans="16:16" x14ac:dyDescent="0.25">
      <c r="P619" s="19"/>
    </row>
    <row r="620" spans="16:16" x14ac:dyDescent="0.25">
      <c r="P620" s="19"/>
    </row>
    <row r="621" spans="16:16" x14ac:dyDescent="0.25">
      <c r="P621" s="19"/>
    </row>
    <row r="622" spans="16:16" x14ac:dyDescent="0.25">
      <c r="P622" s="19"/>
    </row>
    <row r="623" spans="16:16" x14ac:dyDescent="0.25">
      <c r="P623" s="19"/>
    </row>
    <row r="624" spans="16:16" x14ac:dyDescent="0.25">
      <c r="P624" s="19"/>
    </row>
    <row r="625" spans="16:16" x14ac:dyDescent="0.25">
      <c r="P625" s="19"/>
    </row>
    <row r="626" spans="16:16" x14ac:dyDescent="0.25">
      <c r="P626" s="19"/>
    </row>
    <row r="627" spans="16:16" x14ac:dyDescent="0.25">
      <c r="P627" s="19"/>
    </row>
    <row r="628" spans="16:16" x14ac:dyDescent="0.25">
      <c r="P628" s="19"/>
    </row>
    <row r="629" spans="16:16" x14ac:dyDescent="0.25">
      <c r="P629" s="19"/>
    </row>
    <row r="630" spans="16:16" x14ac:dyDescent="0.25">
      <c r="P630" s="19"/>
    </row>
    <row r="631" spans="16:16" x14ac:dyDescent="0.25">
      <c r="P631" s="19"/>
    </row>
    <row r="632" spans="16:16" x14ac:dyDescent="0.25">
      <c r="P632" s="19"/>
    </row>
    <row r="633" spans="16:16" x14ac:dyDescent="0.25">
      <c r="P633" s="19"/>
    </row>
    <row r="634" spans="16:16" x14ac:dyDescent="0.25">
      <c r="P634" s="19"/>
    </row>
    <row r="635" spans="16:16" x14ac:dyDescent="0.25">
      <c r="P635" s="19"/>
    </row>
    <row r="636" spans="16:16" x14ac:dyDescent="0.25">
      <c r="P636" s="19"/>
    </row>
    <row r="637" spans="16:16" x14ac:dyDescent="0.25">
      <c r="P637" s="19"/>
    </row>
    <row r="638" spans="16:16" x14ac:dyDescent="0.25">
      <c r="P638" s="19"/>
    </row>
    <row r="639" spans="16:16" x14ac:dyDescent="0.25">
      <c r="P639" s="19"/>
    </row>
    <row r="640" spans="16:16" x14ac:dyDescent="0.25">
      <c r="P640" s="19"/>
    </row>
    <row r="641" spans="16:16" x14ac:dyDescent="0.25">
      <c r="P641" s="19"/>
    </row>
    <row r="642" spans="16:16" x14ac:dyDescent="0.25">
      <c r="P642" s="19"/>
    </row>
    <row r="643" spans="16:16" x14ac:dyDescent="0.25">
      <c r="P643" s="19"/>
    </row>
    <row r="644" spans="16:16" x14ac:dyDescent="0.25">
      <c r="P644" s="19"/>
    </row>
    <row r="645" spans="16:16" x14ac:dyDescent="0.25">
      <c r="P645" s="19"/>
    </row>
    <row r="646" spans="16:16" x14ac:dyDescent="0.25">
      <c r="P646" s="19"/>
    </row>
    <row r="647" spans="16:16" x14ac:dyDescent="0.25">
      <c r="P647" s="19"/>
    </row>
    <row r="648" spans="16:16" x14ac:dyDescent="0.25">
      <c r="P648" s="19"/>
    </row>
    <row r="649" spans="16:16" x14ac:dyDescent="0.25">
      <c r="P649" s="19"/>
    </row>
    <row r="650" spans="16:16" x14ac:dyDescent="0.25">
      <c r="P650" s="19"/>
    </row>
    <row r="651" spans="16:16" x14ac:dyDescent="0.25">
      <c r="P651" s="19"/>
    </row>
    <row r="652" spans="16:16" x14ac:dyDescent="0.25">
      <c r="P652" s="19"/>
    </row>
    <row r="653" spans="16:16" x14ac:dyDescent="0.25">
      <c r="P653" s="19"/>
    </row>
    <row r="654" spans="16:16" x14ac:dyDescent="0.25">
      <c r="P654" s="19"/>
    </row>
    <row r="655" spans="16:16" x14ac:dyDescent="0.25">
      <c r="P655" s="19"/>
    </row>
    <row r="656" spans="16:16" x14ac:dyDescent="0.25">
      <c r="P656" s="19"/>
    </row>
    <row r="657" spans="16:16" x14ac:dyDescent="0.25">
      <c r="P657" s="19"/>
    </row>
    <row r="658" spans="16:16" x14ac:dyDescent="0.25">
      <c r="P658" s="19"/>
    </row>
    <row r="659" spans="16:16" x14ac:dyDescent="0.25">
      <c r="P659" s="19"/>
    </row>
    <row r="660" spans="16:16" x14ac:dyDescent="0.25">
      <c r="P660" s="19"/>
    </row>
    <row r="661" spans="16:16" x14ac:dyDescent="0.25">
      <c r="P661" s="19"/>
    </row>
    <row r="662" spans="16:16" x14ac:dyDescent="0.25">
      <c r="P662" s="19"/>
    </row>
    <row r="663" spans="16:16" x14ac:dyDescent="0.25">
      <c r="P663" s="19"/>
    </row>
    <row r="664" spans="16:16" x14ac:dyDescent="0.25">
      <c r="P664" s="19"/>
    </row>
    <row r="665" spans="16:16" x14ac:dyDescent="0.25">
      <c r="P665" s="19"/>
    </row>
    <row r="666" spans="16:16" x14ac:dyDescent="0.25">
      <c r="P666" s="19"/>
    </row>
    <row r="667" spans="16:16" x14ac:dyDescent="0.25">
      <c r="P667" s="19"/>
    </row>
    <row r="668" spans="16:16" x14ac:dyDescent="0.25">
      <c r="P668" s="19"/>
    </row>
    <row r="669" spans="16:16" x14ac:dyDescent="0.25">
      <c r="P669" s="19"/>
    </row>
    <row r="670" spans="16:16" x14ac:dyDescent="0.25">
      <c r="P670" s="19"/>
    </row>
    <row r="671" spans="16:16" x14ac:dyDescent="0.25">
      <c r="P671" s="19"/>
    </row>
    <row r="672" spans="16:16" x14ac:dyDescent="0.25">
      <c r="P672" s="19"/>
    </row>
    <row r="673" spans="16:16" x14ac:dyDescent="0.25">
      <c r="P673" s="19"/>
    </row>
    <row r="674" spans="16:16" x14ac:dyDescent="0.25">
      <c r="P674" s="19"/>
    </row>
    <row r="675" spans="16:16" x14ac:dyDescent="0.25">
      <c r="P675" s="19"/>
    </row>
    <row r="676" spans="16:16" x14ac:dyDescent="0.25">
      <c r="P676" s="19"/>
    </row>
    <row r="677" spans="16:16" x14ac:dyDescent="0.25">
      <c r="P677" s="19"/>
    </row>
    <row r="678" spans="16:16" x14ac:dyDescent="0.25">
      <c r="P678" s="19"/>
    </row>
    <row r="679" spans="16:16" x14ac:dyDescent="0.25">
      <c r="P679" s="19"/>
    </row>
    <row r="680" spans="16:16" x14ac:dyDescent="0.25">
      <c r="P680" s="19"/>
    </row>
  </sheetData>
  <mergeCells count="1">
    <mergeCell ref="N4:P5"/>
  </mergeCells>
  <phoneticPr fontId="3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97C46-6DF2-48F4-A40B-CE431A752E00}">
  <sheetPr codeName="Sheet7">
    <tabColor theme="8" tint="-0.249977111117893"/>
  </sheetPr>
  <dimension ref="A2:T680"/>
  <sheetViews>
    <sheetView zoomScaleNormal="100" workbookViewId="0">
      <pane xSplit="5" ySplit="6" topLeftCell="F7" activePane="bottomRight" state="frozen"/>
      <selection activeCell="L249" sqref="K249:L249"/>
      <selection pane="topRight" activeCell="L249" sqref="K249:L249"/>
      <selection pane="bottomLeft" activeCell="L249" sqref="K249:L249"/>
      <selection pane="bottomRight" activeCell="T321" sqref="T321"/>
    </sheetView>
  </sheetViews>
  <sheetFormatPr defaultRowHeight="16.5" x14ac:dyDescent="0.25"/>
  <cols>
    <col min="1" max="1" width="2.25" style="15" customWidth="1"/>
    <col min="2" max="2" width="9.5" style="3" customWidth="1"/>
    <col min="3" max="3" width="18.375" customWidth="1"/>
    <col min="4" max="4" width="4.25" customWidth="1"/>
    <col min="5" max="5" width="5.75" style="1" customWidth="1"/>
    <col min="6" max="6" width="15.375" customWidth="1"/>
    <col min="7" max="8" width="7.25" style="11" customWidth="1"/>
    <col min="9" max="9" width="8.875" customWidth="1"/>
    <col min="10" max="10" width="14" customWidth="1"/>
    <col min="11" max="11" width="9" style="1"/>
    <col min="14" max="15" width="13.5" customWidth="1"/>
    <col min="16" max="16" width="17.25" customWidth="1"/>
  </cols>
  <sheetData>
    <row r="2" spans="2:16" x14ac:dyDescent="0.25">
      <c r="B2" s="7" t="s">
        <v>12</v>
      </c>
      <c r="C2" s="23" t="s">
        <v>29</v>
      </c>
      <c r="G2" s="17" t="s">
        <v>16</v>
      </c>
      <c r="H2" s="17" t="s">
        <v>17</v>
      </c>
    </row>
    <row r="3" spans="2:16" x14ac:dyDescent="0.25">
      <c r="B3" s="7" t="s">
        <v>13</v>
      </c>
      <c r="C3" s="23" t="s">
        <v>20</v>
      </c>
      <c r="F3" s="18" t="s">
        <v>6</v>
      </c>
      <c r="G3" s="12">
        <v>5</v>
      </c>
      <c r="H3" s="13">
        <v>7</v>
      </c>
      <c r="I3" s="17" t="s">
        <v>9</v>
      </c>
      <c r="J3" s="17" t="s">
        <v>25</v>
      </c>
    </row>
    <row r="4" spans="2:16" x14ac:dyDescent="0.25">
      <c r="B4" s="6" t="s">
        <v>4</v>
      </c>
      <c r="C4" s="8" t="s">
        <v>27</v>
      </c>
      <c r="F4" s="18" t="s">
        <v>7</v>
      </c>
      <c r="G4" s="12">
        <v>11.5</v>
      </c>
      <c r="H4" s="13">
        <v>18</v>
      </c>
      <c r="I4" s="5">
        <f>(H4-H3)*2</f>
        <v>22</v>
      </c>
      <c r="J4" s="16">
        <f>((G4-G3)*2+1)*((H4-H3)*2+1)</f>
        <v>322</v>
      </c>
      <c r="N4" s="86" t="s">
        <v>22</v>
      </c>
      <c r="O4" s="86"/>
      <c r="P4" s="86"/>
    </row>
    <row r="5" spans="2:16" x14ac:dyDescent="0.25">
      <c r="B5" s="6" t="s">
        <v>2</v>
      </c>
      <c r="C5" s="9">
        <f>2500000+900000</f>
        <v>3400000</v>
      </c>
      <c r="N5" s="86"/>
      <c r="O5" s="86"/>
      <c r="P5" s="86"/>
    </row>
    <row r="6" spans="2:16" x14ac:dyDescent="0.25">
      <c r="B6" s="6" t="s">
        <v>3</v>
      </c>
      <c r="C6" s="9">
        <f>367800+6500-4500+10000</f>
        <v>379800</v>
      </c>
      <c r="E6" s="1" t="s">
        <v>8</v>
      </c>
      <c r="F6" t="s">
        <v>4</v>
      </c>
      <c r="G6" s="14" t="s">
        <v>10</v>
      </c>
      <c r="H6" s="14" t="s">
        <v>11</v>
      </c>
      <c r="I6" s="14" t="s">
        <v>15</v>
      </c>
      <c r="J6" s="14" t="s">
        <v>14</v>
      </c>
      <c r="K6" s="1" t="s">
        <v>71</v>
      </c>
      <c r="N6" s="1" t="s">
        <v>19</v>
      </c>
      <c r="O6" s="1" t="s">
        <v>72</v>
      </c>
      <c r="P6" s="1" t="s">
        <v>18</v>
      </c>
    </row>
    <row r="7" spans="2:16" x14ac:dyDescent="0.25">
      <c r="E7" s="1">
        <f t="shared" ref="E7:E70" si="0">ROW()-6</f>
        <v>1</v>
      </c>
      <c r="F7" s="10" t="str">
        <f t="shared" ref="F7:F70" si="1">$C$4&amp;"-"&amp;G7&amp;"-"&amp;H7</f>
        <v>M2-5-7</v>
      </c>
      <c r="G7" s="14">
        <f>G3</f>
        <v>5</v>
      </c>
      <c r="H7" s="14">
        <f>H3</f>
        <v>7</v>
      </c>
      <c r="I7" s="4">
        <f t="shared" ref="I7:I70" si="2">SUM((G7*H7)/4,1)*2</f>
        <v>19.5</v>
      </c>
      <c r="J7" s="2">
        <f t="shared" ref="J7:J70" si="3">ROUND(SUM(I7*$C$6,$C$5),0)</f>
        <v>10806100</v>
      </c>
      <c r="K7" s="22">
        <v>1</v>
      </c>
      <c r="N7" t="str" cm="1">
        <f t="array" ref="N7:N328">_xlfn._xlws.FILTER(M2テーブル[キー],M2テーブル[許可]=1)</f>
        <v>M2-5-7</v>
      </c>
      <c r="O7" cm="1">
        <f t="array" ref="O7:O328">_xlfn._xlws.FILTER(M2テーブル[m2],M2テーブル[許可]=1)</f>
        <v>19.5</v>
      </c>
      <c r="P7" s="19" cm="1">
        <f t="array" ref="P7:P328">_xlfn._xlws.FILTER(M2テーブル[M],M2テーブル[許可]=1)</f>
        <v>10806100</v>
      </c>
    </row>
    <row r="8" spans="2:16" x14ac:dyDescent="0.25">
      <c r="E8" s="1">
        <f t="shared" si="0"/>
        <v>2</v>
      </c>
      <c r="F8" s="10" t="str">
        <f t="shared" si="1"/>
        <v>M2-5-7.5</v>
      </c>
      <c r="G8" s="14">
        <f t="shared" ref="G8:G71" si="4">$G$3+ROUNDDOWN($E7/($I$4+1),0)*0.5</f>
        <v>5</v>
      </c>
      <c r="H8" s="14">
        <f t="shared" ref="H8:H71" si="5">IF(MOD(E8-1,$I$4+1)=0,$H$3,H7+0.5)</f>
        <v>7.5</v>
      </c>
      <c r="I8" s="4">
        <f t="shared" si="2"/>
        <v>20.75</v>
      </c>
      <c r="J8" s="2">
        <f t="shared" si="3"/>
        <v>11280850</v>
      </c>
      <c r="K8" s="22">
        <v>1</v>
      </c>
      <c r="N8" t="str">
        <v>M2-5-7.5</v>
      </c>
      <c r="O8">
        <v>20.75</v>
      </c>
      <c r="P8" s="19">
        <v>11280850</v>
      </c>
    </row>
    <row r="9" spans="2:16" x14ac:dyDescent="0.25">
      <c r="E9" s="1">
        <f t="shared" si="0"/>
        <v>3</v>
      </c>
      <c r="F9" s="10" t="str">
        <f t="shared" si="1"/>
        <v>M2-5-8</v>
      </c>
      <c r="G9" s="14">
        <f t="shared" si="4"/>
        <v>5</v>
      </c>
      <c r="H9" s="14">
        <f t="shared" si="5"/>
        <v>8</v>
      </c>
      <c r="I9" s="4">
        <f t="shared" si="2"/>
        <v>22</v>
      </c>
      <c r="J9" s="2">
        <f t="shared" si="3"/>
        <v>11755600</v>
      </c>
      <c r="K9" s="22">
        <v>1</v>
      </c>
      <c r="N9" t="str">
        <v>M2-5-8</v>
      </c>
      <c r="O9">
        <v>22</v>
      </c>
      <c r="P9" s="19">
        <v>11755600</v>
      </c>
    </row>
    <row r="10" spans="2:16" x14ac:dyDescent="0.25">
      <c r="E10" s="1">
        <f t="shared" si="0"/>
        <v>4</v>
      </c>
      <c r="F10" s="10" t="str">
        <f t="shared" si="1"/>
        <v>M2-5-8.5</v>
      </c>
      <c r="G10" s="14">
        <f t="shared" si="4"/>
        <v>5</v>
      </c>
      <c r="H10" s="14">
        <f t="shared" si="5"/>
        <v>8.5</v>
      </c>
      <c r="I10" s="4">
        <f t="shared" si="2"/>
        <v>23.25</v>
      </c>
      <c r="J10" s="2">
        <f t="shared" si="3"/>
        <v>12230350</v>
      </c>
      <c r="K10" s="22">
        <v>1</v>
      </c>
      <c r="N10" t="str">
        <v>M2-5-8.5</v>
      </c>
      <c r="O10">
        <v>23.25</v>
      </c>
      <c r="P10" s="19">
        <v>12230350</v>
      </c>
    </row>
    <row r="11" spans="2:16" x14ac:dyDescent="0.25">
      <c r="E11" s="1">
        <f t="shared" si="0"/>
        <v>5</v>
      </c>
      <c r="F11" s="10" t="str">
        <f t="shared" si="1"/>
        <v>M2-5-9</v>
      </c>
      <c r="G11" s="14">
        <f t="shared" si="4"/>
        <v>5</v>
      </c>
      <c r="H11" s="14">
        <f t="shared" si="5"/>
        <v>9</v>
      </c>
      <c r="I11" s="4">
        <f t="shared" si="2"/>
        <v>24.5</v>
      </c>
      <c r="J11" s="2">
        <f t="shared" si="3"/>
        <v>12705100</v>
      </c>
      <c r="K11" s="22">
        <v>1</v>
      </c>
      <c r="N11" t="str">
        <v>M2-5-9</v>
      </c>
      <c r="O11">
        <v>24.5</v>
      </c>
      <c r="P11" s="19">
        <v>12705100</v>
      </c>
    </row>
    <row r="12" spans="2:16" x14ac:dyDescent="0.25">
      <c r="E12" s="1">
        <f t="shared" si="0"/>
        <v>6</v>
      </c>
      <c r="F12" s="10" t="str">
        <f t="shared" si="1"/>
        <v>M2-5-9.5</v>
      </c>
      <c r="G12" s="14">
        <f t="shared" si="4"/>
        <v>5</v>
      </c>
      <c r="H12" s="14">
        <f t="shared" si="5"/>
        <v>9.5</v>
      </c>
      <c r="I12" s="4">
        <f t="shared" si="2"/>
        <v>25.75</v>
      </c>
      <c r="J12" s="2">
        <f t="shared" si="3"/>
        <v>13179850</v>
      </c>
      <c r="K12" s="22">
        <v>1</v>
      </c>
      <c r="N12" t="str">
        <v>M2-5-9.5</v>
      </c>
      <c r="O12">
        <v>25.75</v>
      </c>
      <c r="P12" s="19">
        <v>13179850</v>
      </c>
    </row>
    <row r="13" spans="2:16" x14ac:dyDescent="0.25">
      <c r="E13" s="1">
        <f t="shared" si="0"/>
        <v>7</v>
      </c>
      <c r="F13" s="10" t="str">
        <f t="shared" si="1"/>
        <v>M2-5-10</v>
      </c>
      <c r="G13" s="14">
        <f t="shared" si="4"/>
        <v>5</v>
      </c>
      <c r="H13" s="14">
        <f t="shared" si="5"/>
        <v>10</v>
      </c>
      <c r="I13" s="4">
        <f t="shared" si="2"/>
        <v>27</v>
      </c>
      <c r="J13" s="2">
        <f t="shared" si="3"/>
        <v>13654600</v>
      </c>
      <c r="K13" s="22">
        <v>1</v>
      </c>
      <c r="N13" t="str">
        <v>M2-5-10</v>
      </c>
      <c r="O13">
        <v>27</v>
      </c>
      <c r="P13" s="19">
        <v>13654600</v>
      </c>
    </row>
    <row r="14" spans="2:16" x14ac:dyDescent="0.25">
      <c r="E14" s="1">
        <f t="shared" si="0"/>
        <v>8</v>
      </c>
      <c r="F14" s="10" t="str">
        <f t="shared" si="1"/>
        <v>M2-5-10.5</v>
      </c>
      <c r="G14" s="14">
        <f t="shared" si="4"/>
        <v>5</v>
      </c>
      <c r="H14" s="14">
        <f t="shared" si="5"/>
        <v>10.5</v>
      </c>
      <c r="I14" s="4">
        <f t="shared" si="2"/>
        <v>28.25</v>
      </c>
      <c r="J14" s="2">
        <f t="shared" si="3"/>
        <v>14129350</v>
      </c>
      <c r="K14" s="22">
        <v>1</v>
      </c>
      <c r="N14" t="str">
        <v>M2-5-10.5</v>
      </c>
      <c r="O14">
        <v>28.25</v>
      </c>
      <c r="P14" s="19">
        <v>14129350</v>
      </c>
    </row>
    <row r="15" spans="2:16" x14ac:dyDescent="0.25">
      <c r="E15" s="1">
        <f t="shared" si="0"/>
        <v>9</v>
      </c>
      <c r="F15" s="10" t="str">
        <f t="shared" si="1"/>
        <v>M2-5-11</v>
      </c>
      <c r="G15" s="14">
        <f t="shared" si="4"/>
        <v>5</v>
      </c>
      <c r="H15" s="14">
        <f t="shared" si="5"/>
        <v>11</v>
      </c>
      <c r="I15" s="4">
        <f t="shared" si="2"/>
        <v>29.5</v>
      </c>
      <c r="J15" s="2">
        <f t="shared" si="3"/>
        <v>14604100</v>
      </c>
      <c r="K15" s="22">
        <v>1</v>
      </c>
      <c r="N15" t="str">
        <v>M2-5-11</v>
      </c>
      <c r="O15">
        <v>29.5</v>
      </c>
      <c r="P15" s="19">
        <v>14604100</v>
      </c>
    </row>
    <row r="16" spans="2:16" x14ac:dyDescent="0.25">
      <c r="E16" s="1">
        <f t="shared" si="0"/>
        <v>10</v>
      </c>
      <c r="F16" s="10" t="str">
        <f t="shared" si="1"/>
        <v>M2-5-11.5</v>
      </c>
      <c r="G16" s="14">
        <f t="shared" si="4"/>
        <v>5</v>
      </c>
      <c r="H16" s="14">
        <f t="shared" si="5"/>
        <v>11.5</v>
      </c>
      <c r="I16" s="4">
        <f t="shared" si="2"/>
        <v>30.75</v>
      </c>
      <c r="J16" s="2">
        <f t="shared" si="3"/>
        <v>15078850</v>
      </c>
      <c r="K16" s="22">
        <v>1</v>
      </c>
      <c r="N16" t="str">
        <v>M2-5-11.5</v>
      </c>
      <c r="O16">
        <v>30.75</v>
      </c>
      <c r="P16" s="19">
        <v>15078850</v>
      </c>
    </row>
    <row r="17" spans="5:20" x14ac:dyDescent="0.25">
      <c r="E17" s="1">
        <f t="shared" si="0"/>
        <v>11</v>
      </c>
      <c r="F17" s="10" t="str">
        <f t="shared" si="1"/>
        <v>M2-5-12</v>
      </c>
      <c r="G17" s="14">
        <f t="shared" si="4"/>
        <v>5</v>
      </c>
      <c r="H17" s="14">
        <f t="shared" si="5"/>
        <v>12</v>
      </c>
      <c r="I17" s="4">
        <f t="shared" si="2"/>
        <v>32</v>
      </c>
      <c r="J17" s="2">
        <f t="shared" si="3"/>
        <v>15553600</v>
      </c>
      <c r="K17" s="22">
        <v>1</v>
      </c>
      <c r="N17" t="str">
        <v>M2-5-12</v>
      </c>
      <c r="O17">
        <v>32</v>
      </c>
      <c r="P17" s="19">
        <v>15553600</v>
      </c>
    </row>
    <row r="18" spans="5:20" x14ac:dyDescent="0.25">
      <c r="E18" s="1">
        <f t="shared" si="0"/>
        <v>12</v>
      </c>
      <c r="F18" s="10" t="str">
        <f t="shared" si="1"/>
        <v>M2-5-12.5</v>
      </c>
      <c r="G18" s="14">
        <f t="shared" si="4"/>
        <v>5</v>
      </c>
      <c r="H18" s="14">
        <f t="shared" si="5"/>
        <v>12.5</v>
      </c>
      <c r="I18" s="4">
        <f t="shared" si="2"/>
        <v>33.25</v>
      </c>
      <c r="J18" s="2">
        <f t="shared" si="3"/>
        <v>16028350</v>
      </c>
      <c r="K18" s="22">
        <v>1</v>
      </c>
      <c r="N18" t="str">
        <v>M2-5-12.5</v>
      </c>
      <c r="O18">
        <v>33.25</v>
      </c>
      <c r="P18" s="19">
        <v>16028350</v>
      </c>
      <c r="S18" t="s">
        <v>74</v>
      </c>
      <c r="T18" t="s">
        <v>77</v>
      </c>
    </row>
    <row r="19" spans="5:20" x14ac:dyDescent="0.25">
      <c r="E19" s="1">
        <f t="shared" si="0"/>
        <v>13</v>
      </c>
      <c r="F19" s="10" t="str">
        <f t="shared" si="1"/>
        <v>M2-5-13</v>
      </c>
      <c r="G19" s="14">
        <f t="shared" si="4"/>
        <v>5</v>
      </c>
      <c r="H19" s="14">
        <f t="shared" si="5"/>
        <v>13</v>
      </c>
      <c r="I19" s="4">
        <f t="shared" si="2"/>
        <v>34.5</v>
      </c>
      <c r="J19" s="2">
        <f t="shared" si="3"/>
        <v>16503100</v>
      </c>
      <c r="K19" s="22">
        <v>1</v>
      </c>
      <c r="N19" t="str">
        <v>M2-5-13</v>
      </c>
      <c r="O19">
        <v>34.5</v>
      </c>
      <c r="P19" s="19">
        <v>16503100</v>
      </c>
      <c r="S19" t="s">
        <v>13</v>
      </c>
      <c r="T19" t="s">
        <v>20</v>
      </c>
    </row>
    <row r="20" spans="5:20" x14ac:dyDescent="0.25">
      <c r="E20" s="1">
        <f t="shared" si="0"/>
        <v>14</v>
      </c>
      <c r="F20" s="10" t="str">
        <f t="shared" si="1"/>
        <v>M2-5-13.5</v>
      </c>
      <c r="G20" s="14">
        <f t="shared" si="4"/>
        <v>5</v>
      </c>
      <c r="H20" s="14">
        <f t="shared" si="5"/>
        <v>13.5</v>
      </c>
      <c r="I20" s="4">
        <f t="shared" si="2"/>
        <v>35.75</v>
      </c>
      <c r="J20" s="2">
        <f t="shared" si="3"/>
        <v>16977850</v>
      </c>
      <c r="K20" s="22">
        <v>1</v>
      </c>
      <c r="N20" t="str">
        <v>M2-5-13.5</v>
      </c>
      <c r="O20">
        <v>35.75</v>
      </c>
      <c r="P20" s="19">
        <v>16977850</v>
      </c>
      <c r="S20" t="s">
        <v>75</v>
      </c>
      <c r="T20" t="s">
        <v>78</v>
      </c>
    </row>
    <row r="21" spans="5:20" x14ac:dyDescent="0.25">
      <c r="E21" s="1">
        <f t="shared" si="0"/>
        <v>15</v>
      </c>
      <c r="F21" s="10" t="str">
        <f t="shared" si="1"/>
        <v>M2-5-14</v>
      </c>
      <c r="G21" s="14">
        <f t="shared" si="4"/>
        <v>5</v>
      </c>
      <c r="H21" s="14">
        <f t="shared" si="5"/>
        <v>14</v>
      </c>
      <c r="I21" s="4">
        <f t="shared" si="2"/>
        <v>37</v>
      </c>
      <c r="J21" s="2">
        <f t="shared" si="3"/>
        <v>17452600</v>
      </c>
      <c r="K21" s="22">
        <v>1</v>
      </c>
      <c r="N21" t="str">
        <v>M2-5-14</v>
      </c>
      <c r="O21">
        <v>37</v>
      </c>
      <c r="P21" s="19">
        <v>17452600</v>
      </c>
    </row>
    <row r="22" spans="5:20" x14ac:dyDescent="0.25">
      <c r="E22" s="1">
        <f t="shared" si="0"/>
        <v>16</v>
      </c>
      <c r="F22" s="10" t="str">
        <f t="shared" si="1"/>
        <v>M2-5-14.5</v>
      </c>
      <c r="G22" s="14">
        <f t="shared" si="4"/>
        <v>5</v>
      </c>
      <c r="H22" s="14">
        <f t="shared" si="5"/>
        <v>14.5</v>
      </c>
      <c r="I22" s="4">
        <f t="shared" si="2"/>
        <v>38.25</v>
      </c>
      <c r="J22" s="2">
        <f t="shared" si="3"/>
        <v>17927350</v>
      </c>
      <c r="K22" s="22">
        <v>1</v>
      </c>
      <c r="N22" t="str">
        <v>M2-5-14.5</v>
      </c>
      <c r="O22">
        <v>38.25</v>
      </c>
      <c r="P22" s="19">
        <v>17927350</v>
      </c>
    </row>
    <row r="23" spans="5:20" x14ac:dyDescent="0.25">
      <c r="E23" s="1">
        <f t="shared" si="0"/>
        <v>17</v>
      </c>
      <c r="F23" s="10" t="str">
        <f t="shared" si="1"/>
        <v>M2-5-15</v>
      </c>
      <c r="G23" s="14">
        <f t="shared" si="4"/>
        <v>5</v>
      </c>
      <c r="H23" s="14">
        <f t="shared" si="5"/>
        <v>15</v>
      </c>
      <c r="I23" s="4">
        <f t="shared" si="2"/>
        <v>39.5</v>
      </c>
      <c r="J23" s="2">
        <f t="shared" si="3"/>
        <v>18402100</v>
      </c>
      <c r="K23" s="22">
        <v>1</v>
      </c>
      <c r="N23" t="str">
        <v>M2-5-15</v>
      </c>
      <c r="O23">
        <v>39.5</v>
      </c>
      <c r="P23" s="19">
        <v>18402100</v>
      </c>
    </row>
    <row r="24" spans="5:20" x14ac:dyDescent="0.25">
      <c r="E24" s="1">
        <f t="shared" si="0"/>
        <v>18</v>
      </c>
      <c r="F24" s="10" t="str">
        <f t="shared" si="1"/>
        <v>M2-5-15.5</v>
      </c>
      <c r="G24" s="14">
        <f t="shared" si="4"/>
        <v>5</v>
      </c>
      <c r="H24" s="14">
        <f t="shared" si="5"/>
        <v>15.5</v>
      </c>
      <c r="I24" s="4">
        <f t="shared" si="2"/>
        <v>40.75</v>
      </c>
      <c r="J24" s="2">
        <f t="shared" si="3"/>
        <v>18876850</v>
      </c>
      <c r="K24" s="22">
        <v>1</v>
      </c>
      <c r="N24" t="str">
        <v>M2-5-15.5</v>
      </c>
      <c r="O24">
        <v>40.75</v>
      </c>
      <c r="P24" s="19">
        <v>18876850</v>
      </c>
    </row>
    <row r="25" spans="5:20" x14ac:dyDescent="0.25">
      <c r="E25" s="1">
        <f t="shared" si="0"/>
        <v>19</v>
      </c>
      <c r="F25" s="10" t="str">
        <f t="shared" si="1"/>
        <v>M2-5-16</v>
      </c>
      <c r="G25" s="14">
        <f t="shared" si="4"/>
        <v>5</v>
      </c>
      <c r="H25" s="14">
        <f t="shared" si="5"/>
        <v>16</v>
      </c>
      <c r="I25" s="4">
        <f t="shared" si="2"/>
        <v>42</v>
      </c>
      <c r="J25" s="2">
        <f t="shared" si="3"/>
        <v>19351600</v>
      </c>
      <c r="K25" s="22">
        <v>1</v>
      </c>
      <c r="N25" t="str">
        <v>M2-5-16</v>
      </c>
      <c r="O25">
        <v>42</v>
      </c>
      <c r="P25" s="19">
        <v>19351600</v>
      </c>
    </row>
    <row r="26" spans="5:20" x14ac:dyDescent="0.25">
      <c r="E26" s="1">
        <f t="shared" si="0"/>
        <v>20</v>
      </c>
      <c r="F26" s="10" t="str">
        <f t="shared" si="1"/>
        <v>M2-5-16.5</v>
      </c>
      <c r="G26" s="14">
        <f t="shared" si="4"/>
        <v>5</v>
      </c>
      <c r="H26" s="14">
        <f t="shared" si="5"/>
        <v>16.5</v>
      </c>
      <c r="I26" s="4">
        <f t="shared" si="2"/>
        <v>43.25</v>
      </c>
      <c r="J26" s="2">
        <f t="shared" si="3"/>
        <v>19826350</v>
      </c>
      <c r="K26" s="22">
        <v>1</v>
      </c>
      <c r="N26" t="str">
        <v>M2-5-16.5</v>
      </c>
      <c r="O26">
        <v>43.25</v>
      </c>
      <c r="P26" s="19">
        <v>19826350</v>
      </c>
    </row>
    <row r="27" spans="5:20" x14ac:dyDescent="0.25">
      <c r="E27" s="1">
        <f t="shared" si="0"/>
        <v>21</v>
      </c>
      <c r="F27" s="10" t="str">
        <f t="shared" si="1"/>
        <v>M2-5-17</v>
      </c>
      <c r="G27" s="14">
        <f t="shared" si="4"/>
        <v>5</v>
      </c>
      <c r="H27" s="14">
        <f t="shared" si="5"/>
        <v>17</v>
      </c>
      <c r="I27" s="4">
        <f t="shared" si="2"/>
        <v>44.5</v>
      </c>
      <c r="J27" s="2">
        <f t="shared" si="3"/>
        <v>20301100</v>
      </c>
      <c r="K27" s="22">
        <v>1</v>
      </c>
      <c r="N27" t="str">
        <v>M2-5-17</v>
      </c>
      <c r="O27">
        <v>44.5</v>
      </c>
      <c r="P27" s="19">
        <v>20301100</v>
      </c>
    </row>
    <row r="28" spans="5:20" x14ac:dyDescent="0.25">
      <c r="E28" s="1">
        <f t="shared" si="0"/>
        <v>22</v>
      </c>
      <c r="F28" s="10" t="str">
        <f t="shared" si="1"/>
        <v>M2-5-17.5</v>
      </c>
      <c r="G28" s="14">
        <f t="shared" si="4"/>
        <v>5</v>
      </c>
      <c r="H28" s="14">
        <f t="shared" si="5"/>
        <v>17.5</v>
      </c>
      <c r="I28" s="4">
        <f t="shared" si="2"/>
        <v>45.75</v>
      </c>
      <c r="J28" s="2">
        <f t="shared" si="3"/>
        <v>20775850</v>
      </c>
      <c r="K28" s="22">
        <v>1</v>
      </c>
      <c r="N28" t="str">
        <v>M2-5-17.5</v>
      </c>
      <c r="O28">
        <v>45.75</v>
      </c>
      <c r="P28" s="19">
        <v>20775850</v>
      </c>
    </row>
    <row r="29" spans="5:20" x14ac:dyDescent="0.25">
      <c r="E29" s="1">
        <f t="shared" si="0"/>
        <v>23</v>
      </c>
      <c r="F29" s="10" t="str">
        <f t="shared" si="1"/>
        <v>M2-5-18</v>
      </c>
      <c r="G29" s="14">
        <f t="shared" si="4"/>
        <v>5</v>
      </c>
      <c r="H29" s="14">
        <f t="shared" si="5"/>
        <v>18</v>
      </c>
      <c r="I29" s="4">
        <f t="shared" si="2"/>
        <v>47</v>
      </c>
      <c r="J29" s="2">
        <f t="shared" si="3"/>
        <v>21250600</v>
      </c>
      <c r="K29" s="22">
        <v>1</v>
      </c>
      <c r="N29" t="str">
        <v>M2-5-18</v>
      </c>
      <c r="O29">
        <v>47</v>
      </c>
      <c r="P29" s="19">
        <v>21250600</v>
      </c>
    </row>
    <row r="30" spans="5:20" x14ac:dyDescent="0.25">
      <c r="E30" s="1">
        <f t="shared" si="0"/>
        <v>24</v>
      </c>
      <c r="F30" s="10" t="str">
        <f t="shared" si="1"/>
        <v>M2-5.5-7</v>
      </c>
      <c r="G30" s="14">
        <f t="shared" si="4"/>
        <v>5.5</v>
      </c>
      <c r="H30" s="14">
        <f t="shared" si="5"/>
        <v>7</v>
      </c>
      <c r="I30" s="4">
        <f t="shared" si="2"/>
        <v>21.25</v>
      </c>
      <c r="J30" s="2">
        <f t="shared" si="3"/>
        <v>11470750</v>
      </c>
      <c r="K30" s="22">
        <v>1</v>
      </c>
      <c r="N30" t="str">
        <v>M2-5.5-7</v>
      </c>
      <c r="O30">
        <v>21.25</v>
      </c>
      <c r="P30" s="19">
        <v>11470750</v>
      </c>
    </row>
    <row r="31" spans="5:20" x14ac:dyDescent="0.25">
      <c r="E31" s="1">
        <f t="shared" si="0"/>
        <v>25</v>
      </c>
      <c r="F31" s="10" t="str">
        <f t="shared" si="1"/>
        <v>M2-5.5-7.5</v>
      </c>
      <c r="G31" s="14">
        <f t="shared" si="4"/>
        <v>5.5</v>
      </c>
      <c r="H31" s="14">
        <f t="shared" si="5"/>
        <v>7.5</v>
      </c>
      <c r="I31" s="4">
        <f t="shared" si="2"/>
        <v>22.625</v>
      </c>
      <c r="J31" s="2">
        <f t="shared" si="3"/>
        <v>11992975</v>
      </c>
      <c r="K31" s="22">
        <v>1</v>
      </c>
      <c r="N31" t="str">
        <v>M2-5.5-7.5</v>
      </c>
      <c r="O31">
        <v>22.625</v>
      </c>
      <c r="P31" s="19">
        <v>11992975</v>
      </c>
    </row>
    <row r="32" spans="5:20" x14ac:dyDescent="0.25">
      <c r="E32" s="1">
        <f t="shared" si="0"/>
        <v>26</v>
      </c>
      <c r="F32" s="10" t="str">
        <f t="shared" si="1"/>
        <v>M2-5.5-8</v>
      </c>
      <c r="G32" s="14">
        <f t="shared" si="4"/>
        <v>5.5</v>
      </c>
      <c r="H32" s="14">
        <f t="shared" si="5"/>
        <v>8</v>
      </c>
      <c r="I32" s="4">
        <f t="shared" si="2"/>
        <v>24</v>
      </c>
      <c r="J32" s="2">
        <f t="shared" si="3"/>
        <v>12515200</v>
      </c>
      <c r="K32" s="22">
        <v>1</v>
      </c>
      <c r="N32" t="str">
        <v>M2-5.5-8</v>
      </c>
      <c r="O32">
        <v>24</v>
      </c>
      <c r="P32" s="19">
        <v>12515200</v>
      </c>
    </row>
    <row r="33" spans="5:16" x14ac:dyDescent="0.25">
      <c r="E33" s="1">
        <f t="shared" si="0"/>
        <v>27</v>
      </c>
      <c r="F33" s="10" t="str">
        <f t="shared" si="1"/>
        <v>M2-5.5-8.5</v>
      </c>
      <c r="G33" s="14">
        <f t="shared" si="4"/>
        <v>5.5</v>
      </c>
      <c r="H33" s="14">
        <f t="shared" si="5"/>
        <v>8.5</v>
      </c>
      <c r="I33" s="4">
        <f t="shared" si="2"/>
        <v>25.375</v>
      </c>
      <c r="J33" s="2">
        <f t="shared" si="3"/>
        <v>13037425</v>
      </c>
      <c r="K33" s="22">
        <v>1</v>
      </c>
      <c r="N33" t="str">
        <v>M2-5.5-8.5</v>
      </c>
      <c r="O33">
        <v>25.375</v>
      </c>
      <c r="P33" s="19">
        <v>13037425</v>
      </c>
    </row>
    <row r="34" spans="5:16" x14ac:dyDescent="0.25">
      <c r="E34" s="1">
        <f t="shared" si="0"/>
        <v>28</v>
      </c>
      <c r="F34" s="10" t="str">
        <f t="shared" si="1"/>
        <v>M2-5.5-9</v>
      </c>
      <c r="G34" s="14">
        <f t="shared" si="4"/>
        <v>5.5</v>
      </c>
      <c r="H34" s="14">
        <f t="shared" si="5"/>
        <v>9</v>
      </c>
      <c r="I34" s="4">
        <f t="shared" si="2"/>
        <v>26.75</v>
      </c>
      <c r="J34" s="2">
        <f t="shared" si="3"/>
        <v>13559650</v>
      </c>
      <c r="K34" s="22">
        <v>1</v>
      </c>
      <c r="N34" t="str">
        <v>M2-5.5-9</v>
      </c>
      <c r="O34">
        <v>26.75</v>
      </c>
      <c r="P34" s="19">
        <v>13559650</v>
      </c>
    </row>
    <row r="35" spans="5:16" x14ac:dyDescent="0.25">
      <c r="E35" s="1">
        <f t="shared" si="0"/>
        <v>29</v>
      </c>
      <c r="F35" s="10" t="str">
        <f t="shared" si="1"/>
        <v>M2-5.5-9.5</v>
      </c>
      <c r="G35" s="14">
        <f t="shared" si="4"/>
        <v>5.5</v>
      </c>
      <c r="H35" s="14">
        <f t="shared" si="5"/>
        <v>9.5</v>
      </c>
      <c r="I35" s="4">
        <f t="shared" si="2"/>
        <v>28.125</v>
      </c>
      <c r="J35" s="2">
        <f t="shared" si="3"/>
        <v>14081875</v>
      </c>
      <c r="K35" s="22">
        <v>1</v>
      </c>
      <c r="N35" t="str">
        <v>M2-5.5-9.5</v>
      </c>
      <c r="O35">
        <v>28.125</v>
      </c>
      <c r="P35" s="19">
        <v>14081875</v>
      </c>
    </row>
    <row r="36" spans="5:16" x14ac:dyDescent="0.25">
      <c r="E36" s="1">
        <f t="shared" si="0"/>
        <v>30</v>
      </c>
      <c r="F36" s="10" t="str">
        <f t="shared" si="1"/>
        <v>M2-5.5-10</v>
      </c>
      <c r="G36" s="14">
        <f t="shared" si="4"/>
        <v>5.5</v>
      </c>
      <c r="H36" s="14">
        <f t="shared" si="5"/>
        <v>10</v>
      </c>
      <c r="I36" s="4">
        <f t="shared" si="2"/>
        <v>29.5</v>
      </c>
      <c r="J36" s="2">
        <f t="shared" si="3"/>
        <v>14604100</v>
      </c>
      <c r="K36" s="22">
        <v>1</v>
      </c>
      <c r="N36" t="str">
        <v>M2-5.5-10</v>
      </c>
      <c r="O36">
        <v>29.5</v>
      </c>
      <c r="P36" s="19">
        <v>14604100</v>
      </c>
    </row>
    <row r="37" spans="5:16" x14ac:dyDescent="0.25">
      <c r="E37" s="1">
        <f t="shared" si="0"/>
        <v>31</v>
      </c>
      <c r="F37" s="10" t="str">
        <f t="shared" si="1"/>
        <v>M2-5.5-10.5</v>
      </c>
      <c r="G37" s="14">
        <f t="shared" si="4"/>
        <v>5.5</v>
      </c>
      <c r="H37" s="14">
        <f t="shared" si="5"/>
        <v>10.5</v>
      </c>
      <c r="I37" s="4">
        <f t="shared" si="2"/>
        <v>30.875</v>
      </c>
      <c r="J37" s="2">
        <f t="shared" si="3"/>
        <v>15126325</v>
      </c>
      <c r="K37" s="22">
        <v>1</v>
      </c>
      <c r="N37" t="str">
        <v>M2-5.5-10.5</v>
      </c>
      <c r="O37">
        <v>30.875</v>
      </c>
      <c r="P37" s="19">
        <v>15126325</v>
      </c>
    </row>
    <row r="38" spans="5:16" x14ac:dyDescent="0.25">
      <c r="E38" s="1">
        <f t="shared" si="0"/>
        <v>32</v>
      </c>
      <c r="F38" s="10" t="str">
        <f t="shared" si="1"/>
        <v>M2-5.5-11</v>
      </c>
      <c r="G38" s="14">
        <f t="shared" si="4"/>
        <v>5.5</v>
      </c>
      <c r="H38" s="14">
        <f t="shared" si="5"/>
        <v>11</v>
      </c>
      <c r="I38" s="4">
        <f t="shared" si="2"/>
        <v>32.25</v>
      </c>
      <c r="J38" s="2">
        <f t="shared" si="3"/>
        <v>15648550</v>
      </c>
      <c r="K38" s="22">
        <v>1</v>
      </c>
      <c r="N38" t="str">
        <v>M2-5.5-11</v>
      </c>
      <c r="O38">
        <v>32.25</v>
      </c>
      <c r="P38" s="19">
        <v>15648550</v>
      </c>
    </row>
    <row r="39" spans="5:16" x14ac:dyDescent="0.25">
      <c r="E39" s="1">
        <f t="shared" si="0"/>
        <v>33</v>
      </c>
      <c r="F39" s="10" t="str">
        <f t="shared" si="1"/>
        <v>M2-5.5-11.5</v>
      </c>
      <c r="G39" s="14">
        <f t="shared" si="4"/>
        <v>5.5</v>
      </c>
      <c r="H39" s="14">
        <f t="shared" si="5"/>
        <v>11.5</v>
      </c>
      <c r="I39" s="4">
        <f t="shared" si="2"/>
        <v>33.625</v>
      </c>
      <c r="J39" s="2">
        <f t="shared" si="3"/>
        <v>16170775</v>
      </c>
      <c r="K39" s="22">
        <v>1</v>
      </c>
      <c r="N39" t="str">
        <v>M2-5.5-11.5</v>
      </c>
      <c r="O39">
        <v>33.625</v>
      </c>
      <c r="P39" s="19">
        <v>16170775</v>
      </c>
    </row>
    <row r="40" spans="5:16" x14ac:dyDescent="0.25">
      <c r="E40" s="1">
        <f t="shared" si="0"/>
        <v>34</v>
      </c>
      <c r="F40" s="10" t="str">
        <f t="shared" si="1"/>
        <v>M2-5.5-12</v>
      </c>
      <c r="G40" s="14">
        <f t="shared" si="4"/>
        <v>5.5</v>
      </c>
      <c r="H40" s="14">
        <f t="shared" si="5"/>
        <v>12</v>
      </c>
      <c r="I40" s="4">
        <f t="shared" si="2"/>
        <v>35</v>
      </c>
      <c r="J40" s="2">
        <f t="shared" si="3"/>
        <v>16693000</v>
      </c>
      <c r="K40" s="22">
        <v>1</v>
      </c>
      <c r="N40" t="str">
        <v>M2-5.5-12</v>
      </c>
      <c r="O40">
        <v>35</v>
      </c>
      <c r="P40" s="19">
        <v>16693000</v>
      </c>
    </row>
    <row r="41" spans="5:16" x14ac:dyDescent="0.25">
      <c r="E41" s="1">
        <f t="shared" si="0"/>
        <v>35</v>
      </c>
      <c r="F41" s="10" t="str">
        <f t="shared" si="1"/>
        <v>M2-5.5-12.5</v>
      </c>
      <c r="G41" s="14">
        <f t="shared" si="4"/>
        <v>5.5</v>
      </c>
      <c r="H41" s="14">
        <f t="shared" si="5"/>
        <v>12.5</v>
      </c>
      <c r="I41" s="4">
        <f t="shared" si="2"/>
        <v>36.375</v>
      </c>
      <c r="J41" s="2">
        <f t="shared" si="3"/>
        <v>17215225</v>
      </c>
      <c r="K41" s="22">
        <v>1</v>
      </c>
      <c r="N41" t="str">
        <v>M2-5.5-12.5</v>
      </c>
      <c r="O41">
        <v>36.375</v>
      </c>
      <c r="P41" s="19">
        <v>17215225</v>
      </c>
    </row>
    <row r="42" spans="5:16" x14ac:dyDescent="0.25">
      <c r="E42" s="1">
        <f t="shared" si="0"/>
        <v>36</v>
      </c>
      <c r="F42" s="10" t="str">
        <f t="shared" si="1"/>
        <v>M2-5.5-13</v>
      </c>
      <c r="G42" s="14">
        <f t="shared" si="4"/>
        <v>5.5</v>
      </c>
      <c r="H42" s="14">
        <f t="shared" si="5"/>
        <v>13</v>
      </c>
      <c r="I42" s="4">
        <f t="shared" si="2"/>
        <v>37.75</v>
      </c>
      <c r="J42" s="2">
        <f t="shared" si="3"/>
        <v>17737450</v>
      </c>
      <c r="K42" s="22">
        <v>1</v>
      </c>
      <c r="N42" t="str">
        <v>M2-5.5-13</v>
      </c>
      <c r="O42">
        <v>37.75</v>
      </c>
      <c r="P42" s="19">
        <v>17737450</v>
      </c>
    </row>
    <row r="43" spans="5:16" x14ac:dyDescent="0.25">
      <c r="E43" s="1">
        <f t="shared" si="0"/>
        <v>37</v>
      </c>
      <c r="F43" s="10" t="str">
        <f t="shared" si="1"/>
        <v>M2-5.5-13.5</v>
      </c>
      <c r="G43" s="14">
        <f t="shared" si="4"/>
        <v>5.5</v>
      </c>
      <c r="H43" s="14">
        <f t="shared" si="5"/>
        <v>13.5</v>
      </c>
      <c r="I43" s="4">
        <f t="shared" si="2"/>
        <v>39.125</v>
      </c>
      <c r="J43" s="2">
        <f t="shared" si="3"/>
        <v>18259675</v>
      </c>
      <c r="K43" s="22">
        <v>1</v>
      </c>
      <c r="N43" t="str">
        <v>M2-5.5-13.5</v>
      </c>
      <c r="O43">
        <v>39.125</v>
      </c>
      <c r="P43" s="19">
        <v>18259675</v>
      </c>
    </row>
    <row r="44" spans="5:16" x14ac:dyDescent="0.25">
      <c r="E44" s="1">
        <f t="shared" si="0"/>
        <v>38</v>
      </c>
      <c r="F44" s="10" t="str">
        <f t="shared" si="1"/>
        <v>M2-5.5-14</v>
      </c>
      <c r="G44" s="14">
        <f t="shared" si="4"/>
        <v>5.5</v>
      </c>
      <c r="H44" s="14">
        <f t="shared" si="5"/>
        <v>14</v>
      </c>
      <c r="I44" s="4">
        <f t="shared" si="2"/>
        <v>40.5</v>
      </c>
      <c r="J44" s="2">
        <f t="shared" si="3"/>
        <v>18781900</v>
      </c>
      <c r="K44" s="22">
        <v>1</v>
      </c>
      <c r="N44" t="str">
        <v>M2-5.5-14</v>
      </c>
      <c r="O44">
        <v>40.5</v>
      </c>
      <c r="P44" s="19">
        <v>18781900</v>
      </c>
    </row>
    <row r="45" spans="5:16" x14ac:dyDescent="0.25">
      <c r="E45" s="1">
        <f t="shared" si="0"/>
        <v>39</v>
      </c>
      <c r="F45" s="10" t="str">
        <f t="shared" si="1"/>
        <v>M2-5.5-14.5</v>
      </c>
      <c r="G45" s="14">
        <f t="shared" si="4"/>
        <v>5.5</v>
      </c>
      <c r="H45" s="14">
        <f t="shared" si="5"/>
        <v>14.5</v>
      </c>
      <c r="I45" s="4">
        <f t="shared" si="2"/>
        <v>41.875</v>
      </c>
      <c r="J45" s="2">
        <f t="shared" si="3"/>
        <v>19304125</v>
      </c>
      <c r="K45" s="22">
        <v>1</v>
      </c>
      <c r="N45" t="str">
        <v>M2-5.5-14.5</v>
      </c>
      <c r="O45">
        <v>41.875</v>
      </c>
      <c r="P45" s="19">
        <v>19304125</v>
      </c>
    </row>
    <row r="46" spans="5:16" x14ac:dyDescent="0.25">
      <c r="E46" s="1">
        <f t="shared" si="0"/>
        <v>40</v>
      </c>
      <c r="F46" s="10" t="str">
        <f t="shared" si="1"/>
        <v>M2-5.5-15</v>
      </c>
      <c r="G46" s="14">
        <f t="shared" si="4"/>
        <v>5.5</v>
      </c>
      <c r="H46" s="14">
        <f t="shared" si="5"/>
        <v>15</v>
      </c>
      <c r="I46" s="4">
        <f t="shared" si="2"/>
        <v>43.25</v>
      </c>
      <c r="J46" s="2">
        <f t="shared" si="3"/>
        <v>19826350</v>
      </c>
      <c r="K46" s="22">
        <v>1</v>
      </c>
      <c r="N46" t="str">
        <v>M2-5.5-15</v>
      </c>
      <c r="O46">
        <v>43.25</v>
      </c>
      <c r="P46" s="19">
        <v>19826350</v>
      </c>
    </row>
    <row r="47" spans="5:16" x14ac:dyDescent="0.25">
      <c r="E47" s="1">
        <f t="shared" si="0"/>
        <v>41</v>
      </c>
      <c r="F47" s="10" t="str">
        <f t="shared" si="1"/>
        <v>M2-5.5-15.5</v>
      </c>
      <c r="G47" s="14">
        <f t="shared" si="4"/>
        <v>5.5</v>
      </c>
      <c r="H47" s="14">
        <f t="shared" si="5"/>
        <v>15.5</v>
      </c>
      <c r="I47" s="4">
        <f t="shared" si="2"/>
        <v>44.625</v>
      </c>
      <c r="J47" s="2">
        <f t="shared" si="3"/>
        <v>20348575</v>
      </c>
      <c r="K47" s="22">
        <v>1</v>
      </c>
      <c r="N47" t="str">
        <v>M2-5.5-15.5</v>
      </c>
      <c r="O47">
        <v>44.625</v>
      </c>
      <c r="P47" s="19">
        <v>20348575</v>
      </c>
    </row>
    <row r="48" spans="5:16" x14ac:dyDescent="0.25">
      <c r="E48" s="1">
        <f t="shared" si="0"/>
        <v>42</v>
      </c>
      <c r="F48" s="10" t="str">
        <f t="shared" si="1"/>
        <v>M2-5.5-16</v>
      </c>
      <c r="G48" s="14">
        <f t="shared" si="4"/>
        <v>5.5</v>
      </c>
      <c r="H48" s="14">
        <f t="shared" si="5"/>
        <v>16</v>
      </c>
      <c r="I48" s="4">
        <f t="shared" si="2"/>
        <v>46</v>
      </c>
      <c r="J48" s="2">
        <f t="shared" si="3"/>
        <v>20870800</v>
      </c>
      <c r="K48" s="22">
        <v>1</v>
      </c>
      <c r="N48" t="str">
        <v>M2-5.5-16</v>
      </c>
      <c r="O48">
        <v>46</v>
      </c>
      <c r="P48" s="19">
        <v>20870800</v>
      </c>
    </row>
    <row r="49" spans="5:16" x14ac:dyDescent="0.25">
      <c r="E49" s="1">
        <f t="shared" si="0"/>
        <v>43</v>
      </c>
      <c r="F49" s="10" t="str">
        <f t="shared" si="1"/>
        <v>M2-5.5-16.5</v>
      </c>
      <c r="G49" s="14">
        <f t="shared" si="4"/>
        <v>5.5</v>
      </c>
      <c r="H49" s="14">
        <f t="shared" si="5"/>
        <v>16.5</v>
      </c>
      <c r="I49" s="4">
        <f t="shared" si="2"/>
        <v>47.375</v>
      </c>
      <c r="J49" s="2">
        <f t="shared" si="3"/>
        <v>21393025</v>
      </c>
      <c r="K49" s="22">
        <v>1</v>
      </c>
      <c r="N49" t="str">
        <v>M2-5.5-16.5</v>
      </c>
      <c r="O49">
        <v>47.375</v>
      </c>
      <c r="P49" s="19">
        <v>21393025</v>
      </c>
    </row>
    <row r="50" spans="5:16" x14ac:dyDescent="0.25">
      <c r="E50" s="1">
        <f t="shared" si="0"/>
        <v>44</v>
      </c>
      <c r="F50" s="10" t="str">
        <f t="shared" si="1"/>
        <v>M2-5.5-17</v>
      </c>
      <c r="G50" s="14">
        <f t="shared" si="4"/>
        <v>5.5</v>
      </c>
      <c r="H50" s="14">
        <f t="shared" si="5"/>
        <v>17</v>
      </c>
      <c r="I50" s="4">
        <f t="shared" si="2"/>
        <v>48.75</v>
      </c>
      <c r="J50" s="2">
        <f t="shared" si="3"/>
        <v>21915250</v>
      </c>
      <c r="K50" s="22">
        <v>1</v>
      </c>
      <c r="N50" t="str">
        <v>M2-5.5-17</v>
      </c>
      <c r="O50">
        <v>48.75</v>
      </c>
      <c r="P50" s="19">
        <v>21915250</v>
      </c>
    </row>
    <row r="51" spans="5:16" x14ac:dyDescent="0.25">
      <c r="E51" s="1">
        <f t="shared" si="0"/>
        <v>45</v>
      </c>
      <c r="F51" s="10" t="str">
        <f t="shared" si="1"/>
        <v>M2-5.5-17.5</v>
      </c>
      <c r="G51" s="14">
        <f t="shared" si="4"/>
        <v>5.5</v>
      </c>
      <c r="H51" s="14">
        <f t="shared" si="5"/>
        <v>17.5</v>
      </c>
      <c r="I51" s="4">
        <f t="shared" si="2"/>
        <v>50.125</v>
      </c>
      <c r="J51" s="2">
        <f t="shared" si="3"/>
        <v>22437475</v>
      </c>
      <c r="K51" s="22">
        <v>1</v>
      </c>
      <c r="N51" t="str">
        <v>M2-5.5-17.5</v>
      </c>
      <c r="O51">
        <v>50.125</v>
      </c>
      <c r="P51" s="19">
        <v>22437475</v>
      </c>
    </row>
    <row r="52" spans="5:16" x14ac:dyDescent="0.25">
      <c r="E52" s="1">
        <f t="shared" si="0"/>
        <v>46</v>
      </c>
      <c r="F52" s="10" t="str">
        <f t="shared" si="1"/>
        <v>M2-5.5-18</v>
      </c>
      <c r="G52" s="14">
        <f t="shared" si="4"/>
        <v>5.5</v>
      </c>
      <c r="H52" s="14">
        <f t="shared" si="5"/>
        <v>18</v>
      </c>
      <c r="I52" s="4">
        <f t="shared" si="2"/>
        <v>51.5</v>
      </c>
      <c r="J52" s="2">
        <f t="shared" si="3"/>
        <v>22959700</v>
      </c>
      <c r="K52" s="22">
        <v>1</v>
      </c>
      <c r="N52" t="str">
        <v>M2-5.5-18</v>
      </c>
      <c r="O52">
        <v>51.5</v>
      </c>
      <c r="P52" s="19">
        <v>22959700</v>
      </c>
    </row>
    <row r="53" spans="5:16" x14ac:dyDescent="0.25">
      <c r="E53" s="1">
        <f t="shared" si="0"/>
        <v>47</v>
      </c>
      <c r="F53" s="10" t="str">
        <f t="shared" si="1"/>
        <v>M2-6-7</v>
      </c>
      <c r="G53" s="14">
        <f t="shared" si="4"/>
        <v>6</v>
      </c>
      <c r="H53" s="14">
        <f t="shared" si="5"/>
        <v>7</v>
      </c>
      <c r="I53" s="4">
        <f t="shared" si="2"/>
        <v>23</v>
      </c>
      <c r="J53" s="2">
        <f t="shared" si="3"/>
        <v>12135400</v>
      </c>
      <c r="K53" s="22">
        <v>1</v>
      </c>
      <c r="N53" t="str">
        <v>M2-6-7</v>
      </c>
      <c r="O53">
        <v>23</v>
      </c>
      <c r="P53" s="19">
        <v>12135400</v>
      </c>
    </row>
    <row r="54" spans="5:16" x14ac:dyDescent="0.25">
      <c r="E54" s="1">
        <f t="shared" si="0"/>
        <v>48</v>
      </c>
      <c r="F54" s="10" t="str">
        <f t="shared" si="1"/>
        <v>M2-6-7.5</v>
      </c>
      <c r="G54" s="14">
        <f t="shared" si="4"/>
        <v>6</v>
      </c>
      <c r="H54" s="14">
        <f t="shared" si="5"/>
        <v>7.5</v>
      </c>
      <c r="I54" s="4">
        <f t="shared" si="2"/>
        <v>24.5</v>
      </c>
      <c r="J54" s="2">
        <f t="shared" si="3"/>
        <v>12705100</v>
      </c>
      <c r="K54" s="22">
        <v>1</v>
      </c>
      <c r="N54" t="str">
        <v>M2-6-7.5</v>
      </c>
      <c r="O54">
        <v>24.5</v>
      </c>
      <c r="P54" s="19">
        <v>12705100</v>
      </c>
    </row>
    <row r="55" spans="5:16" x14ac:dyDescent="0.25">
      <c r="E55" s="1">
        <f t="shared" si="0"/>
        <v>49</v>
      </c>
      <c r="F55" s="10" t="str">
        <f t="shared" si="1"/>
        <v>M2-6-8</v>
      </c>
      <c r="G55" s="14">
        <f t="shared" si="4"/>
        <v>6</v>
      </c>
      <c r="H55" s="14">
        <f t="shared" si="5"/>
        <v>8</v>
      </c>
      <c r="I55" s="4">
        <f t="shared" si="2"/>
        <v>26</v>
      </c>
      <c r="J55" s="2">
        <f t="shared" si="3"/>
        <v>13274800</v>
      </c>
      <c r="K55" s="22">
        <v>1</v>
      </c>
      <c r="N55" t="str">
        <v>M2-6-8</v>
      </c>
      <c r="O55">
        <v>26</v>
      </c>
      <c r="P55" s="19">
        <v>13274800</v>
      </c>
    </row>
    <row r="56" spans="5:16" x14ac:dyDescent="0.25">
      <c r="E56" s="1">
        <f t="shared" si="0"/>
        <v>50</v>
      </c>
      <c r="F56" s="10" t="str">
        <f t="shared" si="1"/>
        <v>M2-6-8.5</v>
      </c>
      <c r="G56" s="14">
        <f t="shared" si="4"/>
        <v>6</v>
      </c>
      <c r="H56" s="14">
        <f t="shared" si="5"/>
        <v>8.5</v>
      </c>
      <c r="I56" s="4">
        <f t="shared" si="2"/>
        <v>27.5</v>
      </c>
      <c r="J56" s="2">
        <f t="shared" si="3"/>
        <v>13844500</v>
      </c>
      <c r="K56" s="22">
        <v>1</v>
      </c>
      <c r="N56" t="str">
        <v>M2-6-8.5</v>
      </c>
      <c r="O56">
        <v>27.5</v>
      </c>
      <c r="P56" s="19">
        <v>13844500</v>
      </c>
    </row>
    <row r="57" spans="5:16" x14ac:dyDescent="0.25">
      <c r="E57" s="1">
        <f t="shared" si="0"/>
        <v>51</v>
      </c>
      <c r="F57" s="10" t="str">
        <f t="shared" si="1"/>
        <v>M2-6-9</v>
      </c>
      <c r="G57" s="14">
        <f t="shared" si="4"/>
        <v>6</v>
      </c>
      <c r="H57" s="14">
        <f t="shared" si="5"/>
        <v>9</v>
      </c>
      <c r="I57" s="4">
        <f t="shared" si="2"/>
        <v>29</v>
      </c>
      <c r="J57" s="2">
        <f t="shared" si="3"/>
        <v>14414200</v>
      </c>
      <c r="K57" s="22">
        <v>1</v>
      </c>
      <c r="N57" t="str">
        <v>M2-6-9</v>
      </c>
      <c r="O57">
        <v>29</v>
      </c>
      <c r="P57" s="19">
        <v>14414200</v>
      </c>
    </row>
    <row r="58" spans="5:16" x14ac:dyDescent="0.25">
      <c r="E58" s="1">
        <f t="shared" si="0"/>
        <v>52</v>
      </c>
      <c r="F58" s="10" t="str">
        <f t="shared" si="1"/>
        <v>M2-6-9.5</v>
      </c>
      <c r="G58" s="14">
        <f t="shared" si="4"/>
        <v>6</v>
      </c>
      <c r="H58" s="14">
        <f t="shared" si="5"/>
        <v>9.5</v>
      </c>
      <c r="I58" s="4">
        <f t="shared" si="2"/>
        <v>30.5</v>
      </c>
      <c r="J58" s="2">
        <f t="shared" si="3"/>
        <v>14983900</v>
      </c>
      <c r="K58" s="22">
        <v>1</v>
      </c>
      <c r="N58" t="str">
        <v>M2-6-9.5</v>
      </c>
      <c r="O58">
        <v>30.5</v>
      </c>
      <c r="P58" s="19">
        <v>14983900</v>
      </c>
    </row>
    <row r="59" spans="5:16" x14ac:dyDescent="0.25">
      <c r="E59" s="1">
        <f t="shared" si="0"/>
        <v>53</v>
      </c>
      <c r="F59" s="10" t="str">
        <f t="shared" si="1"/>
        <v>M2-6-10</v>
      </c>
      <c r="G59" s="14">
        <f t="shared" si="4"/>
        <v>6</v>
      </c>
      <c r="H59" s="14">
        <f t="shared" si="5"/>
        <v>10</v>
      </c>
      <c r="I59" s="4">
        <f t="shared" si="2"/>
        <v>32</v>
      </c>
      <c r="J59" s="2">
        <f t="shared" si="3"/>
        <v>15553600</v>
      </c>
      <c r="K59" s="22">
        <v>1</v>
      </c>
      <c r="N59" t="str">
        <v>M2-6-10</v>
      </c>
      <c r="O59">
        <v>32</v>
      </c>
      <c r="P59" s="19">
        <v>15553600</v>
      </c>
    </row>
    <row r="60" spans="5:16" x14ac:dyDescent="0.25">
      <c r="E60" s="1">
        <f t="shared" si="0"/>
        <v>54</v>
      </c>
      <c r="F60" s="10" t="str">
        <f t="shared" si="1"/>
        <v>M2-6-10.5</v>
      </c>
      <c r="G60" s="14">
        <f t="shared" si="4"/>
        <v>6</v>
      </c>
      <c r="H60" s="14">
        <f t="shared" si="5"/>
        <v>10.5</v>
      </c>
      <c r="I60" s="4">
        <f t="shared" si="2"/>
        <v>33.5</v>
      </c>
      <c r="J60" s="2">
        <f t="shared" si="3"/>
        <v>16123300</v>
      </c>
      <c r="K60" s="22">
        <v>1</v>
      </c>
      <c r="N60" t="str">
        <v>M2-6-10.5</v>
      </c>
      <c r="O60">
        <v>33.5</v>
      </c>
      <c r="P60" s="19">
        <v>16123300</v>
      </c>
    </row>
    <row r="61" spans="5:16" x14ac:dyDescent="0.25">
      <c r="E61" s="1">
        <f t="shared" si="0"/>
        <v>55</v>
      </c>
      <c r="F61" s="10" t="str">
        <f t="shared" si="1"/>
        <v>M2-6-11</v>
      </c>
      <c r="G61" s="14">
        <f t="shared" si="4"/>
        <v>6</v>
      </c>
      <c r="H61" s="14">
        <f t="shared" si="5"/>
        <v>11</v>
      </c>
      <c r="I61" s="4">
        <f t="shared" si="2"/>
        <v>35</v>
      </c>
      <c r="J61" s="2">
        <f t="shared" si="3"/>
        <v>16693000</v>
      </c>
      <c r="K61" s="22">
        <v>1</v>
      </c>
      <c r="N61" t="str">
        <v>M2-6-11</v>
      </c>
      <c r="O61">
        <v>35</v>
      </c>
      <c r="P61" s="19">
        <v>16693000</v>
      </c>
    </row>
    <row r="62" spans="5:16" x14ac:dyDescent="0.25">
      <c r="E62" s="1">
        <f t="shared" si="0"/>
        <v>56</v>
      </c>
      <c r="F62" s="10" t="str">
        <f t="shared" si="1"/>
        <v>M2-6-11.5</v>
      </c>
      <c r="G62" s="14">
        <f t="shared" si="4"/>
        <v>6</v>
      </c>
      <c r="H62" s="14">
        <f t="shared" si="5"/>
        <v>11.5</v>
      </c>
      <c r="I62" s="4">
        <f t="shared" si="2"/>
        <v>36.5</v>
      </c>
      <c r="J62" s="2">
        <f t="shared" si="3"/>
        <v>17262700</v>
      </c>
      <c r="K62" s="22">
        <v>1</v>
      </c>
      <c r="N62" t="str">
        <v>M2-6-11.5</v>
      </c>
      <c r="O62">
        <v>36.5</v>
      </c>
      <c r="P62" s="19">
        <v>17262700</v>
      </c>
    </row>
    <row r="63" spans="5:16" x14ac:dyDescent="0.25">
      <c r="E63" s="1">
        <f t="shared" si="0"/>
        <v>57</v>
      </c>
      <c r="F63" s="10" t="str">
        <f t="shared" si="1"/>
        <v>M2-6-12</v>
      </c>
      <c r="G63" s="14">
        <f t="shared" si="4"/>
        <v>6</v>
      </c>
      <c r="H63" s="14">
        <f t="shared" si="5"/>
        <v>12</v>
      </c>
      <c r="I63" s="4">
        <f t="shared" si="2"/>
        <v>38</v>
      </c>
      <c r="J63" s="2">
        <f t="shared" si="3"/>
        <v>17832400</v>
      </c>
      <c r="K63" s="22">
        <v>1</v>
      </c>
      <c r="N63" t="str">
        <v>M2-6-12</v>
      </c>
      <c r="O63">
        <v>38</v>
      </c>
      <c r="P63" s="19">
        <v>17832400</v>
      </c>
    </row>
    <row r="64" spans="5:16" x14ac:dyDescent="0.25">
      <c r="E64" s="1">
        <f t="shared" si="0"/>
        <v>58</v>
      </c>
      <c r="F64" s="10" t="str">
        <f t="shared" si="1"/>
        <v>M2-6-12.5</v>
      </c>
      <c r="G64" s="14">
        <f t="shared" si="4"/>
        <v>6</v>
      </c>
      <c r="H64" s="14">
        <f t="shared" si="5"/>
        <v>12.5</v>
      </c>
      <c r="I64" s="4">
        <f t="shared" si="2"/>
        <v>39.5</v>
      </c>
      <c r="J64" s="2">
        <f t="shared" si="3"/>
        <v>18402100</v>
      </c>
      <c r="K64" s="22">
        <v>1</v>
      </c>
      <c r="N64" t="str">
        <v>M2-6-12.5</v>
      </c>
      <c r="O64">
        <v>39.5</v>
      </c>
      <c r="P64" s="19">
        <v>18402100</v>
      </c>
    </row>
    <row r="65" spans="5:16" x14ac:dyDescent="0.25">
      <c r="E65" s="1">
        <f t="shared" si="0"/>
        <v>59</v>
      </c>
      <c r="F65" s="10" t="str">
        <f t="shared" si="1"/>
        <v>M2-6-13</v>
      </c>
      <c r="G65" s="14">
        <f t="shared" si="4"/>
        <v>6</v>
      </c>
      <c r="H65" s="14">
        <f t="shared" si="5"/>
        <v>13</v>
      </c>
      <c r="I65" s="4">
        <f t="shared" si="2"/>
        <v>41</v>
      </c>
      <c r="J65" s="2">
        <f t="shared" si="3"/>
        <v>18971800</v>
      </c>
      <c r="K65" s="22">
        <v>1</v>
      </c>
      <c r="N65" t="str">
        <v>M2-6-13</v>
      </c>
      <c r="O65">
        <v>41</v>
      </c>
      <c r="P65" s="19">
        <v>18971800</v>
      </c>
    </row>
    <row r="66" spans="5:16" x14ac:dyDescent="0.25">
      <c r="E66" s="1">
        <f t="shared" si="0"/>
        <v>60</v>
      </c>
      <c r="F66" s="10" t="str">
        <f t="shared" si="1"/>
        <v>M2-6-13.5</v>
      </c>
      <c r="G66" s="14">
        <f t="shared" si="4"/>
        <v>6</v>
      </c>
      <c r="H66" s="14">
        <f t="shared" si="5"/>
        <v>13.5</v>
      </c>
      <c r="I66" s="4">
        <f t="shared" si="2"/>
        <v>42.5</v>
      </c>
      <c r="J66" s="2">
        <f t="shared" si="3"/>
        <v>19541500</v>
      </c>
      <c r="K66" s="22">
        <v>1</v>
      </c>
      <c r="N66" t="str">
        <v>M2-6-13.5</v>
      </c>
      <c r="O66">
        <v>42.5</v>
      </c>
      <c r="P66" s="19">
        <v>19541500</v>
      </c>
    </row>
    <row r="67" spans="5:16" x14ac:dyDescent="0.25">
      <c r="E67" s="1">
        <f t="shared" si="0"/>
        <v>61</v>
      </c>
      <c r="F67" s="10" t="str">
        <f t="shared" si="1"/>
        <v>M2-6-14</v>
      </c>
      <c r="G67" s="14">
        <f t="shared" si="4"/>
        <v>6</v>
      </c>
      <c r="H67" s="14">
        <f t="shared" si="5"/>
        <v>14</v>
      </c>
      <c r="I67" s="4">
        <f t="shared" si="2"/>
        <v>44</v>
      </c>
      <c r="J67" s="2">
        <f t="shared" si="3"/>
        <v>20111200</v>
      </c>
      <c r="K67" s="22">
        <v>1</v>
      </c>
      <c r="N67" t="str">
        <v>M2-6-14</v>
      </c>
      <c r="O67">
        <v>44</v>
      </c>
      <c r="P67" s="19">
        <v>20111200</v>
      </c>
    </row>
    <row r="68" spans="5:16" x14ac:dyDescent="0.25">
      <c r="E68" s="1">
        <f t="shared" si="0"/>
        <v>62</v>
      </c>
      <c r="F68" s="10" t="str">
        <f t="shared" si="1"/>
        <v>M2-6-14.5</v>
      </c>
      <c r="G68" s="14">
        <f t="shared" si="4"/>
        <v>6</v>
      </c>
      <c r="H68" s="14">
        <f t="shared" si="5"/>
        <v>14.5</v>
      </c>
      <c r="I68" s="4">
        <f t="shared" si="2"/>
        <v>45.5</v>
      </c>
      <c r="J68" s="2">
        <f t="shared" si="3"/>
        <v>20680900</v>
      </c>
      <c r="K68" s="22">
        <v>1</v>
      </c>
      <c r="N68" t="str">
        <v>M2-6-14.5</v>
      </c>
      <c r="O68">
        <v>45.5</v>
      </c>
      <c r="P68" s="19">
        <v>20680900</v>
      </c>
    </row>
    <row r="69" spans="5:16" x14ac:dyDescent="0.25">
      <c r="E69" s="1">
        <f t="shared" si="0"/>
        <v>63</v>
      </c>
      <c r="F69" s="10" t="str">
        <f t="shared" si="1"/>
        <v>M2-6-15</v>
      </c>
      <c r="G69" s="14">
        <f t="shared" si="4"/>
        <v>6</v>
      </c>
      <c r="H69" s="14">
        <f t="shared" si="5"/>
        <v>15</v>
      </c>
      <c r="I69" s="4">
        <f t="shared" si="2"/>
        <v>47</v>
      </c>
      <c r="J69" s="2">
        <f t="shared" si="3"/>
        <v>21250600</v>
      </c>
      <c r="K69" s="22">
        <v>1</v>
      </c>
      <c r="N69" t="str">
        <v>M2-6-15</v>
      </c>
      <c r="O69">
        <v>47</v>
      </c>
      <c r="P69" s="19">
        <v>21250600</v>
      </c>
    </row>
    <row r="70" spans="5:16" x14ac:dyDescent="0.25">
      <c r="E70" s="1">
        <f t="shared" si="0"/>
        <v>64</v>
      </c>
      <c r="F70" s="10" t="str">
        <f t="shared" si="1"/>
        <v>M2-6-15.5</v>
      </c>
      <c r="G70" s="14">
        <f t="shared" si="4"/>
        <v>6</v>
      </c>
      <c r="H70" s="14">
        <f t="shared" si="5"/>
        <v>15.5</v>
      </c>
      <c r="I70" s="4">
        <f t="shared" si="2"/>
        <v>48.5</v>
      </c>
      <c r="J70" s="2">
        <f t="shared" si="3"/>
        <v>21820300</v>
      </c>
      <c r="K70" s="22">
        <v>1</v>
      </c>
      <c r="N70" t="str">
        <v>M2-6-15.5</v>
      </c>
      <c r="O70">
        <v>48.5</v>
      </c>
      <c r="P70" s="19">
        <v>21820300</v>
      </c>
    </row>
    <row r="71" spans="5:16" x14ac:dyDescent="0.25">
      <c r="E71" s="1">
        <f t="shared" ref="E71:E134" si="6">ROW()-6</f>
        <v>65</v>
      </c>
      <c r="F71" s="10" t="str">
        <f t="shared" ref="F71:F134" si="7">$C$4&amp;"-"&amp;G71&amp;"-"&amp;H71</f>
        <v>M2-6-16</v>
      </c>
      <c r="G71" s="14">
        <f t="shared" si="4"/>
        <v>6</v>
      </c>
      <c r="H71" s="14">
        <f t="shared" si="5"/>
        <v>16</v>
      </c>
      <c r="I71" s="4">
        <f t="shared" ref="I71:I134" si="8">SUM((G71*H71)/4,1)*2</f>
        <v>50</v>
      </c>
      <c r="J71" s="2">
        <f t="shared" ref="J71:J134" si="9">ROUND(SUM(I71*$C$6,$C$5),0)</f>
        <v>22390000</v>
      </c>
      <c r="K71" s="22">
        <v>1</v>
      </c>
      <c r="N71" t="str">
        <v>M2-6-16</v>
      </c>
      <c r="O71">
        <v>50</v>
      </c>
      <c r="P71" s="19">
        <v>22390000</v>
      </c>
    </row>
    <row r="72" spans="5:16" x14ac:dyDescent="0.25">
      <c r="E72" s="1">
        <f t="shared" si="6"/>
        <v>66</v>
      </c>
      <c r="F72" s="10" t="str">
        <f t="shared" si="7"/>
        <v>M2-6-16.5</v>
      </c>
      <c r="G72" s="14">
        <f t="shared" ref="G72:G135" si="10">$G$3+ROUNDDOWN($E71/($I$4+1),0)*0.5</f>
        <v>6</v>
      </c>
      <c r="H72" s="14">
        <f t="shared" ref="H72:H135" si="11">IF(MOD(E72-1,$I$4+1)=0,$H$3,H71+0.5)</f>
        <v>16.5</v>
      </c>
      <c r="I72" s="4">
        <f t="shared" si="8"/>
        <v>51.5</v>
      </c>
      <c r="J72" s="2">
        <f t="shared" si="9"/>
        <v>22959700</v>
      </c>
      <c r="K72" s="22">
        <v>1</v>
      </c>
      <c r="N72" t="str">
        <v>M2-6-16.5</v>
      </c>
      <c r="O72">
        <v>51.5</v>
      </c>
      <c r="P72" s="19">
        <v>22959700</v>
      </c>
    </row>
    <row r="73" spans="5:16" x14ac:dyDescent="0.25">
      <c r="E73" s="1">
        <f t="shared" si="6"/>
        <v>67</v>
      </c>
      <c r="F73" s="10" t="str">
        <f t="shared" si="7"/>
        <v>M2-6-17</v>
      </c>
      <c r="G73" s="14">
        <f t="shared" si="10"/>
        <v>6</v>
      </c>
      <c r="H73" s="14">
        <f t="shared" si="11"/>
        <v>17</v>
      </c>
      <c r="I73" s="4">
        <f t="shared" si="8"/>
        <v>53</v>
      </c>
      <c r="J73" s="2">
        <f t="shared" si="9"/>
        <v>23529400</v>
      </c>
      <c r="K73" s="22">
        <v>1</v>
      </c>
      <c r="N73" t="str">
        <v>M2-6-17</v>
      </c>
      <c r="O73">
        <v>53</v>
      </c>
      <c r="P73" s="19">
        <v>23529400</v>
      </c>
    </row>
    <row r="74" spans="5:16" x14ac:dyDescent="0.25">
      <c r="E74" s="1">
        <f t="shared" si="6"/>
        <v>68</v>
      </c>
      <c r="F74" s="10" t="str">
        <f t="shared" si="7"/>
        <v>M2-6-17.5</v>
      </c>
      <c r="G74" s="14">
        <f t="shared" si="10"/>
        <v>6</v>
      </c>
      <c r="H74" s="14">
        <f t="shared" si="11"/>
        <v>17.5</v>
      </c>
      <c r="I74" s="4">
        <f t="shared" si="8"/>
        <v>54.5</v>
      </c>
      <c r="J74" s="2">
        <f t="shared" si="9"/>
        <v>24099100</v>
      </c>
      <c r="K74" s="22">
        <v>1</v>
      </c>
      <c r="N74" t="str">
        <v>M2-6-17.5</v>
      </c>
      <c r="O74">
        <v>54.5</v>
      </c>
      <c r="P74" s="19">
        <v>24099100</v>
      </c>
    </row>
    <row r="75" spans="5:16" x14ac:dyDescent="0.25">
      <c r="E75" s="1">
        <f t="shared" si="6"/>
        <v>69</v>
      </c>
      <c r="F75" s="10" t="str">
        <f t="shared" si="7"/>
        <v>M2-6-18</v>
      </c>
      <c r="G75" s="14">
        <f t="shared" si="10"/>
        <v>6</v>
      </c>
      <c r="H75" s="14">
        <f t="shared" si="11"/>
        <v>18</v>
      </c>
      <c r="I75" s="4">
        <f t="shared" si="8"/>
        <v>56</v>
      </c>
      <c r="J75" s="2">
        <f t="shared" si="9"/>
        <v>24668800</v>
      </c>
      <c r="K75" s="22">
        <v>1</v>
      </c>
      <c r="N75" t="str">
        <v>M2-6-18</v>
      </c>
      <c r="O75">
        <v>56</v>
      </c>
      <c r="P75" s="19">
        <v>24668800</v>
      </c>
    </row>
    <row r="76" spans="5:16" x14ac:dyDescent="0.25">
      <c r="E76" s="1">
        <f t="shared" si="6"/>
        <v>70</v>
      </c>
      <c r="F76" s="10" t="str">
        <f t="shared" si="7"/>
        <v>M2-6.5-7</v>
      </c>
      <c r="G76" s="14">
        <f t="shared" si="10"/>
        <v>6.5</v>
      </c>
      <c r="H76" s="14">
        <f t="shared" si="11"/>
        <v>7</v>
      </c>
      <c r="I76" s="4">
        <f t="shared" si="8"/>
        <v>24.75</v>
      </c>
      <c r="J76" s="2">
        <f t="shared" si="9"/>
        <v>12800050</v>
      </c>
      <c r="K76" s="22">
        <v>1</v>
      </c>
      <c r="N76" t="str">
        <v>M2-6.5-7</v>
      </c>
      <c r="O76">
        <v>24.75</v>
      </c>
      <c r="P76" s="19">
        <v>12800050</v>
      </c>
    </row>
    <row r="77" spans="5:16" x14ac:dyDescent="0.25">
      <c r="E77" s="1">
        <f t="shared" si="6"/>
        <v>71</v>
      </c>
      <c r="F77" s="10" t="str">
        <f t="shared" si="7"/>
        <v>M2-6.5-7.5</v>
      </c>
      <c r="G77" s="14">
        <f t="shared" si="10"/>
        <v>6.5</v>
      </c>
      <c r="H77" s="14">
        <f t="shared" si="11"/>
        <v>7.5</v>
      </c>
      <c r="I77" s="4">
        <f t="shared" si="8"/>
        <v>26.375</v>
      </c>
      <c r="J77" s="2">
        <f t="shared" si="9"/>
        <v>13417225</v>
      </c>
      <c r="K77" s="22">
        <v>1</v>
      </c>
      <c r="N77" t="str">
        <v>M2-6.5-7.5</v>
      </c>
      <c r="O77">
        <v>26.375</v>
      </c>
      <c r="P77" s="19">
        <v>13417225</v>
      </c>
    </row>
    <row r="78" spans="5:16" x14ac:dyDescent="0.25">
      <c r="E78" s="1">
        <f t="shared" si="6"/>
        <v>72</v>
      </c>
      <c r="F78" s="10" t="str">
        <f t="shared" si="7"/>
        <v>M2-6.5-8</v>
      </c>
      <c r="G78" s="14">
        <f t="shared" si="10"/>
        <v>6.5</v>
      </c>
      <c r="H78" s="14">
        <f t="shared" si="11"/>
        <v>8</v>
      </c>
      <c r="I78" s="4">
        <f t="shared" si="8"/>
        <v>28</v>
      </c>
      <c r="J78" s="2">
        <f t="shared" si="9"/>
        <v>14034400</v>
      </c>
      <c r="K78" s="22">
        <v>1</v>
      </c>
      <c r="N78" t="str">
        <v>M2-6.5-8</v>
      </c>
      <c r="O78">
        <v>28</v>
      </c>
      <c r="P78" s="19">
        <v>14034400</v>
      </c>
    </row>
    <row r="79" spans="5:16" x14ac:dyDescent="0.25">
      <c r="E79" s="1">
        <f t="shared" si="6"/>
        <v>73</v>
      </c>
      <c r="F79" s="10" t="str">
        <f t="shared" si="7"/>
        <v>M2-6.5-8.5</v>
      </c>
      <c r="G79" s="14">
        <f t="shared" si="10"/>
        <v>6.5</v>
      </c>
      <c r="H79" s="14">
        <f t="shared" si="11"/>
        <v>8.5</v>
      </c>
      <c r="I79" s="4">
        <f t="shared" si="8"/>
        <v>29.625</v>
      </c>
      <c r="J79" s="2">
        <f t="shared" si="9"/>
        <v>14651575</v>
      </c>
      <c r="K79" s="22">
        <v>1</v>
      </c>
      <c r="N79" t="str">
        <v>M2-6.5-8.5</v>
      </c>
      <c r="O79">
        <v>29.625</v>
      </c>
      <c r="P79" s="19">
        <v>14651575</v>
      </c>
    </row>
    <row r="80" spans="5:16" x14ac:dyDescent="0.25">
      <c r="E80" s="1">
        <f t="shared" si="6"/>
        <v>74</v>
      </c>
      <c r="F80" s="10" t="str">
        <f t="shared" si="7"/>
        <v>M2-6.5-9</v>
      </c>
      <c r="G80" s="14">
        <f t="shared" si="10"/>
        <v>6.5</v>
      </c>
      <c r="H80" s="14">
        <f t="shared" si="11"/>
        <v>9</v>
      </c>
      <c r="I80" s="4">
        <f t="shared" si="8"/>
        <v>31.25</v>
      </c>
      <c r="J80" s="2">
        <f t="shared" si="9"/>
        <v>15268750</v>
      </c>
      <c r="K80" s="22">
        <v>1</v>
      </c>
      <c r="N80" t="str">
        <v>M2-6.5-9</v>
      </c>
      <c r="O80">
        <v>31.25</v>
      </c>
      <c r="P80" s="19">
        <v>15268750</v>
      </c>
    </row>
    <row r="81" spans="5:16" x14ac:dyDescent="0.25">
      <c r="E81" s="1">
        <f t="shared" si="6"/>
        <v>75</v>
      </c>
      <c r="F81" s="10" t="str">
        <f t="shared" si="7"/>
        <v>M2-6.5-9.5</v>
      </c>
      <c r="G81" s="14">
        <f t="shared" si="10"/>
        <v>6.5</v>
      </c>
      <c r="H81" s="14">
        <f t="shared" si="11"/>
        <v>9.5</v>
      </c>
      <c r="I81" s="4">
        <f t="shared" si="8"/>
        <v>32.875</v>
      </c>
      <c r="J81" s="2">
        <f t="shared" si="9"/>
        <v>15885925</v>
      </c>
      <c r="K81" s="22">
        <v>1</v>
      </c>
      <c r="N81" t="str">
        <v>M2-6.5-9.5</v>
      </c>
      <c r="O81">
        <v>32.875</v>
      </c>
      <c r="P81" s="19">
        <v>15885925</v>
      </c>
    </row>
    <row r="82" spans="5:16" x14ac:dyDescent="0.25">
      <c r="E82" s="1">
        <f t="shared" si="6"/>
        <v>76</v>
      </c>
      <c r="F82" s="10" t="str">
        <f t="shared" si="7"/>
        <v>M2-6.5-10</v>
      </c>
      <c r="G82" s="14">
        <f t="shared" si="10"/>
        <v>6.5</v>
      </c>
      <c r="H82" s="14">
        <f t="shared" si="11"/>
        <v>10</v>
      </c>
      <c r="I82" s="4">
        <f t="shared" si="8"/>
        <v>34.5</v>
      </c>
      <c r="J82" s="2">
        <f t="shared" si="9"/>
        <v>16503100</v>
      </c>
      <c r="K82" s="22">
        <v>1</v>
      </c>
      <c r="N82" t="str">
        <v>M2-6.5-10</v>
      </c>
      <c r="O82">
        <v>34.5</v>
      </c>
      <c r="P82" s="19">
        <v>16503100</v>
      </c>
    </row>
    <row r="83" spans="5:16" x14ac:dyDescent="0.25">
      <c r="E83" s="1">
        <f t="shared" si="6"/>
        <v>77</v>
      </c>
      <c r="F83" s="10" t="str">
        <f t="shared" si="7"/>
        <v>M2-6.5-10.5</v>
      </c>
      <c r="G83" s="14">
        <f t="shared" si="10"/>
        <v>6.5</v>
      </c>
      <c r="H83" s="14">
        <f t="shared" si="11"/>
        <v>10.5</v>
      </c>
      <c r="I83" s="4">
        <f t="shared" si="8"/>
        <v>36.125</v>
      </c>
      <c r="J83" s="2">
        <f t="shared" si="9"/>
        <v>17120275</v>
      </c>
      <c r="K83" s="22">
        <v>1</v>
      </c>
      <c r="N83" t="str">
        <v>M2-6.5-10.5</v>
      </c>
      <c r="O83">
        <v>36.125</v>
      </c>
      <c r="P83" s="19">
        <v>17120275</v>
      </c>
    </row>
    <row r="84" spans="5:16" x14ac:dyDescent="0.25">
      <c r="E84" s="1">
        <f t="shared" si="6"/>
        <v>78</v>
      </c>
      <c r="F84" s="10" t="str">
        <f t="shared" si="7"/>
        <v>M2-6.5-11</v>
      </c>
      <c r="G84" s="14">
        <f t="shared" si="10"/>
        <v>6.5</v>
      </c>
      <c r="H84" s="14">
        <f t="shared" si="11"/>
        <v>11</v>
      </c>
      <c r="I84" s="4">
        <f t="shared" si="8"/>
        <v>37.75</v>
      </c>
      <c r="J84" s="2">
        <f t="shared" si="9"/>
        <v>17737450</v>
      </c>
      <c r="K84" s="22">
        <v>1</v>
      </c>
      <c r="N84" t="str">
        <v>M2-6.5-11</v>
      </c>
      <c r="O84">
        <v>37.75</v>
      </c>
      <c r="P84" s="19">
        <v>17737450</v>
      </c>
    </row>
    <row r="85" spans="5:16" x14ac:dyDescent="0.25">
      <c r="E85" s="1">
        <f t="shared" si="6"/>
        <v>79</v>
      </c>
      <c r="F85" s="10" t="str">
        <f t="shared" si="7"/>
        <v>M2-6.5-11.5</v>
      </c>
      <c r="G85" s="14">
        <f t="shared" si="10"/>
        <v>6.5</v>
      </c>
      <c r="H85" s="14">
        <f t="shared" si="11"/>
        <v>11.5</v>
      </c>
      <c r="I85" s="4">
        <f t="shared" si="8"/>
        <v>39.375</v>
      </c>
      <c r="J85" s="2">
        <f t="shared" si="9"/>
        <v>18354625</v>
      </c>
      <c r="K85" s="22">
        <v>1</v>
      </c>
      <c r="N85" t="str">
        <v>M2-6.5-11.5</v>
      </c>
      <c r="O85">
        <v>39.375</v>
      </c>
      <c r="P85" s="19">
        <v>18354625</v>
      </c>
    </row>
    <row r="86" spans="5:16" x14ac:dyDescent="0.25">
      <c r="E86" s="1">
        <f t="shared" si="6"/>
        <v>80</v>
      </c>
      <c r="F86" s="10" t="str">
        <f t="shared" si="7"/>
        <v>M2-6.5-12</v>
      </c>
      <c r="G86" s="14">
        <f t="shared" si="10"/>
        <v>6.5</v>
      </c>
      <c r="H86" s="14">
        <f t="shared" si="11"/>
        <v>12</v>
      </c>
      <c r="I86" s="4">
        <f t="shared" si="8"/>
        <v>41</v>
      </c>
      <c r="J86" s="2">
        <f t="shared" si="9"/>
        <v>18971800</v>
      </c>
      <c r="K86" s="22">
        <v>1</v>
      </c>
      <c r="N86" t="str">
        <v>M2-6.5-12</v>
      </c>
      <c r="O86">
        <v>41</v>
      </c>
      <c r="P86" s="19">
        <v>18971800</v>
      </c>
    </row>
    <row r="87" spans="5:16" x14ac:dyDescent="0.25">
      <c r="E87" s="1">
        <f t="shared" si="6"/>
        <v>81</v>
      </c>
      <c r="F87" s="10" t="str">
        <f t="shared" si="7"/>
        <v>M2-6.5-12.5</v>
      </c>
      <c r="G87" s="14">
        <f t="shared" si="10"/>
        <v>6.5</v>
      </c>
      <c r="H87" s="14">
        <f t="shared" si="11"/>
        <v>12.5</v>
      </c>
      <c r="I87" s="4">
        <f t="shared" si="8"/>
        <v>42.625</v>
      </c>
      <c r="J87" s="2">
        <f t="shared" si="9"/>
        <v>19588975</v>
      </c>
      <c r="K87" s="22">
        <v>1</v>
      </c>
      <c r="N87" t="str">
        <v>M2-6.5-12.5</v>
      </c>
      <c r="O87">
        <v>42.625</v>
      </c>
      <c r="P87" s="19">
        <v>19588975</v>
      </c>
    </row>
    <row r="88" spans="5:16" x14ac:dyDescent="0.25">
      <c r="E88" s="1">
        <f t="shared" si="6"/>
        <v>82</v>
      </c>
      <c r="F88" s="10" t="str">
        <f t="shared" si="7"/>
        <v>M2-6.5-13</v>
      </c>
      <c r="G88" s="14">
        <f t="shared" si="10"/>
        <v>6.5</v>
      </c>
      <c r="H88" s="14">
        <f t="shared" si="11"/>
        <v>13</v>
      </c>
      <c r="I88" s="4">
        <f t="shared" si="8"/>
        <v>44.25</v>
      </c>
      <c r="J88" s="2">
        <f t="shared" si="9"/>
        <v>20206150</v>
      </c>
      <c r="K88" s="22">
        <v>1</v>
      </c>
      <c r="N88" t="str">
        <v>M2-6.5-13</v>
      </c>
      <c r="O88">
        <v>44.25</v>
      </c>
      <c r="P88" s="19">
        <v>20206150</v>
      </c>
    </row>
    <row r="89" spans="5:16" x14ac:dyDescent="0.25">
      <c r="E89" s="1">
        <f t="shared" si="6"/>
        <v>83</v>
      </c>
      <c r="F89" s="10" t="str">
        <f t="shared" si="7"/>
        <v>M2-6.5-13.5</v>
      </c>
      <c r="G89" s="14">
        <f t="shared" si="10"/>
        <v>6.5</v>
      </c>
      <c r="H89" s="14">
        <f t="shared" si="11"/>
        <v>13.5</v>
      </c>
      <c r="I89" s="4">
        <f t="shared" si="8"/>
        <v>45.875</v>
      </c>
      <c r="J89" s="2">
        <f t="shared" si="9"/>
        <v>20823325</v>
      </c>
      <c r="K89" s="22">
        <v>1</v>
      </c>
      <c r="N89" t="str">
        <v>M2-6.5-13.5</v>
      </c>
      <c r="O89">
        <v>45.875</v>
      </c>
      <c r="P89" s="19">
        <v>20823325</v>
      </c>
    </row>
    <row r="90" spans="5:16" x14ac:dyDescent="0.25">
      <c r="E90" s="1">
        <f t="shared" si="6"/>
        <v>84</v>
      </c>
      <c r="F90" s="10" t="str">
        <f t="shared" si="7"/>
        <v>M2-6.5-14</v>
      </c>
      <c r="G90" s="14">
        <f t="shared" si="10"/>
        <v>6.5</v>
      </c>
      <c r="H90" s="14">
        <f t="shared" si="11"/>
        <v>14</v>
      </c>
      <c r="I90" s="4">
        <f t="shared" si="8"/>
        <v>47.5</v>
      </c>
      <c r="J90" s="2">
        <f t="shared" si="9"/>
        <v>21440500</v>
      </c>
      <c r="K90" s="22">
        <v>1</v>
      </c>
      <c r="N90" t="str">
        <v>M2-6.5-14</v>
      </c>
      <c r="O90">
        <v>47.5</v>
      </c>
      <c r="P90" s="19">
        <v>21440500</v>
      </c>
    </row>
    <row r="91" spans="5:16" x14ac:dyDescent="0.25">
      <c r="E91" s="1">
        <f t="shared" si="6"/>
        <v>85</v>
      </c>
      <c r="F91" s="10" t="str">
        <f t="shared" si="7"/>
        <v>M2-6.5-14.5</v>
      </c>
      <c r="G91" s="14">
        <f t="shared" si="10"/>
        <v>6.5</v>
      </c>
      <c r="H91" s="14">
        <f t="shared" si="11"/>
        <v>14.5</v>
      </c>
      <c r="I91" s="4">
        <f t="shared" si="8"/>
        <v>49.125</v>
      </c>
      <c r="J91" s="2">
        <f t="shared" si="9"/>
        <v>22057675</v>
      </c>
      <c r="K91" s="22">
        <v>1</v>
      </c>
      <c r="N91" t="str">
        <v>M2-6.5-14.5</v>
      </c>
      <c r="O91">
        <v>49.125</v>
      </c>
      <c r="P91" s="19">
        <v>22057675</v>
      </c>
    </row>
    <row r="92" spans="5:16" x14ac:dyDescent="0.25">
      <c r="E92" s="1">
        <f t="shared" si="6"/>
        <v>86</v>
      </c>
      <c r="F92" s="10" t="str">
        <f t="shared" si="7"/>
        <v>M2-6.5-15</v>
      </c>
      <c r="G92" s="14">
        <f t="shared" si="10"/>
        <v>6.5</v>
      </c>
      <c r="H92" s="14">
        <f t="shared" si="11"/>
        <v>15</v>
      </c>
      <c r="I92" s="4">
        <f t="shared" si="8"/>
        <v>50.75</v>
      </c>
      <c r="J92" s="2">
        <f t="shared" si="9"/>
        <v>22674850</v>
      </c>
      <c r="K92" s="22">
        <v>1</v>
      </c>
      <c r="N92" t="str">
        <v>M2-6.5-15</v>
      </c>
      <c r="O92">
        <v>50.75</v>
      </c>
      <c r="P92" s="19">
        <v>22674850</v>
      </c>
    </row>
    <row r="93" spans="5:16" x14ac:dyDescent="0.25">
      <c r="E93" s="1">
        <f t="shared" si="6"/>
        <v>87</v>
      </c>
      <c r="F93" s="10" t="str">
        <f t="shared" si="7"/>
        <v>M2-6.5-15.5</v>
      </c>
      <c r="G93" s="14">
        <f t="shared" si="10"/>
        <v>6.5</v>
      </c>
      <c r="H93" s="14">
        <f t="shared" si="11"/>
        <v>15.5</v>
      </c>
      <c r="I93" s="4">
        <f t="shared" si="8"/>
        <v>52.375</v>
      </c>
      <c r="J93" s="2">
        <f t="shared" si="9"/>
        <v>23292025</v>
      </c>
      <c r="K93" s="22">
        <v>1</v>
      </c>
      <c r="N93" t="str">
        <v>M2-6.5-15.5</v>
      </c>
      <c r="O93">
        <v>52.375</v>
      </c>
      <c r="P93" s="19">
        <v>23292025</v>
      </c>
    </row>
    <row r="94" spans="5:16" x14ac:dyDescent="0.25">
      <c r="E94" s="1">
        <f t="shared" si="6"/>
        <v>88</v>
      </c>
      <c r="F94" s="10" t="str">
        <f t="shared" si="7"/>
        <v>M2-6.5-16</v>
      </c>
      <c r="G94" s="14">
        <f t="shared" si="10"/>
        <v>6.5</v>
      </c>
      <c r="H94" s="14">
        <f t="shared" si="11"/>
        <v>16</v>
      </c>
      <c r="I94" s="4">
        <f t="shared" si="8"/>
        <v>54</v>
      </c>
      <c r="J94" s="2">
        <f t="shared" si="9"/>
        <v>23909200</v>
      </c>
      <c r="K94" s="22">
        <v>1</v>
      </c>
      <c r="N94" t="str">
        <v>M2-6.5-16</v>
      </c>
      <c r="O94">
        <v>54</v>
      </c>
      <c r="P94" s="19">
        <v>23909200</v>
      </c>
    </row>
    <row r="95" spans="5:16" x14ac:dyDescent="0.25">
      <c r="E95" s="1">
        <f t="shared" si="6"/>
        <v>89</v>
      </c>
      <c r="F95" s="10" t="str">
        <f t="shared" si="7"/>
        <v>M2-6.5-16.5</v>
      </c>
      <c r="G95" s="14">
        <f t="shared" si="10"/>
        <v>6.5</v>
      </c>
      <c r="H95" s="14">
        <f t="shared" si="11"/>
        <v>16.5</v>
      </c>
      <c r="I95" s="4">
        <f t="shared" si="8"/>
        <v>55.625</v>
      </c>
      <c r="J95" s="2">
        <f t="shared" si="9"/>
        <v>24526375</v>
      </c>
      <c r="K95" s="22">
        <v>1</v>
      </c>
      <c r="N95" t="str">
        <v>M2-6.5-16.5</v>
      </c>
      <c r="O95">
        <v>55.625</v>
      </c>
      <c r="P95" s="19">
        <v>24526375</v>
      </c>
    </row>
    <row r="96" spans="5:16" x14ac:dyDescent="0.25">
      <c r="E96" s="1">
        <f t="shared" si="6"/>
        <v>90</v>
      </c>
      <c r="F96" s="10" t="str">
        <f t="shared" si="7"/>
        <v>M2-6.5-17</v>
      </c>
      <c r="G96" s="14">
        <f t="shared" si="10"/>
        <v>6.5</v>
      </c>
      <c r="H96" s="14">
        <f t="shared" si="11"/>
        <v>17</v>
      </c>
      <c r="I96" s="4">
        <f t="shared" si="8"/>
        <v>57.25</v>
      </c>
      <c r="J96" s="2">
        <f t="shared" si="9"/>
        <v>25143550</v>
      </c>
      <c r="K96" s="22">
        <v>1</v>
      </c>
      <c r="N96" t="str">
        <v>M2-6.5-17</v>
      </c>
      <c r="O96">
        <v>57.25</v>
      </c>
      <c r="P96" s="19">
        <v>25143550</v>
      </c>
    </row>
    <row r="97" spans="5:16" x14ac:dyDescent="0.25">
      <c r="E97" s="1">
        <f t="shared" si="6"/>
        <v>91</v>
      </c>
      <c r="F97" s="10" t="str">
        <f t="shared" si="7"/>
        <v>M2-6.5-17.5</v>
      </c>
      <c r="G97" s="14">
        <f t="shared" si="10"/>
        <v>6.5</v>
      </c>
      <c r="H97" s="14">
        <f t="shared" si="11"/>
        <v>17.5</v>
      </c>
      <c r="I97" s="4">
        <f t="shared" si="8"/>
        <v>58.875</v>
      </c>
      <c r="J97" s="2">
        <f t="shared" si="9"/>
        <v>25760725</v>
      </c>
      <c r="K97" s="22">
        <v>1</v>
      </c>
      <c r="N97" t="str">
        <v>M2-6.5-17.5</v>
      </c>
      <c r="O97">
        <v>58.875</v>
      </c>
      <c r="P97" s="19">
        <v>25760725</v>
      </c>
    </row>
    <row r="98" spans="5:16" x14ac:dyDescent="0.25">
      <c r="E98" s="1">
        <f t="shared" si="6"/>
        <v>92</v>
      </c>
      <c r="F98" s="10" t="str">
        <f t="shared" si="7"/>
        <v>M2-6.5-18</v>
      </c>
      <c r="G98" s="14">
        <f t="shared" si="10"/>
        <v>6.5</v>
      </c>
      <c r="H98" s="14">
        <f t="shared" si="11"/>
        <v>18</v>
      </c>
      <c r="I98" s="4">
        <f t="shared" si="8"/>
        <v>60.5</v>
      </c>
      <c r="J98" s="2">
        <f t="shared" si="9"/>
        <v>26377900</v>
      </c>
      <c r="K98" s="22">
        <v>1</v>
      </c>
      <c r="N98" t="str">
        <v>M2-6.5-18</v>
      </c>
      <c r="O98">
        <v>60.5</v>
      </c>
      <c r="P98" s="19">
        <v>26377900</v>
      </c>
    </row>
    <row r="99" spans="5:16" x14ac:dyDescent="0.25">
      <c r="E99" s="1">
        <f t="shared" si="6"/>
        <v>93</v>
      </c>
      <c r="F99" s="10" t="str">
        <f t="shared" si="7"/>
        <v>M2-7-7</v>
      </c>
      <c r="G99" s="14">
        <f t="shared" si="10"/>
        <v>7</v>
      </c>
      <c r="H99" s="14">
        <f t="shared" si="11"/>
        <v>7</v>
      </c>
      <c r="I99" s="4">
        <f t="shared" si="8"/>
        <v>26.5</v>
      </c>
      <c r="J99" s="2">
        <f t="shared" si="9"/>
        <v>13464700</v>
      </c>
      <c r="K99" s="22">
        <v>1</v>
      </c>
      <c r="N99" t="str">
        <v>M2-7-7</v>
      </c>
      <c r="O99">
        <v>26.5</v>
      </c>
      <c r="P99" s="19">
        <v>13464700</v>
      </c>
    </row>
    <row r="100" spans="5:16" x14ac:dyDescent="0.25">
      <c r="E100" s="1">
        <f t="shared" si="6"/>
        <v>94</v>
      </c>
      <c r="F100" s="10" t="str">
        <f t="shared" si="7"/>
        <v>M2-7-7.5</v>
      </c>
      <c r="G100" s="14">
        <f t="shared" si="10"/>
        <v>7</v>
      </c>
      <c r="H100" s="14">
        <f t="shared" si="11"/>
        <v>7.5</v>
      </c>
      <c r="I100" s="4">
        <f t="shared" si="8"/>
        <v>28.25</v>
      </c>
      <c r="J100" s="2">
        <f t="shared" si="9"/>
        <v>14129350</v>
      </c>
      <c r="K100" s="22">
        <v>1</v>
      </c>
      <c r="N100" t="str">
        <v>M2-7-7.5</v>
      </c>
      <c r="O100">
        <v>28.25</v>
      </c>
      <c r="P100" s="19">
        <v>14129350</v>
      </c>
    </row>
    <row r="101" spans="5:16" x14ac:dyDescent="0.25">
      <c r="E101" s="1">
        <f t="shared" si="6"/>
        <v>95</v>
      </c>
      <c r="F101" s="10" t="str">
        <f t="shared" si="7"/>
        <v>M2-7-8</v>
      </c>
      <c r="G101" s="14">
        <f t="shared" si="10"/>
        <v>7</v>
      </c>
      <c r="H101" s="14">
        <f t="shared" si="11"/>
        <v>8</v>
      </c>
      <c r="I101" s="4">
        <f t="shared" si="8"/>
        <v>30</v>
      </c>
      <c r="J101" s="2">
        <f t="shared" si="9"/>
        <v>14794000</v>
      </c>
      <c r="K101" s="22">
        <v>1</v>
      </c>
      <c r="N101" t="str">
        <v>M2-7-8</v>
      </c>
      <c r="O101">
        <v>30</v>
      </c>
      <c r="P101" s="19">
        <v>14794000</v>
      </c>
    </row>
    <row r="102" spans="5:16" x14ac:dyDescent="0.25">
      <c r="E102" s="1">
        <f t="shared" si="6"/>
        <v>96</v>
      </c>
      <c r="F102" s="10" t="str">
        <f t="shared" si="7"/>
        <v>M2-7-8.5</v>
      </c>
      <c r="G102" s="14">
        <f t="shared" si="10"/>
        <v>7</v>
      </c>
      <c r="H102" s="14">
        <f t="shared" si="11"/>
        <v>8.5</v>
      </c>
      <c r="I102" s="4">
        <f t="shared" si="8"/>
        <v>31.75</v>
      </c>
      <c r="J102" s="2">
        <f t="shared" si="9"/>
        <v>15458650</v>
      </c>
      <c r="K102" s="22">
        <v>1</v>
      </c>
      <c r="N102" t="str">
        <v>M2-7-8.5</v>
      </c>
      <c r="O102">
        <v>31.75</v>
      </c>
      <c r="P102" s="19">
        <v>15458650</v>
      </c>
    </row>
    <row r="103" spans="5:16" x14ac:dyDescent="0.25">
      <c r="E103" s="1">
        <f t="shared" si="6"/>
        <v>97</v>
      </c>
      <c r="F103" s="10" t="str">
        <f t="shared" si="7"/>
        <v>M2-7-9</v>
      </c>
      <c r="G103" s="14">
        <f t="shared" si="10"/>
        <v>7</v>
      </c>
      <c r="H103" s="14">
        <f t="shared" si="11"/>
        <v>9</v>
      </c>
      <c r="I103" s="4">
        <f t="shared" si="8"/>
        <v>33.5</v>
      </c>
      <c r="J103" s="2">
        <f t="shared" si="9"/>
        <v>16123300</v>
      </c>
      <c r="K103" s="22">
        <v>1</v>
      </c>
      <c r="N103" t="str">
        <v>M2-7-9</v>
      </c>
      <c r="O103">
        <v>33.5</v>
      </c>
      <c r="P103" s="19">
        <v>16123300</v>
      </c>
    </row>
    <row r="104" spans="5:16" x14ac:dyDescent="0.25">
      <c r="E104" s="1">
        <f t="shared" si="6"/>
        <v>98</v>
      </c>
      <c r="F104" s="10" t="str">
        <f t="shared" si="7"/>
        <v>M2-7-9.5</v>
      </c>
      <c r="G104" s="14">
        <f t="shared" si="10"/>
        <v>7</v>
      </c>
      <c r="H104" s="14">
        <f t="shared" si="11"/>
        <v>9.5</v>
      </c>
      <c r="I104" s="4">
        <f t="shared" si="8"/>
        <v>35.25</v>
      </c>
      <c r="J104" s="2">
        <f t="shared" si="9"/>
        <v>16787950</v>
      </c>
      <c r="K104" s="22">
        <v>1</v>
      </c>
      <c r="N104" t="str">
        <v>M2-7-9.5</v>
      </c>
      <c r="O104">
        <v>35.25</v>
      </c>
      <c r="P104" s="19">
        <v>16787950</v>
      </c>
    </row>
    <row r="105" spans="5:16" x14ac:dyDescent="0.25">
      <c r="E105" s="1">
        <f t="shared" si="6"/>
        <v>99</v>
      </c>
      <c r="F105" s="10" t="str">
        <f t="shared" si="7"/>
        <v>M2-7-10</v>
      </c>
      <c r="G105" s="14">
        <f t="shared" si="10"/>
        <v>7</v>
      </c>
      <c r="H105" s="14">
        <f t="shared" si="11"/>
        <v>10</v>
      </c>
      <c r="I105" s="4">
        <f t="shared" si="8"/>
        <v>37</v>
      </c>
      <c r="J105" s="2">
        <f t="shared" si="9"/>
        <v>17452600</v>
      </c>
      <c r="K105" s="22">
        <v>1</v>
      </c>
      <c r="N105" t="str">
        <v>M2-7-10</v>
      </c>
      <c r="O105">
        <v>37</v>
      </c>
      <c r="P105" s="19">
        <v>17452600</v>
      </c>
    </row>
    <row r="106" spans="5:16" x14ac:dyDescent="0.25">
      <c r="E106" s="1">
        <f t="shared" si="6"/>
        <v>100</v>
      </c>
      <c r="F106" s="10" t="str">
        <f t="shared" si="7"/>
        <v>M2-7-10.5</v>
      </c>
      <c r="G106" s="14">
        <f t="shared" si="10"/>
        <v>7</v>
      </c>
      <c r="H106" s="14">
        <f t="shared" si="11"/>
        <v>10.5</v>
      </c>
      <c r="I106" s="4">
        <f t="shared" si="8"/>
        <v>38.75</v>
      </c>
      <c r="J106" s="2">
        <f t="shared" si="9"/>
        <v>18117250</v>
      </c>
      <c r="K106" s="22">
        <v>1</v>
      </c>
      <c r="N106" t="str">
        <v>M2-7-10.5</v>
      </c>
      <c r="O106">
        <v>38.75</v>
      </c>
      <c r="P106" s="19">
        <v>18117250</v>
      </c>
    </row>
    <row r="107" spans="5:16" x14ac:dyDescent="0.25">
      <c r="E107" s="1">
        <f t="shared" si="6"/>
        <v>101</v>
      </c>
      <c r="F107" s="10" t="str">
        <f t="shared" si="7"/>
        <v>M2-7-11</v>
      </c>
      <c r="G107" s="14">
        <f t="shared" si="10"/>
        <v>7</v>
      </c>
      <c r="H107" s="14">
        <f t="shared" si="11"/>
        <v>11</v>
      </c>
      <c r="I107" s="4">
        <f t="shared" si="8"/>
        <v>40.5</v>
      </c>
      <c r="J107" s="2">
        <f t="shared" si="9"/>
        <v>18781900</v>
      </c>
      <c r="K107" s="22">
        <v>1</v>
      </c>
      <c r="N107" t="str">
        <v>M2-7-11</v>
      </c>
      <c r="O107">
        <v>40.5</v>
      </c>
      <c r="P107" s="19">
        <v>18781900</v>
      </c>
    </row>
    <row r="108" spans="5:16" x14ac:dyDescent="0.25">
      <c r="E108" s="1">
        <f t="shared" si="6"/>
        <v>102</v>
      </c>
      <c r="F108" s="10" t="str">
        <f t="shared" si="7"/>
        <v>M2-7-11.5</v>
      </c>
      <c r="G108" s="14">
        <f t="shared" si="10"/>
        <v>7</v>
      </c>
      <c r="H108" s="14">
        <f t="shared" si="11"/>
        <v>11.5</v>
      </c>
      <c r="I108" s="4">
        <f t="shared" si="8"/>
        <v>42.25</v>
      </c>
      <c r="J108" s="2">
        <f t="shared" si="9"/>
        <v>19446550</v>
      </c>
      <c r="K108" s="22">
        <v>1</v>
      </c>
      <c r="N108" t="str">
        <v>M2-7-11.5</v>
      </c>
      <c r="O108">
        <v>42.25</v>
      </c>
      <c r="P108" s="19">
        <v>19446550</v>
      </c>
    </row>
    <row r="109" spans="5:16" x14ac:dyDescent="0.25">
      <c r="E109" s="1">
        <f t="shared" si="6"/>
        <v>103</v>
      </c>
      <c r="F109" s="10" t="str">
        <f t="shared" si="7"/>
        <v>M2-7-12</v>
      </c>
      <c r="G109" s="14">
        <f t="shared" si="10"/>
        <v>7</v>
      </c>
      <c r="H109" s="14">
        <f t="shared" si="11"/>
        <v>12</v>
      </c>
      <c r="I109" s="4">
        <f t="shared" si="8"/>
        <v>44</v>
      </c>
      <c r="J109" s="2">
        <f t="shared" si="9"/>
        <v>20111200</v>
      </c>
      <c r="K109" s="22">
        <v>1</v>
      </c>
      <c r="N109" t="str">
        <v>M2-7-12</v>
      </c>
      <c r="O109">
        <v>44</v>
      </c>
      <c r="P109" s="19">
        <v>20111200</v>
      </c>
    </row>
    <row r="110" spans="5:16" x14ac:dyDescent="0.25">
      <c r="E110" s="1">
        <f t="shared" si="6"/>
        <v>104</v>
      </c>
      <c r="F110" s="10" t="str">
        <f t="shared" si="7"/>
        <v>M2-7-12.5</v>
      </c>
      <c r="G110" s="14">
        <f t="shared" si="10"/>
        <v>7</v>
      </c>
      <c r="H110" s="14">
        <f t="shared" si="11"/>
        <v>12.5</v>
      </c>
      <c r="I110" s="4">
        <f t="shared" si="8"/>
        <v>45.75</v>
      </c>
      <c r="J110" s="2">
        <f t="shared" si="9"/>
        <v>20775850</v>
      </c>
      <c r="K110" s="22">
        <v>1</v>
      </c>
      <c r="N110" t="str">
        <v>M2-7-12.5</v>
      </c>
      <c r="O110">
        <v>45.75</v>
      </c>
      <c r="P110" s="19">
        <v>20775850</v>
      </c>
    </row>
    <row r="111" spans="5:16" x14ac:dyDescent="0.25">
      <c r="E111" s="1">
        <f t="shared" si="6"/>
        <v>105</v>
      </c>
      <c r="F111" s="10" t="str">
        <f t="shared" si="7"/>
        <v>M2-7-13</v>
      </c>
      <c r="G111" s="14">
        <f t="shared" si="10"/>
        <v>7</v>
      </c>
      <c r="H111" s="14">
        <f t="shared" si="11"/>
        <v>13</v>
      </c>
      <c r="I111" s="4">
        <f t="shared" si="8"/>
        <v>47.5</v>
      </c>
      <c r="J111" s="2">
        <f t="shared" si="9"/>
        <v>21440500</v>
      </c>
      <c r="K111" s="22">
        <v>1</v>
      </c>
      <c r="N111" t="str">
        <v>M2-7-13</v>
      </c>
      <c r="O111">
        <v>47.5</v>
      </c>
      <c r="P111" s="19">
        <v>21440500</v>
      </c>
    </row>
    <row r="112" spans="5:16" x14ac:dyDescent="0.25">
      <c r="E112" s="1">
        <f t="shared" si="6"/>
        <v>106</v>
      </c>
      <c r="F112" s="10" t="str">
        <f t="shared" si="7"/>
        <v>M2-7-13.5</v>
      </c>
      <c r="G112" s="14">
        <f t="shared" si="10"/>
        <v>7</v>
      </c>
      <c r="H112" s="14">
        <f t="shared" si="11"/>
        <v>13.5</v>
      </c>
      <c r="I112" s="4">
        <f t="shared" si="8"/>
        <v>49.25</v>
      </c>
      <c r="J112" s="2">
        <f t="shared" si="9"/>
        <v>22105150</v>
      </c>
      <c r="K112" s="22">
        <v>1</v>
      </c>
      <c r="N112" t="str">
        <v>M2-7-13.5</v>
      </c>
      <c r="O112">
        <v>49.25</v>
      </c>
      <c r="P112" s="19">
        <v>22105150</v>
      </c>
    </row>
    <row r="113" spans="5:16" x14ac:dyDescent="0.25">
      <c r="E113" s="1">
        <f t="shared" si="6"/>
        <v>107</v>
      </c>
      <c r="F113" s="10" t="str">
        <f t="shared" si="7"/>
        <v>M2-7-14</v>
      </c>
      <c r="G113" s="14">
        <f t="shared" si="10"/>
        <v>7</v>
      </c>
      <c r="H113" s="14">
        <f t="shared" si="11"/>
        <v>14</v>
      </c>
      <c r="I113" s="4">
        <f t="shared" si="8"/>
        <v>51</v>
      </c>
      <c r="J113" s="2">
        <f t="shared" si="9"/>
        <v>22769800</v>
      </c>
      <c r="K113" s="22">
        <v>1</v>
      </c>
      <c r="N113" t="str">
        <v>M2-7-14</v>
      </c>
      <c r="O113">
        <v>51</v>
      </c>
      <c r="P113" s="19">
        <v>22769800</v>
      </c>
    </row>
    <row r="114" spans="5:16" x14ac:dyDescent="0.25">
      <c r="E114" s="1">
        <f t="shared" si="6"/>
        <v>108</v>
      </c>
      <c r="F114" s="10" t="str">
        <f t="shared" si="7"/>
        <v>M2-7-14.5</v>
      </c>
      <c r="G114" s="14">
        <f t="shared" si="10"/>
        <v>7</v>
      </c>
      <c r="H114" s="14">
        <f t="shared" si="11"/>
        <v>14.5</v>
      </c>
      <c r="I114" s="4">
        <f t="shared" si="8"/>
        <v>52.75</v>
      </c>
      <c r="J114" s="2">
        <f t="shared" si="9"/>
        <v>23434450</v>
      </c>
      <c r="K114" s="22">
        <v>1</v>
      </c>
      <c r="N114" t="str">
        <v>M2-7-14.5</v>
      </c>
      <c r="O114">
        <v>52.75</v>
      </c>
      <c r="P114" s="19">
        <v>23434450</v>
      </c>
    </row>
    <row r="115" spans="5:16" x14ac:dyDescent="0.25">
      <c r="E115" s="1">
        <f t="shared" si="6"/>
        <v>109</v>
      </c>
      <c r="F115" s="10" t="str">
        <f t="shared" si="7"/>
        <v>M2-7-15</v>
      </c>
      <c r="G115" s="14">
        <f t="shared" si="10"/>
        <v>7</v>
      </c>
      <c r="H115" s="14">
        <f t="shared" si="11"/>
        <v>15</v>
      </c>
      <c r="I115" s="4">
        <f t="shared" si="8"/>
        <v>54.5</v>
      </c>
      <c r="J115" s="2">
        <f t="shared" si="9"/>
        <v>24099100</v>
      </c>
      <c r="K115" s="22">
        <v>1</v>
      </c>
      <c r="N115" t="str">
        <v>M2-7-15</v>
      </c>
      <c r="O115">
        <v>54.5</v>
      </c>
      <c r="P115" s="19">
        <v>24099100</v>
      </c>
    </row>
    <row r="116" spans="5:16" x14ac:dyDescent="0.25">
      <c r="E116" s="1">
        <f t="shared" si="6"/>
        <v>110</v>
      </c>
      <c r="F116" s="10" t="str">
        <f t="shared" si="7"/>
        <v>M2-7-15.5</v>
      </c>
      <c r="G116" s="14">
        <f t="shared" si="10"/>
        <v>7</v>
      </c>
      <c r="H116" s="14">
        <f t="shared" si="11"/>
        <v>15.5</v>
      </c>
      <c r="I116" s="4">
        <f t="shared" si="8"/>
        <v>56.25</v>
      </c>
      <c r="J116" s="2">
        <f t="shared" si="9"/>
        <v>24763750</v>
      </c>
      <c r="K116" s="22">
        <v>1</v>
      </c>
      <c r="N116" t="str">
        <v>M2-7-15.5</v>
      </c>
      <c r="O116">
        <v>56.25</v>
      </c>
      <c r="P116" s="19">
        <v>24763750</v>
      </c>
    </row>
    <row r="117" spans="5:16" x14ac:dyDescent="0.25">
      <c r="E117" s="1">
        <f t="shared" si="6"/>
        <v>111</v>
      </c>
      <c r="F117" s="10" t="str">
        <f t="shared" si="7"/>
        <v>M2-7-16</v>
      </c>
      <c r="G117" s="14">
        <f t="shared" si="10"/>
        <v>7</v>
      </c>
      <c r="H117" s="14">
        <f t="shared" si="11"/>
        <v>16</v>
      </c>
      <c r="I117" s="4">
        <f t="shared" si="8"/>
        <v>58</v>
      </c>
      <c r="J117" s="2">
        <f t="shared" si="9"/>
        <v>25428400</v>
      </c>
      <c r="K117" s="22">
        <v>1</v>
      </c>
      <c r="N117" t="str">
        <v>M2-7-16</v>
      </c>
      <c r="O117">
        <v>58</v>
      </c>
      <c r="P117" s="19">
        <v>25428400</v>
      </c>
    </row>
    <row r="118" spans="5:16" x14ac:dyDescent="0.25">
      <c r="E118" s="1">
        <f t="shared" si="6"/>
        <v>112</v>
      </c>
      <c r="F118" s="10" t="str">
        <f t="shared" si="7"/>
        <v>M2-7-16.5</v>
      </c>
      <c r="G118" s="14">
        <f t="shared" si="10"/>
        <v>7</v>
      </c>
      <c r="H118" s="14">
        <f t="shared" si="11"/>
        <v>16.5</v>
      </c>
      <c r="I118" s="4">
        <f t="shared" si="8"/>
        <v>59.75</v>
      </c>
      <c r="J118" s="2">
        <f t="shared" si="9"/>
        <v>26093050</v>
      </c>
      <c r="K118" s="22">
        <v>1</v>
      </c>
      <c r="N118" t="str">
        <v>M2-7-16.5</v>
      </c>
      <c r="O118">
        <v>59.75</v>
      </c>
      <c r="P118" s="19">
        <v>26093050</v>
      </c>
    </row>
    <row r="119" spans="5:16" x14ac:dyDescent="0.25">
      <c r="E119" s="1">
        <f t="shared" si="6"/>
        <v>113</v>
      </c>
      <c r="F119" s="10" t="str">
        <f t="shared" si="7"/>
        <v>M2-7-17</v>
      </c>
      <c r="G119" s="14">
        <f t="shared" si="10"/>
        <v>7</v>
      </c>
      <c r="H119" s="14">
        <f t="shared" si="11"/>
        <v>17</v>
      </c>
      <c r="I119" s="4">
        <f t="shared" si="8"/>
        <v>61.5</v>
      </c>
      <c r="J119" s="2">
        <f t="shared" si="9"/>
        <v>26757700</v>
      </c>
      <c r="K119" s="22">
        <v>1</v>
      </c>
      <c r="N119" t="str">
        <v>M2-7-17</v>
      </c>
      <c r="O119">
        <v>61.5</v>
      </c>
      <c r="P119" s="19">
        <v>26757700</v>
      </c>
    </row>
    <row r="120" spans="5:16" x14ac:dyDescent="0.25">
      <c r="E120" s="1">
        <f t="shared" si="6"/>
        <v>114</v>
      </c>
      <c r="F120" s="10" t="str">
        <f t="shared" si="7"/>
        <v>M2-7-17.5</v>
      </c>
      <c r="G120" s="14">
        <f t="shared" si="10"/>
        <v>7</v>
      </c>
      <c r="H120" s="14">
        <f t="shared" si="11"/>
        <v>17.5</v>
      </c>
      <c r="I120" s="4">
        <f t="shared" si="8"/>
        <v>63.25</v>
      </c>
      <c r="J120" s="2">
        <f t="shared" si="9"/>
        <v>27422350</v>
      </c>
      <c r="K120" s="22">
        <v>1</v>
      </c>
      <c r="N120" t="str">
        <v>M2-7-17.5</v>
      </c>
      <c r="O120">
        <v>63.25</v>
      </c>
      <c r="P120" s="19">
        <v>27422350</v>
      </c>
    </row>
    <row r="121" spans="5:16" x14ac:dyDescent="0.25">
      <c r="E121" s="1">
        <f t="shared" si="6"/>
        <v>115</v>
      </c>
      <c r="F121" s="10" t="str">
        <f t="shared" si="7"/>
        <v>M2-7-18</v>
      </c>
      <c r="G121" s="14">
        <f t="shared" si="10"/>
        <v>7</v>
      </c>
      <c r="H121" s="14">
        <f t="shared" si="11"/>
        <v>18</v>
      </c>
      <c r="I121" s="4">
        <f t="shared" si="8"/>
        <v>65</v>
      </c>
      <c r="J121" s="2">
        <f t="shared" si="9"/>
        <v>28087000</v>
      </c>
      <c r="K121" s="22">
        <v>1</v>
      </c>
      <c r="N121" t="str">
        <v>M2-7-18</v>
      </c>
      <c r="O121">
        <v>65</v>
      </c>
      <c r="P121" s="19">
        <v>28087000</v>
      </c>
    </row>
    <row r="122" spans="5:16" x14ac:dyDescent="0.25">
      <c r="E122" s="1">
        <f t="shared" si="6"/>
        <v>116</v>
      </c>
      <c r="F122" s="10" t="str">
        <f t="shared" si="7"/>
        <v>M2-7.5-7</v>
      </c>
      <c r="G122" s="14">
        <f t="shared" si="10"/>
        <v>7.5</v>
      </c>
      <c r="H122" s="14">
        <f t="shared" si="11"/>
        <v>7</v>
      </c>
      <c r="I122" s="4">
        <f t="shared" si="8"/>
        <v>28.25</v>
      </c>
      <c r="J122" s="2">
        <f t="shared" si="9"/>
        <v>14129350</v>
      </c>
      <c r="K122" s="22">
        <v>1</v>
      </c>
      <c r="N122" t="str">
        <v>M2-7.5-7</v>
      </c>
      <c r="O122">
        <v>28.25</v>
      </c>
      <c r="P122" s="19">
        <v>14129350</v>
      </c>
    </row>
    <row r="123" spans="5:16" x14ac:dyDescent="0.25">
      <c r="E123" s="1">
        <f t="shared" si="6"/>
        <v>117</v>
      </c>
      <c r="F123" s="10" t="str">
        <f t="shared" si="7"/>
        <v>M2-7.5-7.5</v>
      </c>
      <c r="G123" s="14">
        <f t="shared" si="10"/>
        <v>7.5</v>
      </c>
      <c r="H123" s="14">
        <f t="shared" si="11"/>
        <v>7.5</v>
      </c>
      <c r="I123" s="4">
        <f t="shared" si="8"/>
        <v>30.125</v>
      </c>
      <c r="J123" s="2">
        <f t="shared" si="9"/>
        <v>14841475</v>
      </c>
      <c r="K123" s="22">
        <v>1</v>
      </c>
      <c r="N123" t="str">
        <v>M2-7.5-7.5</v>
      </c>
      <c r="O123">
        <v>30.125</v>
      </c>
      <c r="P123" s="19">
        <v>14841475</v>
      </c>
    </row>
    <row r="124" spans="5:16" x14ac:dyDescent="0.25">
      <c r="E124" s="1">
        <f t="shared" si="6"/>
        <v>118</v>
      </c>
      <c r="F124" s="10" t="str">
        <f t="shared" si="7"/>
        <v>M2-7.5-8</v>
      </c>
      <c r="G124" s="14">
        <f t="shared" si="10"/>
        <v>7.5</v>
      </c>
      <c r="H124" s="14">
        <f t="shared" si="11"/>
        <v>8</v>
      </c>
      <c r="I124" s="4">
        <f t="shared" si="8"/>
        <v>32</v>
      </c>
      <c r="J124" s="2">
        <f t="shared" si="9"/>
        <v>15553600</v>
      </c>
      <c r="K124" s="22">
        <v>1</v>
      </c>
      <c r="N124" t="str">
        <v>M2-7.5-8</v>
      </c>
      <c r="O124">
        <v>32</v>
      </c>
      <c r="P124" s="19">
        <v>15553600</v>
      </c>
    </row>
    <row r="125" spans="5:16" x14ac:dyDescent="0.25">
      <c r="E125" s="1">
        <f t="shared" si="6"/>
        <v>119</v>
      </c>
      <c r="F125" s="10" t="str">
        <f t="shared" si="7"/>
        <v>M2-7.5-8.5</v>
      </c>
      <c r="G125" s="14">
        <f t="shared" si="10"/>
        <v>7.5</v>
      </c>
      <c r="H125" s="14">
        <f t="shared" si="11"/>
        <v>8.5</v>
      </c>
      <c r="I125" s="4">
        <f t="shared" si="8"/>
        <v>33.875</v>
      </c>
      <c r="J125" s="2">
        <f t="shared" si="9"/>
        <v>16265725</v>
      </c>
      <c r="K125" s="22">
        <v>1</v>
      </c>
      <c r="N125" t="str">
        <v>M2-7.5-8.5</v>
      </c>
      <c r="O125">
        <v>33.875</v>
      </c>
      <c r="P125" s="19">
        <v>16265725</v>
      </c>
    </row>
    <row r="126" spans="5:16" x14ac:dyDescent="0.25">
      <c r="E126" s="1">
        <f t="shared" si="6"/>
        <v>120</v>
      </c>
      <c r="F126" s="10" t="str">
        <f t="shared" si="7"/>
        <v>M2-7.5-9</v>
      </c>
      <c r="G126" s="14">
        <f t="shared" si="10"/>
        <v>7.5</v>
      </c>
      <c r="H126" s="14">
        <f t="shared" si="11"/>
        <v>9</v>
      </c>
      <c r="I126" s="4">
        <f t="shared" si="8"/>
        <v>35.75</v>
      </c>
      <c r="J126" s="2">
        <f t="shared" si="9"/>
        <v>16977850</v>
      </c>
      <c r="K126" s="22">
        <v>1</v>
      </c>
      <c r="N126" t="str">
        <v>M2-7.5-9</v>
      </c>
      <c r="O126">
        <v>35.75</v>
      </c>
      <c r="P126" s="19">
        <v>16977850</v>
      </c>
    </row>
    <row r="127" spans="5:16" x14ac:dyDescent="0.25">
      <c r="E127" s="1">
        <f t="shared" si="6"/>
        <v>121</v>
      </c>
      <c r="F127" s="10" t="str">
        <f t="shared" si="7"/>
        <v>M2-7.5-9.5</v>
      </c>
      <c r="G127" s="14">
        <f t="shared" si="10"/>
        <v>7.5</v>
      </c>
      <c r="H127" s="14">
        <f t="shared" si="11"/>
        <v>9.5</v>
      </c>
      <c r="I127" s="4">
        <f t="shared" si="8"/>
        <v>37.625</v>
      </c>
      <c r="J127" s="2">
        <f t="shared" si="9"/>
        <v>17689975</v>
      </c>
      <c r="K127" s="22">
        <v>1</v>
      </c>
      <c r="N127" t="str">
        <v>M2-7.5-9.5</v>
      </c>
      <c r="O127">
        <v>37.625</v>
      </c>
      <c r="P127" s="19">
        <v>17689975</v>
      </c>
    </row>
    <row r="128" spans="5:16" x14ac:dyDescent="0.25">
      <c r="E128" s="1">
        <f t="shared" si="6"/>
        <v>122</v>
      </c>
      <c r="F128" s="10" t="str">
        <f t="shared" si="7"/>
        <v>M2-7.5-10</v>
      </c>
      <c r="G128" s="14">
        <f t="shared" si="10"/>
        <v>7.5</v>
      </c>
      <c r="H128" s="14">
        <f t="shared" si="11"/>
        <v>10</v>
      </c>
      <c r="I128" s="4">
        <f t="shared" si="8"/>
        <v>39.5</v>
      </c>
      <c r="J128" s="2">
        <f t="shared" si="9"/>
        <v>18402100</v>
      </c>
      <c r="K128" s="22">
        <v>1</v>
      </c>
      <c r="N128" t="str">
        <v>M2-7.5-10</v>
      </c>
      <c r="O128">
        <v>39.5</v>
      </c>
      <c r="P128" s="19">
        <v>18402100</v>
      </c>
    </row>
    <row r="129" spans="5:16" x14ac:dyDescent="0.25">
      <c r="E129" s="1">
        <f t="shared" si="6"/>
        <v>123</v>
      </c>
      <c r="F129" s="10" t="str">
        <f t="shared" si="7"/>
        <v>M2-7.5-10.5</v>
      </c>
      <c r="G129" s="14">
        <f t="shared" si="10"/>
        <v>7.5</v>
      </c>
      <c r="H129" s="14">
        <f t="shared" si="11"/>
        <v>10.5</v>
      </c>
      <c r="I129" s="4">
        <f t="shared" si="8"/>
        <v>41.375</v>
      </c>
      <c r="J129" s="2">
        <f t="shared" si="9"/>
        <v>19114225</v>
      </c>
      <c r="K129" s="22">
        <v>1</v>
      </c>
      <c r="N129" t="str">
        <v>M2-7.5-10.5</v>
      </c>
      <c r="O129">
        <v>41.375</v>
      </c>
      <c r="P129" s="19">
        <v>19114225</v>
      </c>
    </row>
    <row r="130" spans="5:16" x14ac:dyDescent="0.25">
      <c r="E130" s="1">
        <f t="shared" si="6"/>
        <v>124</v>
      </c>
      <c r="F130" s="10" t="str">
        <f t="shared" si="7"/>
        <v>M2-7.5-11</v>
      </c>
      <c r="G130" s="14">
        <f t="shared" si="10"/>
        <v>7.5</v>
      </c>
      <c r="H130" s="14">
        <f t="shared" si="11"/>
        <v>11</v>
      </c>
      <c r="I130" s="4">
        <f t="shared" si="8"/>
        <v>43.25</v>
      </c>
      <c r="J130" s="2">
        <f t="shared" si="9"/>
        <v>19826350</v>
      </c>
      <c r="K130" s="22">
        <v>1</v>
      </c>
      <c r="N130" t="str">
        <v>M2-7.5-11</v>
      </c>
      <c r="O130">
        <v>43.25</v>
      </c>
      <c r="P130" s="19">
        <v>19826350</v>
      </c>
    </row>
    <row r="131" spans="5:16" x14ac:dyDescent="0.25">
      <c r="E131" s="1">
        <f t="shared" si="6"/>
        <v>125</v>
      </c>
      <c r="F131" s="10" t="str">
        <f t="shared" si="7"/>
        <v>M2-7.5-11.5</v>
      </c>
      <c r="G131" s="14">
        <f t="shared" si="10"/>
        <v>7.5</v>
      </c>
      <c r="H131" s="14">
        <f t="shared" si="11"/>
        <v>11.5</v>
      </c>
      <c r="I131" s="4">
        <f t="shared" si="8"/>
        <v>45.125</v>
      </c>
      <c r="J131" s="2">
        <f t="shared" si="9"/>
        <v>20538475</v>
      </c>
      <c r="K131" s="22">
        <v>1</v>
      </c>
      <c r="N131" t="str">
        <v>M2-7.5-11.5</v>
      </c>
      <c r="O131">
        <v>45.125</v>
      </c>
      <c r="P131" s="19">
        <v>20538475</v>
      </c>
    </row>
    <row r="132" spans="5:16" x14ac:dyDescent="0.25">
      <c r="E132" s="1">
        <f t="shared" si="6"/>
        <v>126</v>
      </c>
      <c r="F132" s="10" t="str">
        <f t="shared" si="7"/>
        <v>M2-7.5-12</v>
      </c>
      <c r="G132" s="14">
        <f t="shared" si="10"/>
        <v>7.5</v>
      </c>
      <c r="H132" s="14">
        <f t="shared" si="11"/>
        <v>12</v>
      </c>
      <c r="I132" s="4">
        <f t="shared" si="8"/>
        <v>47</v>
      </c>
      <c r="J132" s="2">
        <f t="shared" si="9"/>
        <v>21250600</v>
      </c>
      <c r="K132" s="22">
        <v>1</v>
      </c>
      <c r="N132" t="str">
        <v>M2-7.5-12</v>
      </c>
      <c r="O132">
        <v>47</v>
      </c>
      <c r="P132" s="19">
        <v>21250600</v>
      </c>
    </row>
    <row r="133" spans="5:16" x14ac:dyDescent="0.25">
      <c r="E133" s="1">
        <f t="shared" si="6"/>
        <v>127</v>
      </c>
      <c r="F133" s="10" t="str">
        <f t="shared" si="7"/>
        <v>M2-7.5-12.5</v>
      </c>
      <c r="G133" s="14">
        <f t="shared" si="10"/>
        <v>7.5</v>
      </c>
      <c r="H133" s="14">
        <f t="shared" si="11"/>
        <v>12.5</v>
      </c>
      <c r="I133" s="4">
        <f t="shared" si="8"/>
        <v>48.875</v>
      </c>
      <c r="J133" s="2">
        <f t="shared" si="9"/>
        <v>21962725</v>
      </c>
      <c r="K133" s="22">
        <v>1</v>
      </c>
      <c r="N133" t="str">
        <v>M2-7.5-12.5</v>
      </c>
      <c r="O133">
        <v>48.875</v>
      </c>
      <c r="P133" s="19">
        <v>21962725</v>
      </c>
    </row>
    <row r="134" spans="5:16" x14ac:dyDescent="0.25">
      <c r="E134" s="1">
        <f t="shared" si="6"/>
        <v>128</v>
      </c>
      <c r="F134" s="10" t="str">
        <f t="shared" si="7"/>
        <v>M2-7.5-13</v>
      </c>
      <c r="G134" s="14">
        <f t="shared" si="10"/>
        <v>7.5</v>
      </c>
      <c r="H134" s="14">
        <f t="shared" si="11"/>
        <v>13</v>
      </c>
      <c r="I134" s="4">
        <f t="shared" si="8"/>
        <v>50.75</v>
      </c>
      <c r="J134" s="2">
        <f t="shared" si="9"/>
        <v>22674850</v>
      </c>
      <c r="K134" s="22">
        <v>1</v>
      </c>
      <c r="N134" t="str">
        <v>M2-7.5-13</v>
      </c>
      <c r="O134">
        <v>50.75</v>
      </c>
      <c r="P134" s="19">
        <v>22674850</v>
      </c>
    </row>
    <row r="135" spans="5:16" x14ac:dyDescent="0.25">
      <c r="E135" s="1">
        <f t="shared" ref="E135:E198" si="12">ROW()-6</f>
        <v>129</v>
      </c>
      <c r="F135" s="10" t="str">
        <f t="shared" ref="F135:F198" si="13">$C$4&amp;"-"&amp;G135&amp;"-"&amp;H135</f>
        <v>M2-7.5-13.5</v>
      </c>
      <c r="G135" s="14">
        <f t="shared" si="10"/>
        <v>7.5</v>
      </c>
      <c r="H135" s="14">
        <f t="shared" si="11"/>
        <v>13.5</v>
      </c>
      <c r="I135" s="4">
        <f t="shared" ref="I135:I198" si="14">SUM((G135*H135)/4,1)*2</f>
        <v>52.625</v>
      </c>
      <c r="J135" s="2">
        <f t="shared" ref="J135:J198" si="15">ROUND(SUM(I135*$C$6,$C$5),0)</f>
        <v>23386975</v>
      </c>
      <c r="K135" s="22">
        <v>1</v>
      </c>
      <c r="N135" t="str">
        <v>M2-7.5-13.5</v>
      </c>
      <c r="O135">
        <v>52.625</v>
      </c>
      <c r="P135" s="19">
        <v>23386975</v>
      </c>
    </row>
    <row r="136" spans="5:16" x14ac:dyDescent="0.25">
      <c r="E136" s="1">
        <f t="shared" si="12"/>
        <v>130</v>
      </c>
      <c r="F136" s="10" t="str">
        <f t="shared" si="13"/>
        <v>M2-7.5-14</v>
      </c>
      <c r="G136" s="14">
        <f t="shared" ref="G136:G199" si="16">$G$3+ROUNDDOWN($E135/($I$4+1),0)*0.5</f>
        <v>7.5</v>
      </c>
      <c r="H136" s="14">
        <f t="shared" ref="H136:H199" si="17">IF(MOD(E136-1,$I$4+1)=0,$H$3,H135+0.5)</f>
        <v>14</v>
      </c>
      <c r="I136" s="4">
        <f t="shared" si="14"/>
        <v>54.5</v>
      </c>
      <c r="J136" s="2">
        <f t="shared" si="15"/>
        <v>24099100</v>
      </c>
      <c r="K136" s="22">
        <v>1</v>
      </c>
      <c r="N136" t="str">
        <v>M2-7.5-14</v>
      </c>
      <c r="O136">
        <v>54.5</v>
      </c>
      <c r="P136" s="19">
        <v>24099100</v>
      </c>
    </row>
    <row r="137" spans="5:16" x14ac:dyDescent="0.25">
      <c r="E137" s="1">
        <f t="shared" si="12"/>
        <v>131</v>
      </c>
      <c r="F137" s="10" t="str">
        <f t="shared" si="13"/>
        <v>M2-7.5-14.5</v>
      </c>
      <c r="G137" s="14">
        <f t="shared" si="16"/>
        <v>7.5</v>
      </c>
      <c r="H137" s="14">
        <f t="shared" si="17"/>
        <v>14.5</v>
      </c>
      <c r="I137" s="4">
        <f t="shared" si="14"/>
        <v>56.375</v>
      </c>
      <c r="J137" s="2">
        <f t="shared" si="15"/>
        <v>24811225</v>
      </c>
      <c r="K137" s="22">
        <v>1</v>
      </c>
      <c r="N137" t="str">
        <v>M2-7.5-14.5</v>
      </c>
      <c r="O137">
        <v>56.375</v>
      </c>
      <c r="P137" s="19">
        <v>24811225</v>
      </c>
    </row>
    <row r="138" spans="5:16" x14ac:dyDescent="0.25">
      <c r="E138" s="1">
        <f t="shared" si="12"/>
        <v>132</v>
      </c>
      <c r="F138" s="10" t="str">
        <f t="shared" si="13"/>
        <v>M2-7.5-15</v>
      </c>
      <c r="G138" s="14">
        <f t="shared" si="16"/>
        <v>7.5</v>
      </c>
      <c r="H138" s="14">
        <f t="shared" si="17"/>
        <v>15</v>
      </c>
      <c r="I138" s="4">
        <f t="shared" si="14"/>
        <v>58.25</v>
      </c>
      <c r="J138" s="2">
        <f t="shared" si="15"/>
        <v>25523350</v>
      </c>
      <c r="K138" s="22">
        <v>1</v>
      </c>
      <c r="N138" t="str">
        <v>M2-7.5-15</v>
      </c>
      <c r="O138">
        <v>58.25</v>
      </c>
      <c r="P138" s="19">
        <v>25523350</v>
      </c>
    </row>
    <row r="139" spans="5:16" x14ac:dyDescent="0.25">
      <c r="E139" s="1">
        <f t="shared" si="12"/>
        <v>133</v>
      </c>
      <c r="F139" s="10" t="str">
        <f t="shared" si="13"/>
        <v>M2-7.5-15.5</v>
      </c>
      <c r="G139" s="14">
        <f t="shared" si="16"/>
        <v>7.5</v>
      </c>
      <c r="H139" s="14">
        <f t="shared" si="17"/>
        <v>15.5</v>
      </c>
      <c r="I139" s="4">
        <f t="shared" si="14"/>
        <v>60.125</v>
      </c>
      <c r="J139" s="2">
        <f t="shared" si="15"/>
        <v>26235475</v>
      </c>
      <c r="K139" s="22">
        <v>1</v>
      </c>
      <c r="N139" t="str">
        <v>M2-7.5-15.5</v>
      </c>
      <c r="O139">
        <v>60.125</v>
      </c>
      <c r="P139" s="19">
        <v>26235475</v>
      </c>
    </row>
    <row r="140" spans="5:16" x14ac:dyDescent="0.25">
      <c r="E140" s="1">
        <f t="shared" si="12"/>
        <v>134</v>
      </c>
      <c r="F140" s="10" t="str">
        <f t="shared" si="13"/>
        <v>M2-7.5-16</v>
      </c>
      <c r="G140" s="14">
        <f t="shared" si="16"/>
        <v>7.5</v>
      </c>
      <c r="H140" s="14">
        <f t="shared" si="17"/>
        <v>16</v>
      </c>
      <c r="I140" s="4">
        <f t="shared" si="14"/>
        <v>62</v>
      </c>
      <c r="J140" s="2">
        <f t="shared" si="15"/>
        <v>26947600</v>
      </c>
      <c r="K140" s="22">
        <v>1</v>
      </c>
      <c r="N140" t="str">
        <v>M2-7.5-16</v>
      </c>
      <c r="O140">
        <v>62</v>
      </c>
      <c r="P140" s="19">
        <v>26947600</v>
      </c>
    </row>
    <row r="141" spans="5:16" x14ac:dyDescent="0.25">
      <c r="E141" s="1">
        <f t="shared" si="12"/>
        <v>135</v>
      </c>
      <c r="F141" s="10" t="str">
        <f t="shared" si="13"/>
        <v>M2-7.5-16.5</v>
      </c>
      <c r="G141" s="14">
        <f t="shared" si="16"/>
        <v>7.5</v>
      </c>
      <c r="H141" s="14">
        <f t="shared" si="17"/>
        <v>16.5</v>
      </c>
      <c r="I141" s="4">
        <f t="shared" si="14"/>
        <v>63.875</v>
      </c>
      <c r="J141" s="2">
        <f t="shared" si="15"/>
        <v>27659725</v>
      </c>
      <c r="K141" s="22">
        <v>1</v>
      </c>
      <c r="N141" t="str">
        <v>M2-7.5-16.5</v>
      </c>
      <c r="O141">
        <v>63.875</v>
      </c>
      <c r="P141" s="19">
        <v>27659725</v>
      </c>
    </row>
    <row r="142" spans="5:16" x14ac:dyDescent="0.25">
      <c r="E142" s="1">
        <f t="shared" si="12"/>
        <v>136</v>
      </c>
      <c r="F142" s="10" t="str">
        <f t="shared" si="13"/>
        <v>M2-7.5-17</v>
      </c>
      <c r="G142" s="14">
        <f t="shared" si="16"/>
        <v>7.5</v>
      </c>
      <c r="H142" s="14">
        <f t="shared" si="17"/>
        <v>17</v>
      </c>
      <c r="I142" s="4">
        <f t="shared" si="14"/>
        <v>65.75</v>
      </c>
      <c r="J142" s="2">
        <f t="shared" si="15"/>
        <v>28371850</v>
      </c>
      <c r="K142" s="22">
        <v>1</v>
      </c>
      <c r="N142" t="str">
        <v>M2-7.5-17</v>
      </c>
      <c r="O142">
        <v>65.75</v>
      </c>
      <c r="P142" s="19">
        <v>28371850</v>
      </c>
    </row>
    <row r="143" spans="5:16" x14ac:dyDescent="0.25">
      <c r="E143" s="1">
        <f t="shared" si="12"/>
        <v>137</v>
      </c>
      <c r="F143" s="10" t="str">
        <f t="shared" si="13"/>
        <v>M2-7.5-17.5</v>
      </c>
      <c r="G143" s="14">
        <f t="shared" si="16"/>
        <v>7.5</v>
      </c>
      <c r="H143" s="14">
        <f t="shared" si="17"/>
        <v>17.5</v>
      </c>
      <c r="I143" s="4">
        <f t="shared" si="14"/>
        <v>67.625</v>
      </c>
      <c r="J143" s="2">
        <f t="shared" si="15"/>
        <v>29083975</v>
      </c>
      <c r="K143" s="22">
        <v>1</v>
      </c>
      <c r="N143" t="str">
        <v>M2-7.5-17.5</v>
      </c>
      <c r="O143">
        <v>67.625</v>
      </c>
      <c r="P143" s="19">
        <v>29083975</v>
      </c>
    </row>
    <row r="144" spans="5:16" x14ac:dyDescent="0.25">
      <c r="E144" s="1">
        <f t="shared" si="12"/>
        <v>138</v>
      </c>
      <c r="F144" s="10" t="str">
        <f t="shared" si="13"/>
        <v>M2-7.5-18</v>
      </c>
      <c r="G144" s="14">
        <f t="shared" si="16"/>
        <v>7.5</v>
      </c>
      <c r="H144" s="14">
        <f t="shared" si="17"/>
        <v>18</v>
      </c>
      <c r="I144" s="4">
        <f t="shared" si="14"/>
        <v>69.5</v>
      </c>
      <c r="J144" s="2">
        <f t="shared" si="15"/>
        <v>29796100</v>
      </c>
      <c r="K144" s="22">
        <v>1</v>
      </c>
      <c r="N144" t="str">
        <v>M2-7.5-18</v>
      </c>
      <c r="O144">
        <v>69.5</v>
      </c>
      <c r="P144" s="19">
        <v>29796100</v>
      </c>
    </row>
    <row r="145" spans="5:16" x14ac:dyDescent="0.25">
      <c r="E145" s="1">
        <f t="shared" si="12"/>
        <v>139</v>
      </c>
      <c r="F145" s="10" t="str">
        <f t="shared" si="13"/>
        <v>M2-8-7</v>
      </c>
      <c r="G145" s="14">
        <f t="shared" si="16"/>
        <v>8</v>
      </c>
      <c r="H145" s="14">
        <f t="shared" si="17"/>
        <v>7</v>
      </c>
      <c r="I145" s="4">
        <f t="shared" si="14"/>
        <v>30</v>
      </c>
      <c r="J145" s="2">
        <f t="shared" si="15"/>
        <v>14794000</v>
      </c>
      <c r="K145" s="22">
        <v>1</v>
      </c>
      <c r="N145" t="str">
        <v>M2-8-7</v>
      </c>
      <c r="O145">
        <v>30</v>
      </c>
      <c r="P145" s="19">
        <v>14794000</v>
      </c>
    </row>
    <row r="146" spans="5:16" x14ac:dyDescent="0.25">
      <c r="E146" s="1">
        <f t="shared" si="12"/>
        <v>140</v>
      </c>
      <c r="F146" s="10" t="str">
        <f t="shared" si="13"/>
        <v>M2-8-7.5</v>
      </c>
      <c r="G146" s="14">
        <f t="shared" si="16"/>
        <v>8</v>
      </c>
      <c r="H146" s="14">
        <f t="shared" si="17"/>
        <v>7.5</v>
      </c>
      <c r="I146" s="4">
        <f t="shared" si="14"/>
        <v>32</v>
      </c>
      <c r="J146" s="2">
        <f t="shared" si="15"/>
        <v>15553600</v>
      </c>
      <c r="K146" s="22">
        <v>1</v>
      </c>
      <c r="N146" t="str">
        <v>M2-8-7.5</v>
      </c>
      <c r="O146">
        <v>32</v>
      </c>
      <c r="P146" s="19">
        <v>15553600</v>
      </c>
    </row>
    <row r="147" spans="5:16" x14ac:dyDescent="0.25">
      <c r="E147" s="1">
        <f t="shared" si="12"/>
        <v>141</v>
      </c>
      <c r="F147" s="10" t="str">
        <f t="shared" si="13"/>
        <v>M2-8-8</v>
      </c>
      <c r="G147" s="14">
        <f t="shared" si="16"/>
        <v>8</v>
      </c>
      <c r="H147" s="14">
        <f t="shared" si="17"/>
        <v>8</v>
      </c>
      <c r="I147" s="4">
        <f t="shared" si="14"/>
        <v>34</v>
      </c>
      <c r="J147" s="2">
        <f t="shared" si="15"/>
        <v>16313200</v>
      </c>
      <c r="K147" s="22">
        <v>1</v>
      </c>
      <c r="N147" t="str">
        <v>M2-8-8</v>
      </c>
      <c r="O147">
        <v>34</v>
      </c>
      <c r="P147" s="19">
        <v>16313200</v>
      </c>
    </row>
    <row r="148" spans="5:16" x14ac:dyDescent="0.25">
      <c r="E148" s="1">
        <f t="shared" si="12"/>
        <v>142</v>
      </c>
      <c r="F148" s="10" t="str">
        <f t="shared" si="13"/>
        <v>M2-8-8.5</v>
      </c>
      <c r="G148" s="14">
        <f t="shared" si="16"/>
        <v>8</v>
      </c>
      <c r="H148" s="14">
        <f t="shared" si="17"/>
        <v>8.5</v>
      </c>
      <c r="I148" s="4">
        <f t="shared" si="14"/>
        <v>36</v>
      </c>
      <c r="J148" s="2">
        <f t="shared" si="15"/>
        <v>17072800</v>
      </c>
      <c r="K148" s="22">
        <v>1</v>
      </c>
      <c r="N148" t="str">
        <v>M2-8-8.5</v>
      </c>
      <c r="O148">
        <v>36</v>
      </c>
      <c r="P148" s="19">
        <v>17072800</v>
      </c>
    </row>
    <row r="149" spans="5:16" x14ac:dyDescent="0.25">
      <c r="E149" s="1">
        <f t="shared" si="12"/>
        <v>143</v>
      </c>
      <c r="F149" s="10" t="str">
        <f t="shared" si="13"/>
        <v>M2-8-9</v>
      </c>
      <c r="G149" s="14">
        <f t="shared" si="16"/>
        <v>8</v>
      </c>
      <c r="H149" s="14">
        <f t="shared" si="17"/>
        <v>9</v>
      </c>
      <c r="I149" s="4">
        <f t="shared" si="14"/>
        <v>38</v>
      </c>
      <c r="J149" s="2">
        <f t="shared" si="15"/>
        <v>17832400</v>
      </c>
      <c r="K149" s="22">
        <v>1</v>
      </c>
      <c r="N149" t="str">
        <v>M2-8-9</v>
      </c>
      <c r="O149">
        <v>38</v>
      </c>
      <c r="P149" s="19">
        <v>17832400</v>
      </c>
    </row>
    <row r="150" spans="5:16" x14ac:dyDescent="0.25">
      <c r="E150" s="1">
        <f t="shared" si="12"/>
        <v>144</v>
      </c>
      <c r="F150" s="10" t="str">
        <f t="shared" si="13"/>
        <v>M2-8-9.5</v>
      </c>
      <c r="G150" s="14">
        <f t="shared" si="16"/>
        <v>8</v>
      </c>
      <c r="H150" s="14">
        <f t="shared" si="17"/>
        <v>9.5</v>
      </c>
      <c r="I150" s="4">
        <f t="shared" si="14"/>
        <v>40</v>
      </c>
      <c r="J150" s="2">
        <f t="shared" si="15"/>
        <v>18592000</v>
      </c>
      <c r="K150" s="22">
        <v>1</v>
      </c>
      <c r="N150" t="str">
        <v>M2-8-9.5</v>
      </c>
      <c r="O150">
        <v>40</v>
      </c>
      <c r="P150" s="19">
        <v>18592000</v>
      </c>
    </row>
    <row r="151" spans="5:16" x14ac:dyDescent="0.25">
      <c r="E151" s="1">
        <f t="shared" si="12"/>
        <v>145</v>
      </c>
      <c r="F151" s="10" t="str">
        <f t="shared" si="13"/>
        <v>M2-8-10</v>
      </c>
      <c r="G151" s="14">
        <f t="shared" si="16"/>
        <v>8</v>
      </c>
      <c r="H151" s="14">
        <f t="shared" si="17"/>
        <v>10</v>
      </c>
      <c r="I151" s="4">
        <f t="shared" si="14"/>
        <v>42</v>
      </c>
      <c r="J151" s="2">
        <f t="shared" si="15"/>
        <v>19351600</v>
      </c>
      <c r="K151" s="22">
        <v>1</v>
      </c>
      <c r="N151" t="str">
        <v>M2-8-10</v>
      </c>
      <c r="O151">
        <v>42</v>
      </c>
      <c r="P151" s="19">
        <v>19351600</v>
      </c>
    </row>
    <row r="152" spans="5:16" x14ac:dyDescent="0.25">
      <c r="E152" s="1">
        <f t="shared" si="12"/>
        <v>146</v>
      </c>
      <c r="F152" s="10" t="str">
        <f t="shared" si="13"/>
        <v>M2-8-10.5</v>
      </c>
      <c r="G152" s="14">
        <f t="shared" si="16"/>
        <v>8</v>
      </c>
      <c r="H152" s="14">
        <f t="shared" si="17"/>
        <v>10.5</v>
      </c>
      <c r="I152" s="4">
        <f t="shared" si="14"/>
        <v>44</v>
      </c>
      <c r="J152" s="2">
        <f t="shared" si="15"/>
        <v>20111200</v>
      </c>
      <c r="K152" s="22">
        <v>1</v>
      </c>
      <c r="N152" t="str">
        <v>M2-8-10.5</v>
      </c>
      <c r="O152">
        <v>44</v>
      </c>
      <c r="P152" s="19">
        <v>20111200</v>
      </c>
    </row>
    <row r="153" spans="5:16" x14ac:dyDescent="0.25">
      <c r="E153" s="1">
        <f t="shared" si="12"/>
        <v>147</v>
      </c>
      <c r="F153" s="10" t="str">
        <f t="shared" si="13"/>
        <v>M2-8-11</v>
      </c>
      <c r="G153" s="14">
        <f t="shared" si="16"/>
        <v>8</v>
      </c>
      <c r="H153" s="14">
        <f t="shared" si="17"/>
        <v>11</v>
      </c>
      <c r="I153" s="4">
        <f t="shared" si="14"/>
        <v>46</v>
      </c>
      <c r="J153" s="2">
        <f t="shared" si="15"/>
        <v>20870800</v>
      </c>
      <c r="K153" s="22">
        <v>1</v>
      </c>
      <c r="N153" t="str">
        <v>M2-8-11</v>
      </c>
      <c r="O153">
        <v>46</v>
      </c>
      <c r="P153" s="19">
        <v>20870800</v>
      </c>
    </row>
    <row r="154" spans="5:16" x14ac:dyDescent="0.25">
      <c r="E154" s="1">
        <f t="shared" si="12"/>
        <v>148</v>
      </c>
      <c r="F154" s="10" t="str">
        <f t="shared" si="13"/>
        <v>M2-8-11.5</v>
      </c>
      <c r="G154" s="14">
        <f t="shared" si="16"/>
        <v>8</v>
      </c>
      <c r="H154" s="14">
        <f t="shared" si="17"/>
        <v>11.5</v>
      </c>
      <c r="I154" s="4">
        <f t="shared" si="14"/>
        <v>48</v>
      </c>
      <c r="J154" s="2">
        <f t="shared" si="15"/>
        <v>21630400</v>
      </c>
      <c r="K154" s="22">
        <v>1</v>
      </c>
      <c r="N154" t="str">
        <v>M2-8-11.5</v>
      </c>
      <c r="O154">
        <v>48</v>
      </c>
      <c r="P154" s="19">
        <v>21630400</v>
      </c>
    </row>
    <row r="155" spans="5:16" x14ac:dyDescent="0.25">
      <c r="E155" s="1">
        <f t="shared" si="12"/>
        <v>149</v>
      </c>
      <c r="F155" s="10" t="str">
        <f t="shared" si="13"/>
        <v>M2-8-12</v>
      </c>
      <c r="G155" s="14">
        <f t="shared" si="16"/>
        <v>8</v>
      </c>
      <c r="H155" s="14">
        <f t="shared" si="17"/>
        <v>12</v>
      </c>
      <c r="I155" s="4">
        <f t="shared" si="14"/>
        <v>50</v>
      </c>
      <c r="J155" s="2">
        <f t="shared" si="15"/>
        <v>22390000</v>
      </c>
      <c r="K155" s="22">
        <v>1</v>
      </c>
      <c r="N155" t="str">
        <v>M2-8-12</v>
      </c>
      <c r="O155">
        <v>50</v>
      </c>
      <c r="P155" s="19">
        <v>22390000</v>
      </c>
    </row>
    <row r="156" spans="5:16" x14ac:dyDescent="0.25">
      <c r="E156" s="1">
        <f t="shared" si="12"/>
        <v>150</v>
      </c>
      <c r="F156" s="10" t="str">
        <f t="shared" si="13"/>
        <v>M2-8-12.5</v>
      </c>
      <c r="G156" s="14">
        <f t="shared" si="16"/>
        <v>8</v>
      </c>
      <c r="H156" s="14">
        <f t="shared" si="17"/>
        <v>12.5</v>
      </c>
      <c r="I156" s="4">
        <f t="shared" si="14"/>
        <v>52</v>
      </c>
      <c r="J156" s="2">
        <f t="shared" si="15"/>
        <v>23149600</v>
      </c>
      <c r="K156" s="22">
        <v>1</v>
      </c>
      <c r="N156" t="str">
        <v>M2-8-12.5</v>
      </c>
      <c r="O156">
        <v>52</v>
      </c>
      <c r="P156" s="19">
        <v>23149600</v>
      </c>
    </row>
    <row r="157" spans="5:16" x14ac:dyDescent="0.25">
      <c r="E157" s="1">
        <f t="shared" si="12"/>
        <v>151</v>
      </c>
      <c r="F157" s="10" t="str">
        <f t="shared" si="13"/>
        <v>M2-8-13</v>
      </c>
      <c r="G157" s="14">
        <f t="shared" si="16"/>
        <v>8</v>
      </c>
      <c r="H157" s="14">
        <f t="shared" si="17"/>
        <v>13</v>
      </c>
      <c r="I157" s="4">
        <f t="shared" si="14"/>
        <v>54</v>
      </c>
      <c r="J157" s="2">
        <f t="shared" si="15"/>
        <v>23909200</v>
      </c>
      <c r="K157" s="22">
        <v>1</v>
      </c>
      <c r="N157" t="str">
        <v>M2-8-13</v>
      </c>
      <c r="O157">
        <v>54</v>
      </c>
      <c r="P157" s="19">
        <v>23909200</v>
      </c>
    </row>
    <row r="158" spans="5:16" x14ac:dyDescent="0.25">
      <c r="E158" s="1">
        <f t="shared" si="12"/>
        <v>152</v>
      </c>
      <c r="F158" s="10" t="str">
        <f t="shared" si="13"/>
        <v>M2-8-13.5</v>
      </c>
      <c r="G158" s="14">
        <f t="shared" si="16"/>
        <v>8</v>
      </c>
      <c r="H158" s="14">
        <f t="shared" si="17"/>
        <v>13.5</v>
      </c>
      <c r="I158" s="4">
        <f t="shared" si="14"/>
        <v>56</v>
      </c>
      <c r="J158" s="2">
        <f t="shared" si="15"/>
        <v>24668800</v>
      </c>
      <c r="K158" s="22">
        <v>1</v>
      </c>
      <c r="N158" t="str">
        <v>M2-8-13.5</v>
      </c>
      <c r="O158">
        <v>56</v>
      </c>
      <c r="P158" s="19">
        <v>24668800</v>
      </c>
    </row>
    <row r="159" spans="5:16" x14ac:dyDescent="0.25">
      <c r="E159" s="1">
        <f t="shared" si="12"/>
        <v>153</v>
      </c>
      <c r="F159" s="10" t="str">
        <f t="shared" si="13"/>
        <v>M2-8-14</v>
      </c>
      <c r="G159" s="14">
        <f t="shared" si="16"/>
        <v>8</v>
      </c>
      <c r="H159" s="14">
        <f t="shared" si="17"/>
        <v>14</v>
      </c>
      <c r="I159" s="4">
        <f t="shared" si="14"/>
        <v>58</v>
      </c>
      <c r="J159" s="2">
        <f t="shared" si="15"/>
        <v>25428400</v>
      </c>
      <c r="K159" s="22">
        <v>1</v>
      </c>
      <c r="N159" t="str">
        <v>M2-8-14</v>
      </c>
      <c r="O159">
        <v>58</v>
      </c>
      <c r="P159" s="19">
        <v>25428400</v>
      </c>
    </row>
    <row r="160" spans="5:16" x14ac:dyDescent="0.25">
      <c r="E160" s="1">
        <f t="shared" si="12"/>
        <v>154</v>
      </c>
      <c r="F160" s="10" t="str">
        <f t="shared" si="13"/>
        <v>M2-8-14.5</v>
      </c>
      <c r="G160" s="14">
        <f t="shared" si="16"/>
        <v>8</v>
      </c>
      <c r="H160" s="14">
        <f t="shared" si="17"/>
        <v>14.5</v>
      </c>
      <c r="I160" s="4">
        <f t="shared" si="14"/>
        <v>60</v>
      </c>
      <c r="J160" s="2">
        <f t="shared" si="15"/>
        <v>26188000</v>
      </c>
      <c r="K160" s="22">
        <v>1</v>
      </c>
      <c r="N160" t="str">
        <v>M2-8-14.5</v>
      </c>
      <c r="O160">
        <v>60</v>
      </c>
      <c r="P160" s="19">
        <v>26188000</v>
      </c>
    </row>
    <row r="161" spans="5:16" x14ac:dyDescent="0.25">
      <c r="E161" s="1">
        <f t="shared" si="12"/>
        <v>155</v>
      </c>
      <c r="F161" s="10" t="str">
        <f t="shared" si="13"/>
        <v>M2-8-15</v>
      </c>
      <c r="G161" s="14">
        <f t="shared" si="16"/>
        <v>8</v>
      </c>
      <c r="H161" s="14">
        <f t="shared" si="17"/>
        <v>15</v>
      </c>
      <c r="I161" s="4">
        <f t="shared" si="14"/>
        <v>62</v>
      </c>
      <c r="J161" s="2">
        <f t="shared" si="15"/>
        <v>26947600</v>
      </c>
      <c r="K161" s="22">
        <v>1</v>
      </c>
      <c r="N161" t="str">
        <v>M2-8-15</v>
      </c>
      <c r="O161">
        <v>62</v>
      </c>
      <c r="P161" s="19">
        <v>26947600</v>
      </c>
    </row>
    <row r="162" spans="5:16" x14ac:dyDescent="0.25">
      <c r="E162" s="1">
        <f t="shared" si="12"/>
        <v>156</v>
      </c>
      <c r="F162" s="10" t="str">
        <f t="shared" si="13"/>
        <v>M2-8-15.5</v>
      </c>
      <c r="G162" s="14">
        <f t="shared" si="16"/>
        <v>8</v>
      </c>
      <c r="H162" s="14">
        <f t="shared" si="17"/>
        <v>15.5</v>
      </c>
      <c r="I162" s="4">
        <f t="shared" si="14"/>
        <v>64</v>
      </c>
      <c r="J162" s="2">
        <f t="shared" si="15"/>
        <v>27707200</v>
      </c>
      <c r="K162" s="22">
        <v>1</v>
      </c>
      <c r="N162" t="str">
        <v>M2-8-15.5</v>
      </c>
      <c r="O162">
        <v>64</v>
      </c>
      <c r="P162" s="19">
        <v>27707200</v>
      </c>
    </row>
    <row r="163" spans="5:16" x14ac:dyDescent="0.25">
      <c r="E163" s="1">
        <f t="shared" si="12"/>
        <v>157</v>
      </c>
      <c r="F163" s="10" t="str">
        <f t="shared" si="13"/>
        <v>M2-8-16</v>
      </c>
      <c r="G163" s="14">
        <f t="shared" si="16"/>
        <v>8</v>
      </c>
      <c r="H163" s="14">
        <f t="shared" si="17"/>
        <v>16</v>
      </c>
      <c r="I163" s="4">
        <f t="shared" si="14"/>
        <v>66</v>
      </c>
      <c r="J163" s="2">
        <f t="shared" si="15"/>
        <v>28466800</v>
      </c>
      <c r="K163" s="22">
        <v>1</v>
      </c>
      <c r="N163" t="str">
        <v>M2-8-16</v>
      </c>
      <c r="O163">
        <v>66</v>
      </c>
      <c r="P163" s="19">
        <v>28466800</v>
      </c>
    </row>
    <row r="164" spans="5:16" x14ac:dyDescent="0.25">
      <c r="E164" s="1">
        <f t="shared" si="12"/>
        <v>158</v>
      </c>
      <c r="F164" s="10" t="str">
        <f t="shared" si="13"/>
        <v>M2-8-16.5</v>
      </c>
      <c r="G164" s="14">
        <f t="shared" si="16"/>
        <v>8</v>
      </c>
      <c r="H164" s="14">
        <f t="shared" si="17"/>
        <v>16.5</v>
      </c>
      <c r="I164" s="4">
        <f t="shared" si="14"/>
        <v>68</v>
      </c>
      <c r="J164" s="2">
        <f t="shared" si="15"/>
        <v>29226400</v>
      </c>
      <c r="K164" s="22">
        <v>1</v>
      </c>
      <c r="N164" t="str">
        <v>M2-8-16.5</v>
      </c>
      <c r="O164">
        <v>68</v>
      </c>
      <c r="P164" s="19">
        <v>29226400</v>
      </c>
    </row>
    <row r="165" spans="5:16" x14ac:dyDescent="0.25">
      <c r="E165" s="1">
        <f t="shared" si="12"/>
        <v>159</v>
      </c>
      <c r="F165" s="10" t="str">
        <f t="shared" si="13"/>
        <v>M2-8-17</v>
      </c>
      <c r="G165" s="14">
        <f t="shared" si="16"/>
        <v>8</v>
      </c>
      <c r="H165" s="14">
        <f t="shared" si="17"/>
        <v>17</v>
      </c>
      <c r="I165" s="4">
        <f t="shared" si="14"/>
        <v>70</v>
      </c>
      <c r="J165" s="2">
        <f t="shared" si="15"/>
        <v>29986000</v>
      </c>
      <c r="K165" s="22">
        <v>1</v>
      </c>
      <c r="N165" t="str">
        <v>M2-8-17</v>
      </c>
      <c r="O165">
        <v>70</v>
      </c>
      <c r="P165" s="19">
        <v>29986000</v>
      </c>
    </row>
    <row r="166" spans="5:16" x14ac:dyDescent="0.25">
      <c r="E166" s="1">
        <f t="shared" si="12"/>
        <v>160</v>
      </c>
      <c r="F166" s="10" t="str">
        <f t="shared" si="13"/>
        <v>M2-8-17.5</v>
      </c>
      <c r="G166" s="14">
        <f t="shared" si="16"/>
        <v>8</v>
      </c>
      <c r="H166" s="14">
        <f t="shared" si="17"/>
        <v>17.5</v>
      </c>
      <c r="I166" s="4">
        <f t="shared" si="14"/>
        <v>72</v>
      </c>
      <c r="J166" s="2">
        <f t="shared" si="15"/>
        <v>30745600</v>
      </c>
      <c r="K166" s="22">
        <v>1</v>
      </c>
      <c r="N166" t="str">
        <v>M2-8-17.5</v>
      </c>
      <c r="O166">
        <v>72</v>
      </c>
      <c r="P166" s="19">
        <v>30745600</v>
      </c>
    </row>
    <row r="167" spans="5:16" x14ac:dyDescent="0.25">
      <c r="E167" s="1">
        <f t="shared" si="12"/>
        <v>161</v>
      </c>
      <c r="F167" s="10" t="str">
        <f t="shared" si="13"/>
        <v>M2-8-18</v>
      </c>
      <c r="G167" s="14">
        <f t="shared" si="16"/>
        <v>8</v>
      </c>
      <c r="H167" s="14">
        <f t="shared" si="17"/>
        <v>18</v>
      </c>
      <c r="I167" s="4">
        <f t="shared" si="14"/>
        <v>74</v>
      </c>
      <c r="J167" s="2">
        <f t="shared" si="15"/>
        <v>31505200</v>
      </c>
      <c r="K167" s="22">
        <v>1</v>
      </c>
      <c r="N167" t="str">
        <v>M2-8-18</v>
      </c>
      <c r="O167">
        <v>74</v>
      </c>
      <c r="P167" s="19">
        <v>31505200</v>
      </c>
    </row>
    <row r="168" spans="5:16" x14ac:dyDescent="0.25">
      <c r="E168" s="1">
        <f t="shared" si="12"/>
        <v>162</v>
      </c>
      <c r="F168" s="10" t="str">
        <f t="shared" si="13"/>
        <v>M2-8.5-7</v>
      </c>
      <c r="G168" s="14">
        <f t="shared" si="16"/>
        <v>8.5</v>
      </c>
      <c r="H168" s="14">
        <f t="shared" si="17"/>
        <v>7</v>
      </c>
      <c r="I168" s="4">
        <f t="shared" si="14"/>
        <v>31.75</v>
      </c>
      <c r="J168" s="2">
        <f t="shared" si="15"/>
        <v>15458650</v>
      </c>
      <c r="K168" s="22">
        <v>1</v>
      </c>
      <c r="N168" t="str">
        <v>M2-8.5-7</v>
      </c>
      <c r="O168">
        <v>31.75</v>
      </c>
      <c r="P168" s="19">
        <v>15458650</v>
      </c>
    </row>
    <row r="169" spans="5:16" x14ac:dyDescent="0.25">
      <c r="E169" s="1">
        <f t="shared" si="12"/>
        <v>163</v>
      </c>
      <c r="F169" s="10" t="str">
        <f t="shared" si="13"/>
        <v>M2-8.5-7.5</v>
      </c>
      <c r="G169" s="14">
        <f t="shared" si="16"/>
        <v>8.5</v>
      </c>
      <c r="H169" s="14">
        <f t="shared" si="17"/>
        <v>7.5</v>
      </c>
      <c r="I169" s="4">
        <f t="shared" si="14"/>
        <v>33.875</v>
      </c>
      <c r="J169" s="2">
        <f t="shared" si="15"/>
        <v>16265725</v>
      </c>
      <c r="K169" s="22">
        <v>1</v>
      </c>
      <c r="N169" t="str">
        <v>M2-8.5-7.5</v>
      </c>
      <c r="O169">
        <v>33.875</v>
      </c>
      <c r="P169" s="19">
        <v>16265725</v>
      </c>
    </row>
    <row r="170" spans="5:16" x14ac:dyDescent="0.25">
      <c r="E170" s="1">
        <f t="shared" si="12"/>
        <v>164</v>
      </c>
      <c r="F170" s="10" t="str">
        <f t="shared" si="13"/>
        <v>M2-8.5-8</v>
      </c>
      <c r="G170" s="14">
        <f t="shared" si="16"/>
        <v>8.5</v>
      </c>
      <c r="H170" s="14">
        <f t="shared" si="17"/>
        <v>8</v>
      </c>
      <c r="I170" s="4">
        <f t="shared" si="14"/>
        <v>36</v>
      </c>
      <c r="J170" s="2">
        <f t="shared" si="15"/>
        <v>17072800</v>
      </c>
      <c r="K170" s="22">
        <v>1</v>
      </c>
      <c r="N170" t="str">
        <v>M2-8.5-8</v>
      </c>
      <c r="O170">
        <v>36</v>
      </c>
      <c r="P170" s="19">
        <v>17072800</v>
      </c>
    </row>
    <row r="171" spans="5:16" x14ac:dyDescent="0.25">
      <c r="E171" s="1">
        <f t="shared" si="12"/>
        <v>165</v>
      </c>
      <c r="F171" s="10" t="str">
        <f t="shared" si="13"/>
        <v>M2-8.5-8.5</v>
      </c>
      <c r="G171" s="14">
        <f t="shared" si="16"/>
        <v>8.5</v>
      </c>
      <c r="H171" s="14">
        <f t="shared" si="17"/>
        <v>8.5</v>
      </c>
      <c r="I171" s="4">
        <f t="shared" si="14"/>
        <v>38.125</v>
      </c>
      <c r="J171" s="2">
        <f t="shared" si="15"/>
        <v>17879875</v>
      </c>
      <c r="K171" s="22">
        <v>1</v>
      </c>
      <c r="N171" t="str">
        <v>M2-8.5-8.5</v>
      </c>
      <c r="O171">
        <v>38.125</v>
      </c>
      <c r="P171" s="19">
        <v>17879875</v>
      </c>
    </row>
    <row r="172" spans="5:16" x14ac:dyDescent="0.25">
      <c r="E172" s="1">
        <f t="shared" si="12"/>
        <v>166</v>
      </c>
      <c r="F172" s="10" t="str">
        <f t="shared" si="13"/>
        <v>M2-8.5-9</v>
      </c>
      <c r="G172" s="14">
        <f t="shared" si="16"/>
        <v>8.5</v>
      </c>
      <c r="H172" s="14">
        <f t="shared" si="17"/>
        <v>9</v>
      </c>
      <c r="I172" s="4">
        <f t="shared" si="14"/>
        <v>40.25</v>
      </c>
      <c r="J172" s="2">
        <f t="shared" si="15"/>
        <v>18686950</v>
      </c>
      <c r="K172" s="22">
        <v>1</v>
      </c>
      <c r="N172" t="str">
        <v>M2-8.5-9</v>
      </c>
      <c r="O172">
        <v>40.25</v>
      </c>
      <c r="P172" s="19">
        <v>18686950</v>
      </c>
    </row>
    <row r="173" spans="5:16" x14ac:dyDescent="0.25">
      <c r="E173" s="1">
        <f t="shared" si="12"/>
        <v>167</v>
      </c>
      <c r="F173" s="10" t="str">
        <f t="shared" si="13"/>
        <v>M2-8.5-9.5</v>
      </c>
      <c r="G173" s="14">
        <f t="shared" si="16"/>
        <v>8.5</v>
      </c>
      <c r="H173" s="14">
        <f t="shared" si="17"/>
        <v>9.5</v>
      </c>
      <c r="I173" s="4">
        <f t="shared" si="14"/>
        <v>42.375</v>
      </c>
      <c r="J173" s="2">
        <f t="shared" si="15"/>
        <v>19494025</v>
      </c>
      <c r="K173" s="22">
        <v>1</v>
      </c>
      <c r="N173" t="str">
        <v>M2-8.5-9.5</v>
      </c>
      <c r="O173">
        <v>42.375</v>
      </c>
      <c r="P173" s="19">
        <v>19494025</v>
      </c>
    </row>
    <row r="174" spans="5:16" x14ac:dyDescent="0.25">
      <c r="E174" s="1">
        <f t="shared" si="12"/>
        <v>168</v>
      </c>
      <c r="F174" s="10" t="str">
        <f t="shared" si="13"/>
        <v>M2-8.5-10</v>
      </c>
      <c r="G174" s="14">
        <f t="shared" si="16"/>
        <v>8.5</v>
      </c>
      <c r="H174" s="14">
        <f t="shared" si="17"/>
        <v>10</v>
      </c>
      <c r="I174" s="4">
        <f t="shared" si="14"/>
        <v>44.5</v>
      </c>
      <c r="J174" s="2">
        <f t="shared" si="15"/>
        <v>20301100</v>
      </c>
      <c r="K174" s="22">
        <v>1</v>
      </c>
      <c r="N174" t="str">
        <v>M2-8.5-10</v>
      </c>
      <c r="O174">
        <v>44.5</v>
      </c>
      <c r="P174" s="19">
        <v>20301100</v>
      </c>
    </row>
    <row r="175" spans="5:16" x14ac:dyDescent="0.25">
      <c r="E175" s="1">
        <f t="shared" si="12"/>
        <v>169</v>
      </c>
      <c r="F175" s="10" t="str">
        <f t="shared" si="13"/>
        <v>M2-8.5-10.5</v>
      </c>
      <c r="G175" s="14">
        <f t="shared" si="16"/>
        <v>8.5</v>
      </c>
      <c r="H175" s="14">
        <f t="shared" si="17"/>
        <v>10.5</v>
      </c>
      <c r="I175" s="4">
        <f t="shared" si="14"/>
        <v>46.625</v>
      </c>
      <c r="J175" s="2">
        <f t="shared" si="15"/>
        <v>21108175</v>
      </c>
      <c r="K175" s="22">
        <v>1</v>
      </c>
      <c r="N175" t="str">
        <v>M2-8.5-10.5</v>
      </c>
      <c r="O175">
        <v>46.625</v>
      </c>
      <c r="P175" s="19">
        <v>21108175</v>
      </c>
    </row>
    <row r="176" spans="5:16" x14ac:dyDescent="0.25">
      <c r="E176" s="1">
        <f t="shared" si="12"/>
        <v>170</v>
      </c>
      <c r="F176" s="10" t="str">
        <f t="shared" si="13"/>
        <v>M2-8.5-11</v>
      </c>
      <c r="G176" s="14">
        <f t="shared" si="16"/>
        <v>8.5</v>
      </c>
      <c r="H176" s="14">
        <f t="shared" si="17"/>
        <v>11</v>
      </c>
      <c r="I176" s="4">
        <f t="shared" si="14"/>
        <v>48.75</v>
      </c>
      <c r="J176" s="2">
        <f t="shared" si="15"/>
        <v>21915250</v>
      </c>
      <c r="K176" s="22">
        <v>1</v>
      </c>
      <c r="N176" t="str">
        <v>M2-8.5-11</v>
      </c>
      <c r="O176">
        <v>48.75</v>
      </c>
      <c r="P176" s="19">
        <v>21915250</v>
      </c>
    </row>
    <row r="177" spans="5:16" x14ac:dyDescent="0.25">
      <c r="E177" s="1">
        <f t="shared" si="12"/>
        <v>171</v>
      </c>
      <c r="F177" s="10" t="str">
        <f t="shared" si="13"/>
        <v>M2-8.5-11.5</v>
      </c>
      <c r="G177" s="14">
        <f t="shared" si="16"/>
        <v>8.5</v>
      </c>
      <c r="H177" s="14">
        <f t="shared" si="17"/>
        <v>11.5</v>
      </c>
      <c r="I177" s="4">
        <f t="shared" si="14"/>
        <v>50.875</v>
      </c>
      <c r="J177" s="2">
        <f t="shared" si="15"/>
        <v>22722325</v>
      </c>
      <c r="K177" s="22">
        <v>1</v>
      </c>
      <c r="N177" t="str">
        <v>M2-8.5-11.5</v>
      </c>
      <c r="O177">
        <v>50.875</v>
      </c>
      <c r="P177" s="19">
        <v>22722325</v>
      </c>
    </row>
    <row r="178" spans="5:16" x14ac:dyDescent="0.25">
      <c r="E178" s="1">
        <f t="shared" si="12"/>
        <v>172</v>
      </c>
      <c r="F178" s="10" t="str">
        <f t="shared" si="13"/>
        <v>M2-8.5-12</v>
      </c>
      <c r="G178" s="14">
        <f t="shared" si="16"/>
        <v>8.5</v>
      </c>
      <c r="H178" s="14">
        <f t="shared" si="17"/>
        <v>12</v>
      </c>
      <c r="I178" s="4">
        <f t="shared" si="14"/>
        <v>53</v>
      </c>
      <c r="J178" s="2">
        <f t="shared" si="15"/>
        <v>23529400</v>
      </c>
      <c r="K178" s="22">
        <v>1</v>
      </c>
      <c r="N178" t="str">
        <v>M2-8.5-12</v>
      </c>
      <c r="O178">
        <v>53</v>
      </c>
      <c r="P178" s="19">
        <v>23529400</v>
      </c>
    </row>
    <row r="179" spans="5:16" x14ac:dyDescent="0.25">
      <c r="E179" s="1">
        <f t="shared" si="12"/>
        <v>173</v>
      </c>
      <c r="F179" s="10" t="str">
        <f t="shared" si="13"/>
        <v>M2-8.5-12.5</v>
      </c>
      <c r="G179" s="14">
        <f t="shared" si="16"/>
        <v>8.5</v>
      </c>
      <c r="H179" s="14">
        <f t="shared" si="17"/>
        <v>12.5</v>
      </c>
      <c r="I179" s="4">
        <f t="shared" si="14"/>
        <v>55.125</v>
      </c>
      <c r="J179" s="2">
        <f t="shared" si="15"/>
        <v>24336475</v>
      </c>
      <c r="K179" s="22">
        <v>1</v>
      </c>
      <c r="N179" t="str">
        <v>M2-8.5-12.5</v>
      </c>
      <c r="O179">
        <v>55.125</v>
      </c>
      <c r="P179" s="19">
        <v>24336475</v>
      </c>
    </row>
    <row r="180" spans="5:16" x14ac:dyDescent="0.25">
      <c r="E180" s="1">
        <f t="shared" si="12"/>
        <v>174</v>
      </c>
      <c r="F180" s="10" t="str">
        <f t="shared" si="13"/>
        <v>M2-8.5-13</v>
      </c>
      <c r="G180" s="14">
        <f t="shared" si="16"/>
        <v>8.5</v>
      </c>
      <c r="H180" s="14">
        <f t="shared" si="17"/>
        <v>13</v>
      </c>
      <c r="I180" s="4">
        <f t="shared" si="14"/>
        <v>57.25</v>
      </c>
      <c r="J180" s="2">
        <f t="shared" si="15"/>
        <v>25143550</v>
      </c>
      <c r="K180" s="22">
        <v>1</v>
      </c>
      <c r="N180" t="str">
        <v>M2-8.5-13</v>
      </c>
      <c r="O180">
        <v>57.25</v>
      </c>
      <c r="P180" s="19">
        <v>25143550</v>
      </c>
    </row>
    <row r="181" spans="5:16" x14ac:dyDescent="0.25">
      <c r="E181" s="1">
        <f t="shared" si="12"/>
        <v>175</v>
      </c>
      <c r="F181" s="10" t="str">
        <f t="shared" si="13"/>
        <v>M2-8.5-13.5</v>
      </c>
      <c r="G181" s="14">
        <f t="shared" si="16"/>
        <v>8.5</v>
      </c>
      <c r="H181" s="14">
        <f t="shared" si="17"/>
        <v>13.5</v>
      </c>
      <c r="I181" s="4">
        <f t="shared" si="14"/>
        <v>59.375</v>
      </c>
      <c r="J181" s="2">
        <f t="shared" si="15"/>
        <v>25950625</v>
      </c>
      <c r="K181" s="22">
        <v>1</v>
      </c>
      <c r="N181" t="str">
        <v>M2-8.5-13.5</v>
      </c>
      <c r="O181">
        <v>59.375</v>
      </c>
      <c r="P181" s="19">
        <v>25950625</v>
      </c>
    </row>
    <row r="182" spans="5:16" x14ac:dyDescent="0.25">
      <c r="E182" s="1">
        <f t="shared" si="12"/>
        <v>176</v>
      </c>
      <c r="F182" s="10" t="str">
        <f t="shared" si="13"/>
        <v>M2-8.5-14</v>
      </c>
      <c r="G182" s="14">
        <f t="shared" si="16"/>
        <v>8.5</v>
      </c>
      <c r="H182" s="14">
        <f t="shared" si="17"/>
        <v>14</v>
      </c>
      <c r="I182" s="4">
        <f t="shared" si="14"/>
        <v>61.5</v>
      </c>
      <c r="J182" s="2">
        <f t="shared" si="15"/>
        <v>26757700</v>
      </c>
      <c r="K182" s="22">
        <v>1</v>
      </c>
      <c r="N182" t="str">
        <v>M2-8.5-14</v>
      </c>
      <c r="O182">
        <v>61.5</v>
      </c>
      <c r="P182" s="19">
        <v>26757700</v>
      </c>
    </row>
    <row r="183" spans="5:16" x14ac:dyDescent="0.25">
      <c r="E183" s="1">
        <f t="shared" si="12"/>
        <v>177</v>
      </c>
      <c r="F183" s="10" t="str">
        <f t="shared" si="13"/>
        <v>M2-8.5-14.5</v>
      </c>
      <c r="G183" s="14">
        <f t="shared" si="16"/>
        <v>8.5</v>
      </c>
      <c r="H183" s="14">
        <f t="shared" si="17"/>
        <v>14.5</v>
      </c>
      <c r="I183" s="4">
        <f t="shared" si="14"/>
        <v>63.625</v>
      </c>
      <c r="J183" s="2">
        <f t="shared" si="15"/>
        <v>27564775</v>
      </c>
      <c r="K183" s="22">
        <v>1</v>
      </c>
      <c r="N183" t="str">
        <v>M2-8.5-14.5</v>
      </c>
      <c r="O183">
        <v>63.625</v>
      </c>
      <c r="P183" s="19">
        <v>27564775</v>
      </c>
    </row>
    <row r="184" spans="5:16" x14ac:dyDescent="0.25">
      <c r="E184" s="1">
        <f t="shared" si="12"/>
        <v>178</v>
      </c>
      <c r="F184" s="10" t="str">
        <f t="shared" si="13"/>
        <v>M2-8.5-15</v>
      </c>
      <c r="G184" s="14">
        <f t="shared" si="16"/>
        <v>8.5</v>
      </c>
      <c r="H184" s="14">
        <f t="shared" si="17"/>
        <v>15</v>
      </c>
      <c r="I184" s="4">
        <f t="shared" si="14"/>
        <v>65.75</v>
      </c>
      <c r="J184" s="2">
        <f t="shared" si="15"/>
        <v>28371850</v>
      </c>
      <c r="K184" s="22">
        <v>1</v>
      </c>
      <c r="N184" t="str">
        <v>M2-8.5-15</v>
      </c>
      <c r="O184">
        <v>65.75</v>
      </c>
      <c r="P184" s="19">
        <v>28371850</v>
      </c>
    </row>
    <row r="185" spans="5:16" x14ac:dyDescent="0.25">
      <c r="E185" s="1">
        <f t="shared" si="12"/>
        <v>179</v>
      </c>
      <c r="F185" s="10" t="str">
        <f t="shared" si="13"/>
        <v>M2-8.5-15.5</v>
      </c>
      <c r="G185" s="14">
        <f t="shared" si="16"/>
        <v>8.5</v>
      </c>
      <c r="H185" s="14">
        <f t="shared" si="17"/>
        <v>15.5</v>
      </c>
      <c r="I185" s="4">
        <f t="shared" si="14"/>
        <v>67.875</v>
      </c>
      <c r="J185" s="2">
        <f t="shared" si="15"/>
        <v>29178925</v>
      </c>
      <c r="K185" s="22">
        <v>1</v>
      </c>
      <c r="N185" t="str">
        <v>M2-8.5-15.5</v>
      </c>
      <c r="O185">
        <v>67.875</v>
      </c>
      <c r="P185" s="19">
        <v>29178925</v>
      </c>
    </row>
    <row r="186" spans="5:16" x14ac:dyDescent="0.25">
      <c r="E186" s="1">
        <f t="shared" si="12"/>
        <v>180</v>
      </c>
      <c r="F186" s="10" t="str">
        <f t="shared" si="13"/>
        <v>M2-8.5-16</v>
      </c>
      <c r="G186" s="14">
        <f t="shared" si="16"/>
        <v>8.5</v>
      </c>
      <c r="H186" s="14">
        <f t="shared" si="17"/>
        <v>16</v>
      </c>
      <c r="I186" s="4">
        <f t="shared" si="14"/>
        <v>70</v>
      </c>
      <c r="J186" s="2">
        <f t="shared" si="15"/>
        <v>29986000</v>
      </c>
      <c r="K186" s="22">
        <v>1</v>
      </c>
      <c r="N186" t="str">
        <v>M2-8.5-16</v>
      </c>
      <c r="O186">
        <v>70</v>
      </c>
      <c r="P186" s="19">
        <v>29986000</v>
      </c>
    </row>
    <row r="187" spans="5:16" x14ac:dyDescent="0.25">
      <c r="E187" s="1">
        <f t="shared" si="12"/>
        <v>181</v>
      </c>
      <c r="F187" s="10" t="str">
        <f t="shared" si="13"/>
        <v>M2-8.5-16.5</v>
      </c>
      <c r="G187" s="14">
        <f t="shared" si="16"/>
        <v>8.5</v>
      </c>
      <c r="H187" s="14">
        <f t="shared" si="17"/>
        <v>16.5</v>
      </c>
      <c r="I187" s="4">
        <f t="shared" si="14"/>
        <v>72.125</v>
      </c>
      <c r="J187" s="2">
        <f t="shared" si="15"/>
        <v>30793075</v>
      </c>
      <c r="K187" s="22">
        <v>1</v>
      </c>
      <c r="N187" t="str">
        <v>M2-8.5-16.5</v>
      </c>
      <c r="O187">
        <v>72.125</v>
      </c>
      <c r="P187" s="19">
        <v>30793075</v>
      </c>
    </row>
    <row r="188" spans="5:16" x14ac:dyDescent="0.25">
      <c r="E188" s="1">
        <f t="shared" si="12"/>
        <v>182</v>
      </c>
      <c r="F188" s="10" t="str">
        <f t="shared" si="13"/>
        <v>M2-8.5-17</v>
      </c>
      <c r="G188" s="14">
        <f t="shared" si="16"/>
        <v>8.5</v>
      </c>
      <c r="H188" s="14">
        <f t="shared" si="17"/>
        <v>17</v>
      </c>
      <c r="I188" s="4">
        <f t="shared" si="14"/>
        <v>74.25</v>
      </c>
      <c r="J188" s="2">
        <f t="shared" si="15"/>
        <v>31600150</v>
      </c>
      <c r="K188" s="22">
        <v>1</v>
      </c>
      <c r="N188" t="str">
        <v>M2-8.5-17</v>
      </c>
      <c r="O188">
        <v>74.25</v>
      </c>
      <c r="P188" s="19">
        <v>31600150</v>
      </c>
    </row>
    <row r="189" spans="5:16" x14ac:dyDescent="0.25">
      <c r="E189" s="1">
        <f t="shared" si="12"/>
        <v>183</v>
      </c>
      <c r="F189" s="10" t="str">
        <f t="shared" si="13"/>
        <v>M2-8.5-17.5</v>
      </c>
      <c r="G189" s="14">
        <f t="shared" si="16"/>
        <v>8.5</v>
      </c>
      <c r="H189" s="14">
        <f t="shared" si="17"/>
        <v>17.5</v>
      </c>
      <c r="I189" s="4">
        <f t="shared" si="14"/>
        <v>76.375</v>
      </c>
      <c r="J189" s="2">
        <f t="shared" si="15"/>
        <v>32407225</v>
      </c>
      <c r="K189" s="22">
        <v>1</v>
      </c>
      <c r="N189" t="str">
        <v>M2-8.5-17.5</v>
      </c>
      <c r="O189">
        <v>76.375</v>
      </c>
      <c r="P189" s="19">
        <v>32407225</v>
      </c>
    </row>
    <row r="190" spans="5:16" x14ac:dyDescent="0.25">
      <c r="E190" s="1">
        <f t="shared" si="12"/>
        <v>184</v>
      </c>
      <c r="F190" s="10" t="str">
        <f t="shared" si="13"/>
        <v>M2-8.5-18</v>
      </c>
      <c r="G190" s="14">
        <f t="shared" si="16"/>
        <v>8.5</v>
      </c>
      <c r="H190" s="14">
        <f t="shared" si="17"/>
        <v>18</v>
      </c>
      <c r="I190" s="4">
        <f t="shared" si="14"/>
        <v>78.5</v>
      </c>
      <c r="J190" s="2">
        <f t="shared" si="15"/>
        <v>33214300</v>
      </c>
      <c r="K190" s="22">
        <v>1</v>
      </c>
      <c r="N190" t="str">
        <v>M2-8.5-18</v>
      </c>
      <c r="O190">
        <v>78.5</v>
      </c>
      <c r="P190" s="19">
        <v>33214300</v>
      </c>
    </row>
    <row r="191" spans="5:16" x14ac:dyDescent="0.25">
      <c r="E191" s="1">
        <f t="shared" si="12"/>
        <v>185</v>
      </c>
      <c r="F191" s="10" t="str">
        <f t="shared" si="13"/>
        <v>M2-9-7</v>
      </c>
      <c r="G191" s="14">
        <f t="shared" si="16"/>
        <v>9</v>
      </c>
      <c r="H191" s="14">
        <f t="shared" si="17"/>
        <v>7</v>
      </c>
      <c r="I191" s="4">
        <f t="shared" si="14"/>
        <v>33.5</v>
      </c>
      <c r="J191" s="2">
        <f t="shared" si="15"/>
        <v>16123300</v>
      </c>
      <c r="K191" s="22">
        <v>1</v>
      </c>
      <c r="N191" t="str">
        <v>M2-9-7</v>
      </c>
      <c r="O191">
        <v>33.5</v>
      </c>
      <c r="P191" s="19">
        <v>16123300</v>
      </c>
    </row>
    <row r="192" spans="5:16" x14ac:dyDescent="0.25">
      <c r="E192" s="1">
        <f t="shared" si="12"/>
        <v>186</v>
      </c>
      <c r="F192" s="10" t="str">
        <f t="shared" si="13"/>
        <v>M2-9-7.5</v>
      </c>
      <c r="G192" s="14">
        <f t="shared" si="16"/>
        <v>9</v>
      </c>
      <c r="H192" s="14">
        <f t="shared" si="17"/>
        <v>7.5</v>
      </c>
      <c r="I192" s="4">
        <f t="shared" si="14"/>
        <v>35.75</v>
      </c>
      <c r="J192" s="2">
        <f t="shared" si="15"/>
        <v>16977850</v>
      </c>
      <c r="K192" s="22">
        <v>1</v>
      </c>
      <c r="N192" t="str">
        <v>M2-9-7.5</v>
      </c>
      <c r="O192">
        <v>35.75</v>
      </c>
      <c r="P192" s="19">
        <v>16977850</v>
      </c>
    </row>
    <row r="193" spans="5:16" x14ac:dyDescent="0.25">
      <c r="E193" s="1">
        <f t="shared" si="12"/>
        <v>187</v>
      </c>
      <c r="F193" s="10" t="str">
        <f t="shared" si="13"/>
        <v>M2-9-8</v>
      </c>
      <c r="G193" s="14">
        <f t="shared" si="16"/>
        <v>9</v>
      </c>
      <c r="H193" s="14">
        <f t="shared" si="17"/>
        <v>8</v>
      </c>
      <c r="I193" s="4">
        <f t="shared" si="14"/>
        <v>38</v>
      </c>
      <c r="J193" s="2">
        <f t="shared" si="15"/>
        <v>17832400</v>
      </c>
      <c r="K193" s="22">
        <v>1</v>
      </c>
      <c r="N193" t="str">
        <v>M2-9-8</v>
      </c>
      <c r="O193">
        <v>38</v>
      </c>
      <c r="P193" s="19">
        <v>17832400</v>
      </c>
    </row>
    <row r="194" spans="5:16" x14ac:dyDescent="0.25">
      <c r="E194" s="1">
        <f t="shared" si="12"/>
        <v>188</v>
      </c>
      <c r="F194" s="10" t="str">
        <f t="shared" si="13"/>
        <v>M2-9-8.5</v>
      </c>
      <c r="G194" s="14">
        <f t="shared" si="16"/>
        <v>9</v>
      </c>
      <c r="H194" s="14">
        <f t="shared" si="17"/>
        <v>8.5</v>
      </c>
      <c r="I194" s="4">
        <f t="shared" si="14"/>
        <v>40.25</v>
      </c>
      <c r="J194" s="2">
        <f t="shared" si="15"/>
        <v>18686950</v>
      </c>
      <c r="K194" s="22">
        <v>1</v>
      </c>
      <c r="N194" t="str">
        <v>M2-9-8.5</v>
      </c>
      <c r="O194">
        <v>40.25</v>
      </c>
      <c r="P194" s="19">
        <v>18686950</v>
      </c>
    </row>
    <row r="195" spans="5:16" x14ac:dyDescent="0.25">
      <c r="E195" s="1">
        <f t="shared" si="12"/>
        <v>189</v>
      </c>
      <c r="F195" s="10" t="str">
        <f t="shared" si="13"/>
        <v>M2-9-9</v>
      </c>
      <c r="G195" s="14">
        <f t="shared" si="16"/>
        <v>9</v>
      </c>
      <c r="H195" s="14">
        <f t="shared" si="17"/>
        <v>9</v>
      </c>
      <c r="I195" s="4">
        <f t="shared" si="14"/>
        <v>42.5</v>
      </c>
      <c r="J195" s="2">
        <f t="shared" si="15"/>
        <v>19541500</v>
      </c>
      <c r="K195" s="22">
        <v>1</v>
      </c>
      <c r="N195" t="str">
        <v>M2-9-9</v>
      </c>
      <c r="O195">
        <v>42.5</v>
      </c>
      <c r="P195" s="19">
        <v>19541500</v>
      </c>
    </row>
    <row r="196" spans="5:16" x14ac:dyDescent="0.25">
      <c r="E196" s="1">
        <f t="shared" si="12"/>
        <v>190</v>
      </c>
      <c r="F196" s="10" t="str">
        <f t="shared" si="13"/>
        <v>M2-9-9.5</v>
      </c>
      <c r="G196" s="14">
        <f t="shared" si="16"/>
        <v>9</v>
      </c>
      <c r="H196" s="14">
        <f t="shared" si="17"/>
        <v>9.5</v>
      </c>
      <c r="I196" s="4">
        <f t="shared" si="14"/>
        <v>44.75</v>
      </c>
      <c r="J196" s="2">
        <f t="shared" si="15"/>
        <v>20396050</v>
      </c>
      <c r="K196" s="22">
        <v>1</v>
      </c>
      <c r="N196" t="str">
        <v>M2-9-9.5</v>
      </c>
      <c r="O196">
        <v>44.75</v>
      </c>
      <c r="P196" s="19">
        <v>20396050</v>
      </c>
    </row>
    <row r="197" spans="5:16" x14ac:dyDescent="0.25">
      <c r="E197" s="1">
        <f t="shared" si="12"/>
        <v>191</v>
      </c>
      <c r="F197" s="10" t="str">
        <f t="shared" si="13"/>
        <v>M2-9-10</v>
      </c>
      <c r="G197" s="14">
        <f t="shared" si="16"/>
        <v>9</v>
      </c>
      <c r="H197" s="14">
        <f t="shared" si="17"/>
        <v>10</v>
      </c>
      <c r="I197" s="4">
        <f t="shared" si="14"/>
        <v>47</v>
      </c>
      <c r="J197" s="2">
        <f t="shared" si="15"/>
        <v>21250600</v>
      </c>
      <c r="K197" s="22">
        <v>1</v>
      </c>
      <c r="N197" t="str">
        <v>M2-9-10</v>
      </c>
      <c r="O197">
        <v>47</v>
      </c>
      <c r="P197" s="19">
        <v>21250600</v>
      </c>
    </row>
    <row r="198" spans="5:16" x14ac:dyDescent="0.25">
      <c r="E198" s="1">
        <f t="shared" si="12"/>
        <v>192</v>
      </c>
      <c r="F198" s="10" t="str">
        <f t="shared" si="13"/>
        <v>M2-9-10.5</v>
      </c>
      <c r="G198" s="14">
        <f t="shared" si="16"/>
        <v>9</v>
      </c>
      <c r="H198" s="14">
        <f t="shared" si="17"/>
        <v>10.5</v>
      </c>
      <c r="I198" s="4">
        <f t="shared" si="14"/>
        <v>49.25</v>
      </c>
      <c r="J198" s="2">
        <f t="shared" si="15"/>
        <v>22105150</v>
      </c>
      <c r="K198" s="22">
        <v>1</v>
      </c>
      <c r="N198" t="str">
        <v>M2-9-10.5</v>
      </c>
      <c r="O198">
        <v>49.25</v>
      </c>
      <c r="P198" s="19">
        <v>22105150</v>
      </c>
    </row>
    <row r="199" spans="5:16" x14ac:dyDescent="0.25">
      <c r="E199" s="1">
        <f t="shared" ref="E199:E262" si="18">ROW()-6</f>
        <v>193</v>
      </c>
      <c r="F199" s="10" t="str">
        <f t="shared" ref="F199:F262" si="19">$C$4&amp;"-"&amp;G199&amp;"-"&amp;H199</f>
        <v>M2-9-11</v>
      </c>
      <c r="G199" s="14">
        <f t="shared" si="16"/>
        <v>9</v>
      </c>
      <c r="H199" s="14">
        <f t="shared" si="17"/>
        <v>11</v>
      </c>
      <c r="I199" s="4">
        <f t="shared" ref="I199:I262" si="20">SUM((G199*H199)/4,1)*2</f>
        <v>51.5</v>
      </c>
      <c r="J199" s="2">
        <f t="shared" ref="J199:J262" si="21">ROUND(SUM(I199*$C$6,$C$5),0)</f>
        <v>22959700</v>
      </c>
      <c r="K199" s="22">
        <v>1</v>
      </c>
      <c r="N199" t="str">
        <v>M2-9-11</v>
      </c>
      <c r="O199">
        <v>51.5</v>
      </c>
      <c r="P199" s="19">
        <v>22959700</v>
      </c>
    </row>
    <row r="200" spans="5:16" x14ac:dyDescent="0.25">
      <c r="E200" s="1">
        <f t="shared" si="18"/>
        <v>194</v>
      </c>
      <c r="F200" s="10" t="str">
        <f t="shared" si="19"/>
        <v>M2-9-11.5</v>
      </c>
      <c r="G200" s="14">
        <f t="shared" ref="G200:G263" si="22">$G$3+ROUNDDOWN($E199/($I$4+1),0)*0.5</f>
        <v>9</v>
      </c>
      <c r="H200" s="14">
        <f t="shared" ref="H200:H263" si="23">IF(MOD(E200-1,$I$4+1)=0,$H$3,H199+0.5)</f>
        <v>11.5</v>
      </c>
      <c r="I200" s="4">
        <f t="shared" si="20"/>
        <v>53.75</v>
      </c>
      <c r="J200" s="2">
        <f t="shared" si="21"/>
        <v>23814250</v>
      </c>
      <c r="K200" s="22">
        <v>1</v>
      </c>
      <c r="N200" t="str">
        <v>M2-9-11.5</v>
      </c>
      <c r="O200">
        <v>53.75</v>
      </c>
      <c r="P200" s="19">
        <v>23814250</v>
      </c>
    </row>
    <row r="201" spans="5:16" x14ac:dyDescent="0.25">
      <c r="E201" s="1">
        <f t="shared" si="18"/>
        <v>195</v>
      </c>
      <c r="F201" s="10" t="str">
        <f t="shared" si="19"/>
        <v>M2-9-12</v>
      </c>
      <c r="G201" s="14">
        <f t="shared" si="22"/>
        <v>9</v>
      </c>
      <c r="H201" s="14">
        <f t="shared" si="23"/>
        <v>12</v>
      </c>
      <c r="I201" s="4">
        <f t="shared" si="20"/>
        <v>56</v>
      </c>
      <c r="J201" s="2">
        <f t="shared" si="21"/>
        <v>24668800</v>
      </c>
      <c r="K201" s="22">
        <v>1</v>
      </c>
      <c r="N201" t="str">
        <v>M2-9-12</v>
      </c>
      <c r="O201">
        <v>56</v>
      </c>
      <c r="P201" s="19">
        <v>24668800</v>
      </c>
    </row>
    <row r="202" spans="5:16" x14ac:dyDescent="0.25">
      <c r="E202" s="1">
        <f t="shared" si="18"/>
        <v>196</v>
      </c>
      <c r="F202" s="10" t="str">
        <f t="shared" si="19"/>
        <v>M2-9-12.5</v>
      </c>
      <c r="G202" s="14">
        <f t="shared" si="22"/>
        <v>9</v>
      </c>
      <c r="H202" s="14">
        <f t="shared" si="23"/>
        <v>12.5</v>
      </c>
      <c r="I202" s="4">
        <f t="shared" si="20"/>
        <v>58.25</v>
      </c>
      <c r="J202" s="2">
        <f t="shared" si="21"/>
        <v>25523350</v>
      </c>
      <c r="K202" s="22">
        <v>1</v>
      </c>
      <c r="N202" t="str">
        <v>M2-9-12.5</v>
      </c>
      <c r="O202">
        <v>58.25</v>
      </c>
      <c r="P202" s="19">
        <v>25523350</v>
      </c>
    </row>
    <row r="203" spans="5:16" x14ac:dyDescent="0.25">
      <c r="E203" s="1">
        <f t="shared" si="18"/>
        <v>197</v>
      </c>
      <c r="F203" s="10" t="str">
        <f t="shared" si="19"/>
        <v>M2-9-13</v>
      </c>
      <c r="G203" s="14">
        <f t="shared" si="22"/>
        <v>9</v>
      </c>
      <c r="H203" s="14">
        <f t="shared" si="23"/>
        <v>13</v>
      </c>
      <c r="I203" s="4">
        <f t="shared" si="20"/>
        <v>60.5</v>
      </c>
      <c r="J203" s="2">
        <f t="shared" si="21"/>
        <v>26377900</v>
      </c>
      <c r="K203" s="22">
        <v>1</v>
      </c>
      <c r="N203" t="str">
        <v>M2-9-13</v>
      </c>
      <c r="O203">
        <v>60.5</v>
      </c>
      <c r="P203" s="19">
        <v>26377900</v>
      </c>
    </row>
    <row r="204" spans="5:16" x14ac:dyDescent="0.25">
      <c r="E204" s="1">
        <f t="shared" si="18"/>
        <v>198</v>
      </c>
      <c r="F204" s="10" t="str">
        <f t="shared" si="19"/>
        <v>M2-9-13.5</v>
      </c>
      <c r="G204" s="14">
        <f t="shared" si="22"/>
        <v>9</v>
      </c>
      <c r="H204" s="14">
        <f t="shared" si="23"/>
        <v>13.5</v>
      </c>
      <c r="I204" s="4">
        <f t="shared" si="20"/>
        <v>62.75</v>
      </c>
      <c r="J204" s="2">
        <f t="shared" si="21"/>
        <v>27232450</v>
      </c>
      <c r="K204" s="22">
        <v>1</v>
      </c>
      <c r="N204" t="str">
        <v>M2-9-13.5</v>
      </c>
      <c r="O204">
        <v>62.75</v>
      </c>
      <c r="P204" s="19">
        <v>27232450</v>
      </c>
    </row>
    <row r="205" spans="5:16" x14ac:dyDescent="0.25">
      <c r="E205" s="1">
        <f t="shared" si="18"/>
        <v>199</v>
      </c>
      <c r="F205" s="10" t="str">
        <f t="shared" si="19"/>
        <v>M2-9-14</v>
      </c>
      <c r="G205" s="14">
        <f t="shared" si="22"/>
        <v>9</v>
      </c>
      <c r="H205" s="14">
        <f t="shared" si="23"/>
        <v>14</v>
      </c>
      <c r="I205" s="4">
        <f t="shared" si="20"/>
        <v>65</v>
      </c>
      <c r="J205" s="2">
        <f t="shared" si="21"/>
        <v>28087000</v>
      </c>
      <c r="K205" s="22">
        <v>1</v>
      </c>
      <c r="N205" t="str">
        <v>M2-9-14</v>
      </c>
      <c r="O205">
        <v>65</v>
      </c>
      <c r="P205" s="19">
        <v>28087000</v>
      </c>
    </row>
    <row r="206" spans="5:16" x14ac:dyDescent="0.25">
      <c r="E206" s="1">
        <f t="shared" si="18"/>
        <v>200</v>
      </c>
      <c r="F206" s="10" t="str">
        <f t="shared" si="19"/>
        <v>M2-9-14.5</v>
      </c>
      <c r="G206" s="14">
        <f t="shared" si="22"/>
        <v>9</v>
      </c>
      <c r="H206" s="14">
        <f t="shared" si="23"/>
        <v>14.5</v>
      </c>
      <c r="I206" s="4">
        <f t="shared" si="20"/>
        <v>67.25</v>
      </c>
      <c r="J206" s="2">
        <f t="shared" si="21"/>
        <v>28941550</v>
      </c>
      <c r="K206" s="22">
        <v>1</v>
      </c>
      <c r="N206" t="str">
        <v>M2-9-14.5</v>
      </c>
      <c r="O206">
        <v>67.25</v>
      </c>
      <c r="P206" s="19">
        <v>28941550</v>
      </c>
    </row>
    <row r="207" spans="5:16" x14ac:dyDescent="0.25">
      <c r="E207" s="1">
        <f t="shared" si="18"/>
        <v>201</v>
      </c>
      <c r="F207" s="10" t="str">
        <f t="shared" si="19"/>
        <v>M2-9-15</v>
      </c>
      <c r="G207" s="14">
        <f t="shared" si="22"/>
        <v>9</v>
      </c>
      <c r="H207" s="14">
        <f t="shared" si="23"/>
        <v>15</v>
      </c>
      <c r="I207" s="4">
        <f t="shared" si="20"/>
        <v>69.5</v>
      </c>
      <c r="J207" s="2">
        <f t="shared" si="21"/>
        <v>29796100</v>
      </c>
      <c r="K207" s="22">
        <v>1</v>
      </c>
      <c r="N207" t="str">
        <v>M2-9-15</v>
      </c>
      <c r="O207">
        <v>69.5</v>
      </c>
      <c r="P207" s="19">
        <v>29796100</v>
      </c>
    </row>
    <row r="208" spans="5:16" x14ac:dyDescent="0.25">
      <c r="E208" s="1">
        <f t="shared" si="18"/>
        <v>202</v>
      </c>
      <c r="F208" s="10" t="str">
        <f t="shared" si="19"/>
        <v>M2-9-15.5</v>
      </c>
      <c r="G208" s="14">
        <f t="shared" si="22"/>
        <v>9</v>
      </c>
      <c r="H208" s="14">
        <f t="shared" si="23"/>
        <v>15.5</v>
      </c>
      <c r="I208" s="4">
        <f t="shared" si="20"/>
        <v>71.75</v>
      </c>
      <c r="J208" s="2">
        <f t="shared" si="21"/>
        <v>30650650</v>
      </c>
      <c r="K208" s="22">
        <v>1</v>
      </c>
      <c r="N208" t="str">
        <v>M2-9-15.5</v>
      </c>
      <c r="O208">
        <v>71.75</v>
      </c>
      <c r="P208" s="19">
        <v>30650650</v>
      </c>
    </row>
    <row r="209" spans="5:16" x14ac:dyDescent="0.25">
      <c r="E209" s="1">
        <f t="shared" si="18"/>
        <v>203</v>
      </c>
      <c r="F209" s="10" t="str">
        <f t="shared" si="19"/>
        <v>M2-9-16</v>
      </c>
      <c r="G209" s="14">
        <f t="shared" si="22"/>
        <v>9</v>
      </c>
      <c r="H209" s="14">
        <f t="shared" si="23"/>
        <v>16</v>
      </c>
      <c r="I209" s="4">
        <f t="shared" si="20"/>
        <v>74</v>
      </c>
      <c r="J209" s="2">
        <f t="shared" si="21"/>
        <v>31505200</v>
      </c>
      <c r="K209" s="22">
        <v>1</v>
      </c>
      <c r="N209" t="str">
        <v>M2-9-16</v>
      </c>
      <c r="O209">
        <v>74</v>
      </c>
      <c r="P209" s="19">
        <v>31505200</v>
      </c>
    </row>
    <row r="210" spans="5:16" x14ac:dyDescent="0.25">
      <c r="E210" s="1">
        <f t="shared" si="18"/>
        <v>204</v>
      </c>
      <c r="F210" s="10" t="str">
        <f t="shared" si="19"/>
        <v>M2-9-16.5</v>
      </c>
      <c r="G210" s="14">
        <f t="shared" si="22"/>
        <v>9</v>
      </c>
      <c r="H210" s="14">
        <f t="shared" si="23"/>
        <v>16.5</v>
      </c>
      <c r="I210" s="4">
        <f t="shared" si="20"/>
        <v>76.25</v>
      </c>
      <c r="J210" s="2">
        <f t="shared" si="21"/>
        <v>32359750</v>
      </c>
      <c r="K210" s="22">
        <v>1</v>
      </c>
      <c r="N210" t="str">
        <v>M2-9-16.5</v>
      </c>
      <c r="O210">
        <v>76.25</v>
      </c>
      <c r="P210" s="19">
        <v>32359750</v>
      </c>
    </row>
    <row r="211" spans="5:16" x14ac:dyDescent="0.25">
      <c r="E211" s="1">
        <f t="shared" si="18"/>
        <v>205</v>
      </c>
      <c r="F211" s="10" t="str">
        <f t="shared" si="19"/>
        <v>M2-9-17</v>
      </c>
      <c r="G211" s="14">
        <f t="shared" si="22"/>
        <v>9</v>
      </c>
      <c r="H211" s="14">
        <f t="shared" si="23"/>
        <v>17</v>
      </c>
      <c r="I211" s="4">
        <f t="shared" si="20"/>
        <v>78.5</v>
      </c>
      <c r="J211" s="2">
        <f t="shared" si="21"/>
        <v>33214300</v>
      </c>
      <c r="K211" s="22">
        <v>1</v>
      </c>
      <c r="N211" t="str">
        <v>M2-9-17</v>
      </c>
      <c r="O211">
        <v>78.5</v>
      </c>
      <c r="P211" s="19">
        <v>33214300</v>
      </c>
    </row>
    <row r="212" spans="5:16" x14ac:dyDescent="0.25">
      <c r="E212" s="1">
        <f t="shared" si="18"/>
        <v>206</v>
      </c>
      <c r="F212" s="10" t="str">
        <f t="shared" si="19"/>
        <v>M2-9-17.5</v>
      </c>
      <c r="G212" s="14">
        <f t="shared" si="22"/>
        <v>9</v>
      </c>
      <c r="H212" s="14">
        <f t="shared" si="23"/>
        <v>17.5</v>
      </c>
      <c r="I212" s="4">
        <f t="shared" si="20"/>
        <v>80.75</v>
      </c>
      <c r="J212" s="2">
        <f t="shared" si="21"/>
        <v>34068850</v>
      </c>
      <c r="K212" s="22">
        <v>1</v>
      </c>
      <c r="N212" t="str">
        <v>M2-9-17.5</v>
      </c>
      <c r="O212">
        <v>80.75</v>
      </c>
      <c r="P212" s="19">
        <v>34068850</v>
      </c>
    </row>
    <row r="213" spans="5:16" x14ac:dyDescent="0.25">
      <c r="E213" s="1">
        <f t="shared" si="18"/>
        <v>207</v>
      </c>
      <c r="F213" s="10" t="str">
        <f t="shared" si="19"/>
        <v>M2-9-18</v>
      </c>
      <c r="G213" s="14">
        <f t="shared" si="22"/>
        <v>9</v>
      </c>
      <c r="H213" s="14">
        <f t="shared" si="23"/>
        <v>18</v>
      </c>
      <c r="I213" s="4">
        <f t="shared" si="20"/>
        <v>83</v>
      </c>
      <c r="J213" s="2">
        <f t="shared" si="21"/>
        <v>34923400</v>
      </c>
      <c r="K213" s="22">
        <v>1</v>
      </c>
      <c r="N213" t="str">
        <v>M2-9-18</v>
      </c>
      <c r="O213">
        <v>83</v>
      </c>
      <c r="P213" s="19">
        <v>34923400</v>
      </c>
    </row>
    <row r="214" spans="5:16" x14ac:dyDescent="0.25">
      <c r="E214" s="1">
        <f t="shared" si="18"/>
        <v>208</v>
      </c>
      <c r="F214" s="10" t="str">
        <f t="shared" si="19"/>
        <v>M2-9.5-7</v>
      </c>
      <c r="G214" s="14">
        <f t="shared" si="22"/>
        <v>9.5</v>
      </c>
      <c r="H214" s="14">
        <f t="shared" si="23"/>
        <v>7</v>
      </c>
      <c r="I214" s="4">
        <f t="shared" si="20"/>
        <v>35.25</v>
      </c>
      <c r="J214" s="2">
        <f t="shared" si="21"/>
        <v>16787950</v>
      </c>
      <c r="K214" s="22">
        <v>1</v>
      </c>
      <c r="N214" t="str">
        <v>M2-9.5-7</v>
      </c>
      <c r="O214">
        <v>35.25</v>
      </c>
      <c r="P214" s="19">
        <v>16787950</v>
      </c>
    </row>
    <row r="215" spans="5:16" x14ac:dyDescent="0.25">
      <c r="E215" s="1">
        <f t="shared" si="18"/>
        <v>209</v>
      </c>
      <c r="F215" s="10" t="str">
        <f t="shared" si="19"/>
        <v>M2-9.5-7.5</v>
      </c>
      <c r="G215" s="14">
        <f t="shared" si="22"/>
        <v>9.5</v>
      </c>
      <c r="H215" s="14">
        <f t="shared" si="23"/>
        <v>7.5</v>
      </c>
      <c r="I215" s="4">
        <f t="shared" si="20"/>
        <v>37.625</v>
      </c>
      <c r="J215" s="2">
        <f t="shared" si="21"/>
        <v>17689975</v>
      </c>
      <c r="K215" s="22">
        <v>1</v>
      </c>
      <c r="N215" t="str">
        <v>M2-9.5-7.5</v>
      </c>
      <c r="O215">
        <v>37.625</v>
      </c>
      <c r="P215" s="19">
        <v>17689975</v>
      </c>
    </row>
    <row r="216" spans="5:16" x14ac:dyDescent="0.25">
      <c r="E216" s="1">
        <f t="shared" si="18"/>
        <v>210</v>
      </c>
      <c r="F216" s="10" t="str">
        <f t="shared" si="19"/>
        <v>M2-9.5-8</v>
      </c>
      <c r="G216" s="14">
        <f t="shared" si="22"/>
        <v>9.5</v>
      </c>
      <c r="H216" s="14">
        <f t="shared" si="23"/>
        <v>8</v>
      </c>
      <c r="I216" s="4">
        <f t="shared" si="20"/>
        <v>40</v>
      </c>
      <c r="J216" s="2">
        <f t="shared" si="21"/>
        <v>18592000</v>
      </c>
      <c r="K216" s="22">
        <v>1</v>
      </c>
      <c r="N216" t="str">
        <v>M2-9.5-8</v>
      </c>
      <c r="O216">
        <v>40</v>
      </c>
      <c r="P216" s="19">
        <v>18592000</v>
      </c>
    </row>
    <row r="217" spans="5:16" x14ac:dyDescent="0.25">
      <c r="E217" s="1">
        <f t="shared" si="18"/>
        <v>211</v>
      </c>
      <c r="F217" s="10" t="str">
        <f t="shared" si="19"/>
        <v>M2-9.5-8.5</v>
      </c>
      <c r="G217" s="14">
        <f t="shared" si="22"/>
        <v>9.5</v>
      </c>
      <c r="H217" s="14">
        <f t="shared" si="23"/>
        <v>8.5</v>
      </c>
      <c r="I217" s="4">
        <f t="shared" si="20"/>
        <v>42.375</v>
      </c>
      <c r="J217" s="2">
        <f t="shared" si="21"/>
        <v>19494025</v>
      </c>
      <c r="K217" s="22">
        <v>1</v>
      </c>
      <c r="N217" t="str">
        <v>M2-9.5-8.5</v>
      </c>
      <c r="O217">
        <v>42.375</v>
      </c>
      <c r="P217" s="19">
        <v>19494025</v>
      </c>
    </row>
    <row r="218" spans="5:16" x14ac:dyDescent="0.25">
      <c r="E218" s="1">
        <f t="shared" si="18"/>
        <v>212</v>
      </c>
      <c r="F218" s="10" t="str">
        <f t="shared" si="19"/>
        <v>M2-9.5-9</v>
      </c>
      <c r="G218" s="14">
        <f t="shared" si="22"/>
        <v>9.5</v>
      </c>
      <c r="H218" s="14">
        <f t="shared" si="23"/>
        <v>9</v>
      </c>
      <c r="I218" s="4">
        <f t="shared" si="20"/>
        <v>44.75</v>
      </c>
      <c r="J218" s="2">
        <f t="shared" si="21"/>
        <v>20396050</v>
      </c>
      <c r="K218" s="22">
        <v>1</v>
      </c>
      <c r="N218" t="str">
        <v>M2-9.5-9</v>
      </c>
      <c r="O218">
        <v>44.75</v>
      </c>
      <c r="P218" s="19">
        <v>20396050</v>
      </c>
    </row>
    <row r="219" spans="5:16" x14ac:dyDescent="0.25">
      <c r="E219" s="1">
        <f t="shared" si="18"/>
        <v>213</v>
      </c>
      <c r="F219" s="10" t="str">
        <f t="shared" si="19"/>
        <v>M2-9.5-9.5</v>
      </c>
      <c r="G219" s="14">
        <f t="shared" si="22"/>
        <v>9.5</v>
      </c>
      <c r="H219" s="14">
        <f t="shared" si="23"/>
        <v>9.5</v>
      </c>
      <c r="I219" s="4">
        <f t="shared" si="20"/>
        <v>47.125</v>
      </c>
      <c r="J219" s="2">
        <f t="shared" si="21"/>
        <v>21298075</v>
      </c>
      <c r="K219" s="22">
        <v>1</v>
      </c>
      <c r="N219" t="str">
        <v>M2-9.5-9.5</v>
      </c>
      <c r="O219">
        <v>47.125</v>
      </c>
      <c r="P219" s="19">
        <v>21298075</v>
      </c>
    </row>
    <row r="220" spans="5:16" x14ac:dyDescent="0.25">
      <c r="E220" s="1">
        <f t="shared" si="18"/>
        <v>214</v>
      </c>
      <c r="F220" s="10" t="str">
        <f t="shared" si="19"/>
        <v>M2-9.5-10</v>
      </c>
      <c r="G220" s="14">
        <f t="shared" si="22"/>
        <v>9.5</v>
      </c>
      <c r="H220" s="14">
        <f t="shared" si="23"/>
        <v>10</v>
      </c>
      <c r="I220" s="4">
        <f t="shared" si="20"/>
        <v>49.5</v>
      </c>
      <c r="J220" s="2">
        <f t="shared" si="21"/>
        <v>22200100</v>
      </c>
      <c r="K220" s="22">
        <v>1</v>
      </c>
      <c r="N220" t="str">
        <v>M2-9.5-10</v>
      </c>
      <c r="O220">
        <v>49.5</v>
      </c>
      <c r="P220" s="19">
        <v>22200100</v>
      </c>
    </row>
    <row r="221" spans="5:16" x14ac:dyDescent="0.25">
      <c r="E221" s="1">
        <f t="shared" si="18"/>
        <v>215</v>
      </c>
      <c r="F221" s="10" t="str">
        <f t="shared" si="19"/>
        <v>M2-9.5-10.5</v>
      </c>
      <c r="G221" s="14">
        <f t="shared" si="22"/>
        <v>9.5</v>
      </c>
      <c r="H221" s="14">
        <f t="shared" si="23"/>
        <v>10.5</v>
      </c>
      <c r="I221" s="4">
        <f t="shared" si="20"/>
        <v>51.875</v>
      </c>
      <c r="J221" s="2">
        <f t="shared" si="21"/>
        <v>23102125</v>
      </c>
      <c r="K221" s="22">
        <v>1</v>
      </c>
      <c r="N221" t="str">
        <v>M2-9.5-10.5</v>
      </c>
      <c r="O221">
        <v>51.875</v>
      </c>
      <c r="P221" s="19">
        <v>23102125</v>
      </c>
    </row>
    <row r="222" spans="5:16" x14ac:dyDescent="0.25">
      <c r="E222" s="1">
        <f t="shared" si="18"/>
        <v>216</v>
      </c>
      <c r="F222" s="10" t="str">
        <f t="shared" si="19"/>
        <v>M2-9.5-11</v>
      </c>
      <c r="G222" s="14">
        <f t="shared" si="22"/>
        <v>9.5</v>
      </c>
      <c r="H222" s="14">
        <f t="shared" si="23"/>
        <v>11</v>
      </c>
      <c r="I222" s="4">
        <f t="shared" si="20"/>
        <v>54.25</v>
      </c>
      <c r="J222" s="2">
        <f t="shared" si="21"/>
        <v>24004150</v>
      </c>
      <c r="K222" s="22">
        <v>1</v>
      </c>
      <c r="N222" t="str">
        <v>M2-9.5-11</v>
      </c>
      <c r="O222">
        <v>54.25</v>
      </c>
      <c r="P222" s="19">
        <v>24004150</v>
      </c>
    </row>
    <row r="223" spans="5:16" x14ac:dyDescent="0.25">
      <c r="E223" s="1">
        <f t="shared" si="18"/>
        <v>217</v>
      </c>
      <c r="F223" s="10" t="str">
        <f t="shared" si="19"/>
        <v>M2-9.5-11.5</v>
      </c>
      <c r="G223" s="14">
        <f t="shared" si="22"/>
        <v>9.5</v>
      </c>
      <c r="H223" s="14">
        <f t="shared" si="23"/>
        <v>11.5</v>
      </c>
      <c r="I223" s="4">
        <f t="shared" si="20"/>
        <v>56.625</v>
      </c>
      <c r="J223" s="2">
        <f t="shared" si="21"/>
        <v>24906175</v>
      </c>
      <c r="K223" s="22">
        <v>1</v>
      </c>
      <c r="N223" t="str">
        <v>M2-9.5-11.5</v>
      </c>
      <c r="O223">
        <v>56.625</v>
      </c>
      <c r="P223" s="19">
        <v>24906175</v>
      </c>
    </row>
    <row r="224" spans="5:16" x14ac:dyDescent="0.25">
      <c r="E224" s="1">
        <f t="shared" si="18"/>
        <v>218</v>
      </c>
      <c r="F224" s="10" t="str">
        <f t="shared" si="19"/>
        <v>M2-9.5-12</v>
      </c>
      <c r="G224" s="14">
        <f t="shared" si="22"/>
        <v>9.5</v>
      </c>
      <c r="H224" s="14">
        <f t="shared" si="23"/>
        <v>12</v>
      </c>
      <c r="I224" s="4">
        <f t="shared" si="20"/>
        <v>59</v>
      </c>
      <c r="J224" s="2">
        <f t="shared" si="21"/>
        <v>25808200</v>
      </c>
      <c r="K224" s="22">
        <v>1</v>
      </c>
      <c r="N224" t="str">
        <v>M2-9.5-12</v>
      </c>
      <c r="O224">
        <v>59</v>
      </c>
      <c r="P224" s="19">
        <v>25808200</v>
      </c>
    </row>
    <row r="225" spans="5:16" x14ac:dyDescent="0.25">
      <c r="E225" s="1">
        <f t="shared" si="18"/>
        <v>219</v>
      </c>
      <c r="F225" s="10" t="str">
        <f t="shared" si="19"/>
        <v>M2-9.5-12.5</v>
      </c>
      <c r="G225" s="14">
        <f t="shared" si="22"/>
        <v>9.5</v>
      </c>
      <c r="H225" s="14">
        <f t="shared" si="23"/>
        <v>12.5</v>
      </c>
      <c r="I225" s="4">
        <f t="shared" si="20"/>
        <v>61.375</v>
      </c>
      <c r="J225" s="2">
        <f t="shared" si="21"/>
        <v>26710225</v>
      </c>
      <c r="K225" s="22">
        <v>1</v>
      </c>
      <c r="N225" t="str">
        <v>M2-9.5-12.5</v>
      </c>
      <c r="O225">
        <v>61.375</v>
      </c>
      <c r="P225" s="19">
        <v>26710225</v>
      </c>
    </row>
    <row r="226" spans="5:16" x14ac:dyDescent="0.25">
      <c r="E226" s="1">
        <f t="shared" si="18"/>
        <v>220</v>
      </c>
      <c r="F226" s="10" t="str">
        <f t="shared" si="19"/>
        <v>M2-9.5-13</v>
      </c>
      <c r="G226" s="14">
        <f t="shared" si="22"/>
        <v>9.5</v>
      </c>
      <c r="H226" s="14">
        <f t="shared" si="23"/>
        <v>13</v>
      </c>
      <c r="I226" s="4">
        <f t="shared" si="20"/>
        <v>63.75</v>
      </c>
      <c r="J226" s="2">
        <f t="shared" si="21"/>
        <v>27612250</v>
      </c>
      <c r="K226" s="22">
        <v>1</v>
      </c>
      <c r="N226" t="str">
        <v>M2-9.5-13</v>
      </c>
      <c r="O226">
        <v>63.75</v>
      </c>
      <c r="P226" s="19">
        <v>27612250</v>
      </c>
    </row>
    <row r="227" spans="5:16" x14ac:dyDescent="0.25">
      <c r="E227" s="1">
        <f t="shared" si="18"/>
        <v>221</v>
      </c>
      <c r="F227" s="10" t="str">
        <f t="shared" si="19"/>
        <v>M2-9.5-13.5</v>
      </c>
      <c r="G227" s="14">
        <f t="shared" si="22"/>
        <v>9.5</v>
      </c>
      <c r="H227" s="14">
        <f t="shared" si="23"/>
        <v>13.5</v>
      </c>
      <c r="I227" s="4">
        <f t="shared" si="20"/>
        <v>66.125</v>
      </c>
      <c r="J227" s="2">
        <f t="shared" si="21"/>
        <v>28514275</v>
      </c>
      <c r="K227" s="22">
        <v>1</v>
      </c>
      <c r="N227" t="str">
        <v>M2-9.5-13.5</v>
      </c>
      <c r="O227">
        <v>66.125</v>
      </c>
      <c r="P227" s="19">
        <v>28514275</v>
      </c>
    </row>
    <row r="228" spans="5:16" x14ac:dyDescent="0.25">
      <c r="E228" s="1">
        <f t="shared" si="18"/>
        <v>222</v>
      </c>
      <c r="F228" s="10" t="str">
        <f t="shared" si="19"/>
        <v>M2-9.5-14</v>
      </c>
      <c r="G228" s="14">
        <f t="shared" si="22"/>
        <v>9.5</v>
      </c>
      <c r="H228" s="14">
        <f t="shared" si="23"/>
        <v>14</v>
      </c>
      <c r="I228" s="4">
        <f t="shared" si="20"/>
        <v>68.5</v>
      </c>
      <c r="J228" s="2">
        <f t="shared" si="21"/>
        <v>29416300</v>
      </c>
      <c r="K228" s="22">
        <v>1</v>
      </c>
      <c r="N228" t="str">
        <v>M2-9.5-14</v>
      </c>
      <c r="O228">
        <v>68.5</v>
      </c>
      <c r="P228" s="19">
        <v>29416300</v>
      </c>
    </row>
    <row r="229" spans="5:16" x14ac:dyDescent="0.25">
      <c r="E229" s="1">
        <f t="shared" si="18"/>
        <v>223</v>
      </c>
      <c r="F229" s="10" t="str">
        <f t="shared" si="19"/>
        <v>M2-9.5-14.5</v>
      </c>
      <c r="G229" s="14">
        <f t="shared" si="22"/>
        <v>9.5</v>
      </c>
      <c r="H229" s="14">
        <f t="shared" si="23"/>
        <v>14.5</v>
      </c>
      <c r="I229" s="4">
        <f t="shared" si="20"/>
        <v>70.875</v>
      </c>
      <c r="J229" s="2">
        <f t="shared" si="21"/>
        <v>30318325</v>
      </c>
      <c r="K229" s="22">
        <v>1</v>
      </c>
      <c r="N229" t="str">
        <v>M2-9.5-14.5</v>
      </c>
      <c r="O229">
        <v>70.875</v>
      </c>
      <c r="P229" s="19">
        <v>30318325</v>
      </c>
    </row>
    <row r="230" spans="5:16" x14ac:dyDescent="0.25">
      <c r="E230" s="1">
        <f t="shared" si="18"/>
        <v>224</v>
      </c>
      <c r="F230" s="10" t="str">
        <f t="shared" si="19"/>
        <v>M2-9.5-15</v>
      </c>
      <c r="G230" s="14">
        <f t="shared" si="22"/>
        <v>9.5</v>
      </c>
      <c r="H230" s="14">
        <f t="shared" si="23"/>
        <v>15</v>
      </c>
      <c r="I230" s="4">
        <f t="shared" si="20"/>
        <v>73.25</v>
      </c>
      <c r="J230" s="2">
        <f t="shared" si="21"/>
        <v>31220350</v>
      </c>
      <c r="K230" s="22">
        <v>1</v>
      </c>
      <c r="N230" t="str">
        <v>M2-9.5-15</v>
      </c>
      <c r="O230">
        <v>73.25</v>
      </c>
      <c r="P230" s="19">
        <v>31220350</v>
      </c>
    </row>
    <row r="231" spans="5:16" x14ac:dyDescent="0.25">
      <c r="E231" s="1">
        <f t="shared" si="18"/>
        <v>225</v>
      </c>
      <c r="F231" s="10" t="str">
        <f t="shared" si="19"/>
        <v>M2-9.5-15.5</v>
      </c>
      <c r="G231" s="14">
        <f t="shared" si="22"/>
        <v>9.5</v>
      </c>
      <c r="H231" s="14">
        <f t="shared" si="23"/>
        <v>15.5</v>
      </c>
      <c r="I231" s="4">
        <f t="shared" si="20"/>
        <v>75.625</v>
      </c>
      <c r="J231" s="2">
        <f t="shared" si="21"/>
        <v>32122375</v>
      </c>
      <c r="K231" s="22">
        <v>1</v>
      </c>
      <c r="N231" t="str">
        <v>M2-9.5-15.5</v>
      </c>
      <c r="O231">
        <v>75.625</v>
      </c>
      <c r="P231" s="19">
        <v>32122375</v>
      </c>
    </row>
    <row r="232" spans="5:16" x14ac:dyDescent="0.25">
      <c r="E232" s="1">
        <f t="shared" si="18"/>
        <v>226</v>
      </c>
      <c r="F232" s="10" t="str">
        <f t="shared" si="19"/>
        <v>M2-9.5-16</v>
      </c>
      <c r="G232" s="14">
        <f t="shared" si="22"/>
        <v>9.5</v>
      </c>
      <c r="H232" s="14">
        <f t="shared" si="23"/>
        <v>16</v>
      </c>
      <c r="I232" s="4">
        <f t="shared" si="20"/>
        <v>78</v>
      </c>
      <c r="J232" s="2">
        <f t="shared" si="21"/>
        <v>33024400</v>
      </c>
      <c r="K232" s="22">
        <v>1</v>
      </c>
      <c r="N232" t="str">
        <v>M2-9.5-16</v>
      </c>
      <c r="O232">
        <v>78</v>
      </c>
      <c r="P232" s="19">
        <v>33024400</v>
      </c>
    </row>
    <row r="233" spans="5:16" x14ac:dyDescent="0.25">
      <c r="E233" s="1">
        <f t="shared" si="18"/>
        <v>227</v>
      </c>
      <c r="F233" s="10" t="str">
        <f t="shared" si="19"/>
        <v>M2-9.5-16.5</v>
      </c>
      <c r="G233" s="14">
        <f t="shared" si="22"/>
        <v>9.5</v>
      </c>
      <c r="H233" s="14">
        <f t="shared" si="23"/>
        <v>16.5</v>
      </c>
      <c r="I233" s="4">
        <f t="shared" si="20"/>
        <v>80.375</v>
      </c>
      <c r="J233" s="2">
        <f t="shared" si="21"/>
        <v>33926425</v>
      </c>
      <c r="K233" s="22">
        <v>1</v>
      </c>
      <c r="N233" t="str">
        <v>M2-9.5-16.5</v>
      </c>
      <c r="O233">
        <v>80.375</v>
      </c>
      <c r="P233" s="19">
        <v>33926425</v>
      </c>
    </row>
    <row r="234" spans="5:16" x14ac:dyDescent="0.25">
      <c r="E234" s="1">
        <f t="shared" si="18"/>
        <v>228</v>
      </c>
      <c r="F234" s="10" t="str">
        <f t="shared" si="19"/>
        <v>M2-9.5-17</v>
      </c>
      <c r="G234" s="14">
        <f t="shared" si="22"/>
        <v>9.5</v>
      </c>
      <c r="H234" s="14">
        <f t="shared" si="23"/>
        <v>17</v>
      </c>
      <c r="I234" s="4">
        <f t="shared" si="20"/>
        <v>82.75</v>
      </c>
      <c r="J234" s="2">
        <f t="shared" si="21"/>
        <v>34828450</v>
      </c>
      <c r="K234" s="22">
        <v>1</v>
      </c>
      <c r="N234" t="str">
        <v>M2-9.5-17</v>
      </c>
      <c r="O234">
        <v>82.75</v>
      </c>
      <c r="P234" s="19">
        <v>34828450</v>
      </c>
    </row>
    <row r="235" spans="5:16" x14ac:dyDescent="0.25">
      <c r="E235" s="1">
        <f t="shared" si="18"/>
        <v>229</v>
      </c>
      <c r="F235" s="10" t="str">
        <f t="shared" si="19"/>
        <v>M2-9.5-17.5</v>
      </c>
      <c r="G235" s="14">
        <f t="shared" si="22"/>
        <v>9.5</v>
      </c>
      <c r="H235" s="14">
        <f t="shared" si="23"/>
        <v>17.5</v>
      </c>
      <c r="I235" s="4">
        <f t="shared" si="20"/>
        <v>85.125</v>
      </c>
      <c r="J235" s="2">
        <f t="shared" si="21"/>
        <v>35730475</v>
      </c>
      <c r="K235" s="22">
        <v>1</v>
      </c>
      <c r="N235" t="str">
        <v>M2-9.5-17.5</v>
      </c>
      <c r="O235">
        <v>85.125</v>
      </c>
      <c r="P235" s="19">
        <v>35730475</v>
      </c>
    </row>
    <row r="236" spans="5:16" x14ac:dyDescent="0.25">
      <c r="E236" s="1">
        <f t="shared" si="18"/>
        <v>230</v>
      </c>
      <c r="F236" s="10" t="str">
        <f t="shared" si="19"/>
        <v>M2-9.5-18</v>
      </c>
      <c r="G236" s="14">
        <f t="shared" si="22"/>
        <v>9.5</v>
      </c>
      <c r="H236" s="14">
        <f t="shared" si="23"/>
        <v>18</v>
      </c>
      <c r="I236" s="4">
        <f t="shared" si="20"/>
        <v>87.5</v>
      </c>
      <c r="J236" s="2">
        <f t="shared" si="21"/>
        <v>36632500</v>
      </c>
      <c r="K236" s="22">
        <v>1</v>
      </c>
      <c r="N236" t="str">
        <v>M2-9.5-18</v>
      </c>
      <c r="O236">
        <v>87.5</v>
      </c>
      <c r="P236" s="19">
        <v>36632500</v>
      </c>
    </row>
    <row r="237" spans="5:16" x14ac:dyDescent="0.25">
      <c r="E237" s="1">
        <f t="shared" si="18"/>
        <v>231</v>
      </c>
      <c r="F237" s="10" t="str">
        <f t="shared" si="19"/>
        <v>M2-10-7</v>
      </c>
      <c r="G237" s="14">
        <f t="shared" si="22"/>
        <v>10</v>
      </c>
      <c r="H237" s="14">
        <f t="shared" si="23"/>
        <v>7</v>
      </c>
      <c r="I237" s="4">
        <f t="shared" si="20"/>
        <v>37</v>
      </c>
      <c r="J237" s="2">
        <f t="shared" si="21"/>
        <v>17452600</v>
      </c>
      <c r="K237" s="22">
        <v>1</v>
      </c>
      <c r="N237" t="str">
        <v>M2-10-7</v>
      </c>
      <c r="O237">
        <v>37</v>
      </c>
      <c r="P237" s="19">
        <v>17452600</v>
      </c>
    </row>
    <row r="238" spans="5:16" x14ac:dyDescent="0.25">
      <c r="E238" s="1">
        <f t="shared" si="18"/>
        <v>232</v>
      </c>
      <c r="F238" s="10" t="str">
        <f t="shared" si="19"/>
        <v>M2-10-7.5</v>
      </c>
      <c r="G238" s="14">
        <f t="shared" si="22"/>
        <v>10</v>
      </c>
      <c r="H238" s="14">
        <f t="shared" si="23"/>
        <v>7.5</v>
      </c>
      <c r="I238" s="4">
        <f t="shared" si="20"/>
        <v>39.5</v>
      </c>
      <c r="J238" s="2">
        <f t="shared" si="21"/>
        <v>18402100</v>
      </c>
      <c r="K238" s="22">
        <v>1</v>
      </c>
      <c r="N238" t="str">
        <v>M2-10-7.5</v>
      </c>
      <c r="O238">
        <v>39.5</v>
      </c>
      <c r="P238" s="19">
        <v>18402100</v>
      </c>
    </row>
    <row r="239" spans="5:16" x14ac:dyDescent="0.25">
      <c r="E239" s="1">
        <f t="shared" si="18"/>
        <v>233</v>
      </c>
      <c r="F239" s="10" t="str">
        <f t="shared" si="19"/>
        <v>M2-10-8</v>
      </c>
      <c r="G239" s="14">
        <f t="shared" si="22"/>
        <v>10</v>
      </c>
      <c r="H239" s="14">
        <f t="shared" si="23"/>
        <v>8</v>
      </c>
      <c r="I239" s="4">
        <f t="shared" si="20"/>
        <v>42</v>
      </c>
      <c r="J239" s="2">
        <f t="shared" si="21"/>
        <v>19351600</v>
      </c>
      <c r="K239" s="22">
        <v>1</v>
      </c>
      <c r="N239" t="str">
        <v>M2-10-8</v>
      </c>
      <c r="O239">
        <v>42</v>
      </c>
      <c r="P239" s="19">
        <v>19351600</v>
      </c>
    </row>
    <row r="240" spans="5:16" x14ac:dyDescent="0.25">
      <c r="E240" s="1">
        <f t="shared" si="18"/>
        <v>234</v>
      </c>
      <c r="F240" s="10" t="str">
        <f t="shared" si="19"/>
        <v>M2-10-8.5</v>
      </c>
      <c r="G240" s="14">
        <f t="shared" si="22"/>
        <v>10</v>
      </c>
      <c r="H240" s="14">
        <f t="shared" si="23"/>
        <v>8.5</v>
      </c>
      <c r="I240" s="4">
        <f t="shared" si="20"/>
        <v>44.5</v>
      </c>
      <c r="J240" s="2">
        <f t="shared" si="21"/>
        <v>20301100</v>
      </c>
      <c r="K240" s="22">
        <v>1</v>
      </c>
      <c r="N240" t="str">
        <v>M2-10-8.5</v>
      </c>
      <c r="O240">
        <v>44.5</v>
      </c>
      <c r="P240" s="19">
        <v>20301100</v>
      </c>
    </row>
    <row r="241" spans="5:16" x14ac:dyDescent="0.25">
      <c r="E241" s="1">
        <f t="shared" si="18"/>
        <v>235</v>
      </c>
      <c r="F241" s="10" t="str">
        <f t="shared" si="19"/>
        <v>M2-10-9</v>
      </c>
      <c r="G241" s="14">
        <f t="shared" si="22"/>
        <v>10</v>
      </c>
      <c r="H241" s="14">
        <f t="shared" si="23"/>
        <v>9</v>
      </c>
      <c r="I241" s="4">
        <f t="shared" si="20"/>
        <v>47</v>
      </c>
      <c r="J241" s="2">
        <f t="shared" si="21"/>
        <v>21250600</v>
      </c>
      <c r="K241" s="22">
        <v>1</v>
      </c>
      <c r="N241" t="str">
        <v>M2-10-9</v>
      </c>
      <c r="O241">
        <v>47</v>
      </c>
      <c r="P241" s="19">
        <v>21250600</v>
      </c>
    </row>
    <row r="242" spans="5:16" x14ac:dyDescent="0.25">
      <c r="E242" s="1">
        <f t="shared" si="18"/>
        <v>236</v>
      </c>
      <c r="F242" s="10" t="str">
        <f t="shared" si="19"/>
        <v>M2-10-9.5</v>
      </c>
      <c r="G242" s="14">
        <f t="shared" si="22"/>
        <v>10</v>
      </c>
      <c r="H242" s="14">
        <f t="shared" si="23"/>
        <v>9.5</v>
      </c>
      <c r="I242" s="4">
        <f t="shared" si="20"/>
        <v>49.5</v>
      </c>
      <c r="J242" s="2">
        <f t="shared" si="21"/>
        <v>22200100</v>
      </c>
      <c r="K242" s="22">
        <v>1</v>
      </c>
      <c r="N242" t="str">
        <v>M2-10-9.5</v>
      </c>
      <c r="O242">
        <v>49.5</v>
      </c>
      <c r="P242" s="19">
        <v>22200100</v>
      </c>
    </row>
    <row r="243" spans="5:16" x14ac:dyDescent="0.25">
      <c r="E243" s="1">
        <f t="shared" si="18"/>
        <v>237</v>
      </c>
      <c r="F243" s="10" t="str">
        <f t="shared" si="19"/>
        <v>M2-10-10</v>
      </c>
      <c r="G243" s="14">
        <f t="shared" si="22"/>
        <v>10</v>
      </c>
      <c r="H243" s="14">
        <f t="shared" si="23"/>
        <v>10</v>
      </c>
      <c r="I243" s="4">
        <f t="shared" si="20"/>
        <v>52</v>
      </c>
      <c r="J243" s="2">
        <f t="shared" si="21"/>
        <v>23149600</v>
      </c>
      <c r="K243" s="22">
        <v>1</v>
      </c>
      <c r="N243" t="str">
        <v>M2-10-10</v>
      </c>
      <c r="O243">
        <v>52</v>
      </c>
      <c r="P243" s="19">
        <v>23149600</v>
      </c>
    </row>
    <row r="244" spans="5:16" x14ac:dyDescent="0.25">
      <c r="E244" s="1">
        <f t="shared" si="18"/>
        <v>238</v>
      </c>
      <c r="F244" s="10" t="str">
        <f t="shared" si="19"/>
        <v>M2-10-10.5</v>
      </c>
      <c r="G244" s="14">
        <f t="shared" si="22"/>
        <v>10</v>
      </c>
      <c r="H244" s="14">
        <f t="shared" si="23"/>
        <v>10.5</v>
      </c>
      <c r="I244" s="4">
        <f t="shared" si="20"/>
        <v>54.5</v>
      </c>
      <c r="J244" s="2">
        <f t="shared" si="21"/>
        <v>24099100</v>
      </c>
      <c r="K244" s="22">
        <v>1</v>
      </c>
      <c r="N244" t="str">
        <v>M2-10-10.5</v>
      </c>
      <c r="O244">
        <v>54.5</v>
      </c>
      <c r="P244" s="19">
        <v>24099100</v>
      </c>
    </row>
    <row r="245" spans="5:16" x14ac:dyDescent="0.25">
      <c r="E245" s="1">
        <f t="shared" si="18"/>
        <v>239</v>
      </c>
      <c r="F245" s="10" t="str">
        <f t="shared" si="19"/>
        <v>M2-10-11</v>
      </c>
      <c r="G245" s="14">
        <f t="shared" si="22"/>
        <v>10</v>
      </c>
      <c r="H245" s="14">
        <f t="shared" si="23"/>
        <v>11</v>
      </c>
      <c r="I245" s="4">
        <f t="shared" si="20"/>
        <v>57</v>
      </c>
      <c r="J245" s="2">
        <f t="shared" si="21"/>
        <v>25048600</v>
      </c>
      <c r="K245" s="22">
        <v>1</v>
      </c>
      <c r="N245" t="str">
        <v>M2-10-11</v>
      </c>
      <c r="O245">
        <v>57</v>
      </c>
      <c r="P245" s="19">
        <v>25048600</v>
      </c>
    </row>
    <row r="246" spans="5:16" x14ac:dyDescent="0.25">
      <c r="E246" s="1">
        <f t="shared" si="18"/>
        <v>240</v>
      </c>
      <c r="F246" s="10" t="str">
        <f t="shared" si="19"/>
        <v>M2-10-11.5</v>
      </c>
      <c r="G246" s="14">
        <f t="shared" si="22"/>
        <v>10</v>
      </c>
      <c r="H246" s="14">
        <f t="shared" si="23"/>
        <v>11.5</v>
      </c>
      <c r="I246" s="4">
        <f t="shared" si="20"/>
        <v>59.5</v>
      </c>
      <c r="J246" s="2">
        <f t="shared" si="21"/>
        <v>25998100</v>
      </c>
      <c r="K246" s="22">
        <v>1</v>
      </c>
      <c r="N246" t="str">
        <v>M2-10-11.5</v>
      </c>
      <c r="O246">
        <v>59.5</v>
      </c>
      <c r="P246" s="19">
        <v>25998100</v>
      </c>
    </row>
    <row r="247" spans="5:16" x14ac:dyDescent="0.25">
      <c r="E247" s="1">
        <f t="shared" si="18"/>
        <v>241</v>
      </c>
      <c r="F247" s="10" t="str">
        <f t="shared" si="19"/>
        <v>M2-10-12</v>
      </c>
      <c r="G247" s="14">
        <f t="shared" si="22"/>
        <v>10</v>
      </c>
      <c r="H247" s="14">
        <f t="shared" si="23"/>
        <v>12</v>
      </c>
      <c r="I247" s="4">
        <f t="shared" si="20"/>
        <v>62</v>
      </c>
      <c r="J247" s="2">
        <f t="shared" si="21"/>
        <v>26947600</v>
      </c>
      <c r="K247" s="22">
        <v>1</v>
      </c>
      <c r="N247" t="str">
        <v>M2-10-12</v>
      </c>
      <c r="O247">
        <v>62</v>
      </c>
      <c r="P247" s="19">
        <v>26947600</v>
      </c>
    </row>
    <row r="248" spans="5:16" x14ac:dyDescent="0.25">
      <c r="E248" s="1">
        <f t="shared" si="18"/>
        <v>242</v>
      </c>
      <c r="F248" s="10" t="str">
        <f t="shared" si="19"/>
        <v>M2-10-12.5</v>
      </c>
      <c r="G248" s="14">
        <f t="shared" si="22"/>
        <v>10</v>
      </c>
      <c r="H248" s="14">
        <f t="shared" si="23"/>
        <v>12.5</v>
      </c>
      <c r="I248" s="4">
        <f t="shared" si="20"/>
        <v>64.5</v>
      </c>
      <c r="J248" s="2">
        <f t="shared" si="21"/>
        <v>27897100</v>
      </c>
      <c r="K248" s="22">
        <v>1</v>
      </c>
      <c r="N248" t="str">
        <v>M2-10-12.5</v>
      </c>
      <c r="O248">
        <v>64.5</v>
      </c>
      <c r="P248" s="19">
        <v>27897100</v>
      </c>
    </row>
    <row r="249" spans="5:16" x14ac:dyDescent="0.25">
      <c r="E249" s="1">
        <f t="shared" si="18"/>
        <v>243</v>
      </c>
      <c r="F249" s="10" t="str">
        <f t="shared" si="19"/>
        <v>M2-10-13</v>
      </c>
      <c r="G249" s="14">
        <f t="shared" si="22"/>
        <v>10</v>
      </c>
      <c r="H249" s="14">
        <f t="shared" si="23"/>
        <v>13</v>
      </c>
      <c r="I249" s="4">
        <f t="shared" si="20"/>
        <v>67</v>
      </c>
      <c r="J249" s="2">
        <f t="shared" si="21"/>
        <v>28846600</v>
      </c>
      <c r="K249" s="22">
        <v>1</v>
      </c>
      <c r="N249" t="str">
        <v>M2-10-13</v>
      </c>
      <c r="O249">
        <v>67</v>
      </c>
      <c r="P249" s="19">
        <v>28846600</v>
      </c>
    </row>
    <row r="250" spans="5:16" x14ac:dyDescent="0.25">
      <c r="E250" s="1">
        <f t="shared" si="18"/>
        <v>244</v>
      </c>
      <c r="F250" s="10" t="str">
        <f t="shared" si="19"/>
        <v>M2-10-13.5</v>
      </c>
      <c r="G250" s="14">
        <f t="shared" si="22"/>
        <v>10</v>
      </c>
      <c r="H250" s="14">
        <f t="shared" si="23"/>
        <v>13.5</v>
      </c>
      <c r="I250" s="4">
        <f t="shared" si="20"/>
        <v>69.5</v>
      </c>
      <c r="J250" s="2">
        <f t="shared" si="21"/>
        <v>29796100</v>
      </c>
      <c r="K250" s="22">
        <v>1</v>
      </c>
      <c r="N250" t="str">
        <v>M2-10-13.5</v>
      </c>
      <c r="O250">
        <v>69.5</v>
      </c>
      <c r="P250" s="19">
        <v>29796100</v>
      </c>
    </row>
    <row r="251" spans="5:16" x14ac:dyDescent="0.25">
      <c r="E251" s="1">
        <f t="shared" si="18"/>
        <v>245</v>
      </c>
      <c r="F251" s="10" t="str">
        <f t="shared" si="19"/>
        <v>M2-10-14</v>
      </c>
      <c r="G251" s="14">
        <f t="shared" si="22"/>
        <v>10</v>
      </c>
      <c r="H251" s="14">
        <f t="shared" si="23"/>
        <v>14</v>
      </c>
      <c r="I251" s="4">
        <f t="shared" si="20"/>
        <v>72</v>
      </c>
      <c r="J251" s="2">
        <f t="shared" si="21"/>
        <v>30745600</v>
      </c>
      <c r="K251" s="22">
        <v>1</v>
      </c>
      <c r="N251" t="str">
        <v>M2-10-14</v>
      </c>
      <c r="O251">
        <v>72</v>
      </c>
      <c r="P251" s="19">
        <v>30745600</v>
      </c>
    </row>
    <row r="252" spans="5:16" x14ac:dyDescent="0.25">
      <c r="E252" s="1">
        <f t="shared" si="18"/>
        <v>246</v>
      </c>
      <c r="F252" s="10" t="str">
        <f t="shared" si="19"/>
        <v>M2-10-14.5</v>
      </c>
      <c r="G252" s="14">
        <f t="shared" si="22"/>
        <v>10</v>
      </c>
      <c r="H252" s="14">
        <f t="shared" si="23"/>
        <v>14.5</v>
      </c>
      <c r="I252" s="4">
        <f t="shared" si="20"/>
        <v>74.5</v>
      </c>
      <c r="J252" s="2">
        <f t="shared" si="21"/>
        <v>31695100</v>
      </c>
      <c r="K252" s="22">
        <v>1</v>
      </c>
      <c r="N252" t="str">
        <v>M2-10-14.5</v>
      </c>
      <c r="O252">
        <v>74.5</v>
      </c>
      <c r="P252" s="19">
        <v>31695100</v>
      </c>
    </row>
    <row r="253" spans="5:16" x14ac:dyDescent="0.25">
      <c r="E253" s="1">
        <f t="shared" si="18"/>
        <v>247</v>
      </c>
      <c r="F253" s="10" t="str">
        <f t="shared" si="19"/>
        <v>M2-10-15</v>
      </c>
      <c r="G253" s="14">
        <f t="shared" si="22"/>
        <v>10</v>
      </c>
      <c r="H253" s="14">
        <f t="shared" si="23"/>
        <v>15</v>
      </c>
      <c r="I253" s="4">
        <f t="shared" si="20"/>
        <v>77</v>
      </c>
      <c r="J253" s="2">
        <f t="shared" si="21"/>
        <v>32644600</v>
      </c>
      <c r="K253" s="22">
        <v>1</v>
      </c>
      <c r="N253" t="str">
        <v>M2-10-15</v>
      </c>
      <c r="O253">
        <v>77</v>
      </c>
      <c r="P253" s="19">
        <v>32644600</v>
      </c>
    </row>
    <row r="254" spans="5:16" x14ac:dyDescent="0.25">
      <c r="E254" s="1">
        <f t="shared" si="18"/>
        <v>248</v>
      </c>
      <c r="F254" s="10" t="str">
        <f t="shared" si="19"/>
        <v>M2-10-15.5</v>
      </c>
      <c r="G254" s="14">
        <f t="shared" si="22"/>
        <v>10</v>
      </c>
      <c r="H254" s="14">
        <f t="shared" si="23"/>
        <v>15.5</v>
      </c>
      <c r="I254" s="4">
        <f t="shared" si="20"/>
        <v>79.5</v>
      </c>
      <c r="J254" s="2">
        <f t="shared" si="21"/>
        <v>33594100</v>
      </c>
      <c r="K254" s="22">
        <v>1</v>
      </c>
      <c r="N254" t="str">
        <v>M2-10-15.5</v>
      </c>
      <c r="O254">
        <v>79.5</v>
      </c>
      <c r="P254" s="19">
        <v>33594100</v>
      </c>
    </row>
    <row r="255" spans="5:16" x14ac:dyDescent="0.25">
      <c r="E255" s="1">
        <f t="shared" si="18"/>
        <v>249</v>
      </c>
      <c r="F255" s="10" t="str">
        <f t="shared" si="19"/>
        <v>M2-10-16</v>
      </c>
      <c r="G255" s="14">
        <f t="shared" si="22"/>
        <v>10</v>
      </c>
      <c r="H255" s="14">
        <f t="shared" si="23"/>
        <v>16</v>
      </c>
      <c r="I255" s="4">
        <f t="shared" si="20"/>
        <v>82</v>
      </c>
      <c r="J255" s="2">
        <f t="shared" si="21"/>
        <v>34543600</v>
      </c>
      <c r="K255" s="22">
        <v>1</v>
      </c>
      <c r="N255" t="str">
        <v>M2-10-16</v>
      </c>
      <c r="O255">
        <v>82</v>
      </c>
      <c r="P255" s="19">
        <v>34543600</v>
      </c>
    </row>
    <row r="256" spans="5:16" x14ac:dyDescent="0.25">
      <c r="E256" s="1">
        <f t="shared" si="18"/>
        <v>250</v>
      </c>
      <c r="F256" s="10" t="str">
        <f t="shared" si="19"/>
        <v>M2-10-16.5</v>
      </c>
      <c r="G256" s="14">
        <f t="shared" si="22"/>
        <v>10</v>
      </c>
      <c r="H256" s="14">
        <f t="shared" si="23"/>
        <v>16.5</v>
      </c>
      <c r="I256" s="4">
        <f t="shared" si="20"/>
        <v>84.5</v>
      </c>
      <c r="J256" s="2">
        <f t="shared" si="21"/>
        <v>35493100</v>
      </c>
      <c r="K256" s="22">
        <v>1</v>
      </c>
      <c r="N256" t="str">
        <v>M2-10-16.5</v>
      </c>
      <c r="O256">
        <v>84.5</v>
      </c>
      <c r="P256" s="19">
        <v>35493100</v>
      </c>
    </row>
    <row r="257" spans="5:16" x14ac:dyDescent="0.25">
      <c r="E257" s="1">
        <f t="shared" si="18"/>
        <v>251</v>
      </c>
      <c r="F257" s="10" t="str">
        <f t="shared" si="19"/>
        <v>M2-10-17</v>
      </c>
      <c r="G257" s="14">
        <f t="shared" si="22"/>
        <v>10</v>
      </c>
      <c r="H257" s="14">
        <f t="shared" si="23"/>
        <v>17</v>
      </c>
      <c r="I257" s="4">
        <f t="shared" si="20"/>
        <v>87</v>
      </c>
      <c r="J257" s="2">
        <f t="shared" si="21"/>
        <v>36442600</v>
      </c>
      <c r="K257" s="22">
        <v>1</v>
      </c>
      <c r="N257" t="str">
        <v>M2-10-17</v>
      </c>
      <c r="O257">
        <v>87</v>
      </c>
      <c r="P257" s="19">
        <v>36442600</v>
      </c>
    </row>
    <row r="258" spans="5:16" x14ac:dyDescent="0.25">
      <c r="E258" s="1">
        <f t="shared" si="18"/>
        <v>252</v>
      </c>
      <c r="F258" s="10" t="str">
        <f t="shared" si="19"/>
        <v>M2-10-17.5</v>
      </c>
      <c r="G258" s="14">
        <f t="shared" si="22"/>
        <v>10</v>
      </c>
      <c r="H258" s="14">
        <f t="shared" si="23"/>
        <v>17.5</v>
      </c>
      <c r="I258" s="4">
        <f t="shared" si="20"/>
        <v>89.5</v>
      </c>
      <c r="J258" s="2">
        <f t="shared" si="21"/>
        <v>37392100</v>
      </c>
      <c r="K258" s="22">
        <v>1</v>
      </c>
      <c r="N258" t="str">
        <v>M2-10-17.5</v>
      </c>
      <c r="O258">
        <v>89.5</v>
      </c>
      <c r="P258" s="19">
        <v>37392100</v>
      </c>
    </row>
    <row r="259" spans="5:16" x14ac:dyDescent="0.25">
      <c r="E259" s="1">
        <f t="shared" si="18"/>
        <v>253</v>
      </c>
      <c r="F259" s="10" t="str">
        <f t="shared" si="19"/>
        <v>M2-10-18</v>
      </c>
      <c r="G259" s="14">
        <f t="shared" si="22"/>
        <v>10</v>
      </c>
      <c r="H259" s="14">
        <f t="shared" si="23"/>
        <v>18</v>
      </c>
      <c r="I259" s="4">
        <f t="shared" si="20"/>
        <v>92</v>
      </c>
      <c r="J259" s="2">
        <f t="shared" si="21"/>
        <v>38341600</v>
      </c>
      <c r="K259" s="22">
        <v>1</v>
      </c>
      <c r="N259" t="str">
        <v>M2-10-18</v>
      </c>
      <c r="O259">
        <v>92</v>
      </c>
      <c r="P259" s="19">
        <v>38341600</v>
      </c>
    </row>
    <row r="260" spans="5:16" x14ac:dyDescent="0.25">
      <c r="E260" s="1">
        <f t="shared" si="18"/>
        <v>254</v>
      </c>
      <c r="F260" s="10" t="str">
        <f t="shared" si="19"/>
        <v>M2-10.5-7</v>
      </c>
      <c r="G260" s="14">
        <f t="shared" si="22"/>
        <v>10.5</v>
      </c>
      <c r="H260" s="14">
        <f t="shared" si="23"/>
        <v>7</v>
      </c>
      <c r="I260" s="4">
        <f t="shared" si="20"/>
        <v>38.75</v>
      </c>
      <c r="J260" s="2">
        <f t="shared" si="21"/>
        <v>18117250</v>
      </c>
      <c r="K260" s="22">
        <v>1</v>
      </c>
      <c r="N260" t="str">
        <v>M2-10.5-7</v>
      </c>
      <c r="O260">
        <v>38.75</v>
      </c>
      <c r="P260" s="19">
        <v>18117250</v>
      </c>
    </row>
    <row r="261" spans="5:16" x14ac:dyDescent="0.25">
      <c r="E261" s="1">
        <f t="shared" si="18"/>
        <v>255</v>
      </c>
      <c r="F261" s="10" t="str">
        <f t="shared" si="19"/>
        <v>M2-10.5-7.5</v>
      </c>
      <c r="G261" s="14">
        <f t="shared" si="22"/>
        <v>10.5</v>
      </c>
      <c r="H261" s="14">
        <f t="shared" si="23"/>
        <v>7.5</v>
      </c>
      <c r="I261" s="4">
        <f t="shared" si="20"/>
        <v>41.375</v>
      </c>
      <c r="J261" s="2">
        <f t="shared" si="21"/>
        <v>19114225</v>
      </c>
      <c r="K261" s="22">
        <v>1</v>
      </c>
      <c r="N261" t="str">
        <v>M2-10.5-7.5</v>
      </c>
      <c r="O261">
        <v>41.375</v>
      </c>
      <c r="P261" s="19">
        <v>19114225</v>
      </c>
    </row>
    <row r="262" spans="5:16" x14ac:dyDescent="0.25">
      <c r="E262" s="1">
        <f t="shared" si="18"/>
        <v>256</v>
      </c>
      <c r="F262" s="10" t="str">
        <f t="shared" si="19"/>
        <v>M2-10.5-8</v>
      </c>
      <c r="G262" s="14">
        <f t="shared" si="22"/>
        <v>10.5</v>
      </c>
      <c r="H262" s="14">
        <f t="shared" si="23"/>
        <v>8</v>
      </c>
      <c r="I262" s="4">
        <f t="shared" si="20"/>
        <v>44</v>
      </c>
      <c r="J262" s="2">
        <f t="shared" si="21"/>
        <v>20111200</v>
      </c>
      <c r="K262" s="22">
        <v>1</v>
      </c>
      <c r="N262" t="str">
        <v>M2-10.5-8</v>
      </c>
      <c r="O262">
        <v>44</v>
      </c>
      <c r="P262" s="19">
        <v>20111200</v>
      </c>
    </row>
    <row r="263" spans="5:16" x14ac:dyDescent="0.25">
      <c r="E263" s="1">
        <f t="shared" ref="E263:E327" si="24">ROW()-6</f>
        <v>257</v>
      </c>
      <c r="F263" s="10" t="str">
        <f t="shared" ref="F263:F272" si="25">$C$4&amp;"-"&amp;G263&amp;"-"&amp;H263</f>
        <v>M2-10.5-8.5</v>
      </c>
      <c r="G263" s="14">
        <f t="shared" si="22"/>
        <v>10.5</v>
      </c>
      <c r="H263" s="14">
        <f t="shared" si="23"/>
        <v>8.5</v>
      </c>
      <c r="I263" s="4">
        <f t="shared" ref="I263:I326" si="26">SUM((G263*H263)/4,1)*2</f>
        <v>46.625</v>
      </c>
      <c r="J263" s="2">
        <f t="shared" ref="J263:J326" si="27">ROUND(SUM(I263*$C$6,$C$5),0)</f>
        <v>21108175</v>
      </c>
      <c r="K263" s="22">
        <v>1</v>
      </c>
      <c r="N263" t="str">
        <v>M2-10.5-8.5</v>
      </c>
      <c r="O263">
        <v>46.625</v>
      </c>
      <c r="P263" s="19">
        <v>21108175</v>
      </c>
    </row>
    <row r="264" spans="5:16" x14ac:dyDescent="0.25">
      <c r="E264" s="1">
        <f t="shared" si="24"/>
        <v>258</v>
      </c>
      <c r="F264" s="10" t="str">
        <f t="shared" si="25"/>
        <v>M2-10.5-9</v>
      </c>
      <c r="G264" s="14">
        <f t="shared" ref="G264:G272" si="28">$G$3+ROUNDDOWN($E263/($I$4+1),0)*0.5</f>
        <v>10.5</v>
      </c>
      <c r="H264" s="14">
        <f t="shared" ref="H264:H272" si="29">IF(MOD(E264-1,$I$4+1)=0,$H$3,H263+0.5)</f>
        <v>9</v>
      </c>
      <c r="I264" s="4">
        <f t="shared" si="26"/>
        <v>49.25</v>
      </c>
      <c r="J264" s="2">
        <f t="shared" si="27"/>
        <v>22105150</v>
      </c>
      <c r="K264" s="22">
        <v>1</v>
      </c>
      <c r="N264" t="str">
        <v>M2-10.5-9</v>
      </c>
      <c r="O264">
        <v>49.25</v>
      </c>
      <c r="P264" s="19">
        <v>22105150</v>
      </c>
    </row>
    <row r="265" spans="5:16" x14ac:dyDescent="0.25">
      <c r="E265" s="1">
        <f t="shared" si="24"/>
        <v>259</v>
      </c>
      <c r="F265" s="10" t="str">
        <f t="shared" si="25"/>
        <v>M2-10.5-9.5</v>
      </c>
      <c r="G265" s="14">
        <f t="shared" si="28"/>
        <v>10.5</v>
      </c>
      <c r="H265" s="14">
        <f t="shared" si="29"/>
        <v>9.5</v>
      </c>
      <c r="I265" s="4">
        <f t="shared" si="26"/>
        <v>51.875</v>
      </c>
      <c r="J265" s="2">
        <f t="shared" si="27"/>
        <v>23102125</v>
      </c>
      <c r="K265" s="22">
        <v>1</v>
      </c>
      <c r="N265" t="str">
        <v>M2-10.5-9.5</v>
      </c>
      <c r="O265">
        <v>51.875</v>
      </c>
      <c r="P265" s="19">
        <v>23102125</v>
      </c>
    </row>
    <row r="266" spans="5:16" x14ac:dyDescent="0.25">
      <c r="E266" s="1">
        <f t="shared" si="24"/>
        <v>260</v>
      </c>
      <c r="F266" s="10" t="str">
        <f t="shared" si="25"/>
        <v>M2-10.5-10</v>
      </c>
      <c r="G266" s="14">
        <f t="shared" si="28"/>
        <v>10.5</v>
      </c>
      <c r="H266" s="14">
        <f t="shared" si="29"/>
        <v>10</v>
      </c>
      <c r="I266" s="4">
        <f t="shared" si="26"/>
        <v>54.5</v>
      </c>
      <c r="J266" s="2">
        <f t="shared" si="27"/>
        <v>24099100</v>
      </c>
      <c r="K266" s="22">
        <v>1</v>
      </c>
      <c r="N266" t="str">
        <v>M2-10.5-10</v>
      </c>
      <c r="O266">
        <v>54.5</v>
      </c>
      <c r="P266" s="19">
        <v>24099100</v>
      </c>
    </row>
    <row r="267" spans="5:16" x14ac:dyDescent="0.25">
      <c r="E267" s="1">
        <f t="shared" si="24"/>
        <v>261</v>
      </c>
      <c r="F267" s="10" t="str">
        <f t="shared" si="25"/>
        <v>M2-10.5-10.5</v>
      </c>
      <c r="G267" s="14">
        <f t="shared" si="28"/>
        <v>10.5</v>
      </c>
      <c r="H267" s="14">
        <f t="shared" si="29"/>
        <v>10.5</v>
      </c>
      <c r="I267" s="4">
        <f t="shared" si="26"/>
        <v>57.125</v>
      </c>
      <c r="J267" s="2">
        <f t="shared" si="27"/>
        <v>25096075</v>
      </c>
      <c r="K267" s="22">
        <v>1</v>
      </c>
      <c r="N267" t="str">
        <v>M2-10.5-10.5</v>
      </c>
      <c r="O267">
        <v>57.125</v>
      </c>
      <c r="P267" s="19">
        <v>25096075</v>
      </c>
    </row>
    <row r="268" spans="5:16" x14ac:dyDescent="0.25">
      <c r="E268" s="1">
        <f t="shared" si="24"/>
        <v>262</v>
      </c>
      <c r="F268" s="10" t="str">
        <f t="shared" si="25"/>
        <v>M2-10.5-11</v>
      </c>
      <c r="G268" s="14">
        <f t="shared" si="28"/>
        <v>10.5</v>
      </c>
      <c r="H268" s="14">
        <f t="shared" si="29"/>
        <v>11</v>
      </c>
      <c r="I268" s="4">
        <f t="shared" si="26"/>
        <v>59.75</v>
      </c>
      <c r="J268" s="2">
        <f t="shared" si="27"/>
        <v>26093050</v>
      </c>
      <c r="K268" s="22">
        <v>1</v>
      </c>
      <c r="N268" t="str">
        <v>M2-10.5-11</v>
      </c>
      <c r="O268">
        <v>59.75</v>
      </c>
      <c r="P268" s="19">
        <v>26093050</v>
      </c>
    </row>
    <row r="269" spans="5:16" x14ac:dyDescent="0.25">
      <c r="E269" s="1">
        <f t="shared" si="24"/>
        <v>263</v>
      </c>
      <c r="F269" s="10" t="str">
        <f t="shared" si="25"/>
        <v>M2-10.5-11.5</v>
      </c>
      <c r="G269" s="14">
        <f t="shared" si="28"/>
        <v>10.5</v>
      </c>
      <c r="H269" s="14">
        <f t="shared" si="29"/>
        <v>11.5</v>
      </c>
      <c r="I269" s="4">
        <f t="shared" si="26"/>
        <v>62.375</v>
      </c>
      <c r="J269" s="2">
        <f t="shared" si="27"/>
        <v>27090025</v>
      </c>
      <c r="K269" s="22">
        <v>1</v>
      </c>
      <c r="N269" t="str">
        <v>M2-10.5-11.5</v>
      </c>
      <c r="O269">
        <v>62.375</v>
      </c>
      <c r="P269" s="19">
        <v>27090025</v>
      </c>
    </row>
    <row r="270" spans="5:16" x14ac:dyDescent="0.25">
      <c r="E270" s="1">
        <f t="shared" si="24"/>
        <v>264</v>
      </c>
      <c r="F270" s="10" t="str">
        <f t="shared" si="25"/>
        <v>M2-10.5-12</v>
      </c>
      <c r="G270" s="14">
        <f t="shared" si="28"/>
        <v>10.5</v>
      </c>
      <c r="H270" s="14">
        <f t="shared" si="29"/>
        <v>12</v>
      </c>
      <c r="I270" s="4">
        <f t="shared" si="26"/>
        <v>65</v>
      </c>
      <c r="J270" s="2">
        <f t="shared" si="27"/>
        <v>28087000</v>
      </c>
      <c r="K270" s="22">
        <v>1</v>
      </c>
      <c r="N270" t="str">
        <v>M2-10.5-12</v>
      </c>
      <c r="O270">
        <v>65</v>
      </c>
      <c r="P270" s="19">
        <v>28087000</v>
      </c>
    </row>
    <row r="271" spans="5:16" x14ac:dyDescent="0.25">
      <c r="E271" s="1">
        <f t="shared" si="24"/>
        <v>265</v>
      </c>
      <c r="F271" s="10" t="str">
        <f t="shared" si="25"/>
        <v>M2-10.5-12.5</v>
      </c>
      <c r="G271" s="14">
        <f t="shared" si="28"/>
        <v>10.5</v>
      </c>
      <c r="H271" s="14">
        <f t="shared" si="29"/>
        <v>12.5</v>
      </c>
      <c r="I271" s="4">
        <f t="shared" si="26"/>
        <v>67.625</v>
      </c>
      <c r="J271" s="2">
        <f t="shared" si="27"/>
        <v>29083975</v>
      </c>
      <c r="K271" s="22">
        <v>1</v>
      </c>
      <c r="N271" t="str">
        <v>M2-10.5-12.5</v>
      </c>
      <c r="O271">
        <v>67.625</v>
      </c>
      <c r="P271" s="19">
        <v>29083975</v>
      </c>
    </row>
    <row r="272" spans="5:16" x14ac:dyDescent="0.25">
      <c r="E272" s="1">
        <f t="shared" si="24"/>
        <v>266</v>
      </c>
      <c r="F272" s="10" t="str">
        <f t="shared" si="25"/>
        <v>M2-10.5-13</v>
      </c>
      <c r="G272" s="14">
        <f t="shared" si="28"/>
        <v>10.5</v>
      </c>
      <c r="H272" s="14">
        <f t="shared" si="29"/>
        <v>13</v>
      </c>
      <c r="I272" s="4">
        <f t="shared" si="26"/>
        <v>70.25</v>
      </c>
      <c r="J272" s="2">
        <f t="shared" si="27"/>
        <v>30080950</v>
      </c>
      <c r="K272" s="22">
        <v>1</v>
      </c>
      <c r="N272" t="str">
        <v>M2-10.5-13</v>
      </c>
      <c r="O272">
        <v>70.25</v>
      </c>
      <c r="P272" s="19">
        <v>30080950</v>
      </c>
    </row>
    <row r="273" spans="5:16" x14ac:dyDescent="0.25">
      <c r="E273" s="1">
        <f t="shared" si="24"/>
        <v>267</v>
      </c>
      <c r="F273" s="10" t="str">
        <f t="shared" ref="F273:F309" si="30">$C$4&amp;"-"&amp;G273&amp;"-"&amp;H273</f>
        <v>M2-10.5-13.5</v>
      </c>
      <c r="G273" s="14">
        <f t="shared" ref="G273:G309" si="31">$G$3+ROUNDDOWN($E272/($I$4+1),0)*0.5</f>
        <v>10.5</v>
      </c>
      <c r="H273" s="14">
        <f t="shared" ref="H273:H309" si="32">IF(MOD(E273-1,$I$4+1)=0,$H$3,H272+0.5)</f>
        <v>13.5</v>
      </c>
      <c r="I273" s="4">
        <f t="shared" si="26"/>
        <v>72.875</v>
      </c>
      <c r="J273" s="2">
        <f t="shared" si="27"/>
        <v>31077925</v>
      </c>
      <c r="K273" s="21">
        <v>1</v>
      </c>
      <c r="N273" t="str">
        <v>M2-10.5-13.5</v>
      </c>
      <c r="O273">
        <v>72.875</v>
      </c>
      <c r="P273" s="19">
        <v>31077925</v>
      </c>
    </row>
    <row r="274" spans="5:16" x14ac:dyDescent="0.25">
      <c r="E274" s="1">
        <f t="shared" si="24"/>
        <v>268</v>
      </c>
      <c r="F274" s="10" t="str">
        <f t="shared" si="30"/>
        <v>M2-10.5-14</v>
      </c>
      <c r="G274" s="14">
        <f t="shared" si="31"/>
        <v>10.5</v>
      </c>
      <c r="H274" s="14">
        <f t="shared" si="32"/>
        <v>14</v>
      </c>
      <c r="I274" s="4">
        <f t="shared" si="26"/>
        <v>75.5</v>
      </c>
      <c r="J274" s="2">
        <f t="shared" si="27"/>
        <v>32074900</v>
      </c>
      <c r="K274" s="21">
        <v>1</v>
      </c>
      <c r="N274" t="str">
        <v>M2-10.5-14</v>
      </c>
      <c r="O274">
        <v>75.5</v>
      </c>
      <c r="P274" s="19">
        <v>32074900</v>
      </c>
    </row>
    <row r="275" spans="5:16" x14ac:dyDescent="0.25">
      <c r="E275" s="1">
        <f t="shared" si="24"/>
        <v>269</v>
      </c>
      <c r="F275" s="10" t="str">
        <f t="shared" si="30"/>
        <v>M2-10.5-14.5</v>
      </c>
      <c r="G275" s="14">
        <f t="shared" si="31"/>
        <v>10.5</v>
      </c>
      <c r="H275" s="14">
        <f t="shared" si="32"/>
        <v>14.5</v>
      </c>
      <c r="I275" s="4">
        <f t="shared" si="26"/>
        <v>78.125</v>
      </c>
      <c r="J275" s="2">
        <f t="shared" si="27"/>
        <v>33071875</v>
      </c>
      <c r="K275" s="21">
        <v>1</v>
      </c>
      <c r="N275" t="str">
        <v>M2-10.5-14.5</v>
      </c>
      <c r="O275">
        <v>78.125</v>
      </c>
      <c r="P275" s="19">
        <v>33071875</v>
      </c>
    </row>
    <row r="276" spans="5:16" x14ac:dyDescent="0.25">
      <c r="E276" s="1">
        <f t="shared" si="24"/>
        <v>270</v>
      </c>
      <c r="F276" s="10" t="str">
        <f t="shared" si="30"/>
        <v>M2-10.5-15</v>
      </c>
      <c r="G276" s="14">
        <f t="shared" si="31"/>
        <v>10.5</v>
      </c>
      <c r="H276" s="14">
        <f t="shared" si="32"/>
        <v>15</v>
      </c>
      <c r="I276" s="4">
        <f t="shared" si="26"/>
        <v>80.75</v>
      </c>
      <c r="J276" s="2">
        <f t="shared" si="27"/>
        <v>34068850</v>
      </c>
      <c r="K276" s="21">
        <v>1</v>
      </c>
      <c r="N276" t="str">
        <v>M2-10.5-15</v>
      </c>
      <c r="O276">
        <v>80.75</v>
      </c>
      <c r="P276" s="19">
        <v>34068850</v>
      </c>
    </row>
    <row r="277" spans="5:16" x14ac:dyDescent="0.25">
      <c r="E277" s="1">
        <f t="shared" si="24"/>
        <v>271</v>
      </c>
      <c r="F277" s="10" t="str">
        <f t="shared" si="30"/>
        <v>M2-10.5-15.5</v>
      </c>
      <c r="G277" s="14">
        <f t="shared" si="31"/>
        <v>10.5</v>
      </c>
      <c r="H277" s="14">
        <f t="shared" si="32"/>
        <v>15.5</v>
      </c>
      <c r="I277" s="4">
        <f t="shared" si="26"/>
        <v>83.375</v>
      </c>
      <c r="J277" s="2">
        <f t="shared" si="27"/>
        <v>35065825</v>
      </c>
      <c r="K277" s="21">
        <v>1</v>
      </c>
      <c r="N277" t="str">
        <v>M2-10.5-15.5</v>
      </c>
      <c r="O277">
        <v>83.375</v>
      </c>
      <c r="P277" s="19">
        <v>35065825</v>
      </c>
    </row>
    <row r="278" spans="5:16" x14ac:dyDescent="0.25">
      <c r="E278" s="1">
        <f t="shared" si="24"/>
        <v>272</v>
      </c>
      <c r="F278" s="10" t="str">
        <f t="shared" si="30"/>
        <v>M2-10.5-16</v>
      </c>
      <c r="G278" s="14">
        <f t="shared" si="31"/>
        <v>10.5</v>
      </c>
      <c r="H278" s="14">
        <f t="shared" si="32"/>
        <v>16</v>
      </c>
      <c r="I278" s="4">
        <f t="shared" si="26"/>
        <v>86</v>
      </c>
      <c r="J278" s="2">
        <f t="shared" si="27"/>
        <v>36062800</v>
      </c>
      <c r="K278" s="21">
        <v>1</v>
      </c>
      <c r="N278" t="str">
        <v>M2-10.5-16</v>
      </c>
      <c r="O278">
        <v>86</v>
      </c>
      <c r="P278" s="19">
        <v>36062800</v>
      </c>
    </row>
    <row r="279" spans="5:16" x14ac:dyDescent="0.25">
      <c r="E279" s="1">
        <f t="shared" si="24"/>
        <v>273</v>
      </c>
      <c r="F279" s="10" t="str">
        <f t="shared" si="30"/>
        <v>M2-10.5-16.5</v>
      </c>
      <c r="G279" s="14">
        <f t="shared" si="31"/>
        <v>10.5</v>
      </c>
      <c r="H279" s="14">
        <f t="shared" si="32"/>
        <v>16.5</v>
      </c>
      <c r="I279" s="4">
        <f t="shared" si="26"/>
        <v>88.625</v>
      </c>
      <c r="J279" s="2">
        <f t="shared" si="27"/>
        <v>37059775</v>
      </c>
      <c r="K279" s="21">
        <v>1</v>
      </c>
      <c r="N279" t="str">
        <v>M2-10.5-16.5</v>
      </c>
      <c r="O279">
        <v>88.625</v>
      </c>
      <c r="P279" s="19">
        <v>37059775</v>
      </c>
    </row>
    <row r="280" spans="5:16" x14ac:dyDescent="0.25">
      <c r="E280" s="1">
        <f t="shared" si="24"/>
        <v>274</v>
      </c>
      <c r="F280" s="10" t="str">
        <f t="shared" si="30"/>
        <v>M2-10.5-17</v>
      </c>
      <c r="G280" s="14">
        <f t="shared" si="31"/>
        <v>10.5</v>
      </c>
      <c r="H280" s="14">
        <f t="shared" si="32"/>
        <v>17</v>
      </c>
      <c r="I280" s="4">
        <f t="shared" si="26"/>
        <v>91.25</v>
      </c>
      <c r="J280" s="2">
        <f t="shared" si="27"/>
        <v>38056750</v>
      </c>
      <c r="K280" s="21">
        <v>1</v>
      </c>
      <c r="N280" t="str">
        <v>M2-10.5-17</v>
      </c>
      <c r="O280">
        <v>91.25</v>
      </c>
      <c r="P280" s="19">
        <v>38056750</v>
      </c>
    </row>
    <row r="281" spans="5:16" x14ac:dyDescent="0.25">
      <c r="E281" s="1">
        <f t="shared" si="24"/>
        <v>275</v>
      </c>
      <c r="F281" s="10" t="str">
        <f t="shared" si="30"/>
        <v>M2-10.5-17.5</v>
      </c>
      <c r="G281" s="14">
        <f t="shared" si="31"/>
        <v>10.5</v>
      </c>
      <c r="H281" s="14">
        <f t="shared" si="32"/>
        <v>17.5</v>
      </c>
      <c r="I281" s="4">
        <f t="shared" si="26"/>
        <v>93.875</v>
      </c>
      <c r="J281" s="2">
        <f t="shared" si="27"/>
        <v>39053725</v>
      </c>
      <c r="K281" s="21">
        <v>1</v>
      </c>
      <c r="N281" t="str">
        <v>M2-10.5-17.5</v>
      </c>
      <c r="O281">
        <v>93.875</v>
      </c>
      <c r="P281" s="19">
        <v>39053725</v>
      </c>
    </row>
    <row r="282" spans="5:16" x14ac:dyDescent="0.25">
      <c r="E282" s="1">
        <f t="shared" si="24"/>
        <v>276</v>
      </c>
      <c r="F282" s="10" t="str">
        <f t="shared" si="30"/>
        <v>M2-10.5-18</v>
      </c>
      <c r="G282" s="14">
        <f t="shared" si="31"/>
        <v>10.5</v>
      </c>
      <c r="H282" s="14">
        <f t="shared" si="32"/>
        <v>18</v>
      </c>
      <c r="I282" s="4">
        <f t="shared" si="26"/>
        <v>96.5</v>
      </c>
      <c r="J282" s="2">
        <f t="shared" si="27"/>
        <v>40050700</v>
      </c>
      <c r="K282" s="21">
        <v>1</v>
      </c>
      <c r="N282" t="str">
        <v>M2-10.5-18</v>
      </c>
      <c r="O282">
        <v>96.5</v>
      </c>
      <c r="P282" s="19">
        <v>40050700</v>
      </c>
    </row>
    <row r="283" spans="5:16" x14ac:dyDescent="0.25">
      <c r="E283" s="1">
        <f t="shared" si="24"/>
        <v>277</v>
      </c>
      <c r="F283" s="10" t="str">
        <f t="shared" si="30"/>
        <v>M2-11-7</v>
      </c>
      <c r="G283" s="14">
        <f t="shared" si="31"/>
        <v>11</v>
      </c>
      <c r="H283" s="14">
        <f t="shared" si="32"/>
        <v>7</v>
      </c>
      <c r="I283" s="4">
        <f t="shared" si="26"/>
        <v>40.5</v>
      </c>
      <c r="J283" s="2">
        <f t="shared" si="27"/>
        <v>18781900</v>
      </c>
      <c r="K283" s="21">
        <v>1</v>
      </c>
      <c r="N283" t="str">
        <v>M2-11-7</v>
      </c>
      <c r="O283">
        <v>40.5</v>
      </c>
      <c r="P283" s="19">
        <v>18781900</v>
      </c>
    </row>
    <row r="284" spans="5:16" x14ac:dyDescent="0.25">
      <c r="E284" s="1">
        <f t="shared" si="24"/>
        <v>278</v>
      </c>
      <c r="F284" s="10" t="str">
        <f t="shared" si="30"/>
        <v>M2-11-7.5</v>
      </c>
      <c r="G284" s="14">
        <f t="shared" si="31"/>
        <v>11</v>
      </c>
      <c r="H284" s="14">
        <f t="shared" si="32"/>
        <v>7.5</v>
      </c>
      <c r="I284" s="4">
        <f t="shared" si="26"/>
        <v>43.25</v>
      </c>
      <c r="J284" s="2">
        <f t="shared" si="27"/>
        <v>19826350</v>
      </c>
      <c r="K284" s="21">
        <v>1</v>
      </c>
      <c r="N284" t="str">
        <v>M2-11-7.5</v>
      </c>
      <c r="O284">
        <v>43.25</v>
      </c>
      <c r="P284" s="19">
        <v>19826350</v>
      </c>
    </row>
    <row r="285" spans="5:16" x14ac:dyDescent="0.25">
      <c r="E285" s="1">
        <f t="shared" si="24"/>
        <v>279</v>
      </c>
      <c r="F285" s="10" t="str">
        <f t="shared" si="30"/>
        <v>M2-11-8</v>
      </c>
      <c r="G285" s="14">
        <f t="shared" si="31"/>
        <v>11</v>
      </c>
      <c r="H285" s="14">
        <f t="shared" si="32"/>
        <v>8</v>
      </c>
      <c r="I285" s="4">
        <f t="shared" si="26"/>
        <v>46</v>
      </c>
      <c r="J285" s="2">
        <f t="shared" si="27"/>
        <v>20870800</v>
      </c>
      <c r="K285" s="21">
        <v>1</v>
      </c>
      <c r="N285" t="str">
        <v>M2-11-8</v>
      </c>
      <c r="O285">
        <v>46</v>
      </c>
      <c r="P285" s="19">
        <v>20870800</v>
      </c>
    </row>
    <row r="286" spans="5:16" x14ac:dyDescent="0.25">
      <c r="E286" s="1">
        <f t="shared" si="24"/>
        <v>280</v>
      </c>
      <c r="F286" s="10" t="str">
        <f t="shared" si="30"/>
        <v>M2-11-8.5</v>
      </c>
      <c r="G286" s="14">
        <f t="shared" si="31"/>
        <v>11</v>
      </c>
      <c r="H286" s="14">
        <f t="shared" si="32"/>
        <v>8.5</v>
      </c>
      <c r="I286" s="4">
        <f t="shared" si="26"/>
        <v>48.75</v>
      </c>
      <c r="J286" s="2">
        <f t="shared" si="27"/>
        <v>21915250</v>
      </c>
      <c r="K286" s="21">
        <v>1</v>
      </c>
      <c r="N286" t="str">
        <v>M2-11-8.5</v>
      </c>
      <c r="O286">
        <v>48.75</v>
      </c>
      <c r="P286" s="19">
        <v>21915250</v>
      </c>
    </row>
    <row r="287" spans="5:16" x14ac:dyDescent="0.25">
      <c r="E287" s="1">
        <f t="shared" si="24"/>
        <v>281</v>
      </c>
      <c r="F287" s="10" t="str">
        <f t="shared" si="30"/>
        <v>M2-11-9</v>
      </c>
      <c r="G287" s="14">
        <f t="shared" si="31"/>
        <v>11</v>
      </c>
      <c r="H287" s="14">
        <f t="shared" si="32"/>
        <v>9</v>
      </c>
      <c r="I287" s="4">
        <f t="shared" si="26"/>
        <v>51.5</v>
      </c>
      <c r="J287" s="2">
        <f t="shared" si="27"/>
        <v>22959700</v>
      </c>
      <c r="K287" s="21">
        <v>1</v>
      </c>
      <c r="N287" t="str">
        <v>M2-11-9</v>
      </c>
      <c r="O287">
        <v>51.5</v>
      </c>
      <c r="P287" s="19">
        <v>22959700</v>
      </c>
    </row>
    <row r="288" spans="5:16" x14ac:dyDescent="0.25">
      <c r="E288" s="1">
        <f t="shared" si="24"/>
        <v>282</v>
      </c>
      <c r="F288" s="10" t="str">
        <f t="shared" si="30"/>
        <v>M2-11-9.5</v>
      </c>
      <c r="G288" s="14">
        <f t="shared" si="31"/>
        <v>11</v>
      </c>
      <c r="H288" s="14">
        <f t="shared" si="32"/>
        <v>9.5</v>
      </c>
      <c r="I288" s="4">
        <f t="shared" si="26"/>
        <v>54.25</v>
      </c>
      <c r="J288" s="2">
        <f t="shared" si="27"/>
        <v>24004150</v>
      </c>
      <c r="K288" s="21">
        <v>1</v>
      </c>
      <c r="N288" t="str">
        <v>M2-11-9.5</v>
      </c>
      <c r="O288">
        <v>54.25</v>
      </c>
      <c r="P288" s="19">
        <v>24004150</v>
      </c>
    </row>
    <row r="289" spans="5:16" x14ac:dyDescent="0.25">
      <c r="E289" s="1">
        <f t="shared" si="24"/>
        <v>283</v>
      </c>
      <c r="F289" s="10" t="str">
        <f t="shared" si="30"/>
        <v>M2-11-10</v>
      </c>
      <c r="G289" s="14">
        <f t="shared" si="31"/>
        <v>11</v>
      </c>
      <c r="H289" s="14">
        <f t="shared" si="32"/>
        <v>10</v>
      </c>
      <c r="I289" s="4">
        <f t="shared" si="26"/>
        <v>57</v>
      </c>
      <c r="J289" s="2">
        <f t="shared" si="27"/>
        <v>25048600</v>
      </c>
      <c r="K289" s="21">
        <v>1</v>
      </c>
      <c r="N289" t="str">
        <v>M2-11-10</v>
      </c>
      <c r="O289">
        <v>57</v>
      </c>
      <c r="P289" s="19">
        <v>25048600</v>
      </c>
    </row>
    <row r="290" spans="5:16" x14ac:dyDescent="0.25">
      <c r="E290" s="1">
        <f t="shared" si="24"/>
        <v>284</v>
      </c>
      <c r="F290" s="10" t="str">
        <f t="shared" si="30"/>
        <v>M2-11-10.5</v>
      </c>
      <c r="G290" s="14">
        <f t="shared" si="31"/>
        <v>11</v>
      </c>
      <c r="H290" s="14">
        <f t="shared" si="32"/>
        <v>10.5</v>
      </c>
      <c r="I290" s="4">
        <f t="shared" si="26"/>
        <v>59.75</v>
      </c>
      <c r="J290" s="2">
        <f t="shared" si="27"/>
        <v>26093050</v>
      </c>
      <c r="K290" s="21">
        <v>1</v>
      </c>
      <c r="N290" t="str">
        <v>M2-11-10.5</v>
      </c>
      <c r="O290">
        <v>59.75</v>
      </c>
      <c r="P290" s="19">
        <v>26093050</v>
      </c>
    </row>
    <row r="291" spans="5:16" x14ac:dyDescent="0.25">
      <c r="E291" s="1">
        <f t="shared" si="24"/>
        <v>285</v>
      </c>
      <c r="F291" s="10" t="str">
        <f t="shared" si="30"/>
        <v>M2-11-11</v>
      </c>
      <c r="G291" s="14">
        <f t="shared" si="31"/>
        <v>11</v>
      </c>
      <c r="H291" s="14">
        <f t="shared" si="32"/>
        <v>11</v>
      </c>
      <c r="I291" s="4">
        <f t="shared" si="26"/>
        <v>62.5</v>
      </c>
      <c r="J291" s="2">
        <f t="shared" si="27"/>
        <v>27137500</v>
      </c>
      <c r="K291" s="21">
        <v>1</v>
      </c>
      <c r="N291" t="str">
        <v>M2-11-11</v>
      </c>
      <c r="O291">
        <v>62.5</v>
      </c>
      <c r="P291" s="19">
        <v>27137500</v>
      </c>
    </row>
    <row r="292" spans="5:16" x14ac:dyDescent="0.25">
      <c r="E292" s="1">
        <f t="shared" si="24"/>
        <v>286</v>
      </c>
      <c r="F292" s="10" t="str">
        <f t="shared" si="30"/>
        <v>M2-11-11.5</v>
      </c>
      <c r="G292" s="14">
        <f t="shared" si="31"/>
        <v>11</v>
      </c>
      <c r="H292" s="14">
        <f t="shared" si="32"/>
        <v>11.5</v>
      </c>
      <c r="I292" s="4">
        <f t="shared" si="26"/>
        <v>65.25</v>
      </c>
      <c r="J292" s="2">
        <f t="shared" si="27"/>
        <v>28181950</v>
      </c>
      <c r="K292" s="21">
        <v>1</v>
      </c>
      <c r="N292" t="str">
        <v>M2-11-11.5</v>
      </c>
      <c r="O292">
        <v>65.25</v>
      </c>
      <c r="P292" s="19">
        <v>28181950</v>
      </c>
    </row>
    <row r="293" spans="5:16" x14ac:dyDescent="0.25">
      <c r="E293" s="1">
        <f t="shared" si="24"/>
        <v>287</v>
      </c>
      <c r="F293" s="10" t="str">
        <f t="shared" si="30"/>
        <v>M2-11-12</v>
      </c>
      <c r="G293" s="14">
        <f t="shared" si="31"/>
        <v>11</v>
      </c>
      <c r="H293" s="14">
        <f t="shared" si="32"/>
        <v>12</v>
      </c>
      <c r="I293" s="4">
        <f t="shared" si="26"/>
        <v>68</v>
      </c>
      <c r="J293" s="2">
        <f t="shared" si="27"/>
        <v>29226400</v>
      </c>
      <c r="K293" s="21">
        <v>1</v>
      </c>
      <c r="N293" t="str">
        <v>M2-11-12</v>
      </c>
      <c r="O293">
        <v>68</v>
      </c>
      <c r="P293" s="19">
        <v>29226400</v>
      </c>
    </row>
    <row r="294" spans="5:16" x14ac:dyDescent="0.25">
      <c r="E294" s="1">
        <f t="shared" si="24"/>
        <v>288</v>
      </c>
      <c r="F294" s="10" t="str">
        <f t="shared" si="30"/>
        <v>M2-11-12.5</v>
      </c>
      <c r="G294" s="14">
        <f t="shared" si="31"/>
        <v>11</v>
      </c>
      <c r="H294" s="14">
        <f t="shared" si="32"/>
        <v>12.5</v>
      </c>
      <c r="I294" s="4">
        <f t="shared" si="26"/>
        <v>70.75</v>
      </c>
      <c r="J294" s="2">
        <f t="shared" si="27"/>
        <v>30270850</v>
      </c>
      <c r="K294" s="21">
        <v>1</v>
      </c>
      <c r="N294" t="str">
        <v>M2-11-12.5</v>
      </c>
      <c r="O294">
        <v>70.75</v>
      </c>
      <c r="P294" s="19">
        <v>30270850</v>
      </c>
    </row>
    <row r="295" spans="5:16" x14ac:dyDescent="0.25">
      <c r="E295" s="1">
        <f t="shared" si="24"/>
        <v>289</v>
      </c>
      <c r="F295" s="10" t="str">
        <f t="shared" si="30"/>
        <v>M2-11-13</v>
      </c>
      <c r="G295" s="14">
        <f t="shared" si="31"/>
        <v>11</v>
      </c>
      <c r="H295" s="14">
        <f t="shared" si="32"/>
        <v>13</v>
      </c>
      <c r="I295" s="4">
        <f t="shared" si="26"/>
        <v>73.5</v>
      </c>
      <c r="J295" s="2">
        <f t="shared" si="27"/>
        <v>31315300</v>
      </c>
      <c r="K295" s="21">
        <v>1</v>
      </c>
      <c r="N295" t="str">
        <v>M2-11-13</v>
      </c>
      <c r="O295">
        <v>73.5</v>
      </c>
      <c r="P295" s="19">
        <v>31315300</v>
      </c>
    </row>
    <row r="296" spans="5:16" x14ac:dyDescent="0.25">
      <c r="E296" s="1">
        <f t="shared" si="24"/>
        <v>290</v>
      </c>
      <c r="F296" s="10" t="str">
        <f t="shared" si="30"/>
        <v>M2-11-13.5</v>
      </c>
      <c r="G296" s="14">
        <f t="shared" si="31"/>
        <v>11</v>
      </c>
      <c r="H296" s="14">
        <f t="shared" si="32"/>
        <v>13.5</v>
      </c>
      <c r="I296" s="4">
        <f t="shared" si="26"/>
        <v>76.25</v>
      </c>
      <c r="J296" s="2">
        <f t="shared" si="27"/>
        <v>32359750</v>
      </c>
      <c r="K296" s="21">
        <v>1</v>
      </c>
      <c r="N296" t="str">
        <v>M2-11-13.5</v>
      </c>
      <c r="O296">
        <v>76.25</v>
      </c>
      <c r="P296" s="19">
        <v>32359750</v>
      </c>
    </row>
    <row r="297" spans="5:16" x14ac:dyDescent="0.25">
      <c r="E297" s="1">
        <f t="shared" si="24"/>
        <v>291</v>
      </c>
      <c r="F297" s="10" t="str">
        <f t="shared" si="30"/>
        <v>M2-11-14</v>
      </c>
      <c r="G297" s="14">
        <f t="shared" si="31"/>
        <v>11</v>
      </c>
      <c r="H297" s="14">
        <f t="shared" si="32"/>
        <v>14</v>
      </c>
      <c r="I297" s="4">
        <f t="shared" si="26"/>
        <v>79</v>
      </c>
      <c r="J297" s="2">
        <f t="shared" si="27"/>
        <v>33404200</v>
      </c>
      <c r="K297" s="21">
        <v>1</v>
      </c>
      <c r="N297" t="str">
        <v>M2-11-14</v>
      </c>
      <c r="O297">
        <v>79</v>
      </c>
      <c r="P297" s="19">
        <v>33404200</v>
      </c>
    </row>
    <row r="298" spans="5:16" x14ac:dyDescent="0.25">
      <c r="E298" s="1">
        <f t="shared" si="24"/>
        <v>292</v>
      </c>
      <c r="F298" s="10" t="str">
        <f t="shared" si="30"/>
        <v>M2-11-14.5</v>
      </c>
      <c r="G298" s="14">
        <f t="shared" si="31"/>
        <v>11</v>
      </c>
      <c r="H298" s="14">
        <f t="shared" si="32"/>
        <v>14.5</v>
      </c>
      <c r="I298" s="4">
        <f t="shared" si="26"/>
        <v>81.75</v>
      </c>
      <c r="J298" s="2">
        <f t="shared" si="27"/>
        <v>34448650</v>
      </c>
      <c r="K298" s="21">
        <v>1</v>
      </c>
      <c r="N298" t="str">
        <v>M2-11-14.5</v>
      </c>
      <c r="O298">
        <v>81.75</v>
      </c>
      <c r="P298" s="19">
        <v>34448650</v>
      </c>
    </row>
    <row r="299" spans="5:16" x14ac:dyDescent="0.25">
      <c r="E299" s="1">
        <f t="shared" si="24"/>
        <v>293</v>
      </c>
      <c r="F299" s="10" t="str">
        <f t="shared" si="30"/>
        <v>M2-11-15</v>
      </c>
      <c r="G299" s="14">
        <f t="shared" si="31"/>
        <v>11</v>
      </c>
      <c r="H299" s="14">
        <f t="shared" si="32"/>
        <v>15</v>
      </c>
      <c r="I299" s="4">
        <f t="shared" si="26"/>
        <v>84.5</v>
      </c>
      <c r="J299" s="2">
        <f t="shared" si="27"/>
        <v>35493100</v>
      </c>
      <c r="K299" s="21">
        <v>1</v>
      </c>
      <c r="N299" t="str">
        <v>M2-11-15</v>
      </c>
      <c r="O299">
        <v>84.5</v>
      </c>
      <c r="P299" s="19">
        <v>35493100</v>
      </c>
    </row>
    <row r="300" spans="5:16" x14ac:dyDescent="0.25">
      <c r="E300" s="1">
        <f t="shared" si="24"/>
        <v>294</v>
      </c>
      <c r="F300" s="10" t="str">
        <f t="shared" si="30"/>
        <v>M2-11-15.5</v>
      </c>
      <c r="G300" s="14">
        <f t="shared" si="31"/>
        <v>11</v>
      </c>
      <c r="H300" s="14">
        <f t="shared" si="32"/>
        <v>15.5</v>
      </c>
      <c r="I300" s="4">
        <f t="shared" si="26"/>
        <v>87.25</v>
      </c>
      <c r="J300" s="2">
        <f t="shared" si="27"/>
        <v>36537550</v>
      </c>
      <c r="K300" s="21">
        <v>1</v>
      </c>
      <c r="N300" t="str">
        <v>M2-11-15.5</v>
      </c>
      <c r="O300">
        <v>87.25</v>
      </c>
      <c r="P300" s="19">
        <v>36537550</v>
      </c>
    </row>
    <row r="301" spans="5:16" x14ac:dyDescent="0.25">
      <c r="E301" s="1">
        <f t="shared" si="24"/>
        <v>295</v>
      </c>
      <c r="F301" s="10" t="str">
        <f t="shared" si="30"/>
        <v>M2-11-16</v>
      </c>
      <c r="G301" s="14">
        <f t="shared" si="31"/>
        <v>11</v>
      </c>
      <c r="H301" s="14">
        <f t="shared" si="32"/>
        <v>16</v>
      </c>
      <c r="I301" s="4">
        <f t="shared" si="26"/>
        <v>90</v>
      </c>
      <c r="J301" s="2">
        <f t="shared" si="27"/>
        <v>37582000</v>
      </c>
      <c r="K301" s="21">
        <v>1</v>
      </c>
      <c r="N301" t="str">
        <v>M2-11-16</v>
      </c>
      <c r="O301">
        <v>90</v>
      </c>
      <c r="P301" s="19">
        <v>37582000</v>
      </c>
    </row>
    <row r="302" spans="5:16" x14ac:dyDescent="0.25">
      <c r="E302" s="1">
        <f t="shared" si="24"/>
        <v>296</v>
      </c>
      <c r="F302" s="10" t="str">
        <f t="shared" si="30"/>
        <v>M2-11-16.5</v>
      </c>
      <c r="G302" s="14">
        <f t="shared" si="31"/>
        <v>11</v>
      </c>
      <c r="H302" s="14">
        <f t="shared" si="32"/>
        <v>16.5</v>
      </c>
      <c r="I302" s="4">
        <f t="shared" si="26"/>
        <v>92.75</v>
      </c>
      <c r="J302" s="2">
        <f t="shared" si="27"/>
        <v>38626450</v>
      </c>
      <c r="K302" s="21">
        <v>1</v>
      </c>
      <c r="N302" t="str">
        <v>M2-11-16.5</v>
      </c>
      <c r="O302">
        <v>92.75</v>
      </c>
      <c r="P302" s="19">
        <v>38626450</v>
      </c>
    </row>
    <row r="303" spans="5:16" x14ac:dyDescent="0.25">
      <c r="E303" s="1">
        <f t="shared" si="24"/>
        <v>297</v>
      </c>
      <c r="F303" s="10" t="str">
        <f t="shared" si="30"/>
        <v>M2-11-17</v>
      </c>
      <c r="G303" s="14">
        <f t="shared" si="31"/>
        <v>11</v>
      </c>
      <c r="H303" s="14">
        <f t="shared" si="32"/>
        <v>17</v>
      </c>
      <c r="I303" s="4">
        <f t="shared" si="26"/>
        <v>95.5</v>
      </c>
      <c r="J303" s="2">
        <f t="shared" si="27"/>
        <v>39670900</v>
      </c>
      <c r="K303" s="21">
        <v>1</v>
      </c>
      <c r="N303" t="str">
        <v>M2-11-17</v>
      </c>
      <c r="O303">
        <v>95.5</v>
      </c>
      <c r="P303" s="19">
        <v>39670900</v>
      </c>
    </row>
    <row r="304" spans="5:16" x14ac:dyDescent="0.25">
      <c r="E304" s="1">
        <f t="shared" si="24"/>
        <v>298</v>
      </c>
      <c r="F304" s="10" t="str">
        <f t="shared" si="30"/>
        <v>M2-11-17.5</v>
      </c>
      <c r="G304" s="14">
        <f t="shared" si="31"/>
        <v>11</v>
      </c>
      <c r="H304" s="14">
        <f t="shared" si="32"/>
        <v>17.5</v>
      </c>
      <c r="I304" s="4">
        <f t="shared" si="26"/>
        <v>98.25</v>
      </c>
      <c r="J304" s="2">
        <f t="shared" si="27"/>
        <v>40715350</v>
      </c>
      <c r="K304" s="21">
        <v>1</v>
      </c>
      <c r="N304" t="str">
        <v>M2-11-17.5</v>
      </c>
      <c r="O304">
        <v>98.25</v>
      </c>
      <c r="P304" s="19">
        <v>40715350</v>
      </c>
    </row>
    <row r="305" spans="5:16" x14ac:dyDescent="0.25">
      <c r="E305" s="1">
        <f t="shared" si="24"/>
        <v>299</v>
      </c>
      <c r="F305" s="10" t="str">
        <f t="shared" si="30"/>
        <v>M2-11-18</v>
      </c>
      <c r="G305" s="14">
        <f t="shared" si="31"/>
        <v>11</v>
      </c>
      <c r="H305" s="14">
        <f t="shared" si="32"/>
        <v>18</v>
      </c>
      <c r="I305" s="4">
        <f t="shared" si="26"/>
        <v>101</v>
      </c>
      <c r="J305" s="2">
        <f t="shared" si="27"/>
        <v>41759800</v>
      </c>
      <c r="K305" s="21">
        <v>1</v>
      </c>
      <c r="N305" t="str">
        <v>M2-11-18</v>
      </c>
      <c r="O305">
        <v>101</v>
      </c>
      <c r="P305" s="19">
        <v>41759800</v>
      </c>
    </row>
    <row r="306" spans="5:16" x14ac:dyDescent="0.25">
      <c r="E306" s="1">
        <f t="shared" si="24"/>
        <v>300</v>
      </c>
      <c r="F306" s="10" t="str">
        <f t="shared" si="30"/>
        <v>M2-11.5-7</v>
      </c>
      <c r="G306" s="14">
        <f t="shared" si="31"/>
        <v>11.5</v>
      </c>
      <c r="H306" s="14">
        <f t="shared" si="32"/>
        <v>7</v>
      </c>
      <c r="I306" s="4">
        <f t="shared" si="26"/>
        <v>42.25</v>
      </c>
      <c r="J306" s="2">
        <f t="shared" si="27"/>
        <v>19446550</v>
      </c>
      <c r="K306" s="21">
        <v>1</v>
      </c>
      <c r="N306" t="str">
        <v>M2-11.5-7</v>
      </c>
      <c r="O306">
        <v>42.25</v>
      </c>
      <c r="P306" s="19">
        <v>19446550</v>
      </c>
    </row>
    <row r="307" spans="5:16" x14ac:dyDescent="0.25">
      <c r="E307" s="1">
        <f t="shared" si="24"/>
        <v>301</v>
      </c>
      <c r="F307" s="10" t="str">
        <f t="shared" si="30"/>
        <v>M2-11.5-7.5</v>
      </c>
      <c r="G307" s="14">
        <f t="shared" si="31"/>
        <v>11.5</v>
      </c>
      <c r="H307" s="14">
        <f t="shared" si="32"/>
        <v>7.5</v>
      </c>
      <c r="I307" s="4">
        <f t="shared" si="26"/>
        <v>45.125</v>
      </c>
      <c r="J307" s="2">
        <f t="shared" si="27"/>
        <v>20538475</v>
      </c>
      <c r="K307" s="21">
        <v>1</v>
      </c>
      <c r="N307" t="str">
        <v>M2-11.5-7.5</v>
      </c>
      <c r="O307">
        <v>45.125</v>
      </c>
      <c r="P307" s="19">
        <v>20538475</v>
      </c>
    </row>
    <row r="308" spans="5:16" x14ac:dyDescent="0.25">
      <c r="E308" s="1">
        <f t="shared" si="24"/>
        <v>302</v>
      </c>
      <c r="F308" s="10" t="str">
        <f t="shared" si="30"/>
        <v>M2-11.5-8</v>
      </c>
      <c r="G308" s="14">
        <f t="shared" si="31"/>
        <v>11.5</v>
      </c>
      <c r="H308" s="14">
        <f t="shared" si="32"/>
        <v>8</v>
      </c>
      <c r="I308" s="4">
        <f t="shared" si="26"/>
        <v>48</v>
      </c>
      <c r="J308" s="2">
        <f t="shared" si="27"/>
        <v>21630400</v>
      </c>
      <c r="K308" s="21">
        <v>1</v>
      </c>
      <c r="N308" t="str">
        <v>M2-11.5-8</v>
      </c>
      <c r="O308">
        <v>48</v>
      </c>
      <c r="P308" s="19">
        <v>21630400</v>
      </c>
    </row>
    <row r="309" spans="5:16" x14ac:dyDescent="0.25">
      <c r="E309" s="1">
        <f t="shared" si="24"/>
        <v>303</v>
      </c>
      <c r="F309" s="10" t="str">
        <f t="shared" si="30"/>
        <v>M2-11.5-8.5</v>
      </c>
      <c r="G309" s="14">
        <f t="shared" si="31"/>
        <v>11.5</v>
      </c>
      <c r="H309" s="14">
        <f t="shared" si="32"/>
        <v>8.5</v>
      </c>
      <c r="I309" s="4">
        <f t="shared" si="26"/>
        <v>50.875</v>
      </c>
      <c r="J309" s="2">
        <f t="shared" si="27"/>
        <v>22722325</v>
      </c>
      <c r="K309" s="21">
        <v>1</v>
      </c>
      <c r="N309" t="str">
        <v>M2-11.5-8.5</v>
      </c>
      <c r="O309">
        <v>50.875</v>
      </c>
      <c r="P309" s="19">
        <v>22722325</v>
      </c>
    </row>
    <row r="310" spans="5:16" x14ac:dyDescent="0.25">
      <c r="E310" s="1">
        <f t="shared" si="24"/>
        <v>304</v>
      </c>
      <c r="F310" s="10" t="str">
        <f>$C$4&amp;"-"&amp;G310&amp;"-"&amp;H310</f>
        <v>M2-11.5-9</v>
      </c>
      <c r="G310" s="14">
        <f>$G$3+ROUNDDOWN($E309/($I$4+1),0)*0.5</f>
        <v>11.5</v>
      </c>
      <c r="H310" s="14">
        <f>IF(MOD(E310-1,$I$4+1)=0,$H$3,H309+0.5)</f>
        <v>9</v>
      </c>
      <c r="I310" s="4">
        <f t="shared" si="26"/>
        <v>53.75</v>
      </c>
      <c r="J310" s="2">
        <f t="shared" si="27"/>
        <v>23814250</v>
      </c>
      <c r="K310" s="21">
        <v>1</v>
      </c>
      <c r="N310" t="str">
        <v>M2-11.5-9</v>
      </c>
      <c r="O310">
        <v>53.75</v>
      </c>
      <c r="P310" s="19">
        <v>23814250</v>
      </c>
    </row>
    <row r="311" spans="5:16" x14ac:dyDescent="0.25">
      <c r="E311" s="1">
        <f t="shared" si="24"/>
        <v>305</v>
      </c>
      <c r="F311" s="10" t="str">
        <f t="shared" ref="F311:F326" si="33">$C$4&amp;"-"&amp;G311&amp;"-"&amp;H311</f>
        <v>M2-11.5-9.5</v>
      </c>
      <c r="G311" s="14">
        <f t="shared" ref="G311:G326" si="34">$G$3+ROUNDDOWN($E310/($I$4+1),0)*0.5</f>
        <v>11.5</v>
      </c>
      <c r="H311" s="14">
        <f t="shared" ref="H311:H326" si="35">IF(MOD(E311-1,$I$4+1)=0,$H$3,H310+0.5)</f>
        <v>9.5</v>
      </c>
      <c r="I311" s="4">
        <f t="shared" si="26"/>
        <v>56.625</v>
      </c>
      <c r="J311" s="2">
        <f t="shared" si="27"/>
        <v>24906175</v>
      </c>
      <c r="K311" s="21">
        <v>1</v>
      </c>
      <c r="N311" t="str">
        <v>M2-11.5-9.5</v>
      </c>
      <c r="O311">
        <v>56.625</v>
      </c>
      <c r="P311" s="19">
        <v>24906175</v>
      </c>
    </row>
    <row r="312" spans="5:16" x14ac:dyDescent="0.25">
      <c r="E312" s="1">
        <f t="shared" si="24"/>
        <v>306</v>
      </c>
      <c r="F312" s="10" t="str">
        <f t="shared" si="33"/>
        <v>M2-11.5-10</v>
      </c>
      <c r="G312" s="14">
        <f t="shared" si="34"/>
        <v>11.5</v>
      </c>
      <c r="H312" s="14">
        <f t="shared" si="35"/>
        <v>10</v>
      </c>
      <c r="I312" s="4">
        <f t="shared" si="26"/>
        <v>59.5</v>
      </c>
      <c r="J312" s="2">
        <f t="shared" si="27"/>
        <v>25998100</v>
      </c>
      <c r="K312" s="21">
        <v>1</v>
      </c>
      <c r="N312" t="str">
        <v>M2-11.5-10</v>
      </c>
      <c r="O312">
        <v>59.5</v>
      </c>
      <c r="P312" s="19">
        <v>25998100</v>
      </c>
    </row>
    <row r="313" spans="5:16" x14ac:dyDescent="0.25">
      <c r="E313" s="1">
        <f t="shared" si="24"/>
        <v>307</v>
      </c>
      <c r="F313" s="10" t="str">
        <f t="shared" si="33"/>
        <v>M2-11.5-10.5</v>
      </c>
      <c r="G313" s="14">
        <f t="shared" si="34"/>
        <v>11.5</v>
      </c>
      <c r="H313" s="14">
        <f t="shared" si="35"/>
        <v>10.5</v>
      </c>
      <c r="I313" s="4">
        <f t="shared" si="26"/>
        <v>62.375</v>
      </c>
      <c r="J313" s="2">
        <f t="shared" si="27"/>
        <v>27090025</v>
      </c>
      <c r="K313" s="21">
        <v>1</v>
      </c>
      <c r="N313" t="str">
        <v>M2-11.5-10.5</v>
      </c>
      <c r="O313">
        <v>62.375</v>
      </c>
      <c r="P313" s="19">
        <v>27090025</v>
      </c>
    </row>
    <row r="314" spans="5:16" x14ac:dyDescent="0.25">
      <c r="E314" s="1">
        <f t="shared" si="24"/>
        <v>308</v>
      </c>
      <c r="F314" s="10" t="str">
        <f t="shared" si="33"/>
        <v>M2-11.5-11</v>
      </c>
      <c r="G314" s="14">
        <f t="shared" si="34"/>
        <v>11.5</v>
      </c>
      <c r="H314" s="14">
        <f t="shared" si="35"/>
        <v>11</v>
      </c>
      <c r="I314" s="4">
        <f t="shared" si="26"/>
        <v>65.25</v>
      </c>
      <c r="J314" s="2">
        <f t="shared" si="27"/>
        <v>28181950</v>
      </c>
      <c r="K314" s="21">
        <v>1</v>
      </c>
      <c r="N314" t="str">
        <v>M2-11.5-11</v>
      </c>
      <c r="O314">
        <v>65.25</v>
      </c>
      <c r="P314" s="19">
        <v>28181950</v>
      </c>
    </row>
    <row r="315" spans="5:16" x14ac:dyDescent="0.25">
      <c r="E315" s="1">
        <f t="shared" si="24"/>
        <v>309</v>
      </c>
      <c r="F315" s="10" t="str">
        <f t="shared" si="33"/>
        <v>M2-11.5-11.5</v>
      </c>
      <c r="G315" s="14">
        <f t="shared" si="34"/>
        <v>11.5</v>
      </c>
      <c r="H315" s="14">
        <f t="shared" si="35"/>
        <v>11.5</v>
      </c>
      <c r="I315" s="4">
        <f t="shared" si="26"/>
        <v>68.125</v>
      </c>
      <c r="J315" s="2">
        <f t="shared" si="27"/>
        <v>29273875</v>
      </c>
      <c r="K315" s="21">
        <v>1</v>
      </c>
      <c r="N315" t="str">
        <v>M2-11.5-11.5</v>
      </c>
      <c r="O315">
        <v>68.125</v>
      </c>
      <c r="P315" s="19">
        <v>29273875</v>
      </c>
    </row>
    <row r="316" spans="5:16" x14ac:dyDescent="0.25">
      <c r="E316" s="1">
        <f t="shared" si="24"/>
        <v>310</v>
      </c>
      <c r="F316" s="10" t="str">
        <f t="shared" si="33"/>
        <v>M2-11.5-12</v>
      </c>
      <c r="G316" s="14">
        <f t="shared" si="34"/>
        <v>11.5</v>
      </c>
      <c r="H316" s="14">
        <f t="shared" si="35"/>
        <v>12</v>
      </c>
      <c r="I316" s="4">
        <f t="shared" si="26"/>
        <v>71</v>
      </c>
      <c r="J316" s="2">
        <f t="shared" si="27"/>
        <v>30365800</v>
      </c>
      <c r="K316" s="21">
        <v>1</v>
      </c>
      <c r="N316" t="str">
        <v>M2-11.5-12</v>
      </c>
      <c r="O316">
        <v>71</v>
      </c>
      <c r="P316" s="19">
        <v>30365800</v>
      </c>
    </row>
    <row r="317" spans="5:16" x14ac:dyDescent="0.25">
      <c r="E317" s="1">
        <f t="shared" si="24"/>
        <v>311</v>
      </c>
      <c r="F317" s="10" t="str">
        <f t="shared" si="33"/>
        <v>M2-11.5-12.5</v>
      </c>
      <c r="G317" s="14">
        <f t="shared" si="34"/>
        <v>11.5</v>
      </c>
      <c r="H317" s="14">
        <f t="shared" si="35"/>
        <v>12.5</v>
      </c>
      <c r="I317" s="4">
        <f t="shared" si="26"/>
        <v>73.875</v>
      </c>
      <c r="J317" s="2">
        <f t="shared" si="27"/>
        <v>31457725</v>
      </c>
      <c r="K317" s="21">
        <v>1</v>
      </c>
      <c r="N317" t="str">
        <v>M2-11.5-12.5</v>
      </c>
      <c r="O317">
        <v>73.875</v>
      </c>
      <c r="P317" s="19">
        <v>31457725</v>
      </c>
    </row>
    <row r="318" spans="5:16" x14ac:dyDescent="0.25">
      <c r="E318" s="1">
        <f t="shared" si="24"/>
        <v>312</v>
      </c>
      <c r="F318" s="10" t="str">
        <f t="shared" si="33"/>
        <v>M2-11.5-13</v>
      </c>
      <c r="G318" s="14">
        <f t="shared" si="34"/>
        <v>11.5</v>
      </c>
      <c r="H318" s="14">
        <f t="shared" si="35"/>
        <v>13</v>
      </c>
      <c r="I318" s="4">
        <f t="shared" si="26"/>
        <v>76.75</v>
      </c>
      <c r="J318" s="2">
        <f t="shared" si="27"/>
        <v>32549650</v>
      </c>
      <c r="K318" s="21">
        <v>1</v>
      </c>
      <c r="N318" t="str">
        <v>M2-11.5-13</v>
      </c>
      <c r="O318">
        <v>76.75</v>
      </c>
      <c r="P318" s="19">
        <v>32549650</v>
      </c>
    </row>
    <row r="319" spans="5:16" x14ac:dyDescent="0.25">
      <c r="E319" s="1">
        <f t="shared" si="24"/>
        <v>313</v>
      </c>
      <c r="F319" s="10" t="str">
        <f t="shared" si="33"/>
        <v>M2-11.5-13.5</v>
      </c>
      <c r="G319" s="14">
        <f t="shared" si="34"/>
        <v>11.5</v>
      </c>
      <c r="H319" s="14">
        <f t="shared" si="35"/>
        <v>13.5</v>
      </c>
      <c r="I319" s="4">
        <f t="shared" si="26"/>
        <v>79.625</v>
      </c>
      <c r="J319" s="2">
        <f t="shared" si="27"/>
        <v>33641575</v>
      </c>
      <c r="K319" s="21">
        <v>1</v>
      </c>
      <c r="N319" t="str">
        <v>M2-11.5-13.5</v>
      </c>
      <c r="O319">
        <v>79.625</v>
      </c>
      <c r="P319" s="19">
        <v>33641575</v>
      </c>
    </row>
    <row r="320" spans="5:16" x14ac:dyDescent="0.25">
      <c r="E320" s="1">
        <f t="shared" si="24"/>
        <v>314</v>
      </c>
      <c r="F320" s="10" t="str">
        <f t="shared" si="33"/>
        <v>M2-11.5-14</v>
      </c>
      <c r="G320" s="14">
        <f t="shared" si="34"/>
        <v>11.5</v>
      </c>
      <c r="H320" s="14">
        <f t="shared" si="35"/>
        <v>14</v>
      </c>
      <c r="I320" s="4">
        <f t="shared" si="26"/>
        <v>82.5</v>
      </c>
      <c r="J320" s="2">
        <f t="shared" si="27"/>
        <v>34733500</v>
      </c>
      <c r="K320" s="21">
        <v>1</v>
      </c>
      <c r="N320" t="str">
        <v>M2-11.5-14</v>
      </c>
      <c r="O320">
        <v>82.5</v>
      </c>
      <c r="P320" s="19">
        <v>34733500</v>
      </c>
    </row>
    <row r="321" spans="5:16" x14ac:dyDescent="0.25">
      <c r="E321" s="1">
        <f t="shared" si="24"/>
        <v>315</v>
      </c>
      <c r="F321" s="10" t="str">
        <f t="shared" si="33"/>
        <v>M2-11.5-14.5</v>
      </c>
      <c r="G321" s="14">
        <f t="shared" si="34"/>
        <v>11.5</v>
      </c>
      <c r="H321" s="14">
        <f t="shared" si="35"/>
        <v>14.5</v>
      </c>
      <c r="I321" s="4">
        <f t="shared" si="26"/>
        <v>85.375</v>
      </c>
      <c r="J321" s="2">
        <f t="shared" si="27"/>
        <v>35825425</v>
      </c>
      <c r="K321" s="21">
        <v>1</v>
      </c>
      <c r="N321" t="str">
        <v>M2-11.5-14.5</v>
      </c>
      <c r="O321">
        <v>85.375</v>
      </c>
      <c r="P321" s="19">
        <v>35825425</v>
      </c>
    </row>
    <row r="322" spans="5:16" x14ac:dyDescent="0.25">
      <c r="E322" s="1">
        <f t="shared" si="24"/>
        <v>316</v>
      </c>
      <c r="F322" s="10" t="str">
        <f t="shared" si="33"/>
        <v>M2-11.5-15</v>
      </c>
      <c r="G322" s="14">
        <f t="shared" si="34"/>
        <v>11.5</v>
      </c>
      <c r="H322" s="14">
        <f t="shared" si="35"/>
        <v>15</v>
      </c>
      <c r="I322" s="4">
        <f t="shared" si="26"/>
        <v>88.25</v>
      </c>
      <c r="J322" s="2">
        <f t="shared" si="27"/>
        <v>36917350</v>
      </c>
      <c r="K322" s="21">
        <v>1</v>
      </c>
      <c r="N322" t="str">
        <v>M2-11.5-15</v>
      </c>
      <c r="O322">
        <v>88.25</v>
      </c>
      <c r="P322" s="19">
        <v>36917350</v>
      </c>
    </row>
    <row r="323" spans="5:16" x14ac:dyDescent="0.25">
      <c r="E323" s="1">
        <f t="shared" si="24"/>
        <v>317</v>
      </c>
      <c r="F323" s="10" t="str">
        <f t="shared" si="33"/>
        <v>M2-11.5-15.5</v>
      </c>
      <c r="G323" s="14">
        <f t="shared" si="34"/>
        <v>11.5</v>
      </c>
      <c r="H323" s="14">
        <f t="shared" si="35"/>
        <v>15.5</v>
      </c>
      <c r="I323" s="4">
        <f t="shared" si="26"/>
        <v>91.125</v>
      </c>
      <c r="J323" s="2">
        <f t="shared" si="27"/>
        <v>38009275</v>
      </c>
      <c r="K323" s="21">
        <v>1</v>
      </c>
      <c r="N323" t="str">
        <v>M2-11.5-15.5</v>
      </c>
      <c r="O323">
        <v>91.125</v>
      </c>
      <c r="P323" s="19">
        <v>38009275</v>
      </c>
    </row>
    <row r="324" spans="5:16" x14ac:dyDescent="0.25">
      <c r="E324" s="1">
        <f t="shared" si="24"/>
        <v>318</v>
      </c>
      <c r="F324" s="10" t="str">
        <f t="shared" si="33"/>
        <v>M2-11.5-16</v>
      </c>
      <c r="G324" s="14">
        <f t="shared" si="34"/>
        <v>11.5</v>
      </c>
      <c r="H324" s="14">
        <f t="shared" si="35"/>
        <v>16</v>
      </c>
      <c r="I324" s="4">
        <f t="shared" si="26"/>
        <v>94</v>
      </c>
      <c r="J324" s="2">
        <f t="shared" si="27"/>
        <v>39101200</v>
      </c>
      <c r="K324" s="21">
        <v>1</v>
      </c>
      <c r="N324" t="str">
        <v>M2-11.5-16</v>
      </c>
      <c r="O324">
        <v>94</v>
      </c>
      <c r="P324" s="19">
        <v>39101200</v>
      </c>
    </row>
    <row r="325" spans="5:16" x14ac:dyDescent="0.25">
      <c r="E325" s="1">
        <f t="shared" si="24"/>
        <v>319</v>
      </c>
      <c r="F325" s="10" t="str">
        <f t="shared" si="33"/>
        <v>M2-11.5-16.5</v>
      </c>
      <c r="G325" s="14">
        <f t="shared" si="34"/>
        <v>11.5</v>
      </c>
      <c r="H325" s="14">
        <f t="shared" si="35"/>
        <v>16.5</v>
      </c>
      <c r="I325" s="4">
        <f t="shared" si="26"/>
        <v>96.875</v>
      </c>
      <c r="J325" s="2">
        <f t="shared" si="27"/>
        <v>40193125</v>
      </c>
      <c r="K325" s="21">
        <v>1</v>
      </c>
      <c r="N325" t="str">
        <v>M2-11.5-16.5</v>
      </c>
      <c r="O325">
        <v>96.875</v>
      </c>
      <c r="P325" s="19">
        <v>40193125</v>
      </c>
    </row>
    <row r="326" spans="5:16" x14ac:dyDescent="0.25">
      <c r="E326" s="1">
        <f t="shared" si="24"/>
        <v>320</v>
      </c>
      <c r="F326" s="10" t="str">
        <f t="shared" si="33"/>
        <v>M2-11.5-17</v>
      </c>
      <c r="G326" s="14">
        <f t="shared" si="34"/>
        <v>11.5</v>
      </c>
      <c r="H326" s="14">
        <f t="shared" si="35"/>
        <v>17</v>
      </c>
      <c r="I326" s="4">
        <f t="shared" si="26"/>
        <v>99.75</v>
      </c>
      <c r="J326" s="2">
        <f t="shared" si="27"/>
        <v>41285050</v>
      </c>
      <c r="K326" s="21">
        <v>1</v>
      </c>
      <c r="N326" t="str">
        <v>M2-11.5-17</v>
      </c>
      <c r="O326">
        <v>99.75</v>
      </c>
      <c r="P326" s="19">
        <v>41285050</v>
      </c>
    </row>
    <row r="327" spans="5:16" x14ac:dyDescent="0.25">
      <c r="E327" s="1">
        <f t="shared" si="24"/>
        <v>321</v>
      </c>
      <c r="F327" s="10" t="str">
        <f>$C$4&amp;"-"&amp;G327&amp;"-"&amp;H327</f>
        <v>M2-11.5-17.5</v>
      </c>
      <c r="G327" s="14">
        <f>$G$3+ROUNDDOWN($E326/($I$4+1),0)*0.5</f>
        <v>11.5</v>
      </c>
      <c r="H327" s="14">
        <f>IF(MOD(E327-1,$I$4+1)=0,$H$3,H326+0.5)</f>
        <v>17.5</v>
      </c>
      <c r="I327" s="4">
        <f t="shared" ref="I327:I328" si="36">SUM((G327*H327)/4,1)*2</f>
        <v>102.625</v>
      </c>
      <c r="J327" s="2">
        <f t="shared" ref="J327:J328" si="37">ROUND(SUM(I327*$C$6,$C$5),0)</f>
        <v>42376975</v>
      </c>
      <c r="K327" s="21">
        <v>1</v>
      </c>
      <c r="N327" t="str">
        <v>M2-11.5-17.5</v>
      </c>
      <c r="O327">
        <v>102.625</v>
      </c>
      <c r="P327" s="19">
        <v>42376975</v>
      </c>
    </row>
    <row r="328" spans="5:16" x14ac:dyDescent="0.25">
      <c r="E328" s="1">
        <f t="shared" ref="E328" si="38">ROW()-6</f>
        <v>322</v>
      </c>
      <c r="F328" s="10" t="str">
        <f t="shared" ref="F328" si="39">$C$4&amp;"-"&amp;G328&amp;"-"&amp;H328</f>
        <v>M2-11.5-18</v>
      </c>
      <c r="G328" s="14">
        <f t="shared" ref="G328" si="40">$G$3+ROUNDDOWN($E327/($I$4+1),0)*0.5</f>
        <v>11.5</v>
      </c>
      <c r="H328" s="14">
        <f t="shared" ref="H328" si="41">IF(MOD(E328-1,$I$4+1)=0,$H$3,H327+0.5)</f>
        <v>18</v>
      </c>
      <c r="I328" s="4">
        <f t="shared" si="36"/>
        <v>105.5</v>
      </c>
      <c r="J328" s="2">
        <f t="shared" si="37"/>
        <v>43468900</v>
      </c>
      <c r="K328" s="21">
        <v>1</v>
      </c>
      <c r="N328" t="str">
        <v>M2-11.5-18</v>
      </c>
      <c r="O328">
        <v>105.5</v>
      </c>
      <c r="P328" s="19">
        <v>43468900</v>
      </c>
    </row>
    <row r="329" spans="5:16" x14ac:dyDescent="0.25">
      <c r="P329" s="19"/>
    </row>
    <row r="330" spans="5:16" x14ac:dyDescent="0.25">
      <c r="P330" s="19"/>
    </row>
    <row r="331" spans="5:16" x14ac:dyDescent="0.25">
      <c r="P331" s="19"/>
    </row>
    <row r="332" spans="5:16" x14ac:dyDescent="0.25">
      <c r="P332" s="19"/>
    </row>
    <row r="333" spans="5:16" x14ac:dyDescent="0.25">
      <c r="P333" s="19"/>
    </row>
    <row r="334" spans="5:16" x14ac:dyDescent="0.25">
      <c r="P334" s="19"/>
    </row>
    <row r="335" spans="5:16" x14ac:dyDescent="0.25">
      <c r="P335" s="19"/>
    </row>
    <row r="336" spans="5:16" x14ac:dyDescent="0.25">
      <c r="P336" s="19"/>
    </row>
    <row r="337" spans="16:16" x14ac:dyDescent="0.25">
      <c r="P337" s="19"/>
    </row>
    <row r="338" spans="16:16" x14ac:dyDescent="0.25">
      <c r="P338" s="19"/>
    </row>
    <row r="339" spans="16:16" x14ac:dyDescent="0.25">
      <c r="P339" s="19"/>
    </row>
    <row r="340" spans="16:16" x14ac:dyDescent="0.25">
      <c r="P340" s="19"/>
    </row>
    <row r="341" spans="16:16" x14ac:dyDescent="0.25">
      <c r="P341" s="19"/>
    </row>
    <row r="342" spans="16:16" x14ac:dyDescent="0.25">
      <c r="P342" s="19"/>
    </row>
    <row r="343" spans="16:16" x14ac:dyDescent="0.25">
      <c r="P343" s="19"/>
    </row>
    <row r="344" spans="16:16" x14ac:dyDescent="0.25">
      <c r="P344" s="19"/>
    </row>
    <row r="345" spans="16:16" x14ac:dyDescent="0.25">
      <c r="P345" s="19"/>
    </row>
    <row r="346" spans="16:16" x14ac:dyDescent="0.25">
      <c r="P346" s="19"/>
    </row>
    <row r="347" spans="16:16" x14ac:dyDescent="0.25">
      <c r="P347" s="19"/>
    </row>
    <row r="348" spans="16:16" x14ac:dyDescent="0.25">
      <c r="P348" s="19"/>
    </row>
    <row r="349" spans="16:16" x14ac:dyDescent="0.25">
      <c r="P349" s="19"/>
    </row>
    <row r="350" spans="16:16" x14ac:dyDescent="0.25">
      <c r="P350" s="19"/>
    </row>
    <row r="351" spans="16:16" x14ac:dyDescent="0.25">
      <c r="P351" s="19"/>
    </row>
    <row r="352" spans="16:16" x14ac:dyDescent="0.25">
      <c r="P352" s="19"/>
    </row>
    <row r="353" spans="16:16" x14ac:dyDescent="0.25">
      <c r="P353" s="19"/>
    </row>
    <row r="354" spans="16:16" x14ac:dyDescent="0.25">
      <c r="P354" s="19"/>
    </row>
    <row r="355" spans="16:16" x14ac:dyDescent="0.25">
      <c r="P355" s="19"/>
    </row>
    <row r="356" spans="16:16" x14ac:dyDescent="0.25">
      <c r="P356" s="19"/>
    </row>
    <row r="357" spans="16:16" x14ac:dyDescent="0.25">
      <c r="P357" s="19"/>
    </row>
    <row r="358" spans="16:16" x14ac:dyDescent="0.25">
      <c r="P358" s="19"/>
    </row>
    <row r="359" spans="16:16" x14ac:dyDescent="0.25">
      <c r="P359" s="19"/>
    </row>
    <row r="360" spans="16:16" x14ac:dyDescent="0.25">
      <c r="P360" s="19"/>
    </row>
    <row r="361" spans="16:16" x14ac:dyDescent="0.25">
      <c r="P361" s="19"/>
    </row>
    <row r="362" spans="16:16" x14ac:dyDescent="0.25">
      <c r="P362" s="19"/>
    </row>
    <row r="363" spans="16:16" x14ac:dyDescent="0.25">
      <c r="P363" s="19"/>
    </row>
    <row r="364" spans="16:16" x14ac:dyDescent="0.25">
      <c r="P364" s="19"/>
    </row>
    <row r="365" spans="16:16" x14ac:dyDescent="0.25">
      <c r="P365" s="19"/>
    </row>
    <row r="366" spans="16:16" x14ac:dyDescent="0.25">
      <c r="P366" s="19"/>
    </row>
    <row r="367" spans="16:16" x14ac:dyDescent="0.25">
      <c r="P367" s="19"/>
    </row>
    <row r="368" spans="16:16" x14ac:dyDescent="0.25">
      <c r="P368" s="19"/>
    </row>
    <row r="369" spans="16:16" x14ac:dyDescent="0.25">
      <c r="P369" s="19"/>
    </row>
    <row r="370" spans="16:16" x14ac:dyDescent="0.25">
      <c r="P370" s="19"/>
    </row>
    <row r="371" spans="16:16" x14ac:dyDescent="0.25">
      <c r="P371" s="19"/>
    </row>
    <row r="372" spans="16:16" x14ac:dyDescent="0.25">
      <c r="P372" s="19"/>
    </row>
    <row r="373" spans="16:16" x14ac:dyDescent="0.25">
      <c r="P373" s="19"/>
    </row>
    <row r="374" spans="16:16" x14ac:dyDescent="0.25">
      <c r="P374" s="19"/>
    </row>
    <row r="375" spans="16:16" x14ac:dyDescent="0.25">
      <c r="P375" s="19"/>
    </row>
    <row r="376" spans="16:16" x14ac:dyDescent="0.25">
      <c r="P376" s="19"/>
    </row>
    <row r="377" spans="16:16" x14ac:dyDescent="0.25">
      <c r="P377" s="19"/>
    </row>
    <row r="378" spans="16:16" x14ac:dyDescent="0.25">
      <c r="P378" s="19"/>
    </row>
    <row r="379" spans="16:16" x14ac:dyDescent="0.25">
      <c r="P379" s="19"/>
    </row>
    <row r="380" spans="16:16" x14ac:dyDescent="0.25">
      <c r="P380" s="19"/>
    </row>
    <row r="381" spans="16:16" x14ac:dyDescent="0.25">
      <c r="P381" s="19"/>
    </row>
    <row r="382" spans="16:16" x14ac:dyDescent="0.25">
      <c r="P382" s="19"/>
    </row>
    <row r="383" spans="16:16" x14ac:dyDescent="0.25">
      <c r="P383" s="19"/>
    </row>
    <row r="384" spans="16:16" x14ac:dyDescent="0.25">
      <c r="P384" s="19"/>
    </row>
    <row r="385" spans="16:16" x14ac:dyDescent="0.25">
      <c r="P385" s="19"/>
    </row>
    <row r="386" spans="16:16" x14ac:dyDescent="0.25">
      <c r="P386" s="19"/>
    </row>
    <row r="387" spans="16:16" x14ac:dyDescent="0.25">
      <c r="P387" s="19"/>
    </row>
    <row r="388" spans="16:16" x14ac:dyDescent="0.25">
      <c r="P388" s="19"/>
    </row>
    <row r="389" spans="16:16" x14ac:dyDescent="0.25">
      <c r="P389" s="19"/>
    </row>
    <row r="390" spans="16:16" x14ac:dyDescent="0.25">
      <c r="P390" s="19"/>
    </row>
    <row r="391" spans="16:16" x14ac:dyDescent="0.25">
      <c r="P391" s="19"/>
    </row>
    <row r="392" spans="16:16" x14ac:dyDescent="0.25">
      <c r="P392" s="19"/>
    </row>
    <row r="393" spans="16:16" x14ac:dyDescent="0.25">
      <c r="P393" s="19"/>
    </row>
    <row r="394" spans="16:16" x14ac:dyDescent="0.25">
      <c r="P394" s="19"/>
    </row>
    <row r="395" spans="16:16" x14ac:dyDescent="0.25">
      <c r="P395" s="19"/>
    </row>
    <row r="396" spans="16:16" x14ac:dyDescent="0.25">
      <c r="P396" s="19"/>
    </row>
    <row r="397" spans="16:16" x14ac:dyDescent="0.25">
      <c r="P397" s="19"/>
    </row>
    <row r="398" spans="16:16" x14ac:dyDescent="0.25">
      <c r="P398" s="19"/>
    </row>
    <row r="399" spans="16:16" x14ac:dyDescent="0.25">
      <c r="P399" s="19"/>
    </row>
    <row r="400" spans="16:16" x14ac:dyDescent="0.25">
      <c r="P400" s="19"/>
    </row>
    <row r="401" spans="16:16" x14ac:dyDescent="0.25">
      <c r="P401" s="19"/>
    </row>
    <row r="402" spans="16:16" x14ac:dyDescent="0.25">
      <c r="P402" s="19"/>
    </row>
    <row r="403" spans="16:16" x14ac:dyDescent="0.25">
      <c r="P403" s="19"/>
    </row>
    <row r="404" spans="16:16" x14ac:dyDescent="0.25">
      <c r="P404" s="19"/>
    </row>
    <row r="405" spans="16:16" x14ac:dyDescent="0.25">
      <c r="P405" s="19"/>
    </row>
    <row r="406" spans="16:16" x14ac:dyDescent="0.25">
      <c r="P406" s="19"/>
    </row>
    <row r="407" spans="16:16" x14ac:dyDescent="0.25">
      <c r="P407" s="19"/>
    </row>
    <row r="408" spans="16:16" x14ac:dyDescent="0.25">
      <c r="P408" s="19"/>
    </row>
    <row r="409" spans="16:16" x14ac:dyDescent="0.25">
      <c r="P409" s="19"/>
    </row>
    <row r="410" spans="16:16" x14ac:dyDescent="0.25">
      <c r="P410" s="19"/>
    </row>
    <row r="411" spans="16:16" x14ac:dyDescent="0.25">
      <c r="P411" s="19"/>
    </row>
    <row r="412" spans="16:16" x14ac:dyDescent="0.25">
      <c r="P412" s="19"/>
    </row>
    <row r="413" spans="16:16" x14ac:dyDescent="0.25">
      <c r="P413" s="19"/>
    </row>
    <row r="414" spans="16:16" x14ac:dyDescent="0.25">
      <c r="P414" s="19"/>
    </row>
    <row r="415" spans="16:16" x14ac:dyDescent="0.25">
      <c r="P415" s="19"/>
    </row>
    <row r="416" spans="16:16" x14ac:dyDescent="0.25">
      <c r="P416" s="19"/>
    </row>
    <row r="417" spans="16:16" x14ac:dyDescent="0.25">
      <c r="P417" s="19"/>
    </row>
    <row r="418" spans="16:16" x14ac:dyDescent="0.25">
      <c r="P418" s="19"/>
    </row>
    <row r="419" spans="16:16" x14ac:dyDescent="0.25">
      <c r="P419" s="19"/>
    </row>
    <row r="420" spans="16:16" x14ac:dyDescent="0.25">
      <c r="P420" s="19"/>
    </row>
    <row r="421" spans="16:16" x14ac:dyDescent="0.25">
      <c r="P421" s="19"/>
    </row>
    <row r="422" spans="16:16" x14ac:dyDescent="0.25">
      <c r="P422" s="19"/>
    </row>
    <row r="423" spans="16:16" x14ac:dyDescent="0.25">
      <c r="P423" s="19"/>
    </row>
    <row r="424" spans="16:16" x14ac:dyDescent="0.25">
      <c r="P424" s="19"/>
    </row>
    <row r="425" spans="16:16" x14ac:dyDescent="0.25">
      <c r="P425" s="19"/>
    </row>
    <row r="426" spans="16:16" x14ac:dyDescent="0.25">
      <c r="P426" s="19"/>
    </row>
    <row r="427" spans="16:16" x14ac:dyDescent="0.25">
      <c r="P427" s="19"/>
    </row>
    <row r="428" spans="16:16" x14ac:dyDescent="0.25">
      <c r="P428" s="19"/>
    </row>
    <row r="429" spans="16:16" x14ac:dyDescent="0.25">
      <c r="P429" s="19"/>
    </row>
    <row r="430" spans="16:16" x14ac:dyDescent="0.25">
      <c r="P430" s="19"/>
    </row>
    <row r="431" spans="16:16" x14ac:dyDescent="0.25">
      <c r="P431" s="19"/>
    </row>
    <row r="432" spans="16:16" x14ac:dyDescent="0.25">
      <c r="P432" s="19"/>
    </row>
    <row r="433" spans="16:16" x14ac:dyDescent="0.25">
      <c r="P433" s="19"/>
    </row>
    <row r="434" spans="16:16" x14ac:dyDescent="0.25">
      <c r="P434" s="19"/>
    </row>
    <row r="435" spans="16:16" x14ac:dyDescent="0.25">
      <c r="P435" s="19"/>
    </row>
    <row r="436" spans="16:16" x14ac:dyDescent="0.25">
      <c r="P436" s="19"/>
    </row>
    <row r="437" spans="16:16" x14ac:dyDescent="0.25">
      <c r="P437" s="19"/>
    </row>
    <row r="438" spans="16:16" x14ac:dyDescent="0.25">
      <c r="P438" s="19"/>
    </row>
    <row r="439" spans="16:16" x14ac:dyDescent="0.25">
      <c r="P439" s="19"/>
    </row>
    <row r="440" spans="16:16" x14ac:dyDescent="0.25">
      <c r="P440" s="19"/>
    </row>
    <row r="441" spans="16:16" x14ac:dyDescent="0.25">
      <c r="P441" s="19"/>
    </row>
    <row r="442" spans="16:16" x14ac:dyDescent="0.25">
      <c r="P442" s="19"/>
    </row>
    <row r="443" spans="16:16" x14ac:dyDescent="0.25">
      <c r="P443" s="19"/>
    </row>
    <row r="444" spans="16:16" x14ac:dyDescent="0.25">
      <c r="P444" s="19"/>
    </row>
    <row r="445" spans="16:16" x14ac:dyDescent="0.25">
      <c r="P445" s="19"/>
    </row>
    <row r="446" spans="16:16" x14ac:dyDescent="0.25">
      <c r="P446" s="19"/>
    </row>
    <row r="447" spans="16:16" x14ac:dyDescent="0.25">
      <c r="P447" s="19"/>
    </row>
    <row r="448" spans="16:16" x14ac:dyDescent="0.25">
      <c r="P448" s="19"/>
    </row>
    <row r="449" spans="16:16" x14ac:dyDescent="0.25">
      <c r="P449" s="19"/>
    </row>
    <row r="450" spans="16:16" x14ac:dyDescent="0.25">
      <c r="P450" s="19"/>
    </row>
    <row r="451" spans="16:16" x14ac:dyDescent="0.25">
      <c r="P451" s="19"/>
    </row>
    <row r="452" spans="16:16" x14ac:dyDescent="0.25">
      <c r="P452" s="19"/>
    </row>
    <row r="453" spans="16:16" x14ac:dyDescent="0.25">
      <c r="P453" s="19"/>
    </row>
    <row r="454" spans="16:16" x14ac:dyDescent="0.25">
      <c r="P454" s="19"/>
    </row>
    <row r="455" spans="16:16" x14ac:dyDescent="0.25">
      <c r="P455" s="19"/>
    </row>
    <row r="456" spans="16:16" x14ac:dyDescent="0.25">
      <c r="P456" s="19"/>
    </row>
    <row r="457" spans="16:16" x14ac:dyDescent="0.25">
      <c r="P457" s="19"/>
    </row>
    <row r="458" spans="16:16" x14ac:dyDescent="0.25">
      <c r="P458" s="19"/>
    </row>
    <row r="459" spans="16:16" x14ac:dyDescent="0.25">
      <c r="P459" s="19"/>
    </row>
    <row r="460" spans="16:16" x14ac:dyDescent="0.25">
      <c r="P460" s="19"/>
    </row>
    <row r="461" spans="16:16" x14ac:dyDescent="0.25">
      <c r="P461" s="19"/>
    </row>
    <row r="462" spans="16:16" x14ac:dyDescent="0.25">
      <c r="P462" s="19"/>
    </row>
    <row r="463" spans="16:16" x14ac:dyDescent="0.25">
      <c r="P463" s="19"/>
    </row>
    <row r="464" spans="16:16" x14ac:dyDescent="0.25">
      <c r="P464" s="19"/>
    </row>
    <row r="465" spans="16:16" x14ac:dyDescent="0.25">
      <c r="P465" s="19"/>
    </row>
    <row r="466" spans="16:16" x14ac:dyDescent="0.25">
      <c r="P466" s="19"/>
    </row>
    <row r="467" spans="16:16" x14ac:dyDescent="0.25">
      <c r="P467" s="19"/>
    </row>
    <row r="468" spans="16:16" x14ac:dyDescent="0.25">
      <c r="P468" s="19"/>
    </row>
    <row r="469" spans="16:16" x14ac:dyDescent="0.25">
      <c r="P469" s="19"/>
    </row>
    <row r="470" spans="16:16" x14ac:dyDescent="0.25">
      <c r="P470" s="19"/>
    </row>
    <row r="471" spans="16:16" x14ac:dyDescent="0.25">
      <c r="P471" s="19"/>
    </row>
    <row r="472" spans="16:16" x14ac:dyDescent="0.25">
      <c r="P472" s="19"/>
    </row>
    <row r="473" spans="16:16" x14ac:dyDescent="0.25">
      <c r="P473" s="19"/>
    </row>
    <row r="474" spans="16:16" x14ac:dyDescent="0.25">
      <c r="P474" s="19"/>
    </row>
    <row r="475" spans="16:16" x14ac:dyDescent="0.25">
      <c r="P475" s="19"/>
    </row>
    <row r="476" spans="16:16" x14ac:dyDescent="0.25">
      <c r="P476" s="19"/>
    </row>
    <row r="477" spans="16:16" x14ac:dyDescent="0.25">
      <c r="P477" s="19"/>
    </row>
    <row r="478" spans="16:16" x14ac:dyDescent="0.25">
      <c r="P478" s="19"/>
    </row>
    <row r="479" spans="16:16" x14ac:dyDescent="0.25">
      <c r="P479" s="19"/>
    </row>
    <row r="480" spans="16:16" x14ac:dyDescent="0.25">
      <c r="P480" s="19"/>
    </row>
    <row r="481" spans="16:16" x14ac:dyDescent="0.25">
      <c r="P481" s="19"/>
    </row>
    <row r="482" spans="16:16" x14ac:dyDescent="0.25">
      <c r="P482" s="19"/>
    </row>
    <row r="483" spans="16:16" x14ac:dyDescent="0.25">
      <c r="P483" s="19"/>
    </row>
    <row r="484" spans="16:16" x14ac:dyDescent="0.25">
      <c r="P484" s="19"/>
    </row>
    <row r="485" spans="16:16" x14ac:dyDescent="0.25">
      <c r="P485" s="19"/>
    </row>
    <row r="486" spans="16:16" x14ac:dyDescent="0.25">
      <c r="P486" s="19"/>
    </row>
    <row r="487" spans="16:16" x14ac:dyDescent="0.25">
      <c r="P487" s="19"/>
    </row>
    <row r="488" spans="16:16" x14ac:dyDescent="0.25">
      <c r="P488" s="19"/>
    </row>
    <row r="489" spans="16:16" x14ac:dyDescent="0.25">
      <c r="P489" s="19"/>
    </row>
    <row r="490" spans="16:16" x14ac:dyDescent="0.25">
      <c r="P490" s="19"/>
    </row>
    <row r="491" spans="16:16" x14ac:dyDescent="0.25">
      <c r="P491" s="19"/>
    </row>
    <row r="492" spans="16:16" x14ac:dyDescent="0.25">
      <c r="P492" s="19"/>
    </row>
    <row r="493" spans="16:16" x14ac:dyDescent="0.25">
      <c r="P493" s="19"/>
    </row>
    <row r="494" spans="16:16" x14ac:dyDescent="0.25">
      <c r="P494" s="19"/>
    </row>
    <row r="495" spans="16:16" x14ac:dyDescent="0.25">
      <c r="P495" s="19"/>
    </row>
    <row r="496" spans="16:16" x14ac:dyDescent="0.25">
      <c r="P496" s="19"/>
    </row>
    <row r="497" spans="16:16" x14ac:dyDescent="0.25">
      <c r="P497" s="19"/>
    </row>
    <row r="498" spans="16:16" x14ac:dyDescent="0.25">
      <c r="P498" s="19"/>
    </row>
    <row r="499" spans="16:16" x14ac:dyDescent="0.25">
      <c r="P499" s="19"/>
    </row>
    <row r="500" spans="16:16" x14ac:dyDescent="0.25">
      <c r="P500" s="19"/>
    </row>
    <row r="501" spans="16:16" x14ac:dyDescent="0.25">
      <c r="P501" s="19"/>
    </row>
    <row r="502" spans="16:16" x14ac:dyDescent="0.25">
      <c r="P502" s="19"/>
    </row>
    <row r="503" spans="16:16" x14ac:dyDescent="0.25">
      <c r="P503" s="19"/>
    </row>
    <row r="504" spans="16:16" x14ac:dyDescent="0.25">
      <c r="P504" s="19"/>
    </row>
    <row r="505" spans="16:16" x14ac:dyDescent="0.25">
      <c r="P505" s="19"/>
    </row>
    <row r="506" spans="16:16" x14ac:dyDescent="0.25">
      <c r="P506" s="19"/>
    </row>
    <row r="507" spans="16:16" x14ac:dyDescent="0.25">
      <c r="P507" s="19"/>
    </row>
    <row r="508" spans="16:16" x14ac:dyDescent="0.25">
      <c r="P508" s="19"/>
    </row>
    <row r="509" spans="16:16" x14ac:dyDescent="0.25">
      <c r="P509" s="19"/>
    </row>
    <row r="510" spans="16:16" x14ac:dyDescent="0.25">
      <c r="P510" s="19"/>
    </row>
    <row r="511" spans="16:16" x14ac:dyDescent="0.25">
      <c r="P511" s="19"/>
    </row>
    <row r="512" spans="16:16" x14ac:dyDescent="0.25">
      <c r="P512" s="19"/>
    </row>
    <row r="513" spans="16:16" x14ac:dyDescent="0.25">
      <c r="P513" s="19"/>
    </row>
    <row r="514" spans="16:16" x14ac:dyDescent="0.25">
      <c r="P514" s="19"/>
    </row>
    <row r="515" spans="16:16" x14ac:dyDescent="0.25">
      <c r="P515" s="19"/>
    </row>
    <row r="516" spans="16:16" x14ac:dyDescent="0.25">
      <c r="P516" s="19"/>
    </row>
    <row r="517" spans="16:16" x14ac:dyDescent="0.25">
      <c r="P517" s="19"/>
    </row>
    <row r="518" spans="16:16" x14ac:dyDescent="0.25">
      <c r="P518" s="19"/>
    </row>
    <row r="519" spans="16:16" x14ac:dyDescent="0.25">
      <c r="P519" s="19"/>
    </row>
    <row r="520" spans="16:16" x14ac:dyDescent="0.25">
      <c r="P520" s="19"/>
    </row>
    <row r="521" spans="16:16" x14ac:dyDescent="0.25">
      <c r="P521" s="19"/>
    </row>
    <row r="522" spans="16:16" x14ac:dyDescent="0.25">
      <c r="P522" s="19"/>
    </row>
    <row r="523" spans="16:16" x14ac:dyDescent="0.25">
      <c r="P523" s="19"/>
    </row>
    <row r="524" spans="16:16" x14ac:dyDescent="0.25">
      <c r="P524" s="19"/>
    </row>
    <row r="525" spans="16:16" x14ac:dyDescent="0.25">
      <c r="P525" s="19"/>
    </row>
    <row r="526" spans="16:16" x14ac:dyDescent="0.25">
      <c r="P526" s="19"/>
    </row>
    <row r="527" spans="16:16" x14ac:dyDescent="0.25">
      <c r="P527" s="19"/>
    </row>
    <row r="528" spans="16:16" x14ac:dyDescent="0.25">
      <c r="P528" s="19"/>
    </row>
    <row r="529" spans="16:16" x14ac:dyDescent="0.25">
      <c r="P529" s="19"/>
    </row>
    <row r="530" spans="16:16" x14ac:dyDescent="0.25">
      <c r="P530" s="19"/>
    </row>
    <row r="531" spans="16:16" x14ac:dyDescent="0.25">
      <c r="P531" s="19"/>
    </row>
    <row r="532" spans="16:16" x14ac:dyDescent="0.25">
      <c r="P532" s="19"/>
    </row>
    <row r="533" spans="16:16" x14ac:dyDescent="0.25">
      <c r="P533" s="19"/>
    </row>
    <row r="534" spans="16:16" x14ac:dyDescent="0.25">
      <c r="P534" s="19"/>
    </row>
    <row r="535" spans="16:16" x14ac:dyDescent="0.25">
      <c r="P535" s="19"/>
    </row>
    <row r="536" spans="16:16" x14ac:dyDescent="0.25">
      <c r="P536" s="19"/>
    </row>
    <row r="537" spans="16:16" x14ac:dyDescent="0.25">
      <c r="P537" s="19"/>
    </row>
    <row r="538" spans="16:16" x14ac:dyDescent="0.25">
      <c r="P538" s="19"/>
    </row>
    <row r="539" spans="16:16" x14ac:dyDescent="0.25">
      <c r="P539" s="19"/>
    </row>
    <row r="540" spans="16:16" x14ac:dyDescent="0.25">
      <c r="P540" s="19"/>
    </row>
    <row r="541" spans="16:16" x14ac:dyDescent="0.25">
      <c r="P541" s="19"/>
    </row>
    <row r="542" spans="16:16" x14ac:dyDescent="0.25">
      <c r="P542" s="19"/>
    </row>
    <row r="543" spans="16:16" x14ac:dyDescent="0.25">
      <c r="P543" s="19"/>
    </row>
    <row r="544" spans="16:16" x14ac:dyDescent="0.25">
      <c r="P544" s="19"/>
    </row>
    <row r="545" spans="16:16" x14ac:dyDescent="0.25">
      <c r="P545" s="19"/>
    </row>
    <row r="546" spans="16:16" x14ac:dyDescent="0.25">
      <c r="P546" s="19"/>
    </row>
    <row r="547" spans="16:16" x14ac:dyDescent="0.25">
      <c r="P547" s="19"/>
    </row>
    <row r="548" spans="16:16" x14ac:dyDescent="0.25">
      <c r="P548" s="19"/>
    </row>
    <row r="549" spans="16:16" x14ac:dyDescent="0.25">
      <c r="P549" s="19"/>
    </row>
    <row r="550" spans="16:16" x14ac:dyDescent="0.25">
      <c r="P550" s="19"/>
    </row>
    <row r="551" spans="16:16" x14ac:dyDescent="0.25">
      <c r="P551" s="19"/>
    </row>
    <row r="552" spans="16:16" x14ac:dyDescent="0.25">
      <c r="P552" s="19"/>
    </row>
    <row r="553" spans="16:16" x14ac:dyDescent="0.25">
      <c r="P553" s="19"/>
    </row>
    <row r="554" spans="16:16" x14ac:dyDescent="0.25">
      <c r="P554" s="19"/>
    </row>
    <row r="555" spans="16:16" x14ac:dyDescent="0.25">
      <c r="P555" s="19"/>
    </row>
    <row r="556" spans="16:16" x14ac:dyDescent="0.25">
      <c r="P556" s="19"/>
    </row>
    <row r="557" spans="16:16" x14ac:dyDescent="0.25">
      <c r="P557" s="19"/>
    </row>
    <row r="558" spans="16:16" x14ac:dyDescent="0.25">
      <c r="P558" s="19"/>
    </row>
    <row r="559" spans="16:16" x14ac:dyDescent="0.25">
      <c r="P559" s="19"/>
    </row>
    <row r="560" spans="16:16" x14ac:dyDescent="0.25">
      <c r="P560" s="19"/>
    </row>
    <row r="561" spans="16:16" x14ac:dyDescent="0.25">
      <c r="P561" s="19"/>
    </row>
    <row r="562" spans="16:16" x14ac:dyDescent="0.25">
      <c r="P562" s="19"/>
    </row>
    <row r="563" spans="16:16" x14ac:dyDescent="0.25">
      <c r="P563" s="19"/>
    </row>
    <row r="564" spans="16:16" x14ac:dyDescent="0.25">
      <c r="P564" s="19"/>
    </row>
    <row r="565" spans="16:16" x14ac:dyDescent="0.25">
      <c r="P565" s="19"/>
    </row>
    <row r="566" spans="16:16" x14ac:dyDescent="0.25">
      <c r="P566" s="19"/>
    </row>
    <row r="567" spans="16:16" x14ac:dyDescent="0.25">
      <c r="P567" s="19"/>
    </row>
    <row r="568" spans="16:16" x14ac:dyDescent="0.25">
      <c r="P568" s="19"/>
    </row>
    <row r="569" spans="16:16" x14ac:dyDescent="0.25">
      <c r="P569" s="19"/>
    </row>
    <row r="570" spans="16:16" x14ac:dyDescent="0.25">
      <c r="P570" s="19"/>
    </row>
    <row r="571" spans="16:16" x14ac:dyDescent="0.25">
      <c r="P571" s="19"/>
    </row>
    <row r="572" spans="16:16" x14ac:dyDescent="0.25">
      <c r="P572" s="19"/>
    </row>
    <row r="573" spans="16:16" x14ac:dyDescent="0.25">
      <c r="P573" s="19"/>
    </row>
    <row r="574" spans="16:16" x14ac:dyDescent="0.25">
      <c r="P574" s="19"/>
    </row>
    <row r="575" spans="16:16" x14ac:dyDescent="0.25">
      <c r="P575" s="19"/>
    </row>
    <row r="576" spans="16:16" x14ac:dyDescent="0.25">
      <c r="P576" s="19"/>
    </row>
    <row r="577" spans="16:16" x14ac:dyDescent="0.25">
      <c r="P577" s="19"/>
    </row>
    <row r="578" spans="16:16" x14ac:dyDescent="0.25">
      <c r="P578" s="19"/>
    </row>
    <row r="579" spans="16:16" x14ac:dyDescent="0.25">
      <c r="P579" s="19"/>
    </row>
    <row r="580" spans="16:16" x14ac:dyDescent="0.25">
      <c r="P580" s="19"/>
    </row>
    <row r="581" spans="16:16" x14ac:dyDescent="0.25">
      <c r="P581" s="19"/>
    </row>
    <row r="582" spans="16:16" x14ac:dyDescent="0.25">
      <c r="P582" s="19"/>
    </row>
    <row r="583" spans="16:16" x14ac:dyDescent="0.25">
      <c r="P583" s="19"/>
    </row>
    <row r="584" spans="16:16" x14ac:dyDescent="0.25">
      <c r="P584" s="19"/>
    </row>
    <row r="585" spans="16:16" x14ac:dyDescent="0.25">
      <c r="P585" s="19"/>
    </row>
    <row r="586" spans="16:16" x14ac:dyDescent="0.25">
      <c r="P586" s="19"/>
    </row>
    <row r="587" spans="16:16" x14ac:dyDescent="0.25">
      <c r="P587" s="19"/>
    </row>
    <row r="588" spans="16:16" x14ac:dyDescent="0.25">
      <c r="P588" s="19"/>
    </row>
    <row r="589" spans="16:16" x14ac:dyDescent="0.25">
      <c r="P589" s="19"/>
    </row>
    <row r="590" spans="16:16" x14ac:dyDescent="0.25">
      <c r="P590" s="19"/>
    </row>
    <row r="591" spans="16:16" x14ac:dyDescent="0.25">
      <c r="P591" s="19"/>
    </row>
    <row r="592" spans="16:16" x14ac:dyDescent="0.25">
      <c r="P592" s="19"/>
    </row>
    <row r="593" spans="16:16" x14ac:dyDescent="0.25">
      <c r="P593" s="19"/>
    </row>
    <row r="594" spans="16:16" x14ac:dyDescent="0.25">
      <c r="P594" s="19"/>
    </row>
    <row r="595" spans="16:16" x14ac:dyDescent="0.25">
      <c r="P595" s="19"/>
    </row>
    <row r="596" spans="16:16" x14ac:dyDescent="0.25">
      <c r="P596" s="19"/>
    </row>
    <row r="597" spans="16:16" x14ac:dyDescent="0.25">
      <c r="P597" s="19"/>
    </row>
    <row r="598" spans="16:16" x14ac:dyDescent="0.25">
      <c r="P598" s="19"/>
    </row>
    <row r="599" spans="16:16" x14ac:dyDescent="0.25">
      <c r="P599" s="19"/>
    </row>
    <row r="600" spans="16:16" x14ac:dyDescent="0.25">
      <c r="P600" s="19"/>
    </row>
    <row r="601" spans="16:16" x14ac:dyDescent="0.25">
      <c r="P601" s="19"/>
    </row>
    <row r="602" spans="16:16" x14ac:dyDescent="0.25">
      <c r="P602" s="19"/>
    </row>
    <row r="603" spans="16:16" x14ac:dyDescent="0.25">
      <c r="P603" s="19"/>
    </row>
    <row r="604" spans="16:16" x14ac:dyDescent="0.25">
      <c r="P604" s="19"/>
    </row>
    <row r="605" spans="16:16" x14ac:dyDescent="0.25">
      <c r="P605" s="19"/>
    </row>
    <row r="606" spans="16:16" x14ac:dyDescent="0.25">
      <c r="P606" s="19"/>
    </row>
    <row r="607" spans="16:16" x14ac:dyDescent="0.25">
      <c r="P607" s="19"/>
    </row>
    <row r="608" spans="16:16" x14ac:dyDescent="0.25">
      <c r="P608" s="19"/>
    </row>
    <row r="609" spans="16:16" x14ac:dyDescent="0.25">
      <c r="P609" s="19"/>
    </row>
    <row r="610" spans="16:16" x14ac:dyDescent="0.25">
      <c r="P610" s="19"/>
    </row>
    <row r="611" spans="16:16" x14ac:dyDescent="0.25">
      <c r="P611" s="19"/>
    </row>
    <row r="612" spans="16:16" x14ac:dyDescent="0.25">
      <c r="P612" s="19"/>
    </row>
    <row r="613" spans="16:16" x14ac:dyDescent="0.25">
      <c r="P613" s="19"/>
    </row>
    <row r="614" spans="16:16" x14ac:dyDescent="0.25">
      <c r="P614" s="19"/>
    </row>
    <row r="615" spans="16:16" x14ac:dyDescent="0.25">
      <c r="P615" s="19"/>
    </row>
    <row r="616" spans="16:16" x14ac:dyDescent="0.25">
      <c r="P616" s="19"/>
    </row>
    <row r="617" spans="16:16" x14ac:dyDescent="0.25">
      <c r="P617" s="19"/>
    </row>
    <row r="618" spans="16:16" x14ac:dyDescent="0.25">
      <c r="P618" s="19"/>
    </row>
    <row r="619" spans="16:16" x14ac:dyDescent="0.25">
      <c r="P619" s="19"/>
    </row>
    <row r="620" spans="16:16" x14ac:dyDescent="0.25">
      <c r="P620" s="19"/>
    </row>
    <row r="621" spans="16:16" x14ac:dyDescent="0.25">
      <c r="P621" s="19"/>
    </row>
    <row r="622" spans="16:16" x14ac:dyDescent="0.25">
      <c r="P622" s="19"/>
    </row>
    <row r="623" spans="16:16" x14ac:dyDescent="0.25">
      <c r="P623" s="19"/>
    </row>
    <row r="624" spans="16:16" x14ac:dyDescent="0.25">
      <c r="P624" s="19"/>
    </row>
    <row r="625" spans="16:16" x14ac:dyDescent="0.25">
      <c r="P625" s="19"/>
    </row>
    <row r="626" spans="16:16" x14ac:dyDescent="0.25">
      <c r="P626" s="19"/>
    </row>
    <row r="627" spans="16:16" x14ac:dyDescent="0.25">
      <c r="P627" s="19"/>
    </row>
    <row r="628" spans="16:16" x14ac:dyDescent="0.25">
      <c r="P628" s="19"/>
    </row>
    <row r="629" spans="16:16" x14ac:dyDescent="0.25">
      <c r="P629" s="19"/>
    </row>
    <row r="630" spans="16:16" x14ac:dyDescent="0.25">
      <c r="P630" s="19"/>
    </row>
    <row r="631" spans="16:16" x14ac:dyDescent="0.25">
      <c r="P631" s="19"/>
    </row>
    <row r="632" spans="16:16" x14ac:dyDescent="0.25">
      <c r="P632" s="19"/>
    </row>
    <row r="633" spans="16:16" x14ac:dyDescent="0.25">
      <c r="P633" s="19"/>
    </row>
    <row r="634" spans="16:16" x14ac:dyDescent="0.25">
      <c r="P634" s="19"/>
    </row>
    <row r="635" spans="16:16" x14ac:dyDescent="0.25">
      <c r="P635" s="19"/>
    </row>
    <row r="636" spans="16:16" x14ac:dyDescent="0.25">
      <c r="P636" s="19"/>
    </row>
    <row r="637" spans="16:16" x14ac:dyDescent="0.25">
      <c r="P637" s="19"/>
    </row>
    <row r="638" spans="16:16" x14ac:dyDescent="0.25">
      <c r="P638" s="19"/>
    </row>
    <row r="639" spans="16:16" x14ac:dyDescent="0.25">
      <c r="P639" s="19"/>
    </row>
    <row r="640" spans="16:16" x14ac:dyDescent="0.25">
      <c r="P640" s="19"/>
    </row>
    <row r="641" spans="16:16" x14ac:dyDescent="0.25">
      <c r="P641" s="19"/>
    </row>
    <row r="642" spans="16:16" x14ac:dyDescent="0.25">
      <c r="P642" s="19"/>
    </row>
    <row r="643" spans="16:16" x14ac:dyDescent="0.25">
      <c r="P643" s="19"/>
    </row>
    <row r="644" spans="16:16" x14ac:dyDescent="0.25">
      <c r="P644" s="19"/>
    </row>
    <row r="645" spans="16:16" x14ac:dyDescent="0.25">
      <c r="P645" s="19"/>
    </row>
    <row r="646" spans="16:16" x14ac:dyDescent="0.25">
      <c r="P646" s="19"/>
    </row>
    <row r="647" spans="16:16" x14ac:dyDescent="0.25">
      <c r="P647" s="19"/>
    </row>
    <row r="648" spans="16:16" x14ac:dyDescent="0.25">
      <c r="P648" s="19"/>
    </row>
    <row r="649" spans="16:16" x14ac:dyDescent="0.25">
      <c r="P649" s="19"/>
    </row>
    <row r="650" spans="16:16" x14ac:dyDescent="0.25">
      <c r="P650" s="19"/>
    </row>
    <row r="651" spans="16:16" x14ac:dyDescent="0.25">
      <c r="P651" s="19"/>
    </row>
    <row r="652" spans="16:16" x14ac:dyDescent="0.25">
      <c r="P652" s="19"/>
    </row>
    <row r="653" spans="16:16" x14ac:dyDescent="0.25">
      <c r="P653" s="19"/>
    </row>
    <row r="654" spans="16:16" x14ac:dyDescent="0.25">
      <c r="P654" s="19"/>
    </row>
    <row r="655" spans="16:16" x14ac:dyDescent="0.25">
      <c r="P655" s="19"/>
    </row>
    <row r="656" spans="16:16" x14ac:dyDescent="0.25">
      <c r="P656" s="19"/>
    </row>
    <row r="657" spans="16:16" x14ac:dyDescent="0.25">
      <c r="P657" s="19"/>
    </row>
    <row r="658" spans="16:16" x14ac:dyDescent="0.25">
      <c r="P658" s="19"/>
    </row>
    <row r="659" spans="16:16" x14ac:dyDescent="0.25">
      <c r="P659" s="19"/>
    </row>
    <row r="660" spans="16:16" x14ac:dyDescent="0.25">
      <c r="P660" s="19"/>
    </row>
    <row r="661" spans="16:16" x14ac:dyDescent="0.25">
      <c r="P661" s="19"/>
    </row>
    <row r="662" spans="16:16" x14ac:dyDescent="0.25">
      <c r="P662" s="19"/>
    </row>
    <row r="663" spans="16:16" x14ac:dyDescent="0.25">
      <c r="P663" s="19"/>
    </row>
    <row r="664" spans="16:16" x14ac:dyDescent="0.25">
      <c r="P664" s="19"/>
    </row>
    <row r="665" spans="16:16" x14ac:dyDescent="0.25">
      <c r="P665" s="19"/>
    </row>
    <row r="666" spans="16:16" x14ac:dyDescent="0.25">
      <c r="P666" s="19"/>
    </row>
    <row r="667" spans="16:16" x14ac:dyDescent="0.25">
      <c r="P667" s="19"/>
    </row>
    <row r="668" spans="16:16" x14ac:dyDescent="0.25">
      <c r="P668" s="19"/>
    </row>
    <row r="669" spans="16:16" x14ac:dyDescent="0.25">
      <c r="P669" s="19"/>
    </row>
    <row r="670" spans="16:16" x14ac:dyDescent="0.25">
      <c r="P670" s="19"/>
    </row>
    <row r="671" spans="16:16" x14ac:dyDescent="0.25">
      <c r="P671" s="19"/>
    </row>
    <row r="672" spans="16:16" x14ac:dyDescent="0.25">
      <c r="P672" s="19"/>
    </row>
    <row r="673" spans="16:16" x14ac:dyDescent="0.25">
      <c r="P673" s="19"/>
    </row>
    <row r="674" spans="16:16" x14ac:dyDescent="0.25">
      <c r="P674" s="19"/>
    </row>
    <row r="675" spans="16:16" x14ac:dyDescent="0.25">
      <c r="P675" s="19"/>
    </row>
    <row r="676" spans="16:16" x14ac:dyDescent="0.25">
      <c r="P676" s="19"/>
    </row>
    <row r="677" spans="16:16" x14ac:dyDescent="0.25">
      <c r="P677" s="19"/>
    </row>
    <row r="678" spans="16:16" x14ac:dyDescent="0.25">
      <c r="P678" s="19"/>
    </row>
    <row r="679" spans="16:16" x14ac:dyDescent="0.25">
      <c r="P679" s="19"/>
    </row>
    <row r="680" spans="16:16" x14ac:dyDescent="0.25">
      <c r="P680" s="19"/>
    </row>
  </sheetData>
  <mergeCells count="1">
    <mergeCell ref="N4:P5"/>
  </mergeCells>
  <phoneticPr fontId="3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7DDB2-ECEA-44C2-B2B7-D4CB4E207565}">
  <sheetPr codeName="Sheet8">
    <tabColor theme="8" tint="-0.249977111117893"/>
  </sheetPr>
  <dimension ref="A2:P680"/>
  <sheetViews>
    <sheetView zoomScaleNormal="100" workbookViewId="0">
      <pane xSplit="5" ySplit="6" topLeftCell="F302" activePane="bottomRight" state="frozen"/>
      <selection activeCell="L249" sqref="K249:L249"/>
      <selection pane="topRight" activeCell="L249" sqref="K249:L249"/>
      <selection pane="bottomLeft" activeCell="L249" sqref="K249:L249"/>
      <selection pane="bottomRight" activeCell="N6" sqref="N6:P328"/>
    </sheetView>
  </sheetViews>
  <sheetFormatPr defaultRowHeight="16.5" x14ac:dyDescent="0.25"/>
  <cols>
    <col min="1" max="1" width="2.25" style="15" customWidth="1"/>
    <col min="2" max="2" width="9.5" style="3" customWidth="1"/>
    <col min="3" max="3" width="18.375" customWidth="1"/>
    <col min="4" max="4" width="4.25" customWidth="1"/>
    <col min="5" max="5" width="5.75" style="1" customWidth="1"/>
    <col min="6" max="6" width="15.375" customWidth="1"/>
    <col min="7" max="8" width="7.25" style="11" customWidth="1"/>
    <col min="9" max="9" width="8.875" customWidth="1"/>
    <col min="10" max="10" width="14" customWidth="1"/>
    <col min="11" max="11" width="9" style="1"/>
    <col min="14" max="15" width="13.5" customWidth="1"/>
    <col min="16" max="16" width="17.25" customWidth="1"/>
  </cols>
  <sheetData>
    <row r="2" spans="2:16" x14ac:dyDescent="0.25">
      <c r="B2" s="7" t="s">
        <v>12</v>
      </c>
      <c r="C2" s="23" t="s">
        <v>31</v>
      </c>
      <c r="G2" s="17" t="s">
        <v>16</v>
      </c>
      <c r="H2" s="17" t="s">
        <v>17</v>
      </c>
    </row>
    <row r="3" spans="2:16" x14ac:dyDescent="0.25">
      <c r="B3" s="7" t="s">
        <v>13</v>
      </c>
      <c r="C3" s="23" t="s">
        <v>20</v>
      </c>
      <c r="F3" s="18" t="s">
        <v>6</v>
      </c>
      <c r="G3" s="12">
        <v>5</v>
      </c>
      <c r="H3" s="13">
        <v>7</v>
      </c>
      <c r="I3" s="17" t="s">
        <v>9</v>
      </c>
      <c r="J3" s="17" t="s">
        <v>25</v>
      </c>
    </row>
    <row r="4" spans="2:16" x14ac:dyDescent="0.25">
      <c r="B4" s="6" t="s">
        <v>4</v>
      </c>
      <c r="C4" s="8" t="s">
        <v>30</v>
      </c>
      <c r="F4" s="18" t="s">
        <v>7</v>
      </c>
      <c r="G4" s="12">
        <v>11.5</v>
      </c>
      <c r="H4" s="13">
        <v>18</v>
      </c>
      <c r="I4" s="5">
        <f>(H4-H3)*2</f>
        <v>22</v>
      </c>
      <c r="J4" s="16">
        <f>((G4-G3)*2+1)*((H4-H3)*2+1)</f>
        <v>322</v>
      </c>
      <c r="N4" s="86" t="s">
        <v>22</v>
      </c>
      <c r="O4" s="86"/>
      <c r="P4" s="86"/>
    </row>
    <row r="5" spans="2:16" x14ac:dyDescent="0.25">
      <c r="B5" s="6" t="s">
        <v>2</v>
      </c>
      <c r="C5" s="9">
        <f>2650000+900000</f>
        <v>3550000</v>
      </c>
      <c r="N5" s="86"/>
      <c r="O5" s="86"/>
      <c r="P5" s="86"/>
    </row>
    <row r="6" spans="2:16" x14ac:dyDescent="0.25">
      <c r="B6" s="6" t="s">
        <v>3</v>
      </c>
      <c r="C6" s="9">
        <f>406200+9500-4500+10000</f>
        <v>421200</v>
      </c>
      <c r="E6" s="1" t="s">
        <v>8</v>
      </c>
      <c r="F6" t="s">
        <v>4</v>
      </c>
      <c r="G6" s="14" t="s">
        <v>10</v>
      </c>
      <c r="H6" s="14" t="s">
        <v>11</v>
      </c>
      <c r="I6" s="14" t="s">
        <v>15</v>
      </c>
      <c r="J6" s="14" t="s">
        <v>14</v>
      </c>
      <c r="K6" s="1" t="s">
        <v>71</v>
      </c>
      <c r="N6" s="1" t="s">
        <v>19</v>
      </c>
      <c r="O6" s="1" t="s">
        <v>72</v>
      </c>
      <c r="P6" s="1" t="s">
        <v>18</v>
      </c>
    </row>
    <row r="7" spans="2:16" x14ac:dyDescent="0.25">
      <c r="E7" s="1">
        <f t="shared" ref="E7:E70" si="0">ROW()-6</f>
        <v>1</v>
      </c>
      <c r="F7" s="10" t="str">
        <f t="shared" ref="F7:F70" si="1">$C$4&amp;"-"&amp;G7&amp;"-"&amp;H7</f>
        <v>MC-5-7</v>
      </c>
      <c r="G7" s="14">
        <f>G3</f>
        <v>5</v>
      </c>
      <c r="H7" s="14">
        <f>H3</f>
        <v>7</v>
      </c>
      <c r="I7" s="4">
        <f t="shared" ref="I7:I70" si="2">SUM((G7*H7)/4,1)*2</f>
        <v>19.5</v>
      </c>
      <c r="J7" s="2">
        <f t="shared" ref="J7:J70" si="3">ROUND(SUM(I7*$C$6,$C$5),0)</f>
        <v>11763400</v>
      </c>
      <c r="K7" s="22">
        <v>1</v>
      </c>
      <c r="N7" t="str" cm="1">
        <f t="array" ref="N7:N328">_xlfn._xlws.FILTER(MCテーブル[キー],MCテーブル[許可]=1)</f>
        <v>MC-5-7</v>
      </c>
      <c r="O7" cm="1">
        <f t="array" ref="O7:O328">_xlfn._xlws.FILTER(MCテーブル[m2],MCテーブル[許可]=1)</f>
        <v>19.5</v>
      </c>
      <c r="P7" s="19" cm="1">
        <f t="array" ref="P7:P328">_xlfn._xlws.FILTER(MCテーブル[M],MCテーブル[許可]=1)</f>
        <v>11763400</v>
      </c>
    </row>
    <row r="8" spans="2:16" x14ac:dyDescent="0.25">
      <c r="E8" s="1">
        <f t="shared" si="0"/>
        <v>2</v>
      </c>
      <c r="F8" s="10" t="str">
        <f t="shared" si="1"/>
        <v>MC-5-7.5</v>
      </c>
      <c r="G8" s="14">
        <f t="shared" ref="G8:G71" si="4">$G$3+ROUNDDOWN($E7/($I$4+1),0)*0.5</f>
        <v>5</v>
      </c>
      <c r="H8" s="14">
        <f t="shared" ref="H8:H71" si="5">IF(MOD(E8-1,$I$4+1)=0,$H$3,H7+0.5)</f>
        <v>7.5</v>
      </c>
      <c r="I8" s="4">
        <f t="shared" si="2"/>
        <v>20.75</v>
      </c>
      <c r="J8" s="2">
        <f t="shared" si="3"/>
        <v>12289900</v>
      </c>
      <c r="K8" s="22">
        <v>1</v>
      </c>
      <c r="N8" t="str">
        <v>MC-5-7.5</v>
      </c>
      <c r="O8">
        <v>20.75</v>
      </c>
      <c r="P8" s="19">
        <v>12289900</v>
      </c>
    </row>
    <row r="9" spans="2:16" x14ac:dyDescent="0.25">
      <c r="E9" s="1">
        <f t="shared" si="0"/>
        <v>3</v>
      </c>
      <c r="F9" s="10" t="str">
        <f t="shared" si="1"/>
        <v>MC-5-8</v>
      </c>
      <c r="G9" s="14">
        <f t="shared" si="4"/>
        <v>5</v>
      </c>
      <c r="H9" s="14">
        <f t="shared" si="5"/>
        <v>8</v>
      </c>
      <c r="I9" s="4">
        <f t="shared" si="2"/>
        <v>22</v>
      </c>
      <c r="J9" s="2">
        <f t="shared" si="3"/>
        <v>12816400</v>
      </c>
      <c r="K9" s="22">
        <v>1</v>
      </c>
      <c r="N9" t="str">
        <v>MC-5-8</v>
      </c>
      <c r="O9">
        <v>22</v>
      </c>
      <c r="P9" s="19">
        <v>12816400</v>
      </c>
    </row>
    <row r="10" spans="2:16" x14ac:dyDescent="0.25">
      <c r="E10" s="1">
        <f t="shared" si="0"/>
        <v>4</v>
      </c>
      <c r="F10" s="10" t="str">
        <f t="shared" si="1"/>
        <v>MC-5-8.5</v>
      </c>
      <c r="G10" s="14">
        <f t="shared" si="4"/>
        <v>5</v>
      </c>
      <c r="H10" s="14">
        <f t="shared" si="5"/>
        <v>8.5</v>
      </c>
      <c r="I10" s="4">
        <f t="shared" si="2"/>
        <v>23.25</v>
      </c>
      <c r="J10" s="2">
        <f t="shared" si="3"/>
        <v>13342900</v>
      </c>
      <c r="K10" s="22">
        <v>1</v>
      </c>
      <c r="N10" t="str">
        <v>MC-5-8.5</v>
      </c>
      <c r="O10">
        <v>23.25</v>
      </c>
      <c r="P10" s="19">
        <v>13342900</v>
      </c>
    </row>
    <row r="11" spans="2:16" x14ac:dyDescent="0.25">
      <c r="E11" s="1">
        <f t="shared" si="0"/>
        <v>5</v>
      </c>
      <c r="F11" s="10" t="str">
        <f t="shared" si="1"/>
        <v>MC-5-9</v>
      </c>
      <c r="G11" s="14">
        <f t="shared" si="4"/>
        <v>5</v>
      </c>
      <c r="H11" s="14">
        <f t="shared" si="5"/>
        <v>9</v>
      </c>
      <c r="I11" s="4">
        <f t="shared" si="2"/>
        <v>24.5</v>
      </c>
      <c r="J11" s="2">
        <f t="shared" si="3"/>
        <v>13869400</v>
      </c>
      <c r="K11" s="22">
        <v>1</v>
      </c>
      <c r="N11" t="str">
        <v>MC-5-9</v>
      </c>
      <c r="O11">
        <v>24.5</v>
      </c>
      <c r="P11" s="19">
        <v>13869400</v>
      </c>
    </row>
    <row r="12" spans="2:16" x14ac:dyDescent="0.25">
      <c r="E12" s="1">
        <f t="shared" si="0"/>
        <v>6</v>
      </c>
      <c r="F12" s="10" t="str">
        <f t="shared" si="1"/>
        <v>MC-5-9.5</v>
      </c>
      <c r="G12" s="14">
        <f t="shared" si="4"/>
        <v>5</v>
      </c>
      <c r="H12" s="14">
        <f t="shared" si="5"/>
        <v>9.5</v>
      </c>
      <c r="I12" s="4">
        <f t="shared" si="2"/>
        <v>25.75</v>
      </c>
      <c r="J12" s="2">
        <f t="shared" si="3"/>
        <v>14395900</v>
      </c>
      <c r="K12" s="22">
        <v>1</v>
      </c>
      <c r="N12" t="str">
        <v>MC-5-9.5</v>
      </c>
      <c r="O12">
        <v>25.75</v>
      </c>
      <c r="P12" s="19">
        <v>14395900</v>
      </c>
    </row>
    <row r="13" spans="2:16" x14ac:dyDescent="0.25">
      <c r="E13" s="1">
        <f t="shared" si="0"/>
        <v>7</v>
      </c>
      <c r="F13" s="10" t="str">
        <f t="shared" si="1"/>
        <v>MC-5-10</v>
      </c>
      <c r="G13" s="14">
        <f t="shared" si="4"/>
        <v>5</v>
      </c>
      <c r="H13" s="14">
        <f t="shared" si="5"/>
        <v>10</v>
      </c>
      <c r="I13" s="4">
        <f t="shared" si="2"/>
        <v>27</v>
      </c>
      <c r="J13" s="2">
        <f t="shared" si="3"/>
        <v>14922400</v>
      </c>
      <c r="K13" s="22">
        <v>1</v>
      </c>
      <c r="N13" t="str">
        <v>MC-5-10</v>
      </c>
      <c r="O13">
        <v>27</v>
      </c>
      <c r="P13" s="19">
        <v>14922400</v>
      </c>
    </row>
    <row r="14" spans="2:16" x14ac:dyDescent="0.25">
      <c r="E14" s="1">
        <f t="shared" si="0"/>
        <v>8</v>
      </c>
      <c r="F14" s="10" t="str">
        <f t="shared" si="1"/>
        <v>MC-5-10.5</v>
      </c>
      <c r="G14" s="14">
        <f t="shared" si="4"/>
        <v>5</v>
      </c>
      <c r="H14" s="14">
        <f t="shared" si="5"/>
        <v>10.5</v>
      </c>
      <c r="I14" s="4">
        <f t="shared" si="2"/>
        <v>28.25</v>
      </c>
      <c r="J14" s="2">
        <f t="shared" si="3"/>
        <v>15448900</v>
      </c>
      <c r="K14" s="22">
        <v>1</v>
      </c>
      <c r="N14" t="str">
        <v>MC-5-10.5</v>
      </c>
      <c r="O14">
        <v>28.25</v>
      </c>
      <c r="P14" s="19">
        <v>15448900</v>
      </c>
    </row>
    <row r="15" spans="2:16" x14ac:dyDescent="0.25">
      <c r="E15" s="1">
        <f t="shared" si="0"/>
        <v>9</v>
      </c>
      <c r="F15" s="10" t="str">
        <f t="shared" si="1"/>
        <v>MC-5-11</v>
      </c>
      <c r="G15" s="14">
        <f t="shared" si="4"/>
        <v>5</v>
      </c>
      <c r="H15" s="14">
        <f t="shared" si="5"/>
        <v>11</v>
      </c>
      <c r="I15" s="4">
        <f t="shared" si="2"/>
        <v>29.5</v>
      </c>
      <c r="J15" s="2">
        <f t="shared" si="3"/>
        <v>15975400</v>
      </c>
      <c r="K15" s="22">
        <v>1</v>
      </c>
      <c r="N15" t="str">
        <v>MC-5-11</v>
      </c>
      <c r="O15">
        <v>29.5</v>
      </c>
      <c r="P15" s="19">
        <v>15975400</v>
      </c>
    </row>
    <row r="16" spans="2:16" x14ac:dyDescent="0.25">
      <c r="E16" s="1">
        <f t="shared" si="0"/>
        <v>10</v>
      </c>
      <c r="F16" s="10" t="str">
        <f t="shared" si="1"/>
        <v>MC-5-11.5</v>
      </c>
      <c r="G16" s="14">
        <f t="shared" si="4"/>
        <v>5</v>
      </c>
      <c r="H16" s="14">
        <f t="shared" si="5"/>
        <v>11.5</v>
      </c>
      <c r="I16" s="4">
        <f t="shared" si="2"/>
        <v>30.75</v>
      </c>
      <c r="J16" s="2">
        <f t="shared" si="3"/>
        <v>16501900</v>
      </c>
      <c r="K16" s="22">
        <v>1</v>
      </c>
      <c r="N16" t="str">
        <v>MC-5-11.5</v>
      </c>
      <c r="O16">
        <v>30.75</v>
      </c>
      <c r="P16" s="19">
        <v>16501900</v>
      </c>
    </row>
    <row r="17" spans="5:16" x14ac:dyDescent="0.25">
      <c r="E17" s="1">
        <f t="shared" si="0"/>
        <v>11</v>
      </c>
      <c r="F17" s="10" t="str">
        <f t="shared" si="1"/>
        <v>MC-5-12</v>
      </c>
      <c r="G17" s="14">
        <f t="shared" si="4"/>
        <v>5</v>
      </c>
      <c r="H17" s="14">
        <f t="shared" si="5"/>
        <v>12</v>
      </c>
      <c r="I17" s="4">
        <f t="shared" si="2"/>
        <v>32</v>
      </c>
      <c r="J17" s="2">
        <f t="shared" si="3"/>
        <v>17028400</v>
      </c>
      <c r="K17" s="22">
        <v>1</v>
      </c>
      <c r="N17" t="str">
        <v>MC-5-12</v>
      </c>
      <c r="O17">
        <v>32</v>
      </c>
      <c r="P17" s="19">
        <v>17028400</v>
      </c>
    </row>
    <row r="18" spans="5:16" x14ac:dyDescent="0.25">
      <c r="E18" s="1">
        <f t="shared" si="0"/>
        <v>12</v>
      </c>
      <c r="F18" s="10" t="str">
        <f t="shared" si="1"/>
        <v>MC-5-12.5</v>
      </c>
      <c r="G18" s="14">
        <f t="shared" si="4"/>
        <v>5</v>
      </c>
      <c r="H18" s="14">
        <f t="shared" si="5"/>
        <v>12.5</v>
      </c>
      <c r="I18" s="4">
        <f t="shared" si="2"/>
        <v>33.25</v>
      </c>
      <c r="J18" s="2">
        <f t="shared" si="3"/>
        <v>17554900</v>
      </c>
      <c r="K18" s="22">
        <v>1</v>
      </c>
      <c r="N18" t="str">
        <v>MC-5-12.5</v>
      </c>
      <c r="O18">
        <v>33.25</v>
      </c>
      <c r="P18" s="19">
        <v>17554900</v>
      </c>
    </row>
    <row r="19" spans="5:16" x14ac:dyDescent="0.25">
      <c r="E19" s="1">
        <f t="shared" si="0"/>
        <v>13</v>
      </c>
      <c r="F19" s="10" t="str">
        <f t="shared" si="1"/>
        <v>MC-5-13</v>
      </c>
      <c r="G19" s="14">
        <f t="shared" si="4"/>
        <v>5</v>
      </c>
      <c r="H19" s="14">
        <f t="shared" si="5"/>
        <v>13</v>
      </c>
      <c r="I19" s="4">
        <f t="shared" si="2"/>
        <v>34.5</v>
      </c>
      <c r="J19" s="2">
        <f t="shared" si="3"/>
        <v>18081400</v>
      </c>
      <c r="K19" s="22">
        <v>1</v>
      </c>
      <c r="N19" t="str">
        <v>MC-5-13</v>
      </c>
      <c r="O19">
        <v>34.5</v>
      </c>
      <c r="P19" s="19">
        <v>18081400</v>
      </c>
    </row>
    <row r="20" spans="5:16" x14ac:dyDescent="0.25">
      <c r="E20" s="1">
        <f t="shared" si="0"/>
        <v>14</v>
      </c>
      <c r="F20" s="10" t="str">
        <f t="shared" si="1"/>
        <v>MC-5-13.5</v>
      </c>
      <c r="G20" s="14">
        <f t="shared" si="4"/>
        <v>5</v>
      </c>
      <c r="H20" s="14">
        <f t="shared" si="5"/>
        <v>13.5</v>
      </c>
      <c r="I20" s="4">
        <f t="shared" si="2"/>
        <v>35.75</v>
      </c>
      <c r="J20" s="2">
        <f t="shared" si="3"/>
        <v>18607900</v>
      </c>
      <c r="K20" s="22">
        <v>1</v>
      </c>
      <c r="N20" t="str">
        <v>MC-5-13.5</v>
      </c>
      <c r="O20">
        <v>35.75</v>
      </c>
      <c r="P20" s="19">
        <v>18607900</v>
      </c>
    </row>
    <row r="21" spans="5:16" x14ac:dyDescent="0.25">
      <c r="E21" s="1">
        <f t="shared" si="0"/>
        <v>15</v>
      </c>
      <c r="F21" s="10" t="str">
        <f t="shared" si="1"/>
        <v>MC-5-14</v>
      </c>
      <c r="G21" s="14">
        <f t="shared" si="4"/>
        <v>5</v>
      </c>
      <c r="H21" s="14">
        <f t="shared" si="5"/>
        <v>14</v>
      </c>
      <c r="I21" s="4">
        <f t="shared" si="2"/>
        <v>37</v>
      </c>
      <c r="J21" s="2">
        <f t="shared" si="3"/>
        <v>19134400</v>
      </c>
      <c r="K21" s="22">
        <v>1</v>
      </c>
      <c r="N21" t="str">
        <v>MC-5-14</v>
      </c>
      <c r="O21">
        <v>37</v>
      </c>
      <c r="P21" s="19">
        <v>19134400</v>
      </c>
    </row>
    <row r="22" spans="5:16" x14ac:dyDescent="0.25">
      <c r="E22" s="1">
        <f t="shared" si="0"/>
        <v>16</v>
      </c>
      <c r="F22" s="10" t="str">
        <f t="shared" si="1"/>
        <v>MC-5-14.5</v>
      </c>
      <c r="G22" s="14">
        <f t="shared" si="4"/>
        <v>5</v>
      </c>
      <c r="H22" s="14">
        <f t="shared" si="5"/>
        <v>14.5</v>
      </c>
      <c r="I22" s="4">
        <f t="shared" si="2"/>
        <v>38.25</v>
      </c>
      <c r="J22" s="2">
        <f t="shared" si="3"/>
        <v>19660900</v>
      </c>
      <c r="K22" s="22">
        <v>1</v>
      </c>
      <c r="N22" t="str">
        <v>MC-5-14.5</v>
      </c>
      <c r="O22">
        <v>38.25</v>
      </c>
      <c r="P22" s="19">
        <v>19660900</v>
      </c>
    </row>
    <row r="23" spans="5:16" x14ac:dyDescent="0.25">
      <c r="E23" s="1">
        <f t="shared" si="0"/>
        <v>17</v>
      </c>
      <c r="F23" s="10" t="str">
        <f t="shared" si="1"/>
        <v>MC-5-15</v>
      </c>
      <c r="G23" s="14">
        <f t="shared" si="4"/>
        <v>5</v>
      </c>
      <c r="H23" s="14">
        <f t="shared" si="5"/>
        <v>15</v>
      </c>
      <c r="I23" s="4">
        <f t="shared" si="2"/>
        <v>39.5</v>
      </c>
      <c r="J23" s="2">
        <f t="shared" si="3"/>
        <v>20187400</v>
      </c>
      <c r="K23" s="22">
        <v>1</v>
      </c>
      <c r="N23" t="str">
        <v>MC-5-15</v>
      </c>
      <c r="O23">
        <v>39.5</v>
      </c>
      <c r="P23" s="19">
        <v>20187400</v>
      </c>
    </row>
    <row r="24" spans="5:16" x14ac:dyDescent="0.25">
      <c r="E24" s="1">
        <f t="shared" si="0"/>
        <v>18</v>
      </c>
      <c r="F24" s="10" t="str">
        <f t="shared" si="1"/>
        <v>MC-5-15.5</v>
      </c>
      <c r="G24" s="14">
        <f t="shared" si="4"/>
        <v>5</v>
      </c>
      <c r="H24" s="14">
        <f t="shared" si="5"/>
        <v>15.5</v>
      </c>
      <c r="I24" s="4">
        <f t="shared" si="2"/>
        <v>40.75</v>
      </c>
      <c r="J24" s="2">
        <f t="shared" si="3"/>
        <v>20713900</v>
      </c>
      <c r="K24" s="22">
        <v>1</v>
      </c>
      <c r="N24" t="str">
        <v>MC-5-15.5</v>
      </c>
      <c r="O24">
        <v>40.75</v>
      </c>
      <c r="P24" s="19">
        <v>20713900</v>
      </c>
    </row>
    <row r="25" spans="5:16" x14ac:dyDescent="0.25">
      <c r="E25" s="1">
        <f t="shared" si="0"/>
        <v>19</v>
      </c>
      <c r="F25" s="10" t="str">
        <f t="shared" si="1"/>
        <v>MC-5-16</v>
      </c>
      <c r="G25" s="14">
        <f t="shared" si="4"/>
        <v>5</v>
      </c>
      <c r="H25" s="14">
        <f t="shared" si="5"/>
        <v>16</v>
      </c>
      <c r="I25" s="4">
        <f t="shared" si="2"/>
        <v>42</v>
      </c>
      <c r="J25" s="2">
        <f t="shared" si="3"/>
        <v>21240400</v>
      </c>
      <c r="K25" s="22">
        <v>1</v>
      </c>
      <c r="N25" t="str">
        <v>MC-5-16</v>
      </c>
      <c r="O25">
        <v>42</v>
      </c>
      <c r="P25" s="19">
        <v>21240400</v>
      </c>
    </row>
    <row r="26" spans="5:16" x14ac:dyDescent="0.25">
      <c r="E26" s="1">
        <f t="shared" si="0"/>
        <v>20</v>
      </c>
      <c r="F26" s="10" t="str">
        <f t="shared" si="1"/>
        <v>MC-5-16.5</v>
      </c>
      <c r="G26" s="14">
        <f t="shared" si="4"/>
        <v>5</v>
      </c>
      <c r="H26" s="14">
        <f t="shared" si="5"/>
        <v>16.5</v>
      </c>
      <c r="I26" s="4">
        <f t="shared" si="2"/>
        <v>43.25</v>
      </c>
      <c r="J26" s="2">
        <f t="shared" si="3"/>
        <v>21766900</v>
      </c>
      <c r="K26" s="22">
        <v>1</v>
      </c>
      <c r="N26" t="str">
        <v>MC-5-16.5</v>
      </c>
      <c r="O26">
        <v>43.25</v>
      </c>
      <c r="P26" s="19">
        <v>21766900</v>
      </c>
    </row>
    <row r="27" spans="5:16" x14ac:dyDescent="0.25">
      <c r="E27" s="1">
        <f t="shared" si="0"/>
        <v>21</v>
      </c>
      <c r="F27" s="10" t="str">
        <f t="shared" si="1"/>
        <v>MC-5-17</v>
      </c>
      <c r="G27" s="14">
        <f t="shared" si="4"/>
        <v>5</v>
      </c>
      <c r="H27" s="14">
        <f t="shared" si="5"/>
        <v>17</v>
      </c>
      <c r="I27" s="4">
        <f t="shared" si="2"/>
        <v>44.5</v>
      </c>
      <c r="J27" s="2">
        <f t="shared" si="3"/>
        <v>22293400</v>
      </c>
      <c r="K27" s="22">
        <v>1</v>
      </c>
      <c r="N27" t="str">
        <v>MC-5-17</v>
      </c>
      <c r="O27">
        <v>44.5</v>
      </c>
      <c r="P27" s="19">
        <v>22293400</v>
      </c>
    </row>
    <row r="28" spans="5:16" x14ac:dyDescent="0.25">
      <c r="E28" s="1">
        <f t="shared" si="0"/>
        <v>22</v>
      </c>
      <c r="F28" s="10" t="str">
        <f t="shared" si="1"/>
        <v>MC-5-17.5</v>
      </c>
      <c r="G28" s="14">
        <f t="shared" si="4"/>
        <v>5</v>
      </c>
      <c r="H28" s="14">
        <f t="shared" si="5"/>
        <v>17.5</v>
      </c>
      <c r="I28" s="4">
        <f t="shared" si="2"/>
        <v>45.75</v>
      </c>
      <c r="J28" s="2">
        <f t="shared" si="3"/>
        <v>22819900</v>
      </c>
      <c r="K28" s="22">
        <v>1</v>
      </c>
      <c r="N28" t="str">
        <v>MC-5-17.5</v>
      </c>
      <c r="O28">
        <v>45.75</v>
      </c>
      <c r="P28" s="19">
        <v>22819900</v>
      </c>
    </row>
    <row r="29" spans="5:16" x14ac:dyDescent="0.25">
      <c r="E29" s="1">
        <f t="shared" si="0"/>
        <v>23</v>
      </c>
      <c r="F29" s="10" t="str">
        <f t="shared" si="1"/>
        <v>MC-5-18</v>
      </c>
      <c r="G29" s="14">
        <f t="shared" si="4"/>
        <v>5</v>
      </c>
      <c r="H29" s="14">
        <f t="shared" si="5"/>
        <v>18</v>
      </c>
      <c r="I29" s="4">
        <f t="shared" si="2"/>
        <v>47</v>
      </c>
      <c r="J29" s="2">
        <f t="shared" si="3"/>
        <v>23346400</v>
      </c>
      <c r="K29" s="22">
        <v>1</v>
      </c>
      <c r="N29" t="str">
        <v>MC-5-18</v>
      </c>
      <c r="O29">
        <v>47</v>
      </c>
      <c r="P29" s="19">
        <v>23346400</v>
      </c>
    </row>
    <row r="30" spans="5:16" x14ac:dyDescent="0.25">
      <c r="E30" s="1">
        <f t="shared" si="0"/>
        <v>24</v>
      </c>
      <c r="F30" s="10" t="str">
        <f t="shared" si="1"/>
        <v>MC-5.5-7</v>
      </c>
      <c r="G30" s="14">
        <f t="shared" si="4"/>
        <v>5.5</v>
      </c>
      <c r="H30" s="14">
        <f t="shared" si="5"/>
        <v>7</v>
      </c>
      <c r="I30" s="4">
        <f t="shared" si="2"/>
        <v>21.25</v>
      </c>
      <c r="J30" s="2">
        <f t="shared" si="3"/>
        <v>12500500</v>
      </c>
      <c r="K30" s="22">
        <v>1</v>
      </c>
      <c r="N30" t="str">
        <v>MC-5.5-7</v>
      </c>
      <c r="O30">
        <v>21.25</v>
      </c>
      <c r="P30" s="19">
        <v>12500500</v>
      </c>
    </row>
    <row r="31" spans="5:16" x14ac:dyDescent="0.25">
      <c r="E31" s="1">
        <f t="shared" si="0"/>
        <v>25</v>
      </c>
      <c r="F31" s="10" t="str">
        <f t="shared" si="1"/>
        <v>MC-5.5-7.5</v>
      </c>
      <c r="G31" s="14">
        <f t="shared" si="4"/>
        <v>5.5</v>
      </c>
      <c r="H31" s="14">
        <f t="shared" si="5"/>
        <v>7.5</v>
      </c>
      <c r="I31" s="4">
        <f t="shared" si="2"/>
        <v>22.625</v>
      </c>
      <c r="J31" s="2">
        <f t="shared" si="3"/>
        <v>13079650</v>
      </c>
      <c r="K31" s="22">
        <v>1</v>
      </c>
      <c r="N31" t="str">
        <v>MC-5.5-7.5</v>
      </c>
      <c r="O31">
        <v>22.625</v>
      </c>
      <c r="P31" s="19">
        <v>13079650</v>
      </c>
    </row>
    <row r="32" spans="5:16" x14ac:dyDescent="0.25">
      <c r="E32" s="1">
        <f t="shared" si="0"/>
        <v>26</v>
      </c>
      <c r="F32" s="10" t="str">
        <f t="shared" si="1"/>
        <v>MC-5.5-8</v>
      </c>
      <c r="G32" s="14">
        <f t="shared" si="4"/>
        <v>5.5</v>
      </c>
      <c r="H32" s="14">
        <f t="shared" si="5"/>
        <v>8</v>
      </c>
      <c r="I32" s="4">
        <f t="shared" si="2"/>
        <v>24</v>
      </c>
      <c r="J32" s="2">
        <f t="shared" si="3"/>
        <v>13658800</v>
      </c>
      <c r="K32" s="22">
        <v>1</v>
      </c>
      <c r="N32" t="str">
        <v>MC-5.5-8</v>
      </c>
      <c r="O32">
        <v>24</v>
      </c>
      <c r="P32" s="19">
        <v>13658800</v>
      </c>
    </row>
    <row r="33" spans="5:16" x14ac:dyDescent="0.25">
      <c r="E33" s="1">
        <f t="shared" si="0"/>
        <v>27</v>
      </c>
      <c r="F33" s="10" t="str">
        <f t="shared" si="1"/>
        <v>MC-5.5-8.5</v>
      </c>
      <c r="G33" s="14">
        <f t="shared" si="4"/>
        <v>5.5</v>
      </c>
      <c r="H33" s="14">
        <f t="shared" si="5"/>
        <v>8.5</v>
      </c>
      <c r="I33" s="4">
        <f t="shared" si="2"/>
        <v>25.375</v>
      </c>
      <c r="J33" s="2">
        <f t="shared" si="3"/>
        <v>14237950</v>
      </c>
      <c r="K33" s="22">
        <v>1</v>
      </c>
      <c r="N33" t="str">
        <v>MC-5.5-8.5</v>
      </c>
      <c r="O33">
        <v>25.375</v>
      </c>
      <c r="P33" s="19">
        <v>14237950</v>
      </c>
    </row>
    <row r="34" spans="5:16" x14ac:dyDescent="0.25">
      <c r="E34" s="1">
        <f t="shared" si="0"/>
        <v>28</v>
      </c>
      <c r="F34" s="10" t="str">
        <f t="shared" si="1"/>
        <v>MC-5.5-9</v>
      </c>
      <c r="G34" s="14">
        <f t="shared" si="4"/>
        <v>5.5</v>
      </c>
      <c r="H34" s="14">
        <f t="shared" si="5"/>
        <v>9</v>
      </c>
      <c r="I34" s="4">
        <f t="shared" si="2"/>
        <v>26.75</v>
      </c>
      <c r="J34" s="2">
        <f t="shared" si="3"/>
        <v>14817100</v>
      </c>
      <c r="K34" s="22">
        <v>1</v>
      </c>
      <c r="N34" t="str">
        <v>MC-5.5-9</v>
      </c>
      <c r="O34">
        <v>26.75</v>
      </c>
      <c r="P34" s="19">
        <v>14817100</v>
      </c>
    </row>
    <row r="35" spans="5:16" x14ac:dyDescent="0.25">
      <c r="E35" s="1">
        <f t="shared" si="0"/>
        <v>29</v>
      </c>
      <c r="F35" s="10" t="str">
        <f t="shared" si="1"/>
        <v>MC-5.5-9.5</v>
      </c>
      <c r="G35" s="14">
        <f t="shared" si="4"/>
        <v>5.5</v>
      </c>
      <c r="H35" s="14">
        <f t="shared" si="5"/>
        <v>9.5</v>
      </c>
      <c r="I35" s="4">
        <f t="shared" si="2"/>
        <v>28.125</v>
      </c>
      <c r="J35" s="2">
        <f t="shared" si="3"/>
        <v>15396250</v>
      </c>
      <c r="K35" s="22">
        <v>1</v>
      </c>
      <c r="N35" t="str">
        <v>MC-5.5-9.5</v>
      </c>
      <c r="O35">
        <v>28.125</v>
      </c>
      <c r="P35" s="19">
        <v>15396250</v>
      </c>
    </row>
    <row r="36" spans="5:16" x14ac:dyDescent="0.25">
      <c r="E36" s="1">
        <f t="shared" si="0"/>
        <v>30</v>
      </c>
      <c r="F36" s="10" t="str">
        <f t="shared" si="1"/>
        <v>MC-5.5-10</v>
      </c>
      <c r="G36" s="14">
        <f t="shared" si="4"/>
        <v>5.5</v>
      </c>
      <c r="H36" s="14">
        <f t="shared" si="5"/>
        <v>10</v>
      </c>
      <c r="I36" s="4">
        <f t="shared" si="2"/>
        <v>29.5</v>
      </c>
      <c r="J36" s="2">
        <f t="shared" si="3"/>
        <v>15975400</v>
      </c>
      <c r="K36" s="22">
        <v>1</v>
      </c>
      <c r="N36" t="str">
        <v>MC-5.5-10</v>
      </c>
      <c r="O36">
        <v>29.5</v>
      </c>
      <c r="P36" s="19">
        <v>15975400</v>
      </c>
    </row>
    <row r="37" spans="5:16" x14ac:dyDescent="0.25">
      <c r="E37" s="1">
        <f t="shared" si="0"/>
        <v>31</v>
      </c>
      <c r="F37" s="10" t="str">
        <f t="shared" si="1"/>
        <v>MC-5.5-10.5</v>
      </c>
      <c r="G37" s="14">
        <f t="shared" si="4"/>
        <v>5.5</v>
      </c>
      <c r="H37" s="14">
        <f t="shared" si="5"/>
        <v>10.5</v>
      </c>
      <c r="I37" s="4">
        <f t="shared" si="2"/>
        <v>30.875</v>
      </c>
      <c r="J37" s="2">
        <f t="shared" si="3"/>
        <v>16554550</v>
      </c>
      <c r="K37" s="22">
        <v>1</v>
      </c>
      <c r="N37" t="str">
        <v>MC-5.5-10.5</v>
      </c>
      <c r="O37">
        <v>30.875</v>
      </c>
      <c r="P37" s="19">
        <v>16554550</v>
      </c>
    </row>
    <row r="38" spans="5:16" x14ac:dyDescent="0.25">
      <c r="E38" s="1">
        <f t="shared" si="0"/>
        <v>32</v>
      </c>
      <c r="F38" s="10" t="str">
        <f t="shared" si="1"/>
        <v>MC-5.5-11</v>
      </c>
      <c r="G38" s="14">
        <f t="shared" si="4"/>
        <v>5.5</v>
      </c>
      <c r="H38" s="14">
        <f t="shared" si="5"/>
        <v>11</v>
      </c>
      <c r="I38" s="4">
        <f t="shared" si="2"/>
        <v>32.25</v>
      </c>
      <c r="J38" s="2">
        <f t="shared" si="3"/>
        <v>17133700</v>
      </c>
      <c r="K38" s="22">
        <v>1</v>
      </c>
      <c r="N38" t="str">
        <v>MC-5.5-11</v>
      </c>
      <c r="O38">
        <v>32.25</v>
      </c>
      <c r="P38" s="19">
        <v>17133700</v>
      </c>
    </row>
    <row r="39" spans="5:16" x14ac:dyDescent="0.25">
      <c r="E39" s="1">
        <f t="shared" si="0"/>
        <v>33</v>
      </c>
      <c r="F39" s="10" t="str">
        <f t="shared" si="1"/>
        <v>MC-5.5-11.5</v>
      </c>
      <c r="G39" s="14">
        <f t="shared" si="4"/>
        <v>5.5</v>
      </c>
      <c r="H39" s="14">
        <f t="shared" si="5"/>
        <v>11.5</v>
      </c>
      <c r="I39" s="4">
        <f t="shared" si="2"/>
        <v>33.625</v>
      </c>
      <c r="J39" s="2">
        <f t="shared" si="3"/>
        <v>17712850</v>
      </c>
      <c r="K39" s="22">
        <v>1</v>
      </c>
      <c r="N39" t="str">
        <v>MC-5.5-11.5</v>
      </c>
      <c r="O39">
        <v>33.625</v>
      </c>
      <c r="P39" s="19">
        <v>17712850</v>
      </c>
    </row>
    <row r="40" spans="5:16" x14ac:dyDescent="0.25">
      <c r="E40" s="1">
        <f t="shared" si="0"/>
        <v>34</v>
      </c>
      <c r="F40" s="10" t="str">
        <f t="shared" si="1"/>
        <v>MC-5.5-12</v>
      </c>
      <c r="G40" s="14">
        <f t="shared" si="4"/>
        <v>5.5</v>
      </c>
      <c r="H40" s="14">
        <f t="shared" si="5"/>
        <v>12</v>
      </c>
      <c r="I40" s="4">
        <f t="shared" si="2"/>
        <v>35</v>
      </c>
      <c r="J40" s="2">
        <f t="shared" si="3"/>
        <v>18292000</v>
      </c>
      <c r="K40" s="22">
        <v>1</v>
      </c>
      <c r="N40" t="str">
        <v>MC-5.5-12</v>
      </c>
      <c r="O40">
        <v>35</v>
      </c>
      <c r="P40" s="19">
        <v>18292000</v>
      </c>
    </row>
    <row r="41" spans="5:16" x14ac:dyDescent="0.25">
      <c r="E41" s="1">
        <f t="shared" si="0"/>
        <v>35</v>
      </c>
      <c r="F41" s="10" t="str">
        <f t="shared" si="1"/>
        <v>MC-5.5-12.5</v>
      </c>
      <c r="G41" s="14">
        <f t="shared" si="4"/>
        <v>5.5</v>
      </c>
      <c r="H41" s="14">
        <f t="shared" si="5"/>
        <v>12.5</v>
      </c>
      <c r="I41" s="4">
        <f t="shared" si="2"/>
        <v>36.375</v>
      </c>
      <c r="J41" s="2">
        <f t="shared" si="3"/>
        <v>18871150</v>
      </c>
      <c r="K41" s="22">
        <v>1</v>
      </c>
      <c r="N41" t="str">
        <v>MC-5.5-12.5</v>
      </c>
      <c r="O41">
        <v>36.375</v>
      </c>
      <c r="P41" s="19">
        <v>18871150</v>
      </c>
    </row>
    <row r="42" spans="5:16" x14ac:dyDescent="0.25">
      <c r="E42" s="1">
        <f t="shared" si="0"/>
        <v>36</v>
      </c>
      <c r="F42" s="10" t="str">
        <f t="shared" si="1"/>
        <v>MC-5.5-13</v>
      </c>
      <c r="G42" s="14">
        <f t="shared" si="4"/>
        <v>5.5</v>
      </c>
      <c r="H42" s="14">
        <f t="shared" si="5"/>
        <v>13</v>
      </c>
      <c r="I42" s="4">
        <f t="shared" si="2"/>
        <v>37.75</v>
      </c>
      <c r="J42" s="2">
        <f t="shared" si="3"/>
        <v>19450300</v>
      </c>
      <c r="K42" s="22">
        <v>1</v>
      </c>
      <c r="N42" t="str">
        <v>MC-5.5-13</v>
      </c>
      <c r="O42">
        <v>37.75</v>
      </c>
      <c r="P42" s="19">
        <v>19450300</v>
      </c>
    </row>
    <row r="43" spans="5:16" x14ac:dyDescent="0.25">
      <c r="E43" s="1">
        <f t="shared" si="0"/>
        <v>37</v>
      </c>
      <c r="F43" s="10" t="str">
        <f t="shared" si="1"/>
        <v>MC-5.5-13.5</v>
      </c>
      <c r="G43" s="14">
        <f t="shared" si="4"/>
        <v>5.5</v>
      </c>
      <c r="H43" s="14">
        <f t="shared" si="5"/>
        <v>13.5</v>
      </c>
      <c r="I43" s="4">
        <f t="shared" si="2"/>
        <v>39.125</v>
      </c>
      <c r="J43" s="2">
        <f t="shared" si="3"/>
        <v>20029450</v>
      </c>
      <c r="K43" s="22">
        <v>1</v>
      </c>
      <c r="N43" t="str">
        <v>MC-5.5-13.5</v>
      </c>
      <c r="O43">
        <v>39.125</v>
      </c>
      <c r="P43" s="19">
        <v>20029450</v>
      </c>
    </row>
    <row r="44" spans="5:16" x14ac:dyDescent="0.25">
      <c r="E44" s="1">
        <f t="shared" si="0"/>
        <v>38</v>
      </c>
      <c r="F44" s="10" t="str">
        <f t="shared" si="1"/>
        <v>MC-5.5-14</v>
      </c>
      <c r="G44" s="14">
        <f t="shared" si="4"/>
        <v>5.5</v>
      </c>
      <c r="H44" s="14">
        <f t="shared" si="5"/>
        <v>14</v>
      </c>
      <c r="I44" s="4">
        <f t="shared" si="2"/>
        <v>40.5</v>
      </c>
      <c r="J44" s="2">
        <f t="shared" si="3"/>
        <v>20608600</v>
      </c>
      <c r="K44" s="22">
        <v>1</v>
      </c>
      <c r="N44" t="str">
        <v>MC-5.5-14</v>
      </c>
      <c r="O44">
        <v>40.5</v>
      </c>
      <c r="P44" s="19">
        <v>20608600</v>
      </c>
    </row>
    <row r="45" spans="5:16" x14ac:dyDescent="0.25">
      <c r="E45" s="1">
        <f t="shared" si="0"/>
        <v>39</v>
      </c>
      <c r="F45" s="10" t="str">
        <f t="shared" si="1"/>
        <v>MC-5.5-14.5</v>
      </c>
      <c r="G45" s="14">
        <f t="shared" si="4"/>
        <v>5.5</v>
      </c>
      <c r="H45" s="14">
        <f t="shared" si="5"/>
        <v>14.5</v>
      </c>
      <c r="I45" s="4">
        <f t="shared" si="2"/>
        <v>41.875</v>
      </c>
      <c r="J45" s="2">
        <f t="shared" si="3"/>
        <v>21187750</v>
      </c>
      <c r="K45" s="22">
        <v>1</v>
      </c>
      <c r="N45" t="str">
        <v>MC-5.5-14.5</v>
      </c>
      <c r="O45">
        <v>41.875</v>
      </c>
      <c r="P45" s="19">
        <v>21187750</v>
      </c>
    </row>
    <row r="46" spans="5:16" x14ac:dyDescent="0.25">
      <c r="E46" s="1">
        <f t="shared" si="0"/>
        <v>40</v>
      </c>
      <c r="F46" s="10" t="str">
        <f t="shared" si="1"/>
        <v>MC-5.5-15</v>
      </c>
      <c r="G46" s="14">
        <f t="shared" si="4"/>
        <v>5.5</v>
      </c>
      <c r="H46" s="14">
        <f t="shared" si="5"/>
        <v>15</v>
      </c>
      <c r="I46" s="4">
        <f t="shared" si="2"/>
        <v>43.25</v>
      </c>
      <c r="J46" s="2">
        <f t="shared" si="3"/>
        <v>21766900</v>
      </c>
      <c r="K46" s="22">
        <v>1</v>
      </c>
      <c r="N46" t="str">
        <v>MC-5.5-15</v>
      </c>
      <c r="O46">
        <v>43.25</v>
      </c>
      <c r="P46" s="19">
        <v>21766900</v>
      </c>
    </row>
    <row r="47" spans="5:16" x14ac:dyDescent="0.25">
      <c r="E47" s="1">
        <f t="shared" si="0"/>
        <v>41</v>
      </c>
      <c r="F47" s="10" t="str">
        <f t="shared" si="1"/>
        <v>MC-5.5-15.5</v>
      </c>
      <c r="G47" s="14">
        <f t="shared" si="4"/>
        <v>5.5</v>
      </c>
      <c r="H47" s="14">
        <f t="shared" si="5"/>
        <v>15.5</v>
      </c>
      <c r="I47" s="4">
        <f t="shared" si="2"/>
        <v>44.625</v>
      </c>
      <c r="J47" s="2">
        <f t="shared" si="3"/>
        <v>22346050</v>
      </c>
      <c r="K47" s="22">
        <v>1</v>
      </c>
      <c r="N47" t="str">
        <v>MC-5.5-15.5</v>
      </c>
      <c r="O47">
        <v>44.625</v>
      </c>
      <c r="P47" s="19">
        <v>22346050</v>
      </c>
    </row>
    <row r="48" spans="5:16" x14ac:dyDescent="0.25">
      <c r="E48" s="1">
        <f t="shared" si="0"/>
        <v>42</v>
      </c>
      <c r="F48" s="10" t="str">
        <f t="shared" si="1"/>
        <v>MC-5.5-16</v>
      </c>
      <c r="G48" s="14">
        <f t="shared" si="4"/>
        <v>5.5</v>
      </c>
      <c r="H48" s="14">
        <f t="shared" si="5"/>
        <v>16</v>
      </c>
      <c r="I48" s="4">
        <f t="shared" si="2"/>
        <v>46</v>
      </c>
      <c r="J48" s="2">
        <f t="shared" si="3"/>
        <v>22925200</v>
      </c>
      <c r="K48" s="22">
        <v>1</v>
      </c>
      <c r="N48" t="str">
        <v>MC-5.5-16</v>
      </c>
      <c r="O48">
        <v>46</v>
      </c>
      <c r="P48" s="19">
        <v>22925200</v>
      </c>
    </row>
    <row r="49" spans="5:16" x14ac:dyDescent="0.25">
      <c r="E49" s="1">
        <f t="shared" si="0"/>
        <v>43</v>
      </c>
      <c r="F49" s="10" t="str">
        <f t="shared" si="1"/>
        <v>MC-5.5-16.5</v>
      </c>
      <c r="G49" s="14">
        <f t="shared" si="4"/>
        <v>5.5</v>
      </c>
      <c r="H49" s="14">
        <f t="shared" si="5"/>
        <v>16.5</v>
      </c>
      <c r="I49" s="4">
        <f t="shared" si="2"/>
        <v>47.375</v>
      </c>
      <c r="J49" s="2">
        <f t="shared" si="3"/>
        <v>23504350</v>
      </c>
      <c r="K49" s="22">
        <v>1</v>
      </c>
      <c r="N49" t="str">
        <v>MC-5.5-16.5</v>
      </c>
      <c r="O49">
        <v>47.375</v>
      </c>
      <c r="P49" s="19">
        <v>23504350</v>
      </c>
    </row>
    <row r="50" spans="5:16" x14ac:dyDescent="0.25">
      <c r="E50" s="1">
        <f t="shared" si="0"/>
        <v>44</v>
      </c>
      <c r="F50" s="10" t="str">
        <f t="shared" si="1"/>
        <v>MC-5.5-17</v>
      </c>
      <c r="G50" s="14">
        <f t="shared" si="4"/>
        <v>5.5</v>
      </c>
      <c r="H50" s="14">
        <f t="shared" si="5"/>
        <v>17</v>
      </c>
      <c r="I50" s="4">
        <f t="shared" si="2"/>
        <v>48.75</v>
      </c>
      <c r="J50" s="2">
        <f t="shared" si="3"/>
        <v>24083500</v>
      </c>
      <c r="K50" s="22">
        <v>1</v>
      </c>
      <c r="N50" t="str">
        <v>MC-5.5-17</v>
      </c>
      <c r="O50">
        <v>48.75</v>
      </c>
      <c r="P50" s="19">
        <v>24083500</v>
      </c>
    </row>
    <row r="51" spans="5:16" x14ac:dyDescent="0.25">
      <c r="E51" s="1">
        <f t="shared" si="0"/>
        <v>45</v>
      </c>
      <c r="F51" s="10" t="str">
        <f t="shared" si="1"/>
        <v>MC-5.5-17.5</v>
      </c>
      <c r="G51" s="14">
        <f t="shared" si="4"/>
        <v>5.5</v>
      </c>
      <c r="H51" s="14">
        <f t="shared" si="5"/>
        <v>17.5</v>
      </c>
      <c r="I51" s="4">
        <f t="shared" si="2"/>
        <v>50.125</v>
      </c>
      <c r="J51" s="2">
        <f t="shared" si="3"/>
        <v>24662650</v>
      </c>
      <c r="K51" s="22">
        <v>1</v>
      </c>
      <c r="N51" t="str">
        <v>MC-5.5-17.5</v>
      </c>
      <c r="O51">
        <v>50.125</v>
      </c>
      <c r="P51" s="19">
        <v>24662650</v>
      </c>
    </row>
    <row r="52" spans="5:16" x14ac:dyDescent="0.25">
      <c r="E52" s="1">
        <f t="shared" si="0"/>
        <v>46</v>
      </c>
      <c r="F52" s="10" t="str">
        <f t="shared" si="1"/>
        <v>MC-5.5-18</v>
      </c>
      <c r="G52" s="14">
        <f t="shared" si="4"/>
        <v>5.5</v>
      </c>
      <c r="H52" s="14">
        <f t="shared" si="5"/>
        <v>18</v>
      </c>
      <c r="I52" s="4">
        <f t="shared" si="2"/>
        <v>51.5</v>
      </c>
      <c r="J52" s="2">
        <f t="shared" si="3"/>
        <v>25241800</v>
      </c>
      <c r="K52" s="22">
        <v>1</v>
      </c>
      <c r="N52" t="str">
        <v>MC-5.5-18</v>
      </c>
      <c r="O52">
        <v>51.5</v>
      </c>
      <c r="P52" s="19">
        <v>25241800</v>
      </c>
    </row>
    <row r="53" spans="5:16" x14ac:dyDescent="0.25">
      <c r="E53" s="1">
        <f t="shared" si="0"/>
        <v>47</v>
      </c>
      <c r="F53" s="10" t="str">
        <f t="shared" si="1"/>
        <v>MC-6-7</v>
      </c>
      <c r="G53" s="14">
        <f t="shared" si="4"/>
        <v>6</v>
      </c>
      <c r="H53" s="14">
        <f t="shared" si="5"/>
        <v>7</v>
      </c>
      <c r="I53" s="4">
        <f t="shared" si="2"/>
        <v>23</v>
      </c>
      <c r="J53" s="2">
        <f t="shared" si="3"/>
        <v>13237600</v>
      </c>
      <c r="K53" s="22">
        <v>1</v>
      </c>
      <c r="N53" t="str">
        <v>MC-6-7</v>
      </c>
      <c r="O53">
        <v>23</v>
      </c>
      <c r="P53" s="19">
        <v>13237600</v>
      </c>
    </row>
    <row r="54" spans="5:16" x14ac:dyDescent="0.25">
      <c r="E54" s="1">
        <f t="shared" si="0"/>
        <v>48</v>
      </c>
      <c r="F54" s="10" t="str">
        <f t="shared" si="1"/>
        <v>MC-6-7.5</v>
      </c>
      <c r="G54" s="14">
        <f t="shared" si="4"/>
        <v>6</v>
      </c>
      <c r="H54" s="14">
        <f t="shared" si="5"/>
        <v>7.5</v>
      </c>
      <c r="I54" s="4">
        <f t="shared" si="2"/>
        <v>24.5</v>
      </c>
      <c r="J54" s="2">
        <f t="shared" si="3"/>
        <v>13869400</v>
      </c>
      <c r="K54" s="22">
        <v>1</v>
      </c>
      <c r="N54" t="str">
        <v>MC-6-7.5</v>
      </c>
      <c r="O54">
        <v>24.5</v>
      </c>
      <c r="P54" s="19">
        <v>13869400</v>
      </c>
    </row>
    <row r="55" spans="5:16" x14ac:dyDescent="0.25">
      <c r="E55" s="1">
        <f t="shared" si="0"/>
        <v>49</v>
      </c>
      <c r="F55" s="10" t="str">
        <f t="shared" si="1"/>
        <v>MC-6-8</v>
      </c>
      <c r="G55" s="14">
        <f t="shared" si="4"/>
        <v>6</v>
      </c>
      <c r="H55" s="14">
        <f t="shared" si="5"/>
        <v>8</v>
      </c>
      <c r="I55" s="4">
        <f t="shared" si="2"/>
        <v>26</v>
      </c>
      <c r="J55" s="2">
        <f t="shared" si="3"/>
        <v>14501200</v>
      </c>
      <c r="K55" s="22">
        <v>1</v>
      </c>
      <c r="N55" t="str">
        <v>MC-6-8</v>
      </c>
      <c r="O55">
        <v>26</v>
      </c>
      <c r="P55" s="19">
        <v>14501200</v>
      </c>
    </row>
    <row r="56" spans="5:16" x14ac:dyDescent="0.25">
      <c r="E56" s="1">
        <f t="shared" si="0"/>
        <v>50</v>
      </c>
      <c r="F56" s="10" t="str">
        <f t="shared" si="1"/>
        <v>MC-6-8.5</v>
      </c>
      <c r="G56" s="14">
        <f t="shared" si="4"/>
        <v>6</v>
      </c>
      <c r="H56" s="14">
        <f t="shared" si="5"/>
        <v>8.5</v>
      </c>
      <c r="I56" s="4">
        <f t="shared" si="2"/>
        <v>27.5</v>
      </c>
      <c r="J56" s="2">
        <f t="shared" si="3"/>
        <v>15133000</v>
      </c>
      <c r="K56" s="22">
        <v>1</v>
      </c>
      <c r="N56" t="str">
        <v>MC-6-8.5</v>
      </c>
      <c r="O56">
        <v>27.5</v>
      </c>
      <c r="P56" s="19">
        <v>15133000</v>
      </c>
    </row>
    <row r="57" spans="5:16" x14ac:dyDescent="0.25">
      <c r="E57" s="1">
        <f t="shared" si="0"/>
        <v>51</v>
      </c>
      <c r="F57" s="10" t="str">
        <f t="shared" si="1"/>
        <v>MC-6-9</v>
      </c>
      <c r="G57" s="14">
        <f t="shared" si="4"/>
        <v>6</v>
      </c>
      <c r="H57" s="14">
        <f t="shared" si="5"/>
        <v>9</v>
      </c>
      <c r="I57" s="4">
        <f t="shared" si="2"/>
        <v>29</v>
      </c>
      <c r="J57" s="2">
        <f t="shared" si="3"/>
        <v>15764800</v>
      </c>
      <c r="K57" s="22">
        <v>1</v>
      </c>
      <c r="N57" t="str">
        <v>MC-6-9</v>
      </c>
      <c r="O57">
        <v>29</v>
      </c>
      <c r="P57" s="19">
        <v>15764800</v>
      </c>
    </row>
    <row r="58" spans="5:16" x14ac:dyDescent="0.25">
      <c r="E58" s="1">
        <f t="shared" si="0"/>
        <v>52</v>
      </c>
      <c r="F58" s="10" t="str">
        <f t="shared" si="1"/>
        <v>MC-6-9.5</v>
      </c>
      <c r="G58" s="14">
        <f t="shared" si="4"/>
        <v>6</v>
      </c>
      <c r="H58" s="14">
        <f t="shared" si="5"/>
        <v>9.5</v>
      </c>
      <c r="I58" s="4">
        <f t="shared" si="2"/>
        <v>30.5</v>
      </c>
      <c r="J58" s="2">
        <f t="shared" si="3"/>
        <v>16396600</v>
      </c>
      <c r="K58" s="22">
        <v>1</v>
      </c>
      <c r="N58" t="str">
        <v>MC-6-9.5</v>
      </c>
      <c r="O58">
        <v>30.5</v>
      </c>
      <c r="P58" s="19">
        <v>16396600</v>
      </c>
    </row>
    <row r="59" spans="5:16" x14ac:dyDescent="0.25">
      <c r="E59" s="1">
        <f t="shared" si="0"/>
        <v>53</v>
      </c>
      <c r="F59" s="10" t="str">
        <f t="shared" si="1"/>
        <v>MC-6-10</v>
      </c>
      <c r="G59" s="14">
        <f t="shared" si="4"/>
        <v>6</v>
      </c>
      <c r="H59" s="14">
        <f t="shared" si="5"/>
        <v>10</v>
      </c>
      <c r="I59" s="4">
        <f t="shared" si="2"/>
        <v>32</v>
      </c>
      <c r="J59" s="2">
        <f t="shared" si="3"/>
        <v>17028400</v>
      </c>
      <c r="K59" s="22">
        <v>1</v>
      </c>
      <c r="N59" t="str">
        <v>MC-6-10</v>
      </c>
      <c r="O59">
        <v>32</v>
      </c>
      <c r="P59" s="19">
        <v>17028400</v>
      </c>
    </row>
    <row r="60" spans="5:16" x14ac:dyDescent="0.25">
      <c r="E60" s="1">
        <f t="shared" si="0"/>
        <v>54</v>
      </c>
      <c r="F60" s="10" t="str">
        <f t="shared" si="1"/>
        <v>MC-6-10.5</v>
      </c>
      <c r="G60" s="14">
        <f t="shared" si="4"/>
        <v>6</v>
      </c>
      <c r="H60" s="14">
        <f t="shared" si="5"/>
        <v>10.5</v>
      </c>
      <c r="I60" s="4">
        <f t="shared" si="2"/>
        <v>33.5</v>
      </c>
      <c r="J60" s="2">
        <f t="shared" si="3"/>
        <v>17660200</v>
      </c>
      <c r="K60" s="22">
        <v>1</v>
      </c>
      <c r="N60" t="str">
        <v>MC-6-10.5</v>
      </c>
      <c r="O60">
        <v>33.5</v>
      </c>
      <c r="P60" s="19">
        <v>17660200</v>
      </c>
    </row>
    <row r="61" spans="5:16" x14ac:dyDescent="0.25">
      <c r="E61" s="1">
        <f t="shared" si="0"/>
        <v>55</v>
      </c>
      <c r="F61" s="10" t="str">
        <f t="shared" si="1"/>
        <v>MC-6-11</v>
      </c>
      <c r="G61" s="14">
        <f t="shared" si="4"/>
        <v>6</v>
      </c>
      <c r="H61" s="14">
        <f t="shared" si="5"/>
        <v>11</v>
      </c>
      <c r="I61" s="4">
        <f t="shared" si="2"/>
        <v>35</v>
      </c>
      <c r="J61" s="2">
        <f t="shared" si="3"/>
        <v>18292000</v>
      </c>
      <c r="K61" s="22">
        <v>1</v>
      </c>
      <c r="N61" t="str">
        <v>MC-6-11</v>
      </c>
      <c r="O61">
        <v>35</v>
      </c>
      <c r="P61" s="19">
        <v>18292000</v>
      </c>
    </row>
    <row r="62" spans="5:16" x14ac:dyDescent="0.25">
      <c r="E62" s="1">
        <f t="shared" si="0"/>
        <v>56</v>
      </c>
      <c r="F62" s="10" t="str">
        <f t="shared" si="1"/>
        <v>MC-6-11.5</v>
      </c>
      <c r="G62" s="14">
        <f t="shared" si="4"/>
        <v>6</v>
      </c>
      <c r="H62" s="14">
        <f t="shared" si="5"/>
        <v>11.5</v>
      </c>
      <c r="I62" s="4">
        <f t="shared" si="2"/>
        <v>36.5</v>
      </c>
      <c r="J62" s="2">
        <f t="shared" si="3"/>
        <v>18923800</v>
      </c>
      <c r="K62" s="22">
        <v>1</v>
      </c>
      <c r="N62" t="str">
        <v>MC-6-11.5</v>
      </c>
      <c r="O62">
        <v>36.5</v>
      </c>
      <c r="P62" s="19">
        <v>18923800</v>
      </c>
    </row>
    <row r="63" spans="5:16" x14ac:dyDescent="0.25">
      <c r="E63" s="1">
        <f t="shared" si="0"/>
        <v>57</v>
      </c>
      <c r="F63" s="10" t="str">
        <f t="shared" si="1"/>
        <v>MC-6-12</v>
      </c>
      <c r="G63" s="14">
        <f t="shared" si="4"/>
        <v>6</v>
      </c>
      <c r="H63" s="14">
        <f t="shared" si="5"/>
        <v>12</v>
      </c>
      <c r="I63" s="4">
        <f t="shared" si="2"/>
        <v>38</v>
      </c>
      <c r="J63" s="2">
        <f t="shared" si="3"/>
        <v>19555600</v>
      </c>
      <c r="K63" s="22">
        <v>1</v>
      </c>
      <c r="N63" t="str">
        <v>MC-6-12</v>
      </c>
      <c r="O63">
        <v>38</v>
      </c>
      <c r="P63" s="19">
        <v>19555600</v>
      </c>
    </row>
    <row r="64" spans="5:16" x14ac:dyDescent="0.25">
      <c r="E64" s="1">
        <f t="shared" si="0"/>
        <v>58</v>
      </c>
      <c r="F64" s="10" t="str">
        <f t="shared" si="1"/>
        <v>MC-6-12.5</v>
      </c>
      <c r="G64" s="14">
        <f t="shared" si="4"/>
        <v>6</v>
      </c>
      <c r="H64" s="14">
        <f t="shared" si="5"/>
        <v>12.5</v>
      </c>
      <c r="I64" s="4">
        <f t="shared" si="2"/>
        <v>39.5</v>
      </c>
      <c r="J64" s="2">
        <f t="shared" si="3"/>
        <v>20187400</v>
      </c>
      <c r="K64" s="22">
        <v>1</v>
      </c>
      <c r="N64" t="str">
        <v>MC-6-12.5</v>
      </c>
      <c r="O64">
        <v>39.5</v>
      </c>
      <c r="P64" s="19">
        <v>20187400</v>
      </c>
    </row>
    <row r="65" spans="5:16" x14ac:dyDescent="0.25">
      <c r="E65" s="1">
        <f t="shared" si="0"/>
        <v>59</v>
      </c>
      <c r="F65" s="10" t="str">
        <f t="shared" si="1"/>
        <v>MC-6-13</v>
      </c>
      <c r="G65" s="14">
        <f t="shared" si="4"/>
        <v>6</v>
      </c>
      <c r="H65" s="14">
        <f t="shared" si="5"/>
        <v>13</v>
      </c>
      <c r="I65" s="4">
        <f t="shared" si="2"/>
        <v>41</v>
      </c>
      <c r="J65" s="2">
        <f t="shared" si="3"/>
        <v>20819200</v>
      </c>
      <c r="K65" s="22">
        <v>1</v>
      </c>
      <c r="N65" t="str">
        <v>MC-6-13</v>
      </c>
      <c r="O65">
        <v>41</v>
      </c>
      <c r="P65" s="19">
        <v>20819200</v>
      </c>
    </row>
    <row r="66" spans="5:16" x14ac:dyDescent="0.25">
      <c r="E66" s="1">
        <f t="shared" si="0"/>
        <v>60</v>
      </c>
      <c r="F66" s="10" t="str">
        <f t="shared" si="1"/>
        <v>MC-6-13.5</v>
      </c>
      <c r="G66" s="14">
        <f t="shared" si="4"/>
        <v>6</v>
      </c>
      <c r="H66" s="14">
        <f t="shared" si="5"/>
        <v>13.5</v>
      </c>
      <c r="I66" s="4">
        <f t="shared" si="2"/>
        <v>42.5</v>
      </c>
      <c r="J66" s="2">
        <f t="shared" si="3"/>
        <v>21451000</v>
      </c>
      <c r="K66" s="22">
        <v>1</v>
      </c>
      <c r="N66" t="str">
        <v>MC-6-13.5</v>
      </c>
      <c r="O66">
        <v>42.5</v>
      </c>
      <c r="P66" s="19">
        <v>21451000</v>
      </c>
    </row>
    <row r="67" spans="5:16" x14ac:dyDescent="0.25">
      <c r="E67" s="1">
        <f t="shared" si="0"/>
        <v>61</v>
      </c>
      <c r="F67" s="10" t="str">
        <f t="shared" si="1"/>
        <v>MC-6-14</v>
      </c>
      <c r="G67" s="14">
        <f t="shared" si="4"/>
        <v>6</v>
      </c>
      <c r="H67" s="14">
        <f t="shared" si="5"/>
        <v>14</v>
      </c>
      <c r="I67" s="4">
        <f t="shared" si="2"/>
        <v>44</v>
      </c>
      <c r="J67" s="2">
        <f t="shared" si="3"/>
        <v>22082800</v>
      </c>
      <c r="K67" s="22">
        <v>1</v>
      </c>
      <c r="N67" t="str">
        <v>MC-6-14</v>
      </c>
      <c r="O67">
        <v>44</v>
      </c>
      <c r="P67" s="19">
        <v>22082800</v>
      </c>
    </row>
    <row r="68" spans="5:16" x14ac:dyDescent="0.25">
      <c r="E68" s="1">
        <f t="shared" si="0"/>
        <v>62</v>
      </c>
      <c r="F68" s="10" t="str">
        <f t="shared" si="1"/>
        <v>MC-6-14.5</v>
      </c>
      <c r="G68" s="14">
        <f t="shared" si="4"/>
        <v>6</v>
      </c>
      <c r="H68" s="14">
        <f t="shared" si="5"/>
        <v>14.5</v>
      </c>
      <c r="I68" s="4">
        <f t="shared" si="2"/>
        <v>45.5</v>
      </c>
      <c r="J68" s="2">
        <f t="shared" si="3"/>
        <v>22714600</v>
      </c>
      <c r="K68" s="22">
        <v>1</v>
      </c>
      <c r="N68" t="str">
        <v>MC-6-14.5</v>
      </c>
      <c r="O68">
        <v>45.5</v>
      </c>
      <c r="P68" s="19">
        <v>22714600</v>
      </c>
    </row>
    <row r="69" spans="5:16" x14ac:dyDescent="0.25">
      <c r="E69" s="1">
        <f t="shared" si="0"/>
        <v>63</v>
      </c>
      <c r="F69" s="10" t="str">
        <f t="shared" si="1"/>
        <v>MC-6-15</v>
      </c>
      <c r="G69" s="14">
        <f t="shared" si="4"/>
        <v>6</v>
      </c>
      <c r="H69" s="14">
        <f t="shared" si="5"/>
        <v>15</v>
      </c>
      <c r="I69" s="4">
        <f t="shared" si="2"/>
        <v>47</v>
      </c>
      <c r="J69" s="2">
        <f t="shared" si="3"/>
        <v>23346400</v>
      </c>
      <c r="K69" s="22">
        <v>1</v>
      </c>
      <c r="N69" t="str">
        <v>MC-6-15</v>
      </c>
      <c r="O69">
        <v>47</v>
      </c>
      <c r="P69" s="19">
        <v>23346400</v>
      </c>
    </row>
    <row r="70" spans="5:16" x14ac:dyDescent="0.25">
      <c r="E70" s="1">
        <f t="shared" si="0"/>
        <v>64</v>
      </c>
      <c r="F70" s="10" t="str">
        <f t="shared" si="1"/>
        <v>MC-6-15.5</v>
      </c>
      <c r="G70" s="14">
        <f t="shared" si="4"/>
        <v>6</v>
      </c>
      <c r="H70" s="14">
        <f t="shared" si="5"/>
        <v>15.5</v>
      </c>
      <c r="I70" s="4">
        <f t="shared" si="2"/>
        <v>48.5</v>
      </c>
      <c r="J70" s="2">
        <f t="shared" si="3"/>
        <v>23978200</v>
      </c>
      <c r="K70" s="22">
        <v>1</v>
      </c>
      <c r="N70" t="str">
        <v>MC-6-15.5</v>
      </c>
      <c r="O70">
        <v>48.5</v>
      </c>
      <c r="P70" s="19">
        <v>23978200</v>
      </c>
    </row>
    <row r="71" spans="5:16" x14ac:dyDescent="0.25">
      <c r="E71" s="1">
        <f t="shared" ref="E71:E134" si="6">ROW()-6</f>
        <v>65</v>
      </c>
      <c r="F71" s="10" t="str">
        <f t="shared" ref="F71:F134" si="7">$C$4&amp;"-"&amp;G71&amp;"-"&amp;H71</f>
        <v>MC-6-16</v>
      </c>
      <c r="G71" s="14">
        <f t="shared" si="4"/>
        <v>6</v>
      </c>
      <c r="H71" s="14">
        <f t="shared" si="5"/>
        <v>16</v>
      </c>
      <c r="I71" s="4">
        <f t="shared" ref="I71:I134" si="8">SUM((G71*H71)/4,1)*2</f>
        <v>50</v>
      </c>
      <c r="J71" s="2">
        <f t="shared" ref="J71:J134" si="9">ROUND(SUM(I71*$C$6,$C$5),0)</f>
        <v>24610000</v>
      </c>
      <c r="K71" s="22">
        <v>1</v>
      </c>
      <c r="N71" t="str">
        <v>MC-6-16</v>
      </c>
      <c r="O71">
        <v>50</v>
      </c>
      <c r="P71" s="19">
        <v>24610000</v>
      </c>
    </row>
    <row r="72" spans="5:16" x14ac:dyDescent="0.25">
      <c r="E72" s="1">
        <f t="shared" si="6"/>
        <v>66</v>
      </c>
      <c r="F72" s="10" t="str">
        <f t="shared" si="7"/>
        <v>MC-6-16.5</v>
      </c>
      <c r="G72" s="14">
        <f t="shared" ref="G72:G135" si="10">$G$3+ROUNDDOWN($E71/($I$4+1),0)*0.5</f>
        <v>6</v>
      </c>
      <c r="H72" s="14">
        <f t="shared" ref="H72:H135" si="11">IF(MOD(E72-1,$I$4+1)=0,$H$3,H71+0.5)</f>
        <v>16.5</v>
      </c>
      <c r="I72" s="4">
        <f t="shared" si="8"/>
        <v>51.5</v>
      </c>
      <c r="J72" s="2">
        <f t="shared" si="9"/>
        <v>25241800</v>
      </c>
      <c r="K72" s="22">
        <v>1</v>
      </c>
      <c r="N72" t="str">
        <v>MC-6-16.5</v>
      </c>
      <c r="O72">
        <v>51.5</v>
      </c>
      <c r="P72" s="19">
        <v>25241800</v>
      </c>
    </row>
    <row r="73" spans="5:16" x14ac:dyDescent="0.25">
      <c r="E73" s="1">
        <f t="shared" si="6"/>
        <v>67</v>
      </c>
      <c r="F73" s="10" t="str">
        <f t="shared" si="7"/>
        <v>MC-6-17</v>
      </c>
      <c r="G73" s="14">
        <f t="shared" si="10"/>
        <v>6</v>
      </c>
      <c r="H73" s="14">
        <f t="shared" si="11"/>
        <v>17</v>
      </c>
      <c r="I73" s="4">
        <f t="shared" si="8"/>
        <v>53</v>
      </c>
      <c r="J73" s="2">
        <f t="shared" si="9"/>
        <v>25873600</v>
      </c>
      <c r="K73" s="22">
        <v>1</v>
      </c>
      <c r="N73" t="str">
        <v>MC-6-17</v>
      </c>
      <c r="O73">
        <v>53</v>
      </c>
      <c r="P73" s="19">
        <v>25873600</v>
      </c>
    </row>
    <row r="74" spans="5:16" x14ac:dyDescent="0.25">
      <c r="E74" s="1">
        <f t="shared" si="6"/>
        <v>68</v>
      </c>
      <c r="F74" s="10" t="str">
        <f t="shared" si="7"/>
        <v>MC-6-17.5</v>
      </c>
      <c r="G74" s="14">
        <f t="shared" si="10"/>
        <v>6</v>
      </c>
      <c r="H74" s="14">
        <f t="shared" si="11"/>
        <v>17.5</v>
      </c>
      <c r="I74" s="4">
        <f t="shared" si="8"/>
        <v>54.5</v>
      </c>
      <c r="J74" s="2">
        <f t="shared" si="9"/>
        <v>26505400</v>
      </c>
      <c r="K74" s="22">
        <v>1</v>
      </c>
      <c r="N74" t="str">
        <v>MC-6-17.5</v>
      </c>
      <c r="O74">
        <v>54.5</v>
      </c>
      <c r="P74" s="19">
        <v>26505400</v>
      </c>
    </row>
    <row r="75" spans="5:16" x14ac:dyDescent="0.25">
      <c r="E75" s="1">
        <f t="shared" si="6"/>
        <v>69</v>
      </c>
      <c r="F75" s="10" t="str">
        <f t="shared" si="7"/>
        <v>MC-6-18</v>
      </c>
      <c r="G75" s="14">
        <f t="shared" si="10"/>
        <v>6</v>
      </c>
      <c r="H75" s="14">
        <f t="shared" si="11"/>
        <v>18</v>
      </c>
      <c r="I75" s="4">
        <f t="shared" si="8"/>
        <v>56</v>
      </c>
      <c r="J75" s="2">
        <f t="shared" si="9"/>
        <v>27137200</v>
      </c>
      <c r="K75" s="22">
        <v>1</v>
      </c>
      <c r="N75" t="str">
        <v>MC-6-18</v>
      </c>
      <c r="O75">
        <v>56</v>
      </c>
      <c r="P75" s="19">
        <v>27137200</v>
      </c>
    </row>
    <row r="76" spans="5:16" x14ac:dyDescent="0.25">
      <c r="E76" s="1">
        <f t="shared" si="6"/>
        <v>70</v>
      </c>
      <c r="F76" s="10" t="str">
        <f t="shared" si="7"/>
        <v>MC-6.5-7</v>
      </c>
      <c r="G76" s="14">
        <f t="shared" si="10"/>
        <v>6.5</v>
      </c>
      <c r="H76" s="14">
        <f t="shared" si="11"/>
        <v>7</v>
      </c>
      <c r="I76" s="4">
        <f t="shared" si="8"/>
        <v>24.75</v>
      </c>
      <c r="J76" s="2">
        <f t="shared" si="9"/>
        <v>13974700</v>
      </c>
      <c r="K76" s="22">
        <v>1</v>
      </c>
      <c r="N76" t="str">
        <v>MC-6.5-7</v>
      </c>
      <c r="O76">
        <v>24.75</v>
      </c>
      <c r="P76" s="19">
        <v>13974700</v>
      </c>
    </row>
    <row r="77" spans="5:16" x14ac:dyDescent="0.25">
      <c r="E77" s="1">
        <f t="shared" si="6"/>
        <v>71</v>
      </c>
      <c r="F77" s="10" t="str">
        <f t="shared" si="7"/>
        <v>MC-6.5-7.5</v>
      </c>
      <c r="G77" s="14">
        <f t="shared" si="10"/>
        <v>6.5</v>
      </c>
      <c r="H77" s="14">
        <f t="shared" si="11"/>
        <v>7.5</v>
      </c>
      <c r="I77" s="4">
        <f t="shared" si="8"/>
        <v>26.375</v>
      </c>
      <c r="J77" s="2">
        <f t="shared" si="9"/>
        <v>14659150</v>
      </c>
      <c r="K77" s="22">
        <v>1</v>
      </c>
      <c r="N77" t="str">
        <v>MC-6.5-7.5</v>
      </c>
      <c r="O77">
        <v>26.375</v>
      </c>
      <c r="P77" s="19">
        <v>14659150</v>
      </c>
    </row>
    <row r="78" spans="5:16" x14ac:dyDescent="0.25">
      <c r="E78" s="1">
        <f t="shared" si="6"/>
        <v>72</v>
      </c>
      <c r="F78" s="10" t="str">
        <f t="shared" si="7"/>
        <v>MC-6.5-8</v>
      </c>
      <c r="G78" s="14">
        <f t="shared" si="10"/>
        <v>6.5</v>
      </c>
      <c r="H78" s="14">
        <f t="shared" si="11"/>
        <v>8</v>
      </c>
      <c r="I78" s="4">
        <f t="shared" si="8"/>
        <v>28</v>
      </c>
      <c r="J78" s="2">
        <f t="shared" si="9"/>
        <v>15343600</v>
      </c>
      <c r="K78" s="22">
        <v>1</v>
      </c>
      <c r="N78" t="str">
        <v>MC-6.5-8</v>
      </c>
      <c r="O78">
        <v>28</v>
      </c>
      <c r="P78" s="19">
        <v>15343600</v>
      </c>
    </row>
    <row r="79" spans="5:16" x14ac:dyDescent="0.25">
      <c r="E79" s="1">
        <f t="shared" si="6"/>
        <v>73</v>
      </c>
      <c r="F79" s="10" t="str">
        <f t="shared" si="7"/>
        <v>MC-6.5-8.5</v>
      </c>
      <c r="G79" s="14">
        <f t="shared" si="10"/>
        <v>6.5</v>
      </c>
      <c r="H79" s="14">
        <f t="shared" si="11"/>
        <v>8.5</v>
      </c>
      <c r="I79" s="4">
        <f t="shared" si="8"/>
        <v>29.625</v>
      </c>
      <c r="J79" s="2">
        <f t="shared" si="9"/>
        <v>16028050</v>
      </c>
      <c r="K79" s="22">
        <v>1</v>
      </c>
      <c r="N79" t="str">
        <v>MC-6.5-8.5</v>
      </c>
      <c r="O79">
        <v>29.625</v>
      </c>
      <c r="P79" s="19">
        <v>16028050</v>
      </c>
    </row>
    <row r="80" spans="5:16" x14ac:dyDescent="0.25">
      <c r="E80" s="1">
        <f t="shared" si="6"/>
        <v>74</v>
      </c>
      <c r="F80" s="10" t="str">
        <f t="shared" si="7"/>
        <v>MC-6.5-9</v>
      </c>
      <c r="G80" s="14">
        <f t="shared" si="10"/>
        <v>6.5</v>
      </c>
      <c r="H80" s="14">
        <f t="shared" si="11"/>
        <v>9</v>
      </c>
      <c r="I80" s="4">
        <f t="shared" si="8"/>
        <v>31.25</v>
      </c>
      <c r="J80" s="2">
        <f t="shared" si="9"/>
        <v>16712500</v>
      </c>
      <c r="K80" s="22">
        <v>1</v>
      </c>
      <c r="N80" t="str">
        <v>MC-6.5-9</v>
      </c>
      <c r="O80">
        <v>31.25</v>
      </c>
      <c r="P80" s="19">
        <v>16712500</v>
      </c>
    </row>
    <row r="81" spans="5:16" x14ac:dyDescent="0.25">
      <c r="E81" s="1">
        <f t="shared" si="6"/>
        <v>75</v>
      </c>
      <c r="F81" s="10" t="str">
        <f t="shared" si="7"/>
        <v>MC-6.5-9.5</v>
      </c>
      <c r="G81" s="14">
        <f t="shared" si="10"/>
        <v>6.5</v>
      </c>
      <c r="H81" s="14">
        <f t="shared" si="11"/>
        <v>9.5</v>
      </c>
      <c r="I81" s="4">
        <f t="shared" si="8"/>
        <v>32.875</v>
      </c>
      <c r="J81" s="2">
        <f t="shared" si="9"/>
        <v>17396950</v>
      </c>
      <c r="K81" s="22">
        <v>1</v>
      </c>
      <c r="N81" t="str">
        <v>MC-6.5-9.5</v>
      </c>
      <c r="O81">
        <v>32.875</v>
      </c>
      <c r="P81" s="19">
        <v>17396950</v>
      </c>
    </row>
    <row r="82" spans="5:16" x14ac:dyDescent="0.25">
      <c r="E82" s="1">
        <f t="shared" si="6"/>
        <v>76</v>
      </c>
      <c r="F82" s="10" t="str">
        <f t="shared" si="7"/>
        <v>MC-6.5-10</v>
      </c>
      <c r="G82" s="14">
        <f t="shared" si="10"/>
        <v>6.5</v>
      </c>
      <c r="H82" s="14">
        <f t="shared" si="11"/>
        <v>10</v>
      </c>
      <c r="I82" s="4">
        <f t="shared" si="8"/>
        <v>34.5</v>
      </c>
      <c r="J82" s="2">
        <f t="shared" si="9"/>
        <v>18081400</v>
      </c>
      <c r="K82" s="22">
        <v>1</v>
      </c>
      <c r="N82" t="str">
        <v>MC-6.5-10</v>
      </c>
      <c r="O82">
        <v>34.5</v>
      </c>
      <c r="P82" s="19">
        <v>18081400</v>
      </c>
    </row>
    <row r="83" spans="5:16" x14ac:dyDescent="0.25">
      <c r="E83" s="1">
        <f t="shared" si="6"/>
        <v>77</v>
      </c>
      <c r="F83" s="10" t="str">
        <f t="shared" si="7"/>
        <v>MC-6.5-10.5</v>
      </c>
      <c r="G83" s="14">
        <f t="shared" si="10"/>
        <v>6.5</v>
      </c>
      <c r="H83" s="14">
        <f t="shared" si="11"/>
        <v>10.5</v>
      </c>
      <c r="I83" s="4">
        <f t="shared" si="8"/>
        <v>36.125</v>
      </c>
      <c r="J83" s="2">
        <f t="shared" si="9"/>
        <v>18765850</v>
      </c>
      <c r="K83" s="22">
        <v>1</v>
      </c>
      <c r="N83" t="str">
        <v>MC-6.5-10.5</v>
      </c>
      <c r="O83">
        <v>36.125</v>
      </c>
      <c r="P83" s="19">
        <v>18765850</v>
      </c>
    </row>
    <row r="84" spans="5:16" x14ac:dyDescent="0.25">
      <c r="E84" s="1">
        <f t="shared" si="6"/>
        <v>78</v>
      </c>
      <c r="F84" s="10" t="str">
        <f t="shared" si="7"/>
        <v>MC-6.5-11</v>
      </c>
      <c r="G84" s="14">
        <f t="shared" si="10"/>
        <v>6.5</v>
      </c>
      <c r="H84" s="14">
        <f t="shared" si="11"/>
        <v>11</v>
      </c>
      <c r="I84" s="4">
        <f t="shared" si="8"/>
        <v>37.75</v>
      </c>
      <c r="J84" s="2">
        <f t="shared" si="9"/>
        <v>19450300</v>
      </c>
      <c r="K84" s="22">
        <v>1</v>
      </c>
      <c r="N84" t="str">
        <v>MC-6.5-11</v>
      </c>
      <c r="O84">
        <v>37.75</v>
      </c>
      <c r="P84" s="19">
        <v>19450300</v>
      </c>
    </row>
    <row r="85" spans="5:16" x14ac:dyDescent="0.25">
      <c r="E85" s="1">
        <f t="shared" si="6"/>
        <v>79</v>
      </c>
      <c r="F85" s="10" t="str">
        <f t="shared" si="7"/>
        <v>MC-6.5-11.5</v>
      </c>
      <c r="G85" s="14">
        <f t="shared" si="10"/>
        <v>6.5</v>
      </c>
      <c r="H85" s="14">
        <f t="shared" si="11"/>
        <v>11.5</v>
      </c>
      <c r="I85" s="4">
        <f t="shared" si="8"/>
        <v>39.375</v>
      </c>
      <c r="J85" s="2">
        <f t="shared" si="9"/>
        <v>20134750</v>
      </c>
      <c r="K85" s="22">
        <v>1</v>
      </c>
      <c r="N85" t="str">
        <v>MC-6.5-11.5</v>
      </c>
      <c r="O85">
        <v>39.375</v>
      </c>
      <c r="P85" s="19">
        <v>20134750</v>
      </c>
    </row>
    <row r="86" spans="5:16" x14ac:dyDescent="0.25">
      <c r="E86" s="1">
        <f t="shared" si="6"/>
        <v>80</v>
      </c>
      <c r="F86" s="10" t="str">
        <f t="shared" si="7"/>
        <v>MC-6.5-12</v>
      </c>
      <c r="G86" s="14">
        <f t="shared" si="10"/>
        <v>6.5</v>
      </c>
      <c r="H86" s="14">
        <f t="shared" si="11"/>
        <v>12</v>
      </c>
      <c r="I86" s="4">
        <f t="shared" si="8"/>
        <v>41</v>
      </c>
      <c r="J86" s="2">
        <f t="shared" si="9"/>
        <v>20819200</v>
      </c>
      <c r="K86" s="22">
        <v>1</v>
      </c>
      <c r="N86" t="str">
        <v>MC-6.5-12</v>
      </c>
      <c r="O86">
        <v>41</v>
      </c>
      <c r="P86" s="19">
        <v>20819200</v>
      </c>
    </row>
    <row r="87" spans="5:16" x14ac:dyDescent="0.25">
      <c r="E87" s="1">
        <f t="shared" si="6"/>
        <v>81</v>
      </c>
      <c r="F87" s="10" t="str">
        <f t="shared" si="7"/>
        <v>MC-6.5-12.5</v>
      </c>
      <c r="G87" s="14">
        <f t="shared" si="10"/>
        <v>6.5</v>
      </c>
      <c r="H87" s="14">
        <f t="shared" si="11"/>
        <v>12.5</v>
      </c>
      <c r="I87" s="4">
        <f t="shared" si="8"/>
        <v>42.625</v>
      </c>
      <c r="J87" s="2">
        <f t="shared" si="9"/>
        <v>21503650</v>
      </c>
      <c r="K87" s="22">
        <v>1</v>
      </c>
      <c r="N87" t="str">
        <v>MC-6.5-12.5</v>
      </c>
      <c r="O87">
        <v>42.625</v>
      </c>
      <c r="P87" s="19">
        <v>21503650</v>
      </c>
    </row>
    <row r="88" spans="5:16" x14ac:dyDescent="0.25">
      <c r="E88" s="1">
        <f t="shared" si="6"/>
        <v>82</v>
      </c>
      <c r="F88" s="10" t="str">
        <f t="shared" si="7"/>
        <v>MC-6.5-13</v>
      </c>
      <c r="G88" s="14">
        <f t="shared" si="10"/>
        <v>6.5</v>
      </c>
      <c r="H88" s="14">
        <f t="shared" si="11"/>
        <v>13</v>
      </c>
      <c r="I88" s="4">
        <f t="shared" si="8"/>
        <v>44.25</v>
      </c>
      <c r="J88" s="2">
        <f t="shared" si="9"/>
        <v>22188100</v>
      </c>
      <c r="K88" s="22">
        <v>1</v>
      </c>
      <c r="N88" t="str">
        <v>MC-6.5-13</v>
      </c>
      <c r="O88">
        <v>44.25</v>
      </c>
      <c r="P88" s="19">
        <v>22188100</v>
      </c>
    </row>
    <row r="89" spans="5:16" x14ac:dyDescent="0.25">
      <c r="E89" s="1">
        <f t="shared" si="6"/>
        <v>83</v>
      </c>
      <c r="F89" s="10" t="str">
        <f t="shared" si="7"/>
        <v>MC-6.5-13.5</v>
      </c>
      <c r="G89" s="14">
        <f t="shared" si="10"/>
        <v>6.5</v>
      </c>
      <c r="H89" s="14">
        <f t="shared" si="11"/>
        <v>13.5</v>
      </c>
      <c r="I89" s="4">
        <f t="shared" si="8"/>
        <v>45.875</v>
      </c>
      <c r="J89" s="2">
        <f t="shared" si="9"/>
        <v>22872550</v>
      </c>
      <c r="K89" s="22">
        <v>1</v>
      </c>
      <c r="N89" t="str">
        <v>MC-6.5-13.5</v>
      </c>
      <c r="O89">
        <v>45.875</v>
      </c>
      <c r="P89" s="19">
        <v>22872550</v>
      </c>
    </row>
    <row r="90" spans="5:16" x14ac:dyDescent="0.25">
      <c r="E90" s="1">
        <f t="shared" si="6"/>
        <v>84</v>
      </c>
      <c r="F90" s="10" t="str">
        <f t="shared" si="7"/>
        <v>MC-6.5-14</v>
      </c>
      <c r="G90" s="14">
        <f t="shared" si="10"/>
        <v>6.5</v>
      </c>
      <c r="H90" s="14">
        <f t="shared" si="11"/>
        <v>14</v>
      </c>
      <c r="I90" s="4">
        <f t="shared" si="8"/>
        <v>47.5</v>
      </c>
      <c r="J90" s="2">
        <f t="shared" si="9"/>
        <v>23557000</v>
      </c>
      <c r="K90" s="22">
        <v>1</v>
      </c>
      <c r="N90" t="str">
        <v>MC-6.5-14</v>
      </c>
      <c r="O90">
        <v>47.5</v>
      </c>
      <c r="P90" s="19">
        <v>23557000</v>
      </c>
    </row>
    <row r="91" spans="5:16" x14ac:dyDescent="0.25">
      <c r="E91" s="1">
        <f t="shared" si="6"/>
        <v>85</v>
      </c>
      <c r="F91" s="10" t="str">
        <f t="shared" si="7"/>
        <v>MC-6.5-14.5</v>
      </c>
      <c r="G91" s="14">
        <f t="shared" si="10"/>
        <v>6.5</v>
      </c>
      <c r="H91" s="14">
        <f t="shared" si="11"/>
        <v>14.5</v>
      </c>
      <c r="I91" s="4">
        <f t="shared" si="8"/>
        <v>49.125</v>
      </c>
      <c r="J91" s="2">
        <f t="shared" si="9"/>
        <v>24241450</v>
      </c>
      <c r="K91" s="22">
        <v>1</v>
      </c>
      <c r="N91" t="str">
        <v>MC-6.5-14.5</v>
      </c>
      <c r="O91">
        <v>49.125</v>
      </c>
      <c r="P91" s="19">
        <v>24241450</v>
      </c>
    </row>
    <row r="92" spans="5:16" x14ac:dyDescent="0.25">
      <c r="E92" s="1">
        <f t="shared" si="6"/>
        <v>86</v>
      </c>
      <c r="F92" s="10" t="str">
        <f t="shared" si="7"/>
        <v>MC-6.5-15</v>
      </c>
      <c r="G92" s="14">
        <f t="shared" si="10"/>
        <v>6.5</v>
      </c>
      <c r="H92" s="14">
        <f t="shared" si="11"/>
        <v>15</v>
      </c>
      <c r="I92" s="4">
        <f t="shared" si="8"/>
        <v>50.75</v>
      </c>
      <c r="J92" s="2">
        <f t="shared" si="9"/>
        <v>24925900</v>
      </c>
      <c r="K92" s="22">
        <v>1</v>
      </c>
      <c r="N92" t="str">
        <v>MC-6.5-15</v>
      </c>
      <c r="O92">
        <v>50.75</v>
      </c>
      <c r="P92" s="19">
        <v>24925900</v>
      </c>
    </row>
    <row r="93" spans="5:16" x14ac:dyDescent="0.25">
      <c r="E93" s="1">
        <f t="shared" si="6"/>
        <v>87</v>
      </c>
      <c r="F93" s="10" t="str">
        <f t="shared" si="7"/>
        <v>MC-6.5-15.5</v>
      </c>
      <c r="G93" s="14">
        <f t="shared" si="10"/>
        <v>6.5</v>
      </c>
      <c r="H93" s="14">
        <f t="shared" si="11"/>
        <v>15.5</v>
      </c>
      <c r="I93" s="4">
        <f t="shared" si="8"/>
        <v>52.375</v>
      </c>
      <c r="J93" s="2">
        <f t="shared" si="9"/>
        <v>25610350</v>
      </c>
      <c r="K93" s="22">
        <v>1</v>
      </c>
      <c r="N93" t="str">
        <v>MC-6.5-15.5</v>
      </c>
      <c r="O93">
        <v>52.375</v>
      </c>
      <c r="P93" s="19">
        <v>25610350</v>
      </c>
    </row>
    <row r="94" spans="5:16" x14ac:dyDescent="0.25">
      <c r="E94" s="1">
        <f t="shared" si="6"/>
        <v>88</v>
      </c>
      <c r="F94" s="10" t="str">
        <f t="shared" si="7"/>
        <v>MC-6.5-16</v>
      </c>
      <c r="G94" s="14">
        <f t="shared" si="10"/>
        <v>6.5</v>
      </c>
      <c r="H94" s="14">
        <f t="shared" si="11"/>
        <v>16</v>
      </c>
      <c r="I94" s="4">
        <f t="shared" si="8"/>
        <v>54</v>
      </c>
      <c r="J94" s="2">
        <f t="shared" si="9"/>
        <v>26294800</v>
      </c>
      <c r="K94" s="22">
        <v>1</v>
      </c>
      <c r="N94" t="str">
        <v>MC-6.5-16</v>
      </c>
      <c r="O94">
        <v>54</v>
      </c>
      <c r="P94" s="19">
        <v>26294800</v>
      </c>
    </row>
    <row r="95" spans="5:16" x14ac:dyDescent="0.25">
      <c r="E95" s="1">
        <f t="shared" si="6"/>
        <v>89</v>
      </c>
      <c r="F95" s="10" t="str">
        <f t="shared" si="7"/>
        <v>MC-6.5-16.5</v>
      </c>
      <c r="G95" s="14">
        <f t="shared" si="10"/>
        <v>6.5</v>
      </c>
      <c r="H95" s="14">
        <f t="shared" si="11"/>
        <v>16.5</v>
      </c>
      <c r="I95" s="4">
        <f t="shared" si="8"/>
        <v>55.625</v>
      </c>
      <c r="J95" s="2">
        <f t="shared" si="9"/>
        <v>26979250</v>
      </c>
      <c r="K95" s="22">
        <v>1</v>
      </c>
      <c r="N95" t="str">
        <v>MC-6.5-16.5</v>
      </c>
      <c r="O95">
        <v>55.625</v>
      </c>
      <c r="P95" s="19">
        <v>26979250</v>
      </c>
    </row>
    <row r="96" spans="5:16" x14ac:dyDescent="0.25">
      <c r="E96" s="1">
        <f t="shared" si="6"/>
        <v>90</v>
      </c>
      <c r="F96" s="10" t="str">
        <f t="shared" si="7"/>
        <v>MC-6.5-17</v>
      </c>
      <c r="G96" s="14">
        <f t="shared" si="10"/>
        <v>6.5</v>
      </c>
      <c r="H96" s="14">
        <f t="shared" si="11"/>
        <v>17</v>
      </c>
      <c r="I96" s="4">
        <f t="shared" si="8"/>
        <v>57.25</v>
      </c>
      <c r="J96" s="2">
        <f t="shared" si="9"/>
        <v>27663700</v>
      </c>
      <c r="K96" s="22">
        <v>1</v>
      </c>
      <c r="N96" t="str">
        <v>MC-6.5-17</v>
      </c>
      <c r="O96">
        <v>57.25</v>
      </c>
      <c r="P96" s="19">
        <v>27663700</v>
      </c>
    </row>
    <row r="97" spans="5:16" x14ac:dyDescent="0.25">
      <c r="E97" s="1">
        <f t="shared" si="6"/>
        <v>91</v>
      </c>
      <c r="F97" s="10" t="str">
        <f t="shared" si="7"/>
        <v>MC-6.5-17.5</v>
      </c>
      <c r="G97" s="14">
        <f t="shared" si="10"/>
        <v>6.5</v>
      </c>
      <c r="H97" s="14">
        <f t="shared" si="11"/>
        <v>17.5</v>
      </c>
      <c r="I97" s="4">
        <f t="shared" si="8"/>
        <v>58.875</v>
      </c>
      <c r="J97" s="2">
        <f t="shared" si="9"/>
        <v>28348150</v>
      </c>
      <c r="K97" s="22">
        <v>1</v>
      </c>
      <c r="N97" t="str">
        <v>MC-6.5-17.5</v>
      </c>
      <c r="O97">
        <v>58.875</v>
      </c>
      <c r="P97" s="19">
        <v>28348150</v>
      </c>
    </row>
    <row r="98" spans="5:16" x14ac:dyDescent="0.25">
      <c r="E98" s="1">
        <f t="shared" si="6"/>
        <v>92</v>
      </c>
      <c r="F98" s="10" t="str">
        <f t="shared" si="7"/>
        <v>MC-6.5-18</v>
      </c>
      <c r="G98" s="14">
        <f t="shared" si="10"/>
        <v>6.5</v>
      </c>
      <c r="H98" s="14">
        <f t="shared" si="11"/>
        <v>18</v>
      </c>
      <c r="I98" s="4">
        <f t="shared" si="8"/>
        <v>60.5</v>
      </c>
      <c r="J98" s="2">
        <f t="shared" si="9"/>
        <v>29032600</v>
      </c>
      <c r="K98" s="22">
        <v>1</v>
      </c>
      <c r="N98" t="str">
        <v>MC-6.5-18</v>
      </c>
      <c r="O98">
        <v>60.5</v>
      </c>
      <c r="P98" s="19">
        <v>29032600</v>
      </c>
    </row>
    <row r="99" spans="5:16" x14ac:dyDescent="0.25">
      <c r="E99" s="1">
        <f t="shared" si="6"/>
        <v>93</v>
      </c>
      <c r="F99" s="10" t="str">
        <f t="shared" si="7"/>
        <v>MC-7-7</v>
      </c>
      <c r="G99" s="14">
        <f t="shared" si="10"/>
        <v>7</v>
      </c>
      <c r="H99" s="14">
        <f t="shared" si="11"/>
        <v>7</v>
      </c>
      <c r="I99" s="4">
        <f t="shared" si="8"/>
        <v>26.5</v>
      </c>
      <c r="J99" s="2">
        <f t="shared" si="9"/>
        <v>14711800</v>
      </c>
      <c r="K99" s="22">
        <v>1</v>
      </c>
      <c r="N99" t="str">
        <v>MC-7-7</v>
      </c>
      <c r="O99">
        <v>26.5</v>
      </c>
      <c r="P99" s="19">
        <v>14711800</v>
      </c>
    </row>
    <row r="100" spans="5:16" x14ac:dyDescent="0.25">
      <c r="E100" s="1">
        <f t="shared" si="6"/>
        <v>94</v>
      </c>
      <c r="F100" s="10" t="str">
        <f t="shared" si="7"/>
        <v>MC-7-7.5</v>
      </c>
      <c r="G100" s="14">
        <f t="shared" si="10"/>
        <v>7</v>
      </c>
      <c r="H100" s="14">
        <f t="shared" si="11"/>
        <v>7.5</v>
      </c>
      <c r="I100" s="4">
        <f t="shared" si="8"/>
        <v>28.25</v>
      </c>
      <c r="J100" s="2">
        <f t="shared" si="9"/>
        <v>15448900</v>
      </c>
      <c r="K100" s="22">
        <v>1</v>
      </c>
      <c r="N100" t="str">
        <v>MC-7-7.5</v>
      </c>
      <c r="O100">
        <v>28.25</v>
      </c>
      <c r="P100" s="19">
        <v>15448900</v>
      </c>
    </row>
    <row r="101" spans="5:16" x14ac:dyDescent="0.25">
      <c r="E101" s="1">
        <f t="shared" si="6"/>
        <v>95</v>
      </c>
      <c r="F101" s="10" t="str">
        <f t="shared" si="7"/>
        <v>MC-7-8</v>
      </c>
      <c r="G101" s="14">
        <f t="shared" si="10"/>
        <v>7</v>
      </c>
      <c r="H101" s="14">
        <f t="shared" si="11"/>
        <v>8</v>
      </c>
      <c r="I101" s="4">
        <f t="shared" si="8"/>
        <v>30</v>
      </c>
      <c r="J101" s="2">
        <f t="shared" si="9"/>
        <v>16186000</v>
      </c>
      <c r="K101" s="22">
        <v>1</v>
      </c>
      <c r="N101" t="str">
        <v>MC-7-8</v>
      </c>
      <c r="O101">
        <v>30</v>
      </c>
      <c r="P101" s="19">
        <v>16186000</v>
      </c>
    </row>
    <row r="102" spans="5:16" x14ac:dyDescent="0.25">
      <c r="E102" s="1">
        <f t="shared" si="6"/>
        <v>96</v>
      </c>
      <c r="F102" s="10" t="str">
        <f t="shared" si="7"/>
        <v>MC-7-8.5</v>
      </c>
      <c r="G102" s="14">
        <f t="shared" si="10"/>
        <v>7</v>
      </c>
      <c r="H102" s="14">
        <f t="shared" si="11"/>
        <v>8.5</v>
      </c>
      <c r="I102" s="4">
        <f t="shared" si="8"/>
        <v>31.75</v>
      </c>
      <c r="J102" s="2">
        <f t="shared" si="9"/>
        <v>16923100</v>
      </c>
      <c r="K102" s="22">
        <v>1</v>
      </c>
      <c r="N102" t="str">
        <v>MC-7-8.5</v>
      </c>
      <c r="O102">
        <v>31.75</v>
      </c>
      <c r="P102" s="19">
        <v>16923100</v>
      </c>
    </row>
    <row r="103" spans="5:16" x14ac:dyDescent="0.25">
      <c r="E103" s="1">
        <f t="shared" si="6"/>
        <v>97</v>
      </c>
      <c r="F103" s="10" t="str">
        <f t="shared" si="7"/>
        <v>MC-7-9</v>
      </c>
      <c r="G103" s="14">
        <f t="shared" si="10"/>
        <v>7</v>
      </c>
      <c r="H103" s="14">
        <f t="shared" si="11"/>
        <v>9</v>
      </c>
      <c r="I103" s="4">
        <f t="shared" si="8"/>
        <v>33.5</v>
      </c>
      <c r="J103" s="2">
        <f t="shared" si="9"/>
        <v>17660200</v>
      </c>
      <c r="K103" s="22">
        <v>1</v>
      </c>
      <c r="N103" t="str">
        <v>MC-7-9</v>
      </c>
      <c r="O103">
        <v>33.5</v>
      </c>
      <c r="P103" s="19">
        <v>17660200</v>
      </c>
    </row>
    <row r="104" spans="5:16" x14ac:dyDescent="0.25">
      <c r="E104" s="1">
        <f t="shared" si="6"/>
        <v>98</v>
      </c>
      <c r="F104" s="10" t="str">
        <f t="shared" si="7"/>
        <v>MC-7-9.5</v>
      </c>
      <c r="G104" s="14">
        <f t="shared" si="10"/>
        <v>7</v>
      </c>
      <c r="H104" s="14">
        <f t="shared" si="11"/>
        <v>9.5</v>
      </c>
      <c r="I104" s="4">
        <f t="shared" si="8"/>
        <v>35.25</v>
      </c>
      <c r="J104" s="2">
        <f t="shared" si="9"/>
        <v>18397300</v>
      </c>
      <c r="K104" s="22">
        <v>1</v>
      </c>
      <c r="N104" t="str">
        <v>MC-7-9.5</v>
      </c>
      <c r="O104">
        <v>35.25</v>
      </c>
      <c r="P104" s="19">
        <v>18397300</v>
      </c>
    </row>
    <row r="105" spans="5:16" x14ac:dyDescent="0.25">
      <c r="E105" s="1">
        <f t="shared" si="6"/>
        <v>99</v>
      </c>
      <c r="F105" s="10" t="str">
        <f t="shared" si="7"/>
        <v>MC-7-10</v>
      </c>
      <c r="G105" s="14">
        <f t="shared" si="10"/>
        <v>7</v>
      </c>
      <c r="H105" s="14">
        <f t="shared" si="11"/>
        <v>10</v>
      </c>
      <c r="I105" s="4">
        <f t="shared" si="8"/>
        <v>37</v>
      </c>
      <c r="J105" s="2">
        <f t="shared" si="9"/>
        <v>19134400</v>
      </c>
      <c r="K105" s="22">
        <v>1</v>
      </c>
      <c r="N105" t="str">
        <v>MC-7-10</v>
      </c>
      <c r="O105">
        <v>37</v>
      </c>
      <c r="P105" s="19">
        <v>19134400</v>
      </c>
    </row>
    <row r="106" spans="5:16" x14ac:dyDescent="0.25">
      <c r="E106" s="1">
        <f t="shared" si="6"/>
        <v>100</v>
      </c>
      <c r="F106" s="10" t="str">
        <f t="shared" si="7"/>
        <v>MC-7-10.5</v>
      </c>
      <c r="G106" s="14">
        <f t="shared" si="10"/>
        <v>7</v>
      </c>
      <c r="H106" s="14">
        <f t="shared" si="11"/>
        <v>10.5</v>
      </c>
      <c r="I106" s="4">
        <f t="shared" si="8"/>
        <v>38.75</v>
      </c>
      <c r="J106" s="2">
        <f t="shared" si="9"/>
        <v>19871500</v>
      </c>
      <c r="K106" s="22">
        <v>1</v>
      </c>
      <c r="N106" t="str">
        <v>MC-7-10.5</v>
      </c>
      <c r="O106">
        <v>38.75</v>
      </c>
      <c r="P106" s="19">
        <v>19871500</v>
      </c>
    </row>
    <row r="107" spans="5:16" x14ac:dyDescent="0.25">
      <c r="E107" s="1">
        <f t="shared" si="6"/>
        <v>101</v>
      </c>
      <c r="F107" s="10" t="str">
        <f t="shared" si="7"/>
        <v>MC-7-11</v>
      </c>
      <c r="G107" s="14">
        <f t="shared" si="10"/>
        <v>7</v>
      </c>
      <c r="H107" s="14">
        <f t="shared" si="11"/>
        <v>11</v>
      </c>
      <c r="I107" s="4">
        <f t="shared" si="8"/>
        <v>40.5</v>
      </c>
      <c r="J107" s="2">
        <f t="shared" si="9"/>
        <v>20608600</v>
      </c>
      <c r="K107" s="22">
        <v>1</v>
      </c>
      <c r="N107" t="str">
        <v>MC-7-11</v>
      </c>
      <c r="O107">
        <v>40.5</v>
      </c>
      <c r="P107" s="19">
        <v>20608600</v>
      </c>
    </row>
    <row r="108" spans="5:16" x14ac:dyDescent="0.25">
      <c r="E108" s="1">
        <f t="shared" si="6"/>
        <v>102</v>
      </c>
      <c r="F108" s="10" t="str">
        <f t="shared" si="7"/>
        <v>MC-7-11.5</v>
      </c>
      <c r="G108" s="14">
        <f t="shared" si="10"/>
        <v>7</v>
      </c>
      <c r="H108" s="14">
        <f t="shared" si="11"/>
        <v>11.5</v>
      </c>
      <c r="I108" s="4">
        <f t="shared" si="8"/>
        <v>42.25</v>
      </c>
      <c r="J108" s="2">
        <f t="shared" si="9"/>
        <v>21345700</v>
      </c>
      <c r="K108" s="22">
        <v>1</v>
      </c>
      <c r="N108" t="str">
        <v>MC-7-11.5</v>
      </c>
      <c r="O108">
        <v>42.25</v>
      </c>
      <c r="P108" s="19">
        <v>21345700</v>
      </c>
    </row>
    <row r="109" spans="5:16" x14ac:dyDescent="0.25">
      <c r="E109" s="1">
        <f t="shared" si="6"/>
        <v>103</v>
      </c>
      <c r="F109" s="10" t="str">
        <f t="shared" si="7"/>
        <v>MC-7-12</v>
      </c>
      <c r="G109" s="14">
        <f t="shared" si="10"/>
        <v>7</v>
      </c>
      <c r="H109" s="14">
        <f t="shared" si="11"/>
        <v>12</v>
      </c>
      <c r="I109" s="4">
        <f t="shared" si="8"/>
        <v>44</v>
      </c>
      <c r="J109" s="2">
        <f t="shared" si="9"/>
        <v>22082800</v>
      </c>
      <c r="K109" s="22">
        <v>1</v>
      </c>
      <c r="N109" t="str">
        <v>MC-7-12</v>
      </c>
      <c r="O109">
        <v>44</v>
      </c>
      <c r="P109" s="19">
        <v>22082800</v>
      </c>
    </row>
    <row r="110" spans="5:16" x14ac:dyDescent="0.25">
      <c r="E110" s="1">
        <f t="shared" si="6"/>
        <v>104</v>
      </c>
      <c r="F110" s="10" t="str">
        <f t="shared" si="7"/>
        <v>MC-7-12.5</v>
      </c>
      <c r="G110" s="14">
        <f t="shared" si="10"/>
        <v>7</v>
      </c>
      <c r="H110" s="14">
        <f t="shared" si="11"/>
        <v>12.5</v>
      </c>
      <c r="I110" s="4">
        <f t="shared" si="8"/>
        <v>45.75</v>
      </c>
      <c r="J110" s="2">
        <f t="shared" si="9"/>
        <v>22819900</v>
      </c>
      <c r="K110" s="22">
        <v>1</v>
      </c>
      <c r="N110" t="str">
        <v>MC-7-12.5</v>
      </c>
      <c r="O110">
        <v>45.75</v>
      </c>
      <c r="P110" s="19">
        <v>22819900</v>
      </c>
    </row>
    <row r="111" spans="5:16" x14ac:dyDescent="0.25">
      <c r="E111" s="1">
        <f t="shared" si="6"/>
        <v>105</v>
      </c>
      <c r="F111" s="10" t="str">
        <f t="shared" si="7"/>
        <v>MC-7-13</v>
      </c>
      <c r="G111" s="14">
        <f t="shared" si="10"/>
        <v>7</v>
      </c>
      <c r="H111" s="14">
        <f t="shared" si="11"/>
        <v>13</v>
      </c>
      <c r="I111" s="4">
        <f t="shared" si="8"/>
        <v>47.5</v>
      </c>
      <c r="J111" s="2">
        <f t="shared" si="9"/>
        <v>23557000</v>
      </c>
      <c r="K111" s="22">
        <v>1</v>
      </c>
      <c r="N111" t="str">
        <v>MC-7-13</v>
      </c>
      <c r="O111">
        <v>47.5</v>
      </c>
      <c r="P111" s="19">
        <v>23557000</v>
      </c>
    </row>
    <row r="112" spans="5:16" x14ac:dyDescent="0.25">
      <c r="E112" s="1">
        <f t="shared" si="6"/>
        <v>106</v>
      </c>
      <c r="F112" s="10" t="str">
        <f t="shared" si="7"/>
        <v>MC-7-13.5</v>
      </c>
      <c r="G112" s="14">
        <f t="shared" si="10"/>
        <v>7</v>
      </c>
      <c r="H112" s="14">
        <f t="shared" si="11"/>
        <v>13.5</v>
      </c>
      <c r="I112" s="4">
        <f t="shared" si="8"/>
        <v>49.25</v>
      </c>
      <c r="J112" s="2">
        <f t="shared" si="9"/>
        <v>24294100</v>
      </c>
      <c r="K112" s="22">
        <v>1</v>
      </c>
      <c r="N112" t="str">
        <v>MC-7-13.5</v>
      </c>
      <c r="O112">
        <v>49.25</v>
      </c>
      <c r="P112" s="19">
        <v>24294100</v>
      </c>
    </row>
    <row r="113" spans="5:16" x14ac:dyDescent="0.25">
      <c r="E113" s="1">
        <f t="shared" si="6"/>
        <v>107</v>
      </c>
      <c r="F113" s="10" t="str">
        <f t="shared" si="7"/>
        <v>MC-7-14</v>
      </c>
      <c r="G113" s="14">
        <f t="shared" si="10"/>
        <v>7</v>
      </c>
      <c r="H113" s="14">
        <f t="shared" si="11"/>
        <v>14</v>
      </c>
      <c r="I113" s="4">
        <f t="shared" si="8"/>
        <v>51</v>
      </c>
      <c r="J113" s="2">
        <f t="shared" si="9"/>
        <v>25031200</v>
      </c>
      <c r="K113" s="22">
        <v>1</v>
      </c>
      <c r="N113" t="str">
        <v>MC-7-14</v>
      </c>
      <c r="O113">
        <v>51</v>
      </c>
      <c r="P113" s="19">
        <v>25031200</v>
      </c>
    </row>
    <row r="114" spans="5:16" x14ac:dyDescent="0.25">
      <c r="E114" s="1">
        <f t="shared" si="6"/>
        <v>108</v>
      </c>
      <c r="F114" s="10" t="str">
        <f t="shared" si="7"/>
        <v>MC-7-14.5</v>
      </c>
      <c r="G114" s="14">
        <f t="shared" si="10"/>
        <v>7</v>
      </c>
      <c r="H114" s="14">
        <f t="shared" si="11"/>
        <v>14.5</v>
      </c>
      <c r="I114" s="4">
        <f t="shared" si="8"/>
        <v>52.75</v>
      </c>
      <c r="J114" s="2">
        <f t="shared" si="9"/>
        <v>25768300</v>
      </c>
      <c r="K114" s="22">
        <v>1</v>
      </c>
      <c r="N114" t="str">
        <v>MC-7-14.5</v>
      </c>
      <c r="O114">
        <v>52.75</v>
      </c>
      <c r="P114" s="19">
        <v>25768300</v>
      </c>
    </row>
    <row r="115" spans="5:16" x14ac:dyDescent="0.25">
      <c r="E115" s="1">
        <f t="shared" si="6"/>
        <v>109</v>
      </c>
      <c r="F115" s="10" t="str">
        <f t="shared" si="7"/>
        <v>MC-7-15</v>
      </c>
      <c r="G115" s="14">
        <f t="shared" si="10"/>
        <v>7</v>
      </c>
      <c r="H115" s="14">
        <f t="shared" si="11"/>
        <v>15</v>
      </c>
      <c r="I115" s="4">
        <f t="shared" si="8"/>
        <v>54.5</v>
      </c>
      <c r="J115" s="2">
        <f t="shared" si="9"/>
        <v>26505400</v>
      </c>
      <c r="K115" s="22">
        <v>1</v>
      </c>
      <c r="N115" t="str">
        <v>MC-7-15</v>
      </c>
      <c r="O115">
        <v>54.5</v>
      </c>
      <c r="P115" s="19">
        <v>26505400</v>
      </c>
    </row>
    <row r="116" spans="5:16" x14ac:dyDescent="0.25">
      <c r="E116" s="1">
        <f t="shared" si="6"/>
        <v>110</v>
      </c>
      <c r="F116" s="10" t="str">
        <f t="shared" si="7"/>
        <v>MC-7-15.5</v>
      </c>
      <c r="G116" s="14">
        <f t="shared" si="10"/>
        <v>7</v>
      </c>
      <c r="H116" s="14">
        <f t="shared" si="11"/>
        <v>15.5</v>
      </c>
      <c r="I116" s="4">
        <f t="shared" si="8"/>
        <v>56.25</v>
      </c>
      <c r="J116" s="2">
        <f t="shared" si="9"/>
        <v>27242500</v>
      </c>
      <c r="K116" s="22">
        <v>1</v>
      </c>
      <c r="N116" t="str">
        <v>MC-7-15.5</v>
      </c>
      <c r="O116">
        <v>56.25</v>
      </c>
      <c r="P116" s="19">
        <v>27242500</v>
      </c>
    </row>
    <row r="117" spans="5:16" x14ac:dyDescent="0.25">
      <c r="E117" s="1">
        <f t="shared" si="6"/>
        <v>111</v>
      </c>
      <c r="F117" s="10" t="str">
        <f t="shared" si="7"/>
        <v>MC-7-16</v>
      </c>
      <c r="G117" s="14">
        <f t="shared" si="10"/>
        <v>7</v>
      </c>
      <c r="H117" s="14">
        <f t="shared" si="11"/>
        <v>16</v>
      </c>
      <c r="I117" s="4">
        <f t="shared" si="8"/>
        <v>58</v>
      </c>
      <c r="J117" s="2">
        <f t="shared" si="9"/>
        <v>27979600</v>
      </c>
      <c r="K117" s="22">
        <v>1</v>
      </c>
      <c r="N117" t="str">
        <v>MC-7-16</v>
      </c>
      <c r="O117">
        <v>58</v>
      </c>
      <c r="P117" s="19">
        <v>27979600</v>
      </c>
    </row>
    <row r="118" spans="5:16" x14ac:dyDescent="0.25">
      <c r="E118" s="1">
        <f t="shared" si="6"/>
        <v>112</v>
      </c>
      <c r="F118" s="10" t="str">
        <f t="shared" si="7"/>
        <v>MC-7-16.5</v>
      </c>
      <c r="G118" s="14">
        <f t="shared" si="10"/>
        <v>7</v>
      </c>
      <c r="H118" s="14">
        <f t="shared" si="11"/>
        <v>16.5</v>
      </c>
      <c r="I118" s="4">
        <f t="shared" si="8"/>
        <v>59.75</v>
      </c>
      <c r="J118" s="2">
        <f t="shared" si="9"/>
        <v>28716700</v>
      </c>
      <c r="K118" s="22">
        <v>1</v>
      </c>
      <c r="N118" t="str">
        <v>MC-7-16.5</v>
      </c>
      <c r="O118">
        <v>59.75</v>
      </c>
      <c r="P118" s="19">
        <v>28716700</v>
      </c>
    </row>
    <row r="119" spans="5:16" x14ac:dyDescent="0.25">
      <c r="E119" s="1">
        <f t="shared" si="6"/>
        <v>113</v>
      </c>
      <c r="F119" s="10" t="str">
        <f t="shared" si="7"/>
        <v>MC-7-17</v>
      </c>
      <c r="G119" s="14">
        <f t="shared" si="10"/>
        <v>7</v>
      </c>
      <c r="H119" s="14">
        <f t="shared" si="11"/>
        <v>17</v>
      </c>
      <c r="I119" s="4">
        <f t="shared" si="8"/>
        <v>61.5</v>
      </c>
      <c r="J119" s="2">
        <f t="shared" si="9"/>
        <v>29453800</v>
      </c>
      <c r="K119" s="22">
        <v>1</v>
      </c>
      <c r="N119" t="str">
        <v>MC-7-17</v>
      </c>
      <c r="O119">
        <v>61.5</v>
      </c>
      <c r="P119" s="19">
        <v>29453800</v>
      </c>
    </row>
    <row r="120" spans="5:16" x14ac:dyDescent="0.25">
      <c r="E120" s="1">
        <f t="shared" si="6"/>
        <v>114</v>
      </c>
      <c r="F120" s="10" t="str">
        <f t="shared" si="7"/>
        <v>MC-7-17.5</v>
      </c>
      <c r="G120" s="14">
        <f t="shared" si="10"/>
        <v>7</v>
      </c>
      <c r="H120" s="14">
        <f t="shared" si="11"/>
        <v>17.5</v>
      </c>
      <c r="I120" s="4">
        <f t="shared" si="8"/>
        <v>63.25</v>
      </c>
      <c r="J120" s="2">
        <f t="shared" si="9"/>
        <v>30190900</v>
      </c>
      <c r="K120" s="22">
        <v>1</v>
      </c>
      <c r="N120" t="str">
        <v>MC-7-17.5</v>
      </c>
      <c r="O120">
        <v>63.25</v>
      </c>
      <c r="P120" s="19">
        <v>30190900</v>
      </c>
    </row>
    <row r="121" spans="5:16" x14ac:dyDescent="0.25">
      <c r="E121" s="1">
        <f t="shared" si="6"/>
        <v>115</v>
      </c>
      <c r="F121" s="10" t="str">
        <f t="shared" si="7"/>
        <v>MC-7-18</v>
      </c>
      <c r="G121" s="14">
        <f t="shared" si="10"/>
        <v>7</v>
      </c>
      <c r="H121" s="14">
        <f t="shared" si="11"/>
        <v>18</v>
      </c>
      <c r="I121" s="4">
        <f t="shared" si="8"/>
        <v>65</v>
      </c>
      <c r="J121" s="2">
        <f t="shared" si="9"/>
        <v>30928000</v>
      </c>
      <c r="K121" s="22">
        <v>1</v>
      </c>
      <c r="N121" t="str">
        <v>MC-7-18</v>
      </c>
      <c r="O121">
        <v>65</v>
      </c>
      <c r="P121" s="19">
        <v>30928000</v>
      </c>
    </row>
    <row r="122" spans="5:16" x14ac:dyDescent="0.25">
      <c r="E122" s="1">
        <f t="shared" si="6"/>
        <v>116</v>
      </c>
      <c r="F122" s="10" t="str">
        <f t="shared" si="7"/>
        <v>MC-7.5-7</v>
      </c>
      <c r="G122" s="14">
        <f t="shared" si="10"/>
        <v>7.5</v>
      </c>
      <c r="H122" s="14">
        <f t="shared" si="11"/>
        <v>7</v>
      </c>
      <c r="I122" s="4">
        <f t="shared" si="8"/>
        <v>28.25</v>
      </c>
      <c r="J122" s="2">
        <f t="shared" si="9"/>
        <v>15448900</v>
      </c>
      <c r="K122" s="22">
        <v>1</v>
      </c>
      <c r="N122" t="str">
        <v>MC-7.5-7</v>
      </c>
      <c r="O122">
        <v>28.25</v>
      </c>
      <c r="P122" s="19">
        <v>15448900</v>
      </c>
    </row>
    <row r="123" spans="5:16" x14ac:dyDescent="0.25">
      <c r="E123" s="1">
        <f t="shared" si="6"/>
        <v>117</v>
      </c>
      <c r="F123" s="10" t="str">
        <f t="shared" si="7"/>
        <v>MC-7.5-7.5</v>
      </c>
      <c r="G123" s="14">
        <f t="shared" si="10"/>
        <v>7.5</v>
      </c>
      <c r="H123" s="14">
        <f t="shared" si="11"/>
        <v>7.5</v>
      </c>
      <c r="I123" s="4">
        <f t="shared" si="8"/>
        <v>30.125</v>
      </c>
      <c r="J123" s="2">
        <f t="shared" si="9"/>
        <v>16238650</v>
      </c>
      <c r="K123" s="22">
        <v>1</v>
      </c>
      <c r="N123" t="str">
        <v>MC-7.5-7.5</v>
      </c>
      <c r="O123">
        <v>30.125</v>
      </c>
      <c r="P123" s="19">
        <v>16238650</v>
      </c>
    </row>
    <row r="124" spans="5:16" x14ac:dyDescent="0.25">
      <c r="E124" s="1">
        <f t="shared" si="6"/>
        <v>118</v>
      </c>
      <c r="F124" s="10" t="str">
        <f t="shared" si="7"/>
        <v>MC-7.5-8</v>
      </c>
      <c r="G124" s="14">
        <f t="shared" si="10"/>
        <v>7.5</v>
      </c>
      <c r="H124" s="14">
        <f t="shared" si="11"/>
        <v>8</v>
      </c>
      <c r="I124" s="4">
        <f t="shared" si="8"/>
        <v>32</v>
      </c>
      <c r="J124" s="2">
        <f t="shared" si="9"/>
        <v>17028400</v>
      </c>
      <c r="K124" s="22">
        <v>1</v>
      </c>
      <c r="N124" t="str">
        <v>MC-7.5-8</v>
      </c>
      <c r="O124">
        <v>32</v>
      </c>
      <c r="P124" s="19">
        <v>17028400</v>
      </c>
    </row>
    <row r="125" spans="5:16" x14ac:dyDescent="0.25">
      <c r="E125" s="1">
        <f t="shared" si="6"/>
        <v>119</v>
      </c>
      <c r="F125" s="10" t="str">
        <f t="shared" si="7"/>
        <v>MC-7.5-8.5</v>
      </c>
      <c r="G125" s="14">
        <f t="shared" si="10"/>
        <v>7.5</v>
      </c>
      <c r="H125" s="14">
        <f t="shared" si="11"/>
        <v>8.5</v>
      </c>
      <c r="I125" s="4">
        <f t="shared" si="8"/>
        <v>33.875</v>
      </c>
      <c r="J125" s="2">
        <f t="shared" si="9"/>
        <v>17818150</v>
      </c>
      <c r="K125" s="22">
        <v>1</v>
      </c>
      <c r="N125" t="str">
        <v>MC-7.5-8.5</v>
      </c>
      <c r="O125">
        <v>33.875</v>
      </c>
      <c r="P125" s="19">
        <v>17818150</v>
      </c>
    </row>
    <row r="126" spans="5:16" x14ac:dyDescent="0.25">
      <c r="E126" s="1">
        <f t="shared" si="6"/>
        <v>120</v>
      </c>
      <c r="F126" s="10" t="str">
        <f t="shared" si="7"/>
        <v>MC-7.5-9</v>
      </c>
      <c r="G126" s="14">
        <f t="shared" si="10"/>
        <v>7.5</v>
      </c>
      <c r="H126" s="14">
        <f t="shared" si="11"/>
        <v>9</v>
      </c>
      <c r="I126" s="4">
        <f t="shared" si="8"/>
        <v>35.75</v>
      </c>
      <c r="J126" s="2">
        <f t="shared" si="9"/>
        <v>18607900</v>
      </c>
      <c r="K126" s="22">
        <v>1</v>
      </c>
      <c r="N126" t="str">
        <v>MC-7.5-9</v>
      </c>
      <c r="O126">
        <v>35.75</v>
      </c>
      <c r="P126" s="19">
        <v>18607900</v>
      </c>
    </row>
    <row r="127" spans="5:16" x14ac:dyDescent="0.25">
      <c r="E127" s="1">
        <f t="shared" si="6"/>
        <v>121</v>
      </c>
      <c r="F127" s="10" t="str">
        <f t="shared" si="7"/>
        <v>MC-7.5-9.5</v>
      </c>
      <c r="G127" s="14">
        <f t="shared" si="10"/>
        <v>7.5</v>
      </c>
      <c r="H127" s="14">
        <f t="shared" si="11"/>
        <v>9.5</v>
      </c>
      <c r="I127" s="4">
        <f t="shared" si="8"/>
        <v>37.625</v>
      </c>
      <c r="J127" s="2">
        <f t="shared" si="9"/>
        <v>19397650</v>
      </c>
      <c r="K127" s="22">
        <v>1</v>
      </c>
      <c r="N127" t="str">
        <v>MC-7.5-9.5</v>
      </c>
      <c r="O127">
        <v>37.625</v>
      </c>
      <c r="P127" s="19">
        <v>19397650</v>
      </c>
    </row>
    <row r="128" spans="5:16" x14ac:dyDescent="0.25">
      <c r="E128" s="1">
        <f t="shared" si="6"/>
        <v>122</v>
      </c>
      <c r="F128" s="10" t="str">
        <f t="shared" si="7"/>
        <v>MC-7.5-10</v>
      </c>
      <c r="G128" s="14">
        <f t="shared" si="10"/>
        <v>7.5</v>
      </c>
      <c r="H128" s="14">
        <f t="shared" si="11"/>
        <v>10</v>
      </c>
      <c r="I128" s="4">
        <f t="shared" si="8"/>
        <v>39.5</v>
      </c>
      <c r="J128" s="2">
        <f t="shared" si="9"/>
        <v>20187400</v>
      </c>
      <c r="K128" s="22">
        <v>1</v>
      </c>
      <c r="N128" t="str">
        <v>MC-7.5-10</v>
      </c>
      <c r="O128">
        <v>39.5</v>
      </c>
      <c r="P128" s="19">
        <v>20187400</v>
      </c>
    </row>
    <row r="129" spans="5:16" x14ac:dyDescent="0.25">
      <c r="E129" s="1">
        <f t="shared" si="6"/>
        <v>123</v>
      </c>
      <c r="F129" s="10" t="str">
        <f t="shared" si="7"/>
        <v>MC-7.5-10.5</v>
      </c>
      <c r="G129" s="14">
        <f t="shared" si="10"/>
        <v>7.5</v>
      </c>
      <c r="H129" s="14">
        <f t="shared" si="11"/>
        <v>10.5</v>
      </c>
      <c r="I129" s="4">
        <f t="shared" si="8"/>
        <v>41.375</v>
      </c>
      <c r="J129" s="2">
        <f t="shared" si="9"/>
        <v>20977150</v>
      </c>
      <c r="K129" s="22">
        <v>1</v>
      </c>
      <c r="N129" t="str">
        <v>MC-7.5-10.5</v>
      </c>
      <c r="O129">
        <v>41.375</v>
      </c>
      <c r="P129" s="19">
        <v>20977150</v>
      </c>
    </row>
    <row r="130" spans="5:16" x14ac:dyDescent="0.25">
      <c r="E130" s="1">
        <f t="shared" si="6"/>
        <v>124</v>
      </c>
      <c r="F130" s="10" t="str">
        <f t="shared" si="7"/>
        <v>MC-7.5-11</v>
      </c>
      <c r="G130" s="14">
        <f t="shared" si="10"/>
        <v>7.5</v>
      </c>
      <c r="H130" s="14">
        <f t="shared" si="11"/>
        <v>11</v>
      </c>
      <c r="I130" s="4">
        <f t="shared" si="8"/>
        <v>43.25</v>
      </c>
      <c r="J130" s="2">
        <f t="shared" si="9"/>
        <v>21766900</v>
      </c>
      <c r="K130" s="22">
        <v>1</v>
      </c>
      <c r="N130" t="str">
        <v>MC-7.5-11</v>
      </c>
      <c r="O130">
        <v>43.25</v>
      </c>
      <c r="P130" s="19">
        <v>21766900</v>
      </c>
    </row>
    <row r="131" spans="5:16" x14ac:dyDescent="0.25">
      <c r="E131" s="1">
        <f t="shared" si="6"/>
        <v>125</v>
      </c>
      <c r="F131" s="10" t="str">
        <f t="shared" si="7"/>
        <v>MC-7.5-11.5</v>
      </c>
      <c r="G131" s="14">
        <f t="shared" si="10"/>
        <v>7.5</v>
      </c>
      <c r="H131" s="14">
        <f t="shared" si="11"/>
        <v>11.5</v>
      </c>
      <c r="I131" s="4">
        <f t="shared" si="8"/>
        <v>45.125</v>
      </c>
      <c r="J131" s="2">
        <f t="shared" si="9"/>
        <v>22556650</v>
      </c>
      <c r="K131" s="22">
        <v>1</v>
      </c>
      <c r="N131" t="str">
        <v>MC-7.5-11.5</v>
      </c>
      <c r="O131">
        <v>45.125</v>
      </c>
      <c r="P131" s="19">
        <v>22556650</v>
      </c>
    </row>
    <row r="132" spans="5:16" x14ac:dyDescent="0.25">
      <c r="E132" s="1">
        <f t="shared" si="6"/>
        <v>126</v>
      </c>
      <c r="F132" s="10" t="str">
        <f t="shared" si="7"/>
        <v>MC-7.5-12</v>
      </c>
      <c r="G132" s="14">
        <f t="shared" si="10"/>
        <v>7.5</v>
      </c>
      <c r="H132" s="14">
        <f t="shared" si="11"/>
        <v>12</v>
      </c>
      <c r="I132" s="4">
        <f t="shared" si="8"/>
        <v>47</v>
      </c>
      <c r="J132" s="2">
        <f t="shared" si="9"/>
        <v>23346400</v>
      </c>
      <c r="K132" s="22">
        <v>1</v>
      </c>
      <c r="N132" t="str">
        <v>MC-7.5-12</v>
      </c>
      <c r="O132">
        <v>47</v>
      </c>
      <c r="P132" s="19">
        <v>23346400</v>
      </c>
    </row>
    <row r="133" spans="5:16" x14ac:dyDescent="0.25">
      <c r="E133" s="1">
        <f t="shared" si="6"/>
        <v>127</v>
      </c>
      <c r="F133" s="10" t="str">
        <f t="shared" si="7"/>
        <v>MC-7.5-12.5</v>
      </c>
      <c r="G133" s="14">
        <f t="shared" si="10"/>
        <v>7.5</v>
      </c>
      <c r="H133" s="14">
        <f t="shared" si="11"/>
        <v>12.5</v>
      </c>
      <c r="I133" s="4">
        <f t="shared" si="8"/>
        <v>48.875</v>
      </c>
      <c r="J133" s="2">
        <f t="shared" si="9"/>
        <v>24136150</v>
      </c>
      <c r="K133" s="22">
        <v>1</v>
      </c>
      <c r="N133" t="str">
        <v>MC-7.5-12.5</v>
      </c>
      <c r="O133">
        <v>48.875</v>
      </c>
      <c r="P133" s="19">
        <v>24136150</v>
      </c>
    </row>
    <row r="134" spans="5:16" x14ac:dyDescent="0.25">
      <c r="E134" s="1">
        <f t="shared" si="6"/>
        <v>128</v>
      </c>
      <c r="F134" s="10" t="str">
        <f t="shared" si="7"/>
        <v>MC-7.5-13</v>
      </c>
      <c r="G134" s="14">
        <f t="shared" si="10"/>
        <v>7.5</v>
      </c>
      <c r="H134" s="14">
        <f t="shared" si="11"/>
        <v>13</v>
      </c>
      <c r="I134" s="4">
        <f t="shared" si="8"/>
        <v>50.75</v>
      </c>
      <c r="J134" s="2">
        <f t="shared" si="9"/>
        <v>24925900</v>
      </c>
      <c r="K134" s="22">
        <v>1</v>
      </c>
      <c r="N134" t="str">
        <v>MC-7.5-13</v>
      </c>
      <c r="O134">
        <v>50.75</v>
      </c>
      <c r="P134" s="19">
        <v>24925900</v>
      </c>
    </row>
    <row r="135" spans="5:16" x14ac:dyDescent="0.25">
      <c r="E135" s="1">
        <f t="shared" ref="E135:E198" si="12">ROW()-6</f>
        <v>129</v>
      </c>
      <c r="F135" s="10" t="str">
        <f t="shared" ref="F135:F198" si="13">$C$4&amp;"-"&amp;G135&amp;"-"&amp;H135</f>
        <v>MC-7.5-13.5</v>
      </c>
      <c r="G135" s="14">
        <f t="shared" si="10"/>
        <v>7.5</v>
      </c>
      <c r="H135" s="14">
        <f t="shared" si="11"/>
        <v>13.5</v>
      </c>
      <c r="I135" s="4">
        <f t="shared" ref="I135:I198" si="14">SUM((G135*H135)/4,1)*2</f>
        <v>52.625</v>
      </c>
      <c r="J135" s="2">
        <f t="shared" ref="J135:J198" si="15">ROUND(SUM(I135*$C$6,$C$5),0)</f>
        <v>25715650</v>
      </c>
      <c r="K135" s="22">
        <v>1</v>
      </c>
      <c r="N135" t="str">
        <v>MC-7.5-13.5</v>
      </c>
      <c r="O135">
        <v>52.625</v>
      </c>
      <c r="P135" s="19">
        <v>25715650</v>
      </c>
    </row>
    <row r="136" spans="5:16" x14ac:dyDescent="0.25">
      <c r="E136" s="1">
        <f t="shared" si="12"/>
        <v>130</v>
      </c>
      <c r="F136" s="10" t="str">
        <f t="shared" si="13"/>
        <v>MC-7.5-14</v>
      </c>
      <c r="G136" s="14">
        <f t="shared" ref="G136:G199" si="16">$G$3+ROUNDDOWN($E135/($I$4+1),0)*0.5</f>
        <v>7.5</v>
      </c>
      <c r="H136" s="14">
        <f t="shared" ref="H136:H199" si="17">IF(MOD(E136-1,$I$4+1)=0,$H$3,H135+0.5)</f>
        <v>14</v>
      </c>
      <c r="I136" s="4">
        <f t="shared" si="14"/>
        <v>54.5</v>
      </c>
      <c r="J136" s="2">
        <f t="shared" si="15"/>
        <v>26505400</v>
      </c>
      <c r="K136" s="22">
        <v>1</v>
      </c>
      <c r="N136" t="str">
        <v>MC-7.5-14</v>
      </c>
      <c r="O136">
        <v>54.5</v>
      </c>
      <c r="P136" s="19">
        <v>26505400</v>
      </c>
    </row>
    <row r="137" spans="5:16" x14ac:dyDescent="0.25">
      <c r="E137" s="1">
        <f t="shared" si="12"/>
        <v>131</v>
      </c>
      <c r="F137" s="10" t="str">
        <f t="shared" si="13"/>
        <v>MC-7.5-14.5</v>
      </c>
      <c r="G137" s="14">
        <f t="shared" si="16"/>
        <v>7.5</v>
      </c>
      <c r="H137" s="14">
        <f t="shared" si="17"/>
        <v>14.5</v>
      </c>
      <c r="I137" s="4">
        <f t="shared" si="14"/>
        <v>56.375</v>
      </c>
      <c r="J137" s="2">
        <f t="shared" si="15"/>
        <v>27295150</v>
      </c>
      <c r="K137" s="22">
        <v>1</v>
      </c>
      <c r="N137" t="str">
        <v>MC-7.5-14.5</v>
      </c>
      <c r="O137">
        <v>56.375</v>
      </c>
      <c r="P137" s="19">
        <v>27295150</v>
      </c>
    </row>
    <row r="138" spans="5:16" x14ac:dyDescent="0.25">
      <c r="E138" s="1">
        <f t="shared" si="12"/>
        <v>132</v>
      </c>
      <c r="F138" s="10" t="str">
        <f t="shared" si="13"/>
        <v>MC-7.5-15</v>
      </c>
      <c r="G138" s="14">
        <f t="shared" si="16"/>
        <v>7.5</v>
      </c>
      <c r="H138" s="14">
        <f t="shared" si="17"/>
        <v>15</v>
      </c>
      <c r="I138" s="4">
        <f t="shared" si="14"/>
        <v>58.25</v>
      </c>
      <c r="J138" s="2">
        <f t="shared" si="15"/>
        <v>28084900</v>
      </c>
      <c r="K138" s="22">
        <v>1</v>
      </c>
      <c r="N138" t="str">
        <v>MC-7.5-15</v>
      </c>
      <c r="O138">
        <v>58.25</v>
      </c>
      <c r="P138" s="19">
        <v>28084900</v>
      </c>
    </row>
    <row r="139" spans="5:16" x14ac:dyDescent="0.25">
      <c r="E139" s="1">
        <f t="shared" si="12"/>
        <v>133</v>
      </c>
      <c r="F139" s="10" t="str">
        <f t="shared" si="13"/>
        <v>MC-7.5-15.5</v>
      </c>
      <c r="G139" s="14">
        <f t="shared" si="16"/>
        <v>7.5</v>
      </c>
      <c r="H139" s="14">
        <f t="shared" si="17"/>
        <v>15.5</v>
      </c>
      <c r="I139" s="4">
        <f t="shared" si="14"/>
        <v>60.125</v>
      </c>
      <c r="J139" s="2">
        <f t="shared" si="15"/>
        <v>28874650</v>
      </c>
      <c r="K139" s="22">
        <v>1</v>
      </c>
      <c r="N139" t="str">
        <v>MC-7.5-15.5</v>
      </c>
      <c r="O139">
        <v>60.125</v>
      </c>
      <c r="P139" s="19">
        <v>28874650</v>
      </c>
    </row>
    <row r="140" spans="5:16" x14ac:dyDescent="0.25">
      <c r="E140" s="1">
        <f t="shared" si="12"/>
        <v>134</v>
      </c>
      <c r="F140" s="10" t="str">
        <f t="shared" si="13"/>
        <v>MC-7.5-16</v>
      </c>
      <c r="G140" s="14">
        <f t="shared" si="16"/>
        <v>7.5</v>
      </c>
      <c r="H140" s="14">
        <f t="shared" si="17"/>
        <v>16</v>
      </c>
      <c r="I140" s="4">
        <f t="shared" si="14"/>
        <v>62</v>
      </c>
      <c r="J140" s="2">
        <f t="shared" si="15"/>
        <v>29664400</v>
      </c>
      <c r="K140" s="22">
        <v>1</v>
      </c>
      <c r="N140" t="str">
        <v>MC-7.5-16</v>
      </c>
      <c r="O140">
        <v>62</v>
      </c>
      <c r="P140" s="19">
        <v>29664400</v>
      </c>
    </row>
    <row r="141" spans="5:16" x14ac:dyDescent="0.25">
      <c r="E141" s="1">
        <f t="shared" si="12"/>
        <v>135</v>
      </c>
      <c r="F141" s="10" t="str">
        <f t="shared" si="13"/>
        <v>MC-7.5-16.5</v>
      </c>
      <c r="G141" s="14">
        <f t="shared" si="16"/>
        <v>7.5</v>
      </c>
      <c r="H141" s="14">
        <f t="shared" si="17"/>
        <v>16.5</v>
      </c>
      <c r="I141" s="4">
        <f t="shared" si="14"/>
        <v>63.875</v>
      </c>
      <c r="J141" s="2">
        <f t="shared" si="15"/>
        <v>30454150</v>
      </c>
      <c r="K141" s="22">
        <v>1</v>
      </c>
      <c r="N141" t="str">
        <v>MC-7.5-16.5</v>
      </c>
      <c r="O141">
        <v>63.875</v>
      </c>
      <c r="P141" s="19">
        <v>30454150</v>
      </c>
    </row>
    <row r="142" spans="5:16" x14ac:dyDescent="0.25">
      <c r="E142" s="1">
        <f t="shared" si="12"/>
        <v>136</v>
      </c>
      <c r="F142" s="10" t="str">
        <f t="shared" si="13"/>
        <v>MC-7.5-17</v>
      </c>
      <c r="G142" s="14">
        <f t="shared" si="16"/>
        <v>7.5</v>
      </c>
      <c r="H142" s="14">
        <f t="shared" si="17"/>
        <v>17</v>
      </c>
      <c r="I142" s="4">
        <f t="shared" si="14"/>
        <v>65.75</v>
      </c>
      <c r="J142" s="2">
        <f t="shared" si="15"/>
        <v>31243900</v>
      </c>
      <c r="K142" s="22">
        <v>1</v>
      </c>
      <c r="N142" t="str">
        <v>MC-7.5-17</v>
      </c>
      <c r="O142">
        <v>65.75</v>
      </c>
      <c r="P142" s="19">
        <v>31243900</v>
      </c>
    </row>
    <row r="143" spans="5:16" x14ac:dyDescent="0.25">
      <c r="E143" s="1">
        <f t="shared" si="12"/>
        <v>137</v>
      </c>
      <c r="F143" s="10" t="str">
        <f t="shared" si="13"/>
        <v>MC-7.5-17.5</v>
      </c>
      <c r="G143" s="14">
        <f t="shared" si="16"/>
        <v>7.5</v>
      </c>
      <c r="H143" s="14">
        <f t="shared" si="17"/>
        <v>17.5</v>
      </c>
      <c r="I143" s="4">
        <f t="shared" si="14"/>
        <v>67.625</v>
      </c>
      <c r="J143" s="2">
        <f t="shared" si="15"/>
        <v>32033650</v>
      </c>
      <c r="K143" s="22">
        <v>1</v>
      </c>
      <c r="N143" t="str">
        <v>MC-7.5-17.5</v>
      </c>
      <c r="O143">
        <v>67.625</v>
      </c>
      <c r="P143" s="19">
        <v>32033650</v>
      </c>
    </row>
    <row r="144" spans="5:16" x14ac:dyDescent="0.25">
      <c r="E144" s="1">
        <f t="shared" si="12"/>
        <v>138</v>
      </c>
      <c r="F144" s="10" t="str">
        <f t="shared" si="13"/>
        <v>MC-7.5-18</v>
      </c>
      <c r="G144" s="14">
        <f t="shared" si="16"/>
        <v>7.5</v>
      </c>
      <c r="H144" s="14">
        <f t="shared" si="17"/>
        <v>18</v>
      </c>
      <c r="I144" s="4">
        <f t="shared" si="14"/>
        <v>69.5</v>
      </c>
      <c r="J144" s="2">
        <f t="shared" si="15"/>
        <v>32823400</v>
      </c>
      <c r="K144" s="22">
        <v>1</v>
      </c>
      <c r="N144" t="str">
        <v>MC-7.5-18</v>
      </c>
      <c r="O144">
        <v>69.5</v>
      </c>
      <c r="P144" s="19">
        <v>32823400</v>
      </c>
    </row>
    <row r="145" spans="5:16" x14ac:dyDescent="0.25">
      <c r="E145" s="1">
        <f t="shared" si="12"/>
        <v>139</v>
      </c>
      <c r="F145" s="10" t="str">
        <f t="shared" si="13"/>
        <v>MC-8-7</v>
      </c>
      <c r="G145" s="14">
        <f t="shared" si="16"/>
        <v>8</v>
      </c>
      <c r="H145" s="14">
        <f t="shared" si="17"/>
        <v>7</v>
      </c>
      <c r="I145" s="4">
        <f t="shared" si="14"/>
        <v>30</v>
      </c>
      <c r="J145" s="2">
        <f t="shared" si="15"/>
        <v>16186000</v>
      </c>
      <c r="K145" s="22">
        <v>1</v>
      </c>
      <c r="N145" t="str">
        <v>MC-8-7</v>
      </c>
      <c r="O145">
        <v>30</v>
      </c>
      <c r="P145" s="19">
        <v>16186000</v>
      </c>
    </row>
    <row r="146" spans="5:16" x14ac:dyDescent="0.25">
      <c r="E146" s="1">
        <f t="shared" si="12"/>
        <v>140</v>
      </c>
      <c r="F146" s="10" t="str">
        <f t="shared" si="13"/>
        <v>MC-8-7.5</v>
      </c>
      <c r="G146" s="14">
        <f t="shared" si="16"/>
        <v>8</v>
      </c>
      <c r="H146" s="14">
        <f t="shared" si="17"/>
        <v>7.5</v>
      </c>
      <c r="I146" s="4">
        <f t="shared" si="14"/>
        <v>32</v>
      </c>
      <c r="J146" s="2">
        <f t="shared" si="15"/>
        <v>17028400</v>
      </c>
      <c r="K146" s="22">
        <v>1</v>
      </c>
      <c r="N146" t="str">
        <v>MC-8-7.5</v>
      </c>
      <c r="O146">
        <v>32</v>
      </c>
      <c r="P146" s="19">
        <v>17028400</v>
      </c>
    </row>
    <row r="147" spans="5:16" x14ac:dyDescent="0.25">
      <c r="E147" s="1">
        <f t="shared" si="12"/>
        <v>141</v>
      </c>
      <c r="F147" s="10" t="str">
        <f t="shared" si="13"/>
        <v>MC-8-8</v>
      </c>
      <c r="G147" s="14">
        <f t="shared" si="16"/>
        <v>8</v>
      </c>
      <c r="H147" s="14">
        <f t="shared" si="17"/>
        <v>8</v>
      </c>
      <c r="I147" s="4">
        <f t="shared" si="14"/>
        <v>34</v>
      </c>
      <c r="J147" s="2">
        <f t="shared" si="15"/>
        <v>17870800</v>
      </c>
      <c r="K147" s="22">
        <v>1</v>
      </c>
      <c r="N147" t="str">
        <v>MC-8-8</v>
      </c>
      <c r="O147">
        <v>34</v>
      </c>
      <c r="P147" s="19">
        <v>17870800</v>
      </c>
    </row>
    <row r="148" spans="5:16" x14ac:dyDescent="0.25">
      <c r="E148" s="1">
        <f t="shared" si="12"/>
        <v>142</v>
      </c>
      <c r="F148" s="10" t="str">
        <f t="shared" si="13"/>
        <v>MC-8-8.5</v>
      </c>
      <c r="G148" s="14">
        <f t="shared" si="16"/>
        <v>8</v>
      </c>
      <c r="H148" s="14">
        <f t="shared" si="17"/>
        <v>8.5</v>
      </c>
      <c r="I148" s="4">
        <f t="shared" si="14"/>
        <v>36</v>
      </c>
      <c r="J148" s="2">
        <f t="shared" si="15"/>
        <v>18713200</v>
      </c>
      <c r="K148" s="22">
        <v>1</v>
      </c>
      <c r="N148" t="str">
        <v>MC-8-8.5</v>
      </c>
      <c r="O148">
        <v>36</v>
      </c>
      <c r="P148" s="19">
        <v>18713200</v>
      </c>
    </row>
    <row r="149" spans="5:16" x14ac:dyDescent="0.25">
      <c r="E149" s="1">
        <f t="shared" si="12"/>
        <v>143</v>
      </c>
      <c r="F149" s="10" t="str">
        <f t="shared" si="13"/>
        <v>MC-8-9</v>
      </c>
      <c r="G149" s="14">
        <f t="shared" si="16"/>
        <v>8</v>
      </c>
      <c r="H149" s="14">
        <f t="shared" si="17"/>
        <v>9</v>
      </c>
      <c r="I149" s="4">
        <f t="shared" si="14"/>
        <v>38</v>
      </c>
      <c r="J149" s="2">
        <f t="shared" si="15"/>
        <v>19555600</v>
      </c>
      <c r="K149" s="22">
        <v>1</v>
      </c>
      <c r="N149" t="str">
        <v>MC-8-9</v>
      </c>
      <c r="O149">
        <v>38</v>
      </c>
      <c r="P149" s="19">
        <v>19555600</v>
      </c>
    </row>
    <row r="150" spans="5:16" x14ac:dyDescent="0.25">
      <c r="E150" s="1">
        <f t="shared" si="12"/>
        <v>144</v>
      </c>
      <c r="F150" s="10" t="str">
        <f t="shared" si="13"/>
        <v>MC-8-9.5</v>
      </c>
      <c r="G150" s="14">
        <f t="shared" si="16"/>
        <v>8</v>
      </c>
      <c r="H150" s="14">
        <f t="shared" si="17"/>
        <v>9.5</v>
      </c>
      <c r="I150" s="4">
        <f t="shared" si="14"/>
        <v>40</v>
      </c>
      <c r="J150" s="2">
        <f t="shared" si="15"/>
        <v>20398000</v>
      </c>
      <c r="K150" s="22">
        <v>1</v>
      </c>
      <c r="N150" t="str">
        <v>MC-8-9.5</v>
      </c>
      <c r="O150">
        <v>40</v>
      </c>
      <c r="P150" s="19">
        <v>20398000</v>
      </c>
    </row>
    <row r="151" spans="5:16" x14ac:dyDescent="0.25">
      <c r="E151" s="1">
        <f t="shared" si="12"/>
        <v>145</v>
      </c>
      <c r="F151" s="10" t="str">
        <f t="shared" si="13"/>
        <v>MC-8-10</v>
      </c>
      <c r="G151" s="14">
        <f t="shared" si="16"/>
        <v>8</v>
      </c>
      <c r="H151" s="14">
        <f t="shared" si="17"/>
        <v>10</v>
      </c>
      <c r="I151" s="4">
        <f t="shared" si="14"/>
        <v>42</v>
      </c>
      <c r="J151" s="2">
        <f t="shared" si="15"/>
        <v>21240400</v>
      </c>
      <c r="K151" s="22">
        <v>1</v>
      </c>
      <c r="N151" t="str">
        <v>MC-8-10</v>
      </c>
      <c r="O151">
        <v>42</v>
      </c>
      <c r="P151" s="19">
        <v>21240400</v>
      </c>
    </row>
    <row r="152" spans="5:16" x14ac:dyDescent="0.25">
      <c r="E152" s="1">
        <f t="shared" si="12"/>
        <v>146</v>
      </c>
      <c r="F152" s="10" t="str">
        <f t="shared" si="13"/>
        <v>MC-8-10.5</v>
      </c>
      <c r="G152" s="14">
        <f t="shared" si="16"/>
        <v>8</v>
      </c>
      <c r="H152" s="14">
        <f t="shared" si="17"/>
        <v>10.5</v>
      </c>
      <c r="I152" s="4">
        <f t="shared" si="14"/>
        <v>44</v>
      </c>
      <c r="J152" s="2">
        <f t="shared" si="15"/>
        <v>22082800</v>
      </c>
      <c r="K152" s="22">
        <v>1</v>
      </c>
      <c r="N152" t="str">
        <v>MC-8-10.5</v>
      </c>
      <c r="O152">
        <v>44</v>
      </c>
      <c r="P152" s="19">
        <v>22082800</v>
      </c>
    </row>
    <row r="153" spans="5:16" x14ac:dyDescent="0.25">
      <c r="E153" s="1">
        <f t="shared" si="12"/>
        <v>147</v>
      </c>
      <c r="F153" s="10" t="str">
        <f t="shared" si="13"/>
        <v>MC-8-11</v>
      </c>
      <c r="G153" s="14">
        <f t="shared" si="16"/>
        <v>8</v>
      </c>
      <c r="H153" s="14">
        <f t="shared" si="17"/>
        <v>11</v>
      </c>
      <c r="I153" s="4">
        <f t="shared" si="14"/>
        <v>46</v>
      </c>
      <c r="J153" s="2">
        <f t="shared" si="15"/>
        <v>22925200</v>
      </c>
      <c r="K153" s="22">
        <v>1</v>
      </c>
      <c r="N153" t="str">
        <v>MC-8-11</v>
      </c>
      <c r="O153">
        <v>46</v>
      </c>
      <c r="P153" s="19">
        <v>22925200</v>
      </c>
    </row>
    <row r="154" spans="5:16" x14ac:dyDescent="0.25">
      <c r="E154" s="1">
        <f t="shared" si="12"/>
        <v>148</v>
      </c>
      <c r="F154" s="10" t="str">
        <f t="shared" si="13"/>
        <v>MC-8-11.5</v>
      </c>
      <c r="G154" s="14">
        <f t="shared" si="16"/>
        <v>8</v>
      </c>
      <c r="H154" s="14">
        <f t="shared" si="17"/>
        <v>11.5</v>
      </c>
      <c r="I154" s="4">
        <f t="shared" si="14"/>
        <v>48</v>
      </c>
      <c r="J154" s="2">
        <f t="shared" si="15"/>
        <v>23767600</v>
      </c>
      <c r="K154" s="22">
        <v>1</v>
      </c>
      <c r="N154" t="str">
        <v>MC-8-11.5</v>
      </c>
      <c r="O154">
        <v>48</v>
      </c>
      <c r="P154" s="19">
        <v>23767600</v>
      </c>
    </row>
    <row r="155" spans="5:16" x14ac:dyDescent="0.25">
      <c r="E155" s="1">
        <f t="shared" si="12"/>
        <v>149</v>
      </c>
      <c r="F155" s="10" t="str">
        <f t="shared" si="13"/>
        <v>MC-8-12</v>
      </c>
      <c r="G155" s="14">
        <f t="shared" si="16"/>
        <v>8</v>
      </c>
      <c r="H155" s="14">
        <f t="shared" si="17"/>
        <v>12</v>
      </c>
      <c r="I155" s="4">
        <f t="shared" si="14"/>
        <v>50</v>
      </c>
      <c r="J155" s="2">
        <f t="shared" si="15"/>
        <v>24610000</v>
      </c>
      <c r="K155" s="22">
        <v>1</v>
      </c>
      <c r="N155" t="str">
        <v>MC-8-12</v>
      </c>
      <c r="O155">
        <v>50</v>
      </c>
      <c r="P155" s="19">
        <v>24610000</v>
      </c>
    </row>
    <row r="156" spans="5:16" x14ac:dyDescent="0.25">
      <c r="E156" s="1">
        <f t="shared" si="12"/>
        <v>150</v>
      </c>
      <c r="F156" s="10" t="str">
        <f t="shared" si="13"/>
        <v>MC-8-12.5</v>
      </c>
      <c r="G156" s="14">
        <f t="shared" si="16"/>
        <v>8</v>
      </c>
      <c r="H156" s="14">
        <f t="shared" si="17"/>
        <v>12.5</v>
      </c>
      <c r="I156" s="4">
        <f t="shared" si="14"/>
        <v>52</v>
      </c>
      <c r="J156" s="2">
        <f t="shared" si="15"/>
        <v>25452400</v>
      </c>
      <c r="K156" s="22">
        <v>1</v>
      </c>
      <c r="N156" t="str">
        <v>MC-8-12.5</v>
      </c>
      <c r="O156">
        <v>52</v>
      </c>
      <c r="P156" s="19">
        <v>25452400</v>
      </c>
    </row>
    <row r="157" spans="5:16" x14ac:dyDescent="0.25">
      <c r="E157" s="1">
        <f t="shared" si="12"/>
        <v>151</v>
      </c>
      <c r="F157" s="10" t="str">
        <f t="shared" si="13"/>
        <v>MC-8-13</v>
      </c>
      <c r="G157" s="14">
        <f t="shared" si="16"/>
        <v>8</v>
      </c>
      <c r="H157" s="14">
        <f t="shared" si="17"/>
        <v>13</v>
      </c>
      <c r="I157" s="4">
        <f t="shared" si="14"/>
        <v>54</v>
      </c>
      <c r="J157" s="2">
        <f t="shared" si="15"/>
        <v>26294800</v>
      </c>
      <c r="K157" s="22">
        <v>1</v>
      </c>
      <c r="N157" t="str">
        <v>MC-8-13</v>
      </c>
      <c r="O157">
        <v>54</v>
      </c>
      <c r="P157" s="19">
        <v>26294800</v>
      </c>
    </row>
    <row r="158" spans="5:16" x14ac:dyDescent="0.25">
      <c r="E158" s="1">
        <f t="shared" si="12"/>
        <v>152</v>
      </c>
      <c r="F158" s="10" t="str">
        <f t="shared" si="13"/>
        <v>MC-8-13.5</v>
      </c>
      <c r="G158" s="14">
        <f t="shared" si="16"/>
        <v>8</v>
      </c>
      <c r="H158" s="14">
        <f t="shared" si="17"/>
        <v>13.5</v>
      </c>
      <c r="I158" s="4">
        <f t="shared" si="14"/>
        <v>56</v>
      </c>
      <c r="J158" s="2">
        <f t="shared" si="15"/>
        <v>27137200</v>
      </c>
      <c r="K158" s="22">
        <v>1</v>
      </c>
      <c r="N158" t="str">
        <v>MC-8-13.5</v>
      </c>
      <c r="O158">
        <v>56</v>
      </c>
      <c r="P158" s="19">
        <v>27137200</v>
      </c>
    </row>
    <row r="159" spans="5:16" x14ac:dyDescent="0.25">
      <c r="E159" s="1">
        <f t="shared" si="12"/>
        <v>153</v>
      </c>
      <c r="F159" s="10" t="str">
        <f t="shared" si="13"/>
        <v>MC-8-14</v>
      </c>
      <c r="G159" s="14">
        <f t="shared" si="16"/>
        <v>8</v>
      </c>
      <c r="H159" s="14">
        <f t="shared" si="17"/>
        <v>14</v>
      </c>
      <c r="I159" s="4">
        <f t="shared" si="14"/>
        <v>58</v>
      </c>
      <c r="J159" s="2">
        <f t="shared" si="15"/>
        <v>27979600</v>
      </c>
      <c r="K159" s="22">
        <v>1</v>
      </c>
      <c r="N159" t="str">
        <v>MC-8-14</v>
      </c>
      <c r="O159">
        <v>58</v>
      </c>
      <c r="P159" s="19">
        <v>27979600</v>
      </c>
    </row>
    <row r="160" spans="5:16" x14ac:dyDescent="0.25">
      <c r="E160" s="1">
        <f t="shared" si="12"/>
        <v>154</v>
      </c>
      <c r="F160" s="10" t="str">
        <f t="shared" si="13"/>
        <v>MC-8-14.5</v>
      </c>
      <c r="G160" s="14">
        <f t="shared" si="16"/>
        <v>8</v>
      </c>
      <c r="H160" s="14">
        <f t="shared" si="17"/>
        <v>14.5</v>
      </c>
      <c r="I160" s="4">
        <f t="shared" si="14"/>
        <v>60</v>
      </c>
      <c r="J160" s="2">
        <f t="shared" si="15"/>
        <v>28822000</v>
      </c>
      <c r="K160" s="22">
        <v>1</v>
      </c>
      <c r="N160" t="str">
        <v>MC-8-14.5</v>
      </c>
      <c r="O160">
        <v>60</v>
      </c>
      <c r="P160" s="19">
        <v>28822000</v>
      </c>
    </row>
    <row r="161" spans="5:16" x14ac:dyDescent="0.25">
      <c r="E161" s="1">
        <f t="shared" si="12"/>
        <v>155</v>
      </c>
      <c r="F161" s="10" t="str">
        <f t="shared" si="13"/>
        <v>MC-8-15</v>
      </c>
      <c r="G161" s="14">
        <f t="shared" si="16"/>
        <v>8</v>
      </c>
      <c r="H161" s="14">
        <f t="shared" si="17"/>
        <v>15</v>
      </c>
      <c r="I161" s="4">
        <f t="shared" si="14"/>
        <v>62</v>
      </c>
      <c r="J161" s="2">
        <f t="shared" si="15"/>
        <v>29664400</v>
      </c>
      <c r="K161" s="22">
        <v>1</v>
      </c>
      <c r="N161" t="str">
        <v>MC-8-15</v>
      </c>
      <c r="O161">
        <v>62</v>
      </c>
      <c r="P161" s="19">
        <v>29664400</v>
      </c>
    </row>
    <row r="162" spans="5:16" x14ac:dyDescent="0.25">
      <c r="E162" s="1">
        <f t="shared" si="12"/>
        <v>156</v>
      </c>
      <c r="F162" s="10" t="str">
        <f t="shared" si="13"/>
        <v>MC-8-15.5</v>
      </c>
      <c r="G162" s="14">
        <f t="shared" si="16"/>
        <v>8</v>
      </c>
      <c r="H162" s="14">
        <f t="shared" si="17"/>
        <v>15.5</v>
      </c>
      <c r="I162" s="4">
        <f t="shared" si="14"/>
        <v>64</v>
      </c>
      <c r="J162" s="2">
        <f t="shared" si="15"/>
        <v>30506800</v>
      </c>
      <c r="K162" s="22">
        <v>1</v>
      </c>
      <c r="N162" t="str">
        <v>MC-8-15.5</v>
      </c>
      <c r="O162">
        <v>64</v>
      </c>
      <c r="P162" s="19">
        <v>30506800</v>
      </c>
    </row>
    <row r="163" spans="5:16" x14ac:dyDescent="0.25">
      <c r="E163" s="1">
        <f t="shared" si="12"/>
        <v>157</v>
      </c>
      <c r="F163" s="10" t="str">
        <f t="shared" si="13"/>
        <v>MC-8-16</v>
      </c>
      <c r="G163" s="14">
        <f t="shared" si="16"/>
        <v>8</v>
      </c>
      <c r="H163" s="14">
        <f t="shared" si="17"/>
        <v>16</v>
      </c>
      <c r="I163" s="4">
        <f t="shared" si="14"/>
        <v>66</v>
      </c>
      <c r="J163" s="2">
        <f t="shared" si="15"/>
        <v>31349200</v>
      </c>
      <c r="K163" s="22">
        <v>1</v>
      </c>
      <c r="N163" t="str">
        <v>MC-8-16</v>
      </c>
      <c r="O163">
        <v>66</v>
      </c>
      <c r="P163" s="19">
        <v>31349200</v>
      </c>
    </row>
    <row r="164" spans="5:16" x14ac:dyDescent="0.25">
      <c r="E164" s="1">
        <f t="shared" si="12"/>
        <v>158</v>
      </c>
      <c r="F164" s="10" t="str">
        <f t="shared" si="13"/>
        <v>MC-8-16.5</v>
      </c>
      <c r="G164" s="14">
        <f t="shared" si="16"/>
        <v>8</v>
      </c>
      <c r="H164" s="14">
        <f t="shared" si="17"/>
        <v>16.5</v>
      </c>
      <c r="I164" s="4">
        <f t="shared" si="14"/>
        <v>68</v>
      </c>
      <c r="J164" s="2">
        <f t="shared" si="15"/>
        <v>32191600</v>
      </c>
      <c r="K164" s="22">
        <v>1</v>
      </c>
      <c r="N164" t="str">
        <v>MC-8-16.5</v>
      </c>
      <c r="O164">
        <v>68</v>
      </c>
      <c r="P164" s="19">
        <v>32191600</v>
      </c>
    </row>
    <row r="165" spans="5:16" x14ac:dyDescent="0.25">
      <c r="E165" s="1">
        <f t="shared" si="12"/>
        <v>159</v>
      </c>
      <c r="F165" s="10" t="str">
        <f t="shared" si="13"/>
        <v>MC-8-17</v>
      </c>
      <c r="G165" s="14">
        <f t="shared" si="16"/>
        <v>8</v>
      </c>
      <c r="H165" s="14">
        <f t="shared" si="17"/>
        <v>17</v>
      </c>
      <c r="I165" s="4">
        <f t="shared" si="14"/>
        <v>70</v>
      </c>
      <c r="J165" s="2">
        <f t="shared" si="15"/>
        <v>33034000</v>
      </c>
      <c r="K165" s="22">
        <v>1</v>
      </c>
      <c r="N165" t="str">
        <v>MC-8-17</v>
      </c>
      <c r="O165">
        <v>70</v>
      </c>
      <c r="P165" s="19">
        <v>33034000</v>
      </c>
    </row>
    <row r="166" spans="5:16" x14ac:dyDescent="0.25">
      <c r="E166" s="1">
        <f t="shared" si="12"/>
        <v>160</v>
      </c>
      <c r="F166" s="10" t="str">
        <f t="shared" si="13"/>
        <v>MC-8-17.5</v>
      </c>
      <c r="G166" s="14">
        <f t="shared" si="16"/>
        <v>8</v>
      </c>
      <c r="H166" s="14">
        <f t="shared" si="17"/>
        <v>17.5</v>
      </c>
      <c r="I166" s="4">
        <f t="shared" si="14"/>
        <v>72</v>
      </c>
      <c r="J166" s="2">
        <f t="shared" si="15"/>
        <v>33876400</v>
      </c>
      <c r="K166" s="22">
        <v>1</v>
      </c>
      <c r="N166" t="str">
        <v>MC-8-17.5</v>
      </c>
      <c r="O166">
        <v>72</v>
      </c>
      <c r="P166" s="19">
        <v>33876400</v>
      </c>
    </row>
    <row r="167" spans="5:16" x14ac:dyDescent="0.25">
      <c r="E167" s="1">
        <f t="shared" si="12"/>
        <v>161</v>
      </c>
      <c r="F167" s="10" t="str">
        <f t="shared" si="13"/>
        <v>MC-8-18</v>
      </c>
      <c r="G167" s="14">
        <f t="shared" si="16"/>
        <v>8</v>
      </c>
      <c r="H167" s="14">
        <f t="shared" si="17"/>
        <v>18</v>
      </c>
      <c r="I167" s="4">
        <f t="shared" si="14"/>
        <v>74</v>
      </c>
      <c r="J167" s="2">
        <f t="shared" si="15"/>
        <v>34718800</v>
      </c>
      <c r="K167" s="22">
        <v>1</v>
      </c>
      <c r="N167" t="str">
        <v>MC-8-18</v>
      </c>
      <c r="O167">
        <v>74</v>
      </c>
      <c r="P167" s="19">
        <v>34718800</v>
      </c>
    </row>
    <row r="168" spans="5:16" x14ac:dyDescent="0.25">
      <c r="E168" s="1">
        <f t="shared" si="12"/>
        <v>162</v>
      </c>
      <c r="F168" s="10" t="str">
        <f t="shared" si="13"/>
        <v>MC-8.5-7</v>
      </c>
      <c r="G168" s="14">
        <f t="shared" si="16"/>
        <v>8.5</v>
      </c>
      <c r="H168" s="14">
        <f t="shared" si="17"/>
        <v>7</v>
      </c>
      <c r="I168" s="4">
        <f t="shared" si="14"/>
        <v>31.75</v>
      </c>
      <c r="J168" s="2">
        <f t="shared" si="15"/>
        <v>16923100</v>
      </c>
      <c r="K168" s="22">
        <v>1</v>
      </c>
      <c r="N168" t="str">
        <v>MC-8.5-7</v>
      </c>
      <c r="O168">
        <v>31.75</v>
      </c>
      <c r="P168" s="19">
        <v>16923100</v>
      </c>
    </row>
    <row r="169" spans="5:16" x14ac:dyDescent="0.25">
      <c r="E169" s="1">
        <f t="shared" si="12"/>
        <v>163</v>
      </c>
      <c r="F169" s="10" t="str">
        <f t="shared" si="13"/>
        <v>MC-8.5-7.5</v>
      </c>
      <c r="G169" s="14">
        <f t="shared" si="16"/>
        <v>8.5</v>
      </c>
      <c r="H169" s="14">
        <f t="shared" si="17"/>
        <v>7.5</v>
      </c>
      <c r="I169" s="4">
        <f t="shared" si="14"/>
        <v>33.875</v>
      </c>
      <c r="J169" s="2">
        <f t="shared" si="15"/>
        <v>17818150</v>
      </c>
      <c r="K169" s="22">
        <v>1</v>
      </c>
      <c r="N169" t="str">
        <v>MC-8.5-7.5</v>
      </c>
      <c r="O169">
        <v>33.875</v>
      </c>
      <c r="P169" s="19">
        <v>17818150</v>
      </c>
    </row>
    <row r="170" spans="5:16" x14ac:dyDescent="0.25">
      <c r="E170" s="1">
        <f t="shared" si="12"/>
        <v>164</v>
      </c>
      <c r="F170" s="10" t="str">
        <f t="shared" si="13"/>
        <v>MC-8.5-8</v>
      </c>
      <c r="G170" s="14">
        <f t="shared" si="16"/>
        <v>8.5</v>
      </c>
      <c r="H170" s="14">
        <f t="shared" si="17"/>
        <v>8</v>
      </c>
      <c r="I170" s="4">
        <f t="shared" si="14"/>
        <v>36</v>
      </c>
      <c r="J170" s="2">
        <f t="shared" si="15"/>
        <v>18713200</v>
      </c>
      <c r="K170" s="22">
        <v>1</v>
      </c>
      <c r="N170" t="str">
        <v>MC-8.5-8</v>
      </c>
      <c r="O170">
        <v>36</v>
      </c>
      <c r="P170" s="19">
        <v>18713200</v>
      </c>
    </row>
    <row r="171" spans="5:16" x14ac:dyDescent="0.25">
      <c r="E171" s="1">
        <f t="shared" si="12"/>
        <v>165</v>
      </c>
      <c r="F171" s="10" t="str">
        <f t="shared" si="13"/>
        <v>MC-8.5-8.5</v>
      </c>
      <c r="G171" s="14">
        <f t="shared" si="16"/>
        <v>8.5</v>
      </c>
      <c r="H171" s="14">
        <f t="shared" si="17"/>
        <v>8.5</v>
      </c>
      <c r="I171" s="4">
        <f t="shared" si="14"/>
        <v>38.125</v>
      </c>
      <c r="J171" s="2">
        <f t="shared" si="15"/>
        <v>19608250</v>
      </c>
      <c r="K171" s="22">
        <v>1</v>
      </c>
      <c r="N171" t="str">
        <v>MC-8.5-8.5</v>
      </c>
      <c r="O171">
        <v>38.125</v>
      </c>
      <c r="P171" s="19">
        <v>19608250</v>
      </c>
    </row>
    <row r="172" spans="5:16" x14ac:dyDescent="0.25">
      <c r="E172" s="1">
        <f t="shared" si="12"/>
        <v>166</v>
      </c>
      <c r="F172" s="10" t="str">
        <f t="shared" si="13"/>
        <v>MC-8.5-9</v>
      </c>
      <c r="G172" s="14">
        <f t="shared" si="16"/>
        <v>8.5</v>
      </c>
      <c r="H172" s="14">
        <f t="shared" si="17"/>
        <v>9</v>
      </c>
      <c r="I172" s="4">
        <f t="shared" si="14"/>
        <v>40.25</v>
      </c>
      <c r="J172" s="2">
        <f t="shared" si="15"/>
        <v>20503300</v>
      </c>
      <c r="K172" s="22">
        <v>1</v>
      </c>
      <c r="N172" t="str">
        <v>MC-8.5-9</v>
      </c>
      <c r="O172">
        <v>40.25</v>
      </c>
      <c r="P172" s="19">
        <v>20503300</v>
      </c>
    </row>
    <row r="173" spans="5:16" x14ac:dyDescent="0.25">
      <c r="E173" s="1">
        <f t="shared" si="12"/>
        <v>167</v>
      </c>
      <c r="F173" s="10" t="str">
        <f t="shared" si="13"/>
        <v>MC-8.5-9.5</v>
      </c>
      <c r="G173" s="14">
        <f t="shared" si="16"/>
        <v>8.5</v>
      </c>
      <c r="H173" s="14">
        <f t="shared" si="17"/>
        <v>9.5</v>
      </c>
      <c r="I173" s="4">
        <f t="shared" si="14"/>
        <v>42.375</v>
      </c>
      <c r="J173" s="2">
        <f t="shared" si="15"/>
        <v>21398350</v>
      </c>
      <c r="K173" s="22">
        <v>1</v>
      </c>
      <c r="N173" t="str">
        <v>MC-8.5-9.5</v>
      </c>
      <c r="O173">
        <v>42.375</v>
      </c>
      <c r="P173" s="19">
        <v>21398350</v>
      </c>
    </row>
    <row r="174" spans="5:16" x14ac:dyDescent="0.25">
      <c r="E174" s="1">
        <f t="shared" si="12"/>
        <v>168</v>
      </c>
      <c r="F174" s="10" t="str">
        <f t="shared" si="13"/>
        <v>MC-8.5-10</v>
      </c>
      <c r="G174" s="14">
        <f t="shared" si="16"/>
        <v>8.5</v>
      </c>
      <c r="H174" s="14">
        <f t="shared" si="17"/>
        <v>10</v>
      </c>
      <c r="I174" s="4">
        <f t="shared" si="14"/>
        <v>44.5</v>
      </c>
      <c r="J174" s="2">
        <f t="shared" si="15"/>
        <v>22293400</v>
      </c>
      <c r="K174" s="22">
        <v>1</v>
      </c>
      <c r="N174" t="str">
        <v>MC-8.5-10</v>
      </c>
      <c r="O174">
        <v>44.5</v>
      </c>
      <c r="P174" s="19">
        <v>22293400</v>
      </c>
    </row>
    <row r="175" spans="5:16" x14ac:dyDescent="0.25">
      <c r="E175" s="1">
        <f t="shared" si="12"/>
        <v>169</v>
      </c>
      <c r="F175" s="10" t="str">
        <f t="shared" si="13"/>
        <v>MC-8.5-10.5</v>
      </c>
      <c r="G175" s="14">
        <f t="shared" si="16"/>
        <v>8.5</v>
      </c>
      <c r="H175" s="14">
        <f t="shared" si="17"/>
        <v>10.5</v>
      </c>
      <c r="I175" s="4">
        <f t="shared" si="14"/>
        <v>46.625</v>
      </c>
      <c r="J175" s="2">
        <f t="shared" si="15"/>
        <v>23188450</v>
      </c>
      <c r="K175" s="22">
        <v>1</v>
      </c>
      <c r="N175" t="str">
        <v>MC-8.5-10.5</v>
      </c>
      <c r="O175">
        <v>46.625</v>
      </c>
      <c r="P175" s="19">
        <v>23188450</v>
      </c>
    </row>
    <row r="176" spans="5:16" x14ac:dyDescent="0.25">
      <c r="E176" s="1">
        <f t="shared" si="12"/>
        <v>170</v>
      </c>
      <c r="F176" s="10" t="str">
        <f t="shared" si="13"/>
        <v>MC-8.5-11</v>
      </c>
      <c r="G176" s="14">
        <f t="shared" si="16"/>
        <v>8.5</v>
      </c>
      <c r="H176" s="14">
        <f t="shared" si="17"/>
        <v>11</v>
      </c>
      <c r="I176" s="4">
        <f t="shared" si="14"/>
        <v>48.75</v>
      </c>
      <c r="J176" s="2">
        <f t="shared" si="15"/>
        <v>24083500</v>
      </c>
      <c r="K176" s="22">
        <v>1</v>
      </c>
      <c r="N176" t="str">
        <v>MC-8.5-11</v>
      </c>
      <c r="O176">
        <v>48.75</v>
      </c>
      <c r="P176" s="19">
        <v>24083500</v>
      </c>
    </row>
    <row r="177" spans="5:16" x14ac:dyDescent="0.25">
      <c r="E177" s="1">
        <f t="shared" si="12"/>
        <v>171</v>
      </c>
      <c r="F177" s="10" t="str">
        <f t="shared" si="13"/>
        <v>MC-8.5-11.5</v>
      </c>
      <c r="G177" s="14">
        <f t="shared" si="16"/>
        <v>8.5</v>
      </c>
      <c r="H177" s="14">
        <f t="shared" si="17"/>
        <v>11.5</v>
      </c>
      <c r="I177" s="4">
        <f t="shared" si="14"/>
        <v>50.875</v>
      </c>
      <c r="J177" s="2">
        <f t="shared" si="15"/>
        <v>24978550</v>
      </c>
      <c r="K177" s="22">
        <v>1</v>
      </c>
      <c r="N177" t="str">
        <v>MC-8.5-11.5</v>
      </c>
      <c r="O177">
        <v>50.875</v>
      </c>
      <c r="P177" s="19">
        <v>24978550</v>
      </c>
    </row>
    <row r="178" spans="5:16" x14ac:dyDescent="0.25">
      <c r="E178" s="1">
        <f t="shared" si="12"/>
        <v>172</v>
      </c>
      <c r="F178" s="10" t="str">
        <f t="shared" si="13"/>
        <v>MC-8.5-12</v>
      </c>
      <c r="G178" s="14">
        <f t="shared" si="16"/>
        <v>8.5</v>
      </c>
      <c r="H178" s="14">
        <f t="shared" si="17"/>
        <v>12</v>
      </c>
      <c r="I178" s="4">
        <f t="shared" si="14"/>
        <v>53</v>
      </c>
      <c r="J178" s="2">
        <f t="shared" si="15"/>
        <v>25873600</v>
      </c>
      <c r="K178" s="22">
        <v>1</v>
      </c>
      <c r="N178" t="str">
        <v>MC-8.5-12</v>
      </c>
      <c r="O178">
        <v>53</v>
      </c>
      <c r="P178" s="19">
        <v>25873600</v>
      </c>
    </row>
    <row r="179" spans="5:16" x14ac:dyDescent="0.25">
      <c r="E179" s="1">
        <f t="shared" si="12"/>
        <v>173</v>
      </c>
      <c r="F179" s="10" t="str">
        <f t="shared" si="13"/>
        <v>MC-8.5-12.5</v>
      </c>
      <c r="G179" s="14">
        <f t="shared" si="16"/>
        <v>8.5</v>
      </c>
      <c r="H179" s="14">
        <f t="shared" si="17"/>
        <v>12.5</v>
      </c>
      <c r="I179" s="4">
        <f t="shared" si="14"/>
        <v>55.125</v>
      </c>
      <c r="J179" s="2">
        <f t="shared" si="15"/>
        <v>26768650</v>
      </c>
      <c r="K179" s="22">
        <v>1</v>
      </c>
      <c r="N179" t="str">
        <v>MC-8.5-12.5</v>
      </c>
      <c r="O179">
        <v>55.125</v>
      </c>
      <c r="P179" s="19">
        <v>26768650</v>
      </c>
    </row>
    <row r="180" spans="5:16" x14ac:dyDescent="0.25">
      <c r="E180" s="1">
        <f t="shared" si="12"/>
        <v>174</v>
      </c>
      <c r="F180" s="10" t="str">
        <f t="shared" si="13"/>
        <v>MC-8.5-13</v>
      </c>
      <c r="G180" s="14">
        <f t="shared" si="16"/>
        <v>8.5</v>
      </c>
      <c r="H180" s="14">
        <f t="shared" si="17"/>
        <v>13</v>
      </c>
      <c r="I180" s="4">
        <f t="shared" si="14"/>
        <v>57.25</v>
      </c>
      <c r="J180" s="2">
        <f t="shared" si="15"/>
        <v>27663700</v>
      </c>
      <c r="K180" s="22">
        <v>1</v>
      </c>
      <c r="N180" t="str">
        <v>MC-8.5-13</v>
      </c>
      <c r="O180">
        <v>57.25</v>
      </c>
      <c r="P180" s="19">
        <v>27663700</v>
      </c>
    </row>
    <row r="181" spans="5:16" x14ac:dyDescent="0.25">
      <c r="E181" s="1">
        <f t="shared" si="12"/>
        <v>175</v>
      </c>
      <c r="F181" s="10" t="str">
        <f t="shared" si="13"/>
        <v>MC-8.5-13.5</v>
      </c>
      <c r="G181" s="14">
        <f t="shared" si="16"/>
        <v>8.5</v>
      </c>
      <c r="H181" s="14">
        <f t="shared" si="17"/>
        <v>13.5</v>
      </c>
      <c r="I181" s="4">
        <f t="shared" si="14"/>
        <v>59.375</v>
      </c>
      <c r="J181" s="2">
        <f t="shared" si="15"/>
        <v>28558750</v>
      </c>
      <c r="K181" s="22">
        <v>1</v>
      </c>
      <c r="N181" t="str">
        <v>MC-8.5-13.5</v>
      </c>
      <c r="O181">
        <v>59.375</v>
      </c>
      <c r="P181" s="19">
        <v>28558750</v>
      </c>
    </row>
    <row r="182" spans="5:16" x14ac:dyDescent="0.25">
      <c r="E182" s="1">
        <f t="shared" si="12"/>
        <v>176</v>
      </c>
      <c r="F182" s="10" t="str">
        <f t="shared" si="13"/>
        <v>MC-8.5-14</v>
      </c>
      <c r="G182" s="14">
        <f t="shared" si="16"/>
        <v>8.5</v>
      </c>
      <c r="H182" s="14">
        <f t="shared" si="17"/>
        <v>14</v>
      </c>
      <c r="I182" s="4">
        <f t="shared" si="14"/>
        <v>61.5</v>
      </c>
      <c r="J182" s="2">
        <f t="shared" si="15"/>
        <v>29453800</v>
      </c>
      <c r="K182" s="22">
        <v>1</v>
      </c>
      <c r="N182" t="str">
        <v>MC-8.5-14</v>
      </c>
      <c r="O182">
        <v>61.5</v>
      </c>
      <c r="P182" s="19">
        <v>29453800</v>
      </c>
    </row>
    <row r="183" spans="5:16" x14ac:dyDescent="0.25">
      <c r="E183" s="1">
        <f t="shared" si="12"/>
        <v>177</v>
      </c>
      <c r="F183" s="10" t="str">
        <f t="shared" si="13"/>
        <v>MC-8.5-14.5</v>
      </c>
      <c r="G183" s="14">
        <f t="shared" si="16"/>
        <v>8.5</v>
      </c>
      <c r="H183" s="14">
        <f t="shared" si="17"/>
        <v>14.5</v>
      </c>
      <c r="I183" s="4">
        <f t="shared" si="14"/>
        <v>63.625</v>
      </c>
      <c r="J183" s="2">
        <f t="shared" si="15"/>
        <v>30348850</v>
      </c>
      <c r="K183" s="22">
        <v>1</v>
      </c>
      <c r="N183" t="str">
        <v>MC-8.5-14.5</v>
      </c>
      <c r="O183">
        <v>63.625</v>
      </c>
      <c r="P183" s="19">
        <v>30348850</v>
      </c>
    </row>
    <row r="184" spans="5:16" x14ac:dyDescent="0.25">
      <c r="E184" s="1">
        <f t="shared" si="12"/>
        <v>178</v>
      </c>
      <c r="F184" s="10" t="str">
        <f t="shared" si="13"/>
        <v>MC-8.5-15</v>
      </c>
      <c r="G184" s="14">
        <f t="shared" si="16"/>
        <v>8.5</v>
      </c>
      <c r="H184" s="14">
        <f t="shared" si="17"/>
        <v>15</v>
      </c>
      <c r="I184" s="4">
        <f t="shared" si="14"/>
        <v>65.75</v>
      </c>
      <c r="J184" s="2">
        <f t="shared" si="15"/>
        <v>31243900</v>
      </c>
      <c r="K184" s="22">
        <v>1</v>
      </c>
      <c r="N184" t="str">
        <v>MC-8.5-15</v>
      </c>
      <c r="O184">
        <v>65.75</v>
      </c>
      <c r="P184" s="19">
        <v>31243900</v>
      </c>
    </row>
    <row r="185" spans="5:16" x14ac:dyDescent="0.25">
      <c r="E185" s="1">
        <f t="shared" si="12"/>
        <v>179</v>
      </c>
      <c r="F185" s="10" t="str">
        <f t="shared" si="13"/>
        <v>MC-8.5-15.5</v>
      </c>
      <c r="G185" s="14">
        <f t="shared" si="16"/>
        <v>8.5</v>
      </c>
      <c r="H185" s="14">
        <f t="shared" si="17"/>
        <v>15.5</v>
      </c>
      <c r="I185" s="4">
        <f t="shared" si="14"/>
        <v>67.875</v>
      </c>
      <c r="J185" s="2">
        <f t="shared" si="15"/>
        <v>32138950</v>
      </c>
      <c r="K185" s="22">
        <v>1</v>
      </c>
      <c r="N185" t="str">
        <v>MC-8.5-15.5</v>
      </c>
      <c r="O185">
        <v>67.875</v>
      </c>
      <c r="P185" s="19">
        <v>32138950</v>
      </c>
    </row>
    <row r="186" spans="5:16" x14ac:dyDescent="0.25">
      <c r="E186" s="1">
        <f t="shared" si="12"/>
        <v>180</v>
      </c>
      <c r="F186" s="10" t="str">
        <f t="shared" si="13"/>
        <v>MC-8.5-16</v>
      </c>
      <c r="G186" s="14">
        <f t="shared" si="16"/>
        <v>8.5</v>
      </c>
      <c r="H186" s="14">
        <f t="shared" si="17"/>
        <v>16</v>
      </c>
      <c r="I186" s="4">
        <f t="shared" si="14"/>
        <v>70</v>
      </c>
      <c r="J186" s="2">
        <f t="shared" si="15"/>
        <v>33034000</v>
      </c>
      <c r="K186" s="22">
        <v>1</v>
      </c>
      <c r="N186" t="str">
        <v>MC-8.5-16</v>
      </c>
      <c r="O186">
        <v>70</v>
      </c>
      <c r="P186" s="19">
        <v>33034000</v>
      </c>
    </row>
    <row r="187" spans="5:16" x14ac:dyDescent="0.25">
      <c r="E187" s="1">
        <f t="shared" si="12"/>
        <v>181</v>
      </c>
      <c r="F187" s="10" t="str">
        <f t="shared" si="13"/>
        <v>MC-8.5-16.5</v>
      </c>
      <c r="G187" s="14">
        <f t="shared" si="16"/>
        <v>8.5</v>
      </c>
      <c r="H187" s="14">
        <f t="shared" si="17"/>
        <v>16.5</v>
      </c>
      <c r="I187" s="4">
        <f t="shared" si="14"/>
        <v>72.125</v>
      </c>
      <c r="J187" s="2">
        <f t="shared" si="15"/>
        <v>33929050</v>
      </c>
      <c r="K187" s="22">
        <v>1</v>
      </c>
      <c r="N187" t="str">
        <v>MC-8.5-16.5</v>
      </c>
      <c r="O187">
        <v>72.125</v>
      </c>
      <c r="P187" s="19">
        <v>33929050</v>
      </c>
    </row>
    <row r="188" spans="5:16" x14ac:dyDescent="0.25">
      <c r="E188" s="1">
        <f t="shared" si="12"/>
        <v>182</v>
      </c>
      <c r="F188" s="10" t="str">
        <f t="shared" si="13"/>
        <v>MC-8.5-17</v>
      </c>
      <c r="G188" s="14">
        <f t="shared" si="16"/>
        <v>8.5</v>
      </c>
      <c r="H188" s="14">
        <f t="shared" si="17"/>
        <v>17</v>
      </c>
      <c r="I188" s="4">
        <f t="shared" si="14"/>
        <v>74.25</v>
      </c>
      <c r="J188" s="2">
        <f t="shared" si="15"/>
        <v>34824100</v>
      </c>
      <c r="K188" s="22">
        <v>1</v>
      </c>
      <c r="N188" t="str">
        <v>MC-8.5-17</v>
      </c>
      <c r="O188">
        <v>74.25</v>
      </c>
      <c r="P188" s="19">
        <v>34824100</v>
      </c>
    </row>
    <row r="189" spans="5:16" x14ac:dyDescent="0.25">
      <c r="E189" s="1">
        <f t="shared" si="12"/>
        <v>183</v>
      </c>
      <c r="F189" s="10" t="str">
        <f t="shared" si="13"/>
        <v>MC-8.5-17.5</v>
      </c>
      <c r="G189" s="14">
        <f t="shared" si="16"/>
        <v>8.5</v>
      </c>
      <c r="H189" s="14">
        <f t="shared" si="17"/>
        <v>17.5</v>
      </c>
      <c r="I189" s="4">
        <f t="shared" si="14"/>
        <v>76.375</v>
      </c>
      <c r="J189" s="2">
        <f t="shared" si="15"/>
        <v>35719150</v>
      </c>
      <c r="K189" s="22">
        <v>1</v>
      </c>
      <c r="N189" t="str">
        <v>MC-8.5-17.5</v>
      </c>
      <c r="O189">
        <v>76.375</v>
      </c>
      <c r="P189" s="19">
        <v>35719150</v>
      </c>
    </row>
    <row r="190" spans="5:16" x14ac:dyDescent="0.25">
      <c r="E190" s="1">
        <f t="shared" si="12"/>
        <v>184</v>
      </c>
      <c r="F190" s="10" t="str">
        <f t="shared" si="13"/>
        <v>MC-8.5-18</v>
      </c>
      <c r="G190" s="14">
        <f t="shared" si="16"/>
        <v>8.5</v>
      </c>
      <c r="H190" s="14">
        <f t="shared" si="17"/>
        <v>18</v>
      </c>
      <c r="I190" s="4">
        <f t="shared" si="14"/>
        <v>78.5</v>
      </c>
      <c r="J190" s="2">
        <f t="shared" si="15"/>
        <v>36614200</v>
      </c>
      <c r="K190" s="22">
        <v>1</v>
      </c>
      <c r="N190" t="str">
        <v>MC-8.5-18</v>
      </c>
      <c r="O190">
        <v>78.5</v>
      </c>
      <c r="P190" s="19">
        <v>36614200</v>
      </c>
    </row>
    <row r="191" spans="5:16" x14ac:dyDescent="0.25">
      <c r="E191" s="1">
        <f t="shared" si="12"/>
        <v>185</v>
      </c>
      <c r="F191" s="10" t="str">
        <f t="shared" si="13"/>
        <v>MC-9-7</v>
      </c>
      <c r="G191" s="14">
        <f t="shared" si="16"/>
        <v>9</v>
      </c>
      <c r="H191" s="14">
        <f t="shared" si="17"/>
        <v>7</v>
      </c>
      <c r="I191" s="4">
        <f t="shared" si="14"/>
        <v>33.5</v>
      </c>
      <c r="J191" s="2">
        <f t="shared" si="15"/>
        <v>17660200</v>
      </c>
      <c r="K191" s="22">
        <v>1</v>
      </c>
      <c r="N191" t="str">
        <v>MC-9-7</v>
      </c>
      <c r="O191">
        <v>33.5</v>
      </c>
      <c r="P191" s="19">
        <v>17660200</v>
      </c>
    </row>
    <row r="192" spans="5:16" x14ac:dyDescent="0.25">
      <c r="E192" s="1">
        <f t="shared" si="12"/>
        <v>186</v>
      </c>
      <c r="F192" s="10" t="str">
        <f t="shared" si="13"/>
        <v>MC-9-7.5</v>
      </c>
      <c r="G192" s="14">
        <f t="shared" si="16"/>
        <v>9</v>
      </c>
      <c r="H192" s="14">
        <f t="shared" si="17"/>
        <v>7.5</v>
      </c>
      <c r="I192" s="4">
        <f t="shared" si="14"/>
        <v>35.75</v>
      </c>
      <c r="J192" s="2">
        <f t="shared" si="15"/>
        <v>18607900</v>
      </c>
      <c r="K192" s="22">
        <v>1</v>
      </c>
      <c r="N192" t="str">
        <v>MC-9-7.5</v>
      </c>
      <c r="O192">
        <v>35.75</v>
      </c>
      <c r="P192" s="19">
        <v>18607900</v>
      </c>
    </row>
    <row r="193" spans="5:16" x14ac:dyDescent="0.25">
      <c r="E193" s="1">
        <f t="shared" si="12"/>
        <v>187</v>
      </c>
      <c r="F193" s="10" t="str">
        <f t="shared" si="13"/>
        <v>MC-9-8</v>
      </c>
      <c r="G193" s="14">
        <f t="shared" si="16"/>
        <v>9</v>
      </c>
      <c r="H193" s="14">
        <f t="shared" si="17"/>
        <v>8</v>
      </c>
      <c r="I193" s="4">
        <f t="shared" si="14"/>
        <v>38</v>
      </c>
      <c r="J193" s="2">
        <f t="shared" si="15"/>
        <v>19555600</v>
      </c>
      <c r="K193" s="22">
        <v>1</v>
      </c>
      <c r="N193" t="str">
        <v>MC-9-8</v>
      </c>
      <c r="O193">
        <v>38</v>
      </c>
      <c r="P193" s="19">
        <v>19555600</v>
      </c>
    </row>
    <row r="194" spans="5:16" x14ac:dyDescent="0.25">
      <c r="E194" s="1">
        <f t="shared" si="12"/>
        <v>188</v>
      </c>
      <c r="F194" s="10" t="str">
        <f t="shared" si="13"/>
        <v>MC-9-8.5</v>
      </c>
      <c r="G194" s="14">
        <f t="shared" si="16"/>
        <v>9</v>
      </c>
      <c r="H194" s="14">
        <f t="shared" si="17"/>
        <v>8.5</v>
      </c>
      <c r="I194" s="4">
        <f t="shared" si="14"/>
        <v>40.25</v>
      </c>
      <c r="J194" s="2">
        <f t="shared" si="15"/>
        <v>20503300</v>
      </c>
      <c r="K194" s="22">
        <v>1</v>
      </c>
      <c r="N194" t="str">
        <v>MC-9-8.5</v>
      </c>
      <c r="O194">
        <v>40.25</v>
      </c>
      <c r="P194" s="19">
        <v>20503300</v>
      </c>
    </row>
    <row r="195" spans="5:16" x14ac:dyDescent="0.25">
      <c r="E195" s="1">
        <f t="shared" si="12"/>
        <v>189</v>
      </c>
      <c r="F195" s="10" t="str">
        <f t="shared" si="13"/>
        <v>MC-9-9</v>
      </c>
      <c r="G195" s="14">
        <f t="shared" si="16"/>
        <v>9</v>
      </c>
      <c r="H195" s="14">
        <f t="shared" si="17"/>
        <v>9</v>
      </c>
      <c r="I195" s="4">
        <f t="shared" si="14"/>
        <v>42.5</v>
      </c>
      <c r="J195" s="2">
        <f t="shared" si="15"/>
        <v>21451000</v>
      </c>
      <c r="K195" s="22">
        <v>1</v>
      </c>
      <c r="N195" t="str">
        <v>MC-9-9</v>
      </c>
      <c r="O195">
        <v>42.5</v>
      </c>
      <c r="P195" s="19">
        <v>21451000</v>
      </c>
    </row>
    <row r="196" spans="5:16" x14ac:dyDescent="0.25">
      <c r="E196" s="1">
        <f t="shared" si="12"/>
        <v>190</v>
      </c>
      <c r="F196" s="10" t="str">
        <f t="shared" si="13"/>
        <v>MC-9-9.5</v>
      </c>
      <c r="G196" s="14">
        <f t="shared" si="16"/>
        <v>9</v>
      </c>
      <c r="H196" s="14">
        <f t="shared" si="17"/>
        <v>9.5</v>
      </c>
      <c r="I196" s="4">
        <f t="shared" si="14"/>
        <v>44.75</v>
      </c>
      <c r="J196" s="2">
        <f t="shared" si="15"/>
        <v>22398700</v>
      </c>
      <c r="K196" s="22">
        <v>1</v>
      </c>
      <c r="N196" t="str">
        <v>MC-9-9.5</v>
      </c>
      <c r="O196">
        <v>44.75</v>
      </c>
      <c r="P196" s="19">
        <v>22398700</v>
      </c>
    </row>
    <row r="197" spans="5:16" x14ac:dyDescent="0.25">
      <c r="E197" s="1">
        <f t="shared" si="12"/>
        <v>191</v>
      </c>
      <c r="F197" s="10" t="str">
        <f t="shared" si="13"/>
        <v>MC-9-10</v>
      </c>
      <c r="G197" s="14">
        <f t="shared" si="16"/>
        <v>9</v>
      </c>
      <c r="H197" s="14">
        <f t="shared" si="17"/>
        <v>10</v>
      </c>
      <c r="I197" s="4">
        <f t="shared" si="14"/>
        <v>47</v>
      </c>
      <c r="J197" s="2">
        <f t="shared" si="15"/>
        <v>23346400</v>
      </c>
      <c r="K197" s="22">
        <v>1</v>
      </c>
      <c r="N197" t="str">
        <v>MC-9-10</v>
      </c>
      <c r="O197">
        <v>47</v>
      </c>
      <c r="P197" s="19">
        <v>23346400</v>
      </c>
    </row>
    <row r="198" spans="5:16" x14ac:dyDescent="0.25">
      <c r="E198" s="1">
        <f t="shared" si="12"/>
        <v>192</v>
      </c>
      <c r="F198" s="10" t="str">
        <f t="shared" si="13"/>
        <v>MC-9-10.5</v>
      </c>
      <c r="G198" s="14">
        <f t="shared" si="16"/>
        <v>9</v>
      </c>
      <c r="H198" s="14">
        <f t="shared" si="17"/>
        <v>10.5</v>
      </c>
      <c r="I198" s="4">
        <f t="shared" si="14"/>
        <v>49.25</v>
      </c>
      <c r="J198" s="2">
        <f t="shared" si="15"/>
        <v>24294100</v>
      </c>
      <c r="K198" s="22">
        <v>1</v>
      </c>
      <c r="N198" t="str">
        <v>MC-9-10.5</v>
      </c>
      <c r="O198">
        <v>49.25</v>
      </c>
      <c r="P198" s="19">
        <v>24294100</v>
      </c>
    </row>
    <row r="199" spans="5:16" x14ac:dyDescent="0.25">
      <c r="E199" s="1">
        <f t="shared" ref="E199:E262" si="18">ROW()-6</f>
        <v>193</v>
      </c>
      <c r="F199" s="10" t="str">
        <f t="shared" ref="F199:F262" si="19">$C$4&amp;"-"&amp;G199&amp;"-"&amp;H199</f>
        <v>MC-9-11</v>
      </c>
      <c r="G199" s="14">
        <f t="shared" si="16"/>
        <v>9</v>
      </c>
      <c r="H199" s="14">
        <f t="shared" si="17"/>
        <v>11</v>
      </c>
      <c r="I199" s="4">
        <f t="shared" ref="I199:I262" si="20">SUM((G199*H199)/4,1)*2</f>
        <v>51.5</v>
      </c>
      <c r="J199" s="2">
        <f t="shared" ref="J199:J262" si="21">ROUND(SUM(I199*$C$6,$C$5),0)</f>
        <v>25241800</v>
      </c>
      <c r="K199" s="22">
        <v>1</v>
      </c>
      <c r="N199" t="str">
        <v>MC-9-11</v>
      </c>
      <c r="O199">
        <v>51.5</v>
      </c>
      <c r="P199" s="19">
        <v>25241800</v>
      </c>
    </row>
    <row r="200" spans="5:16" x14ac:dyDescent="0.25">
      <c r="E200" s="1">
        <f t="shared" si="18"/>
        <v>194</v>
      </c>
      <c r="F200" s="10" t="str">
        <f t="shared" si="19"/>
        <v>MC-9-11.5</v>
      </c>
      <c r="G200" s="14">
        <f t="shared" ref="G200:G263" si="22">$G$3+ROUNDDOWN($E199/($I$4+1),0)*0.5</f>
        <v>9</v>
      </c>
      <c r="H200" s="14">
        <f t="shared" ref="H200:H263" si="23">IF(MOD(E200-1,$I$4+1)=0,$H$3,H199+0.5)</f>
        <v>11.5</v>
      </c>
      <c r="I200" s="4">
        <f t="shared" si="20"/>
        <v>53.75</v>
      </c>
      <c r="J200" s="2">
        <f t="shared" si="21"/>
        <v>26189500</v>
      </c>
      <c r="K200" s="22">
        <v>1</v>
      </c>
      <c r="N200" t="str">
        <v>MC-9-11.5</v>
      </c>
      <c r="O200">
        <v>53.75</v>
      </c>
      <c r="P200" s="19">
        <v>26189500</v>
      </c>
    </row>
    <row r="201" spans="5:16" x14ac:dyDescent="0.25">
      <c r="E201" s="1">
        <f t="shared" si="18"/>
        <v>195</v>
      </c>
      <c r="F201" s="10" t="str">
        <f t="shared" si="19"/>
        <v>MC-9-12</v>
      </c>
      <c r="G201" s="14">
        <f t="shared" si="22"/>
        <v>9</v>
      </c>
      <c r="H201" s="14">
        <f t="shared" si="23"/>
        <v>12</v>
      </c>
      <c r="I201" s="4">
        <f t="shared" si="20"/>
        <v>56</v>
      </c>
      <c r="J201" s="2">
        <f t="shared" si="21"/>
        <v>27137200</v>
      </c>
      <c r="K201" s="22">
        <v>1</v>
      </c>
      <c r="N201" t="str">
        <v>MC-9-12</v>
      </c>
      <c r="O201">
        <v>56</v>
      </c>
      <c r="P201" s="19">
        <v>27137200</v>
      </c>
    </row>
    <row r="202" spans="5:16" x14ac:dyDescent="0.25">
      <c r="E202" s="1">
        <f t="shared" si="18"/>
        <v>196</v>
      </c>
      <c r="F202" s="10" t="str">
        <f t="shared" si="19"/>
        <v>MC-9-12.5</v>
      </c>
      <c r="G202" s="14">
        <f t="shared" si="22"/>
        <v>9</v>
      </c>
      <c r="H202" s="14">
        <f t="shared" si="23"/>
        <v>12.5</v>
      </c>
      <c r="I202" s="4">
        <f t="shared" si="20"/>
        <v>58.25</v>
      </c>
      <c r="J202" s="2">
        <f t="shared" si="21"/>
        <v>28084900</v>
      </c>
      <c r="K202" s="22">
        <v>1</v>
      </c>
      <c r="N202" t="str">
        <v>MC-9-12.5</v>
      </c>
      <c r="O202">
        <v>58.25</v>
      </c>
      <c r="P202" s="19">
        <v>28084900</v>
      </c>
    </row>
    <row r="203" spans="5:16" x14ac:dyDescent="0.25">
      <c r="E203" s="1">
        <f t="shared" si="18"/>
        <v>197</v>
      </c>
      <c r="F203" s="10" t="str">
        <f t="shared" si="19"/>
        <v>MC-9-13</v>
      </c>
      <c r="G203" s="14">
        <f t="shared" si="22"/>
        <v>9</v>
      </c>
      <c r="H203" s="14">
        <f t="shared" si="23"/>
        <v>13</v>
      </c>
      <c r="I203" s="4">
        <f t="shared" si="20"/>
        <v>60.5</v>
      </c>
      <c r="J203" s="2">
        <f t="shared" si="21"/>
        <v>29032600</v>
      </c>
      <c r="K203" s="22">
        <v>1</v>
      </c>
      <c r="N203" t="str">
        <v>MC-9-13</v>
      </c>
      <c r="O203">
        <v>60.5</v>
      </c>
      <c r="P203" s="19">
        <v>29032600</v>
      </c>
    </row>
    <row r="204" spans="5:16" x14ac:dyDescent="0.25">
      <c r="E204" s="1">
        <f t="shared" si="18"/>
        <v>198</v>
      </c>
      <c r="F204" s="10" t="str">
        <f t="shared" si="19"/>
        <v>MC-9-13.5</v>
      </c>
      <c r="G204" s="14">
        <f t="shared" si="22"/>
        <v>9</v>
      </c>
      <c r="H204" s="14">
        <f t="shared" si="23"/>
        <v>13.5</v>
      </c>
      <c r="I204" s="4">
        <f t="shared" si="20"/>
        <v>62.75</v>
      </c>
      <c r="J204" s="2">
        <f t="shared" si="21"/>
        <v>29980300</v>
      </c>
      <c r="K204" s="22">
        <v>1</v>
      </c>
      <c r="N204" t="str">
        <v>MC-9-13.5</v>
      </c>
      <c r="O204">
        <v>62.75</v>
      </c>
      <c r="P204" s="19">
        <v>29980300</v>
      </c>
    </row>
    <row r="205" spans="5:16" x14ac:dyDescent="0.25">
      <c r="E205" s="1">
        <f t="shared" si="18"/>
        <v>199</v>
      </c>
      <c r="F205" s="10" t="str">
        <f t="shared" si="19"/>
        <v>MC-9-14</v>
      </c>
      <c r="G205" s="14">
        <f t="shared" si="22"/>
        <v>9</v>
      </c>
      <c r="H205" s="14">
        <f t="shared" si="23"/>
        <v>14</v>
      </c>
      <c r="I205" s="4">
        <f t="shared" si="20"/>
        <v>65</v>
      </c>
      <c r="J205" s="2">
        <f t="shared" si="21"/>
        <v>30928000</v>
      </c>
      <c r="K205" s="22">
        <v>1</v>
      </c>
      <c r="N205" t="str">
        <v>MC-9-14</v>
      </c>
      <c r="O205">
        <v>65</v>
      </c>
      <c r="P205" s="19">
        <v>30928000</v>
      </c>
    </row>
    <row r="206" spans="5:16" x14ac:dyDescent="0.25">
      <c r="E206" s="1">
        <f t="shared" si="18"/>
        <v>200</v>
      </c>
      <c r="F206" s="10" t="str">
        <f t="shared" si="19"/>
        <v>MC-9-14.5</v>
      </c>
      <c r="G206" s="14">
        <f t="shared" si="22"/>
        <v>9</v>
      </c>
      <c r="H206" s="14">
        <f t="shared" si="23"/>
        <v>14.5</v>
      </c>
      <c r="I206" s="4">
        <f t="shared" si="20"/>
        <v>67.25</v>
      </c>
      <c r="J206" s="2">
        <f t="shared" si="21"/>
        <v>31875700</v>
      </c>
      <c r="K206" s="22">
        <v>1</v>
      </c>
      <c r="N206" t="str">
        <v>MC-9-14.5</v>
      </c>
      <c r="O206">
        <v>67.25</v>
      </c>
      <c r="P206" s="19">
        <v>31875700</v>
      </c>
    </row>
    <row r="207" spans="5:16" x14ac:dyDescent="0.25">
      <c r="E207" s="1">
        <f t="shared" si="18"/>
        <v>201</v>
      </c>
      <c r="F207" s="10" t="str">
        <f t="shared" si="19"/>
        <v>MC-9-15</v>
      </c>
      <c r="G207" s="14">
        <f t="shared" si="22"/>
        <v>9</v>
      </c>
      <c r="H207" s="14">
        <f t="shared" si="23"/>
        <v>15</v>
      </c>
      <c r="I207" s="4">
        <f t="shared" si="20"/>
        <v>69.5</v>
      </c>
      <c r="J207" s="2">
        <f t="shared" si="21"/>
        <v>32823400</v>
      </c>
      <c r="K207" s="22">
        <v>1</v>
      </c>
      <c r="N207" t="str">
        <v>MC-9-15</v>
      </c>
      <c r="O207">
        <v>69.5</v>
      </c>
      <c r="P207" s="19">
        <v>32823400</v>
      </c>
    </row>
    <row r="208" spans="5:16" x14ac:dyDescent="0.25">
      <c r="E208" s="1">
        <f t="shared" si="18"/>
        <v>202</v>
      </c>
      <c r="F208" s="10" t="str">
        <f t="shared" si="19"/>
        <v>MC-9-15.5</v>
      </c>
      <c r="G208" s="14">
        <f t="shared" si="22"/>
        <v>9</v>
      </c>
      <c r="H208" s="14">
        <f t="shared" si="23"/>
        <v>15.5</v>
      </c>
      <c r="I208" s="4">
        <f t="shared" si="20"/>
        <v>71.75</v>
      </c>
      <c r="J208" s="2">
        <f t="shared" si="21"/>
        <v>33771100</v>
      </c>
      <c r="K208" s="22">
        <v>1</v>
      </c>
      <c r="N208" t="str">
        <v>MC-9-15.5</v>
      </c>
      <c r="O208">
        <v>71.75</v>
      </c>
      <c r="P208" s="19">
        <v>33771100</v>
      </c>
    </row>
    <row r="209" spans="5:16" x14ac:dyDescent="0.25">
      <c r="E209" s="1">
        <f t="shared" si="18"/>
        <v>203</v>
      </c>
      <c r="F209" s="10" t="str">
        <f t="shared" si="19"/>
        <v>MC-9-16</v>
      </c>
      <c r="G209" s="14">
        <f t="shared" si="22"/>
        <v>9</v>
      </c>
      <c r="H209" s="14">
        <f t="shared" si="23"/>
        <v>16</v>
      </c>
      <c r="I209" s="4">
        <f t="shared" si="20"/>
        <v>74</v>
      </c>
      <c r="J209" s="2">
        <f t="shared" si="21"/>
        <v>34718800</v>
      </c>
      <c r="K209" s="22">
        <v>1</v>
      </c>
      <c r="N209" t="str">
        <v>MC-9-16</v>
      </c>
      <c r="O209">
        <v>74</v>
      </c>
      <c r="P209" s="19">
        <v>34718800</v>
      </c>
    </row>
    <row r="210" spans="5:16" x14ac:dyDescent="0.25">
      <c r="E210" s="1">
        <f t="shared" si="18"/>
        <v>204</v>
      </c>
      <c r="F210" s="10" t="str">
        <f t="shared" si="19"/>
        <v>MC-9-16.5</v>
      </c>
      <c r="G210" s="14">
        <f t="shared" si="22"/>
        <v>9</v>
      </c>
      <c r="H210" s="14">
        <f t="shared" si="23"/>
        <v>16.5</v>
      </c>
      <c r="I210" s="4">
        <f t="shared" si="20"/>
        <v>76.25</v>
      </c>
      <c r="J210" s="2">
        <f t="shared" si="21"/>
        <v>35666500</v>
      </c>
      <c r="K210" s="22">
        <v>1</v>
      </c>
      <c r="N210" t="str">
        <v>MC-9-16.5</v>
      </c>
      <c r="O210">
        <v>76.25</v>
      </c>
      <c r="P210" s="19">
        <v>35666500</v>
      </c>
    </row>
    <row r="211" spans="5:16" x14ac:dyDescent="0.25">
      <c r="E211" s="1">
        <f t="shared" si="18"/>
        <v>205</v>
      </c>
      <c r="F211" s="10" t="str">
        <f t="shared" si="19"/>
        <v>MC-9-17</v>
      </c>
      <c r="G211" s="14">
        <f t="shared" si="22"/>
        <v>9</v>
      </c>
      <c r="H211" s="14">
        <f t="shared" si="23"/>
        <v>17</v>
      </c>
      <c r="I211" s="4">
        <f t="shared" si="20"/>
        <v>78.5</v>
      </c>
      <c r="J211" s="2">
        <f t="shared" si="21"/>
        <v>36614200</v>
      </c>
      <c r="K211" s="22">
        <v>1</v>
      </c>
      <c r="N211" t="str">
        <v>MC-9-17</v>
      </c>
      <c r="O211">
        <v>78.5</v>
      </c>
      <c r="P211" s="19">
        <v>36614200</v>
      </c>
    </row>
    <row r="212" spans="5:16" x14ac:dyDescent="0.25">
      <c r="E212" s="1">
        <f t="shared" si="18"/>
        <v>206</v>
      </c>
      <c r="F212" s="10" t="str">
        <f t="shared" si="19"/>
        <v>MC-9-17.5</v>
      </c>
      <c r="G212" s="14">
        <f t="shared" si="22"/>
        <v>9</v>
      </c>
      <c r="H212" s="14">
        <f t="shared" si="23"/>
        <v>17.5</v>
      </c>
      <c r="I212" s="4">
        <f t="shared" si="20"/>
        <v>80.75</v>
      </c>
      <c r="J212" s="2">
        <f t="shared" si="21"/>
        <v>37561900</v>
      </c>
      <c r="K212" s="22">
        <v>1</v>
      </c>
      <c r="N212" t="str">
        <v>MC-9-17.5</v>
      </c>
      <c r="O212">
        <v>80.75</v>
      </c>
      <c r="P212" s="19">
        <v>37561900</v>
      </c>
    </row>
    <row r="213" spans="5:16" x14ac:dyDescent="0.25">
      <c r="E213" s="1">
        <f t="shared" si="18"/>
        <v>207</v>
      </c>
      <c r="F213" s="10" t="str">
        <f t="shared" si="19"/>
        <v>MC-9-18</v>
      </c>
      <c r="G213" s="14">
        <f t="shared" si="22"/>
        <v>9</v>
      </c>
      <c r="H213" s="14">
        <f t="shared" si="23"/>
        <v>18</v>
      </c>
      <c r="I213" s="4">
        <f t="shared" si="20"/>
        <v>83</v>
      </c>
      <c r="J213" s="2">
        <f t="shared" si="21"/>
        <v>38509600</v>
      </c>
      <c r="K213" s="22">
        <v>1</v>
      </c>
      <c r="N213" t="str">
        <v>MC-9-18</v>
      </c>
      <c r="O213">
        <v>83</v>
      </c>
      <c r="P213" s="19">
        <v>38509600</v>
      </c>
    </row>
    <row r="214" spans="5:16" x14ac:dyDescent="0.25">
      <c r="E214" s="1">
        <f t="shared" si="18"/>
        <v>208</v>
      </c>
      <c r="F214" s="10" t="str">
        <f t="shared" si="19"/>
        <v>MC-9.5-7</v>
      </c>
      <c r="G214" s="14">
        <f t="shared" si="22"/>
        <v>9.5</v>
      </c>
      <c r="H214" s="14">
        <f t="shared" si="23"/>
        <v>7</v>
      </c>
      <c r="I214" s="4">
        <f t="shared" si="20"/>
        <v>35.25</v>
      </c>
      <c r="J214" s="2">
        <f t="shared" si="21"/>
        <v>18397300</v>
      </c>
      <c r="K214" s="22">
        <v>1</v>
      </c>
      <c r="N214" t="str">
        <v>MC-9.5-7</v>
      </c>
      <c r="O214">
        <v>35.25</v>
      </c>
      <c r="P214" s="19">
        <v>18397300</v>
      </c>
    </row>
    <row r="215" spans="5:16" x14ac:dyDescent="0.25">
      <c r="E215" s="1">
        <f t="shared" si="18"/>
        <v>209</v>
      </c>
      <c r="F215" s="10" t="str">
        <f t="shared" si="19"/>
        <v>MC-9.5-7.5</v>
      </c>
      <c r="G215" s="14">
        <f t="shared" si="22"/>
        <v>9.5</v>
      </c>
      <c r="H215" s="14">
        <f t="shared" si="23"/>
        <v>7.5</v>
      </c>
      <c r="I215" s="4">
        <f t="shared" si="20"/>
        <v>37.625</v>
      </c>
      <c r="J215" s="2">
        <f t="shared" si="21"/>
        <v>19397650</v>
      </c>
      <c r="K215" s="22">
        <v>1</v>
      </c>
      <c r="N215" t="str">
        <v>MC-9.5-7.5</v>
      </c>
      <c r="O215">
        <v>37.625</v>
      </c>
      <c r="P215" s="19">
        <v>19397650</v>
      </c>
    </row>
    <row r="216" spans="5:16" x14ac:dyDescent="0.25">
      <c r="E216" s="1">
        <f t="shared" si="18"/>
        <v>210</v>
      </c>
      <c r="F216" s="10" t="str">
        <f t="shared" si="19"/>
        <v>MC-9.5-8</v>
      </c>
      <c r="G216" s="14">
        <f t="shared" si="22"/>
        <v>9.5</v>
      </c>
      <c r="H216" s="14">
        <f t="shared" si="23"/>
        <v>8</v>
      </c>
      <c r="I216" s="4">
        <f t="shared" si="20"/>
        <v>40</v>
      </c>
      <c r="J216" s="2">
        <f t="shared" si="21"/>
        <v>20398000</v>
      </c>
      <c r="K216" s="22">
        <v>1</v>
      </c>
      <c r="N216" t="str">
        <v>MC-9.5-8</v>
      </c>
      <c r="O216">
        <v>40</v>
      </c>
      <c r="P216" s="19">
        <v>20398000</v>
      </c>
    </row>
    <row r="217" spans="5:16" x14ac:dyDescent="0.25">
      <c r="E217" s="1">
        <f t="shared" si="18"/>
        <v>211</v>
      </c>
      <c r="F217" s="10" t="str">
        <f t="shared" si="19"/>
        <v>MC-9.5-8.5</v>
      </c>
      <c r="G217" s="14">
        <f t="shared" si="22"/>
        <v>9.5</v>
      </c>
      <c r="H217" s="14">
        <f t="shared" si="23"/>
        <v>8.5</v>
      </c>
      <c r="I217" s="4">
        <f t="shared" si="20"/>
        <v>42.375</v>
      </c>
      <c r="J217" s="2">
        <f t="shared" si="21"/>
        <v>21398350</v>
      </c>
      <c r="K217" s="22">
        <v>1</v>
      </c>
      <c r="N217" t="str">
        <v>MC-9.5-8.5</v>
      </c>
      <c r="O217">
        <v>42.375</v>
      </c>
      <c r="P217" s="19">
        <v>21398350</v>
      </c>
    </row>
    <row r="218" spans="5:16" x14ac:dyDescent="0.25">
      <c r="E218" s="1">
        <f t="shared" si="18"/>
        <v>212</v>
      </c>
      <c r="F218" s="10" t="str">
        <f t="shared" si="19"/>
        <v>MC-9.5-9</v>
      </c>
      <c r="G218" s="14">
        <f t="shared" si="22"/>
        <v>9.5</v>
      </c>
      <c r="H218" s="14">
        <f t="shared" si="23"/>
        <v>9</v>
      </c>
      <c r="I218" s="4">
        <f t="shared" si="20"/>
        <v>44.75</v>
      </c>
      <c r="J218" s="2">
        <f t="shared" si="21"/>
        <v>22398700</v>
      </c>
      <c r="K218" s="22">
        <v>1</v>
      </c>
      <c r="N218" t="str">
        <v>MC-9.5-9</v>
      </c>
      <c r="O218">
        <v>44.75</v>
      </c>
      <c r="P218" s="19">
        <v>22398700</v>
      </c>
    </row>
    <row r="219" spans="5:16" x14ac:dyDescent="0.25">
      <c r="E219" s="1">
        <f t="shared" si="18"/>
        <v>213</v>
      </c>
      <c r="F219" s="10" t="str">
        <f t="shared" si="19"/>
        <v>MC-9.5-9.5</v>
      </c>
      <c r="G219" s="14">
        <f t="shared" si="22"/>
        <v>9.5</v>
      </c>
      <c r="H219" s="14">
        <f t="shared" si="23"/>
        <v>9.5</v>
      </c>
      <c r="I219" s="4">
        <f t="shared" si="20"/>
        <v>47.125</v>
      </c>
      <c r="J219" s="2">
        <f t="shared" si="21"/>
        <v>23399050</v>
      </c>
      <c r="K219" s="22">
        <v>1</v>
      </c>
      <c r="N219" t="str">
        <v>MC-9.5-9.5</v>
      </c>
      <c r="O219">
        <v>47.125</v>
      </c>
      <c r="P219" s="19">
        <v>23399050</v>
      </c>
    </row>
    <row r="220" spans="5:16" x14ac:dyDescent="0.25">
      <c r="E220" s="1">
        <f t="shared" si="18"/>
        <v>214</v>
      </c>
      <c r="F220" s="10" t="str">
        <f t="shared" si="19"/>
        <v>MC-9.5-10</v>
      </c>
      <c r="G220" s="14">
        <f t="shared" si="22"/>
        <v>9.5</v>
      </c>
      <c r="H220" s="14">
        <f t="shared" si="23"/>
        <v>10</v>
      </c>
      <c r="I220" s="4">
        <f t="shared" si="20"/>
        <v>49.5</v>
      </c>
      <c r="J220" s="2">
        <f t="shared" si="21"/>
        <v>24399400</v>
      </c>
      <c r="K220" s="22">
        <v>1</v>
      </c>
      <c r="N220" t="str">
        <v>MC-9.5-10</v>
      </c>
      <c r="O220">
        <v>49.5</v>
      </c>
      <c r="P220" s="19">
        <v>24399400</v>
      </c>
    </row>
    <row r="221" spans="5:16" x14ac:dyDescent="0.25">
      <c r="E221" s="1">
        <f t="shared" si="18"/>
        <v>215</v>
      </c>
      <c r="F221" s="10" t="str">
        <f t="shared" si="19"/>
        <v>MC-9.5-10.5</v>
      </c>
      <c r="G221" s="14">
        <f t="shared" si="22"/>
        <v>9.5</v>
      </c>
      <c r="H221" s="14">
        <f t="shared" si="23"/>
        <v>10.5</v>
      </c>
      <c r="I221" s="4">
        <f t="shared" si="20"/>
        <v>51.875</v>
      </c>
      <c r="J221" s="2">
        <f t="shared" si="21"/>
        <v>25399750</v>
      </c>
      <c r="K221" s="22">
        <v>1</v>
      </c>
      <c r="N221" t="str">
        <v>MC-9.5-10.5</v>
      </c>
      <c r="O221">
        <v>51.875</v>
      </c>
      <c r="P221" s="19">
        <v>25399750</v>
      </c>
    </row>
    <row r="222" spans="5:16" x14ac:dyDescent="0.25">
      <c r="E222" s="1">
        <f t="shared" si="18"/>
        <v>216</v>
      </c>
      <c r="F222" s="10" t="str">
        <f t="shared" si="19"/>
        <v>MC-9.5-11</v>
      </c>
      <c r="G222" s="14">
        <f t="shared" si="22"/>
        <v>9.5</v>
      </c>
      <c r="H222" s="14">
        <f t="shared" si="23"/>
        <v>11</v>
      </c>
      <c r="I222" s="4">
        <f t="shared" si="20"/>
        <v>54.25</v>
      </c>
      <c r="J222" s="2">
        <f t="shared" si="21"/>
        <v>26400100</v>
      </c>
      <c r="K222" s="22">
        <v>1</v>
      </c>
      <c r="N222" t="str">
        <v>MC-9.5-11</v>
      </c>
      <c r="O222">
        <v>54.25</v>
      </c>
      <c r="P222" s="19">
        <v>26400100</v>
      </c>
    </row>
    <row r="223" spans="5:16" x14ac:dyDescent="0.25">
      <c r="E223" s="1">
        <f t="shared" si="18"/>
        <v>217</v>
      </c>
      <c r="F223" s="10" t="str">
        <f t="shared" si="19"/>
        <v>MC-9.5-11.5</v>
      </c>
      <c r="G223" s="14">
        <f t="shared" si="22"/>
        <v>9.5</v>
      </c>
      <c r="H223" s="14">
        <f t="shared" si="23"/>
        <v>11.5</v>
      </c>
      <c r="I223" s="4">
        <f t="shared" si="20"/>
        <v>56.625</v>
      </c>
      <c r="J223" s="2">
        <f t="shared" si="21"/>
        <v>27400450</v>
      </c>
      <c r="K223" s="22">
        <v>1</v>
      </c>
      <c r="N223" t="str">
        <v>MC-9.5-11.5</v>
      </c>
      <c r="O223">
        <v>56.625</v>
      </c>
      <c r="P223" s="19">
        <v>27400450</v>
      </c>
    </row>
    <row r="224" spans="5:16" x14ac:dyDescent="0.25">
      <c r="E224" s="1">
        <f t="shared" si="18"/>
        <v>218</v>
      </c>
      <c r="F224" s="10" t="str">
        <f t="shared" si="19"/>
        <v>MC-9.5-12</v>
      </c>
      <c r="G224" s="14">
        <f t="shared" si="22"/>
        <v>9.5</v>
      </c>
      <c r="H224" s="14">
        <f t="shared" si="23"/>
        <v>12</v>
      </c>
      <c r="I224" s="4">
        <f t="shared" si="20"/>
        <v>59</v>
      </c>
      <c r="J224" s="2">
        <f t="shared" si="21"/>
        <v>28400800</v>
      </c>
      <c r="K224" s="22">
        <v>1</v>
      </c>
      <c r="N224" t="str">
        <v>MC-9.5-12</v>
      </c>
      <c r="O224">
        <v>59</v>
      </c>
      <c r="P224" s="19">
        <v>28400800</v>
      </c>
    </row>
    <row r="225" spans="5:16" x14ac:dyDescent="0.25">
      <c r="E225" s="1">
        <f t="shared" si="18"/>
        <v>219</v>
      </c>
      <c r="F225" s="10" t="str">
        <f t="shared" si="19"/>
        <v>MC-9.5-12.5</v>
      </c>
      <c r="G225" s="14">
        <f t="shared" si="22"/>
        <v>9.5</v>
      </c>
      <c r="H225" s="14">
        <f t="shared" si="23"/>
        <v>12.5</v>
      </c>
      <c r="I225" s="4">
        <f t="shared" si="20"/>
        <v>61.375</v>
      </c>
      <c r="J225" s="2">
        <f t="shared" si="21"/>
        <v>29401150</v>
      </c>
      <c r="K225" s="22">
        <v>1</v>
      </c>
      <c r="N225" t="str">
        <v>MC-9.5-12.5</v>
      </c>
      <c r="O225">
        <v>61.375</v>
      </c>
      <c r="P225" s="19">
        <v>29401150</v>
      </c>
    </row>
    <row r="226" spans="5:16" x14ac:dyDescent="0.25">
      <c r="E226" s="1">
        <f t="shared" si="18"/>
        <v>220</v>
      </c>
      <c r="F226" s="10" t="str">
        <f t="shared" si="19"/>
        <v>MC-9.5-13</v>
      </c>
      <c r="G226" s="14">
        <f t="shared" si="22"/>
        <v>9.5</v>
      </c>
      <c r="H226" s="14">
        <f t="shared" si="23"/>
        <v>13</v>
      </c>
      <c r="I226" s="4">
        <f t="shared" si="20"/>
        <v>63.75</v>
      </c>
      <c r="J226" s="2">
        <f t="shared" si="21"/>
        <v>30401500</v>
      </c>
      <c r="K226" s="22">
        <v>1</v>
      </c>
      <c r="N226" t="str">
        <v>MC-9.5-13</v>
      </c>
      <c r="O226">
        <v>63.75</v>
      </c>
      <c r="P226" s="19">
        <v>30401500</v>
      </c>
    </row>
    <row r="227" spans="5:16" x14ac:dyDescent="0.25">
      <c r="E227" s="1">
        <f t="shared" si="18"/>
        <v>221</v>
      </c>
      <c r="F227" s="10" t="str">
        <f t="shared" si="19"/>
        <v>MC-9.5-13.5</v>
      </c>
      <c r="G227" s="14">
        <f t="shared" si="22"/>
        <v>9.5</v>
      </c>
      <c r="H227" s="14">
        <f t="shared" si="23"/>
        <v>13.5</v>
      </c>
      <c r="I227" s="4">
        <f t="shared" si="20"/>
        <v>66.125</v>
      </c>
      <c r="J227" s="2">
        <f t="shared" si="21"/>
        <v>31401850</v>
      </c>
      <c r="K227" s="22">
        <v>1</v>
      </c>
      <c r="N227" t="str">
        <v>MC-9.5-13.5</v>
      </c>
      <c r="O227">
        <v>66.125</v>
      </c>
      <c r="P227" s="19">
        <v>31401850</v>
      </c>
    </row>
    <row r="228" spans="5:16" x14ac:dyDescent="0.25">
      <c r="E228" s="1">
        <f t="shared" si="18"/>
        <v>222</v>
      </c>
      <c r="F228" s="10" t="str">
        <f t="shared" si="19"/>
        <v>MC-9.5-14</v>
      </c>
      <c r="G228" s="14">
        <f t="shared" si="22"/>
        <v>9.5</v>
      </c>
      <c r="H228" s="14">
        <f t="shared" si="23"/>
        <v>14</v>
      </c>
      <c r="I228" s="4">
        <f t="shared" si="20"/>
        <v>68.5</v>
      </c>
      <c r="J228" s="2">
        <f t="shared" si="21"/>
        <v>32402200</v>
      </c>
      <c r="K228" s="22">
        <v>1</v>
      </c>
      <c r="N228" t="str">
        <v>MC-9.5-14</v>
      </c>
      <c r="O228">
        <v>68.5</v>
      </c>
      <c r="P228" s="19">
        <v>32402200</v>
      </c>
    </row>
    <row r="229" spans="5:16" x14ac:dyDescent="0.25">
      <c r="E229" s="1">
        <f t="shared" si="18"/>
        <v>223</v>
      </c>
      <c r="F229" s="10" t="str">
        <f t="shared" si="19"/>
        <v>MC-9.5-14.5</v>
      </c>
      <c r="G229" s="14">
        <f t="shared" si="22"/>
        <v>9.5</v>
      </c>
      <c r="H229" s="14">
        <f t="shared" si="23"/>
        <v>14.5</v>
      </c>
      <c r="I229" s="4">
        <f t="shared" si="20"/>
        <v>70.875</v>
      </c>
      <c r="J229" s="2">
        <f t="shared" si="21"/>
        <v>33402550</v>
      </c>
      <c r="K229" s="22">
        <v>1</v>
      </c>
      <c r="N229" t="str">
        <v>MC-9.5-14.5</v>
      </c>
      <c r="O229">
        <v>70.875</v>
      </c>
      <c r="P229" s="19">
        <v>33402550</v>
      </c>
    </row>
    <row r="230" spans="5:16" x14ac:dyDescent="0.25">
      <c r="E230" s="1">
        <f t="shared" si="18"/>
        <v>224</v>
      </c>
      <c r="F230" s="10" t="str">
        <f t="shared" si="19"/>
        <v>MC-9.5-15</v>
      </c>
      <c r="G230" s="14">
        <f t="shared" si="22"/>
        <v>9.5</v>
      </c>
      <c r="H230" s="14">
        <f t="shared" si="23"/>
        <v>15</v>
      </c>
      <c r="I230" s="4">
        <f t="shared" si="20"/>
        <v>73.25</v>
      </c>
      <c r="J230" s="2">
        <f t="shared" si="21"/>
        <v>34402900</v>
      </c>
      <c r="K230" s="22">
        <v>1</v>
      </c>
      <c r="N230" t="str">
        <v>MC-9.5-15</v>
      </c>
      <c r="O230">
        <v>73.25</v>
      </c>
      <c r="P230" s="19">
        <v>34402900</v>
      </c>
    </row>
    <row r="231" spans="5:16" x14ac:dyDescent="0.25">
      <c r="E231" s="1">
        <f t="shared" si="18"/>
        <v>225</v>
      </c>
      <c r="F231" s="10" t="str">
        <f t="shared" si="19"/>
        <v>MC-9.5-15.5</v>
      </c>
      <c r="G231" s="14">
        <f t="shared" si="22"/>
        <v>9.5</v>
      </c>
      <c r="H231" s="14">
        <f t="shared" si="23"/>
        <v>15.5</v>
      </c>
      <c r="I231" s="4">
        <f t="shared" si="20"/>
        <v>75.625</v>
      </c>
      <c r="J231" s="2">
        <f t="shared" si="21"/>
        <v>35403250</v>
      </c>
      <c r="K231" s="22">
        <v>1</v>
      </c>
      <c r="N231" t="str">
        <v>MC-9.5-15.5</v>
      </c>
      <c r="O231">
        <v>75.625</v>
      </c>
      <c r="P231" s="19">
        <v>35403250</v>
      </c>
    </row>
    <row r="232" spans="5:16" x14ac:dyDescent="0.25">
      <c r="E232" s="1">
        <f t="shared" si="18"/>
        <v>226</v>
      </c>
      <c r="F232" s="10" t="str">
        <f t="shared" si="19"/>
        <v>MC-9.5-16</v>
      </c>
      <c r="G232" s="14">
        <f t="shared" si="22"/>
        <v>9.5</v>
      </c>
      <c r="H232" s="14">
        <f t="shared" si="23"/>
        <v>16</v>
      </c>
      <c r="I232" s="4">
        <f t="shared" si="20"/>
        <v>78</v>
      </c>
      <c r="J232" s="2">
        <f t="shared" si="21"/>
        <v>36403600</v>
      </c>
      <c r="K232" s="22">
        <v>1</v>
      </c>
      <c r="N232" t="str">
        <v>MC-9.5-16</v>
      </c>
      <c r="O232">
        <v>78</v>
      </c>
      <c r="P232" s="19">
        <v>36403600</v>
      </c>
    </row>
    <row r="233" spans="5:16" x14ac:dyDescent="0.25">
      <c r="E233" s="1">
        <f t="shared" si="18"/>
        <v>227</v>
      </c>
      <c r="F233" s="10" t="str">
        <f t="shared" si="19"/>
        <v>MC-9.5-16.5</v>
      </c>
      <c r="G233" s="14">
        <f t="shared" si="22"/>
        <v>9.5</v>
      </c>
      <c r="H233" s="14">
        <f t="shared" si="23"/>
        <v>16.5</v>
      </c>
      <c r="I233" s="4">
        <f t="shared" si="20"/>
        <v>80.375</v>
      </c>
      <c r="J233" s="2">
        <f t="shared" si="21"/>
        <v>37403950</v>
      </c>
      <c r="K233" s="22">
        <v>1</v>
      </c>
      <c r="N233" t="str">
        <v>MC-9.5-16.5</v>
      </c>
      <c r="O233">
        <v>80.375</v>
      </c>
      <c r="P233" s="19">
        <v>37403950</v>
      </c>
    </row>
    <row r="234" spans="5:16" x14ac:dyDescent="0.25">
      <c r="E234" s="1">
        <f t="shared" si="18"/>
        <v>228</v>
      </c>
      <c r="F234" s="10" t="str">
        <f t="shared" si="19"/>
        <v>MC-9.5-17</v>
      </c>
      <c r="G234" s="14">
        <f t="shared" si="22"/>
        <v>9.5</v>
      </c>
      <c r="H234" s="14">
        <f t="shared" si="23"/>
        <v>17</v>
      </c>
      <c r="I234" s="4">
        <f t="shared" si="20"/>
        <v>82.75</v>
      </c>
      <c r="J234" s="2">
        <f t="shared" si="21"/>
        <v>38404300</v>
      </c>
      <c r="K234" s="22">
        <v>1</v>
      </c>
      <c r="N234" t="str">
        <v>MC-9.5-17</v>
      </c>
      <c r="O234">
        <v>82.75</v>
      </c>
      <c r="P234" s="19">
        <v>38404300</v>
      </c>
    </row>
    <row r="235" spans="5:16" x14ac:dyDescent="0.25">
      <c r="E235" s="1">
        <f t="shared" si="18"/>
        <v>229</v>
      </c>
      <c r="F235" s="10" t="str">
        <f t="shared" si="19"/>
        <v>MC-9.5-17.5</v>
      </c>
      <c r="G235" s="14">
        <f t="shared" si="22"/>
        <v>9.5</v>
      </c>
      <c r="H235" s="14">
        <f t="shared" si="23"/>
        <v>17.5</v>
      </c>
      <c r="I235" s="4">
        <f t="shared" si="20"/>
        <v>85.125</v>
      </c>
      <c r="J235" s="2">
        <f t="shared" si="21"/>
        <v>39404650</v>
      </c>
      <c r="K235" s="22">
        <v>1</v>
      </c>
      <c r="N235" t="str">
        <v>MC-9.5-17.5</v>
      </c>
      <c r="O235">
        <v>85.125</v>
      </c>
      <c r="P235" s="19">
        <v>39404650</v>
      </c>
    </row>
    <row r="236" spans="5:16" x14ac:dyDescent="0.25">
      <c r="E236" s="1">
        <f t="shared" si="18"/>
        <v>230</v>
      </c>
      <c r="F236" s="10" t="str">
        <f t="shared" si="19"/>
        <v>MC-9.5-18</v>
      </c>
      <c r="G236" s="14">
        <f t="shared" si="22"/>
        <v>9.5</v>
      </c>
      <c r="H236" s="14">
        <f t="shared" si="23"/>
        <v>18</v>
      </c>
      <c r="I236" s="4">
        <f t="shared" si="20"/>
        <v>87.5</v>
      </c>
      <c r="J236" s="2">
        <f t="shared" si="21"/>
        <v>40405000</v>
      </c>
      <c r="K236" s="22">
        <v>1</v>
      </c>
      <c r="N236" t="str">
        <v>MC-9.5-18</v>
      </c>
      <c r="O236">
        <v>87.5</v>
      </c>
      <c r="P236" s="19">
        <v>40405000</v>
      </c>
    </row>
    <row r="237" spans="5:16" x14ac:dyDescent="0.25">
      <c r="E237" s="1">
        <f t="shared" si="18"/>
        <v>231</v>
      </c>
      <c r="F237" s="10" t="str">
        <f t="shared" si="19"/>
        <v>MC-10-7</v>
      </c>
      <c r="G237" s="14">
        <f t="shared" si="22"/>
        <v>10</v>
      </c>
      <c r="H237" s="14">
        <f t="shared" si="23"/>
        <v>7</v>
      </c>
      <c r="I237" s="4">
        <f t="shared" si="20"/>
        <v>37</v>
      </c>
      <c r="J237" s="2">
        <f t="shared" si="21"/>
        <v>19134400</v>
      </c>
      <c r="K237" s="22">
        <v>1</v>
      </c>
      <c r="N237" t="str">
        <v>MC-10-7</v>
      </c>
      <c r="O237">
        <v>37</v>
      </c>
      <c r="P237" s="19">
        <v>19134400</v>
      </c>
    </row>
    <row r="238" spans="5:16" x14ac:dyDescent="0.25">
      <c r="E238" s="1">
        <f t="shared" si="18"/>
        <v>232</v>
      </c>
      <c r="F238" s="10" t="str">
        <f t="shared" si="19"/>
        <v>MC-10-7.5</v>
      </c>
      <c r="G238" s="14">
        <f t="shared" si="22"/>
        <v>10</v>
      </c>
      <c r="H238" s="14">
        <f t="shared" si="23"/>
        <v>7.5</v>
      </c>
      <c r="I238" s="4">
        <f t="shared" si="20"/>
        <v>39.5</v>
      </c>
      <c r="J238" s="2">
        <f t="shared" si="21"/>
        <v>20187400</v>
      </c>
      <c r="K238" s="22">
        <v>1</v>
      </c>
      <c r="N238" t="str">
        <v>MC-10-7.5</v>
      </c>
      <c r="O238">
        <v>39.5</v>
      </c>
      <c r="P238" s="19">
        <v>20187400</v>
      </c>
    </row>
    <row r="239" spans="5:16" x14ac:dyDescent="0.25">
      <c r="E239" s="1">
        <f t="shared" si="18"/>
        <v>233</v>
      </c>
      <c r="F239" s="10" t="str">
        <f t="shared" si="19"/>
        <v>MC-10-8</v>
      </c>
      <c r="G239" s="14">
        <f t="shared" si="22"/>
        <v>10</v>
      </c>
      <c r="H239" s="14">
        <f t="shared" si="23"/>
        <v>8</v>
      </c>
      <c r="I239" s="4">
        <f t="shared" si="20"/>
        <v>42</v>
      </c>
      <c r="J239" s="2">
        <f t="shared" si="21"/>
        <v>21240400</v>
      </c>
      <c r="K239" s="22">
        <v>1</v>
      </c>
      <c r="N239" t="str">
        <v>MC-10-8</v>
      </c>
      <c r="O239">
        <v>42</v>
      </c>
      <c r="P239" s="19">
        <v>21240400</v>
      </c>
    </row>
    <row r="240" spans="5:16" x14ac:dyDescent="0.25">
      <c r="E240" s="1">
        <f t="shared" si="18"/>
        <v>234</v>
      </c>
      <c r="F240" s="10" t="str">
        <f t="shared" si="19"/>
        <v>MC-10-8.5</v>
      </c>
      <c r="G240" s="14">
        <f t="shared" si="22"/>
        <v>10</v>
      </c>
      <c r="H240" s="14">
        <f t="shared" si="23"/>
        <v>8.5</v>
      </c>
      <c r="I240" s="4">
        <f t="shared" si="20"/>
        <v>44.5</v>
      </c>
      <c r="J240" s="2">
        <f t="shared" si="21"/>
        <v>22293400</v>
      </c>
      <c r="K240" s="22">
        <v>1</v>
      </c>
      <c r="N240" t="str">
        <v>MC-10-8.5</v>
      </c>
      <c r="O240">
        <v>44.5</v>
      </c>
      <c r="P240" s="19">
        <v>22293400</v>
      </c>
    </row>
    <row r="241" spans="5:16" x14ac:dyDescent="0.25">
      <c r="E241" s="1">
        <f t="shared" si="18"/>
        <v>235</v>
      </c>
      <c r="F241" s="10" t="str">
        <f t="shared" si="19"/>
        <v>MC-10-9</v>
      </c>
      <c r="G241" s="14">
        <f t="shared" si="22"/>
        <v>10</v>
      </c>
      <c r="H241" s="14">
        <f t="shared" si="23"/>
        <v>9</v>
      </c>
      <c r="I241" s="4">
        <f t="shared" si="20"/>
        <v>47</v>
      </c>
      <c r="J241" s="2">
        <f t="shared" si="21"/>
        <v>23346400</v>
      </c>
      <c r="K241" s="22">
        <v>1</v>
      </c>
      <c r="N241" t="str">
        <v>MC-10-9</v>
      </c>
      <c r="O241">
        <v>47</v>
      </c>
      <c r="P241" s="19">
        <v>23346400</v>
      </c>
    </row>
    <row r="242" spans="5:16" x14ac:dyDescent="0.25">
      <c r="E242" s="1">
        <f t="shared" si="18"/>
        <v>236</v>
      </c>
      <c r="F242" s="10" t="str">
        <f t="shared" si="19"/>
        <v>MC-10-9.5</v>
      </c>
      <c r="G242" s="14">
        <f t="shared" si="22"/>
        <v>10</v>
      </c>
      <c r="H242" s="14">
        <f t="shared" si="23"/>
        <v>9.5</v>
      </c>
      <c r="I242" s="4">
        <f t="shared" si="20"/>
        <v>49.5</v>
      </c>
      <c r="J242" s="2">
        <f t="shared" si="21"/>
        <v>24399400</v>
      </c>
      <c r="K242" s="22">
        <v>1</v>
      </c>
      <c r="N242" t="str">
        <v>MC-10-9.5</v>
      </c>
      <c r="O242">
        <v>49.5</v>
      </c>
      <c r="P242" s="19">
        <v>24399400</v>
      </c>
    </row>
    <row r="243" spans="5:16" x14ac:dyDescent="0.25">
      <c r="E243" s="1">
        <f t="shared" si="18"/>
        <v>237</v>
      </c>
      <c r="F243" s="10" t="str">
        <f t="shared" si="19"/>
        <v>MC-10-10</v>
      </c>
      <c r="G243" s="14">
        <f t="shared" si="22"/>
        <v>10</v>
      </c>
      <c r="H243" s="14">
        <f t="shared" si="23"/>
        <v>10</v>
      </c>
      <c r="I243" s="4">
        <f t="shared" si="20"/>
        <v>52</v>
      </c>
      <c r="J243" s="2">
        <f t="shared" si="21"/>
        <v>25452400</v>
      </c>
      <c r="K243" s="22">
        <v>1</v>
      </c>
      <c r="N243" t="str">
        <v>MC-10-10</v>
      </c>
      <c r="O243">
        <v>52</v>
      </c>
      <c r="P243" s="19">
        <v>25452400</v>
      </c>
    </row>
    <row r="244" spans="5:16" x14ac:dyDescent="0.25">
      <c r="E244" s="1">
        <f t="shared" si="18"/>
        <v>238</v>
      </c>
      <c r="F244" s="10" t="str">
        <f t="shared" si="19"/>
        <v>MC-10-10.5</v>
      </c>
      <c r="G244" s="14">
        <f t="shared" si="22"/>
        <v>10</v>
      </c>
      <c r="H244" s="14">
        <f t="shared" si="23"/>
        <v>10.5</v>
      </c>
      <c r="I244" s="4">
        <f t="shared" si="20"/>
        <v>54.5</v>
      </c>
      <c r="J244" s="2">
        <f t="shared" si="21"/>
        <v>26505400</v>
      </c>
      <c r="K244" s="22">
        <v>1</v>
      </c>
      <c r="N244" t="str">
        <v>MC-10-10.5</v>
      </c>
      <c r="O244">
        <v>54.5</v>
      </c>
      <c r="P244" s="19">
        <v>26505400</v>
      </c>
    </row>
    <row r="245" spans="5:16" x14ac:dyDescent="0.25">
      <c r="E245" s="1">
        <f t="shared" si="18"/>
        <v>239</v>
      </c>
      <c r="F245" s="10" t="str">
        <f t="shared" si="19"/>
        <v>MC-10-11</v>
      </c>
      <c r="G245" s="14">
        <f t="shared" si="22"/>
        <v>10</v>
      </c>
      <c r="H245" s="14">
        <f t="shared" si="23"/>
        <v>11</v>
      </c>
      <c r="I245" s="4">
        <f t="shared" si="20"/>
        <v>57</v>
      </c>
      <c r="J245" s="2">
        <f t="shared" si="21"/>
        <v>27558400</v>
      </c>
      <c r="K245" s="22">
        <v>1</v>
      </c>
      <c r="N245" t="str">
        <v>MC-10-11</v>
      </c>
      <c r="O245">
        <v>57</v>
      </c>
      <c r="P245" s="19">
        <v>27558400</v>
      </c>
    </row>
    <row r="246" spans="5:16" x14ac:dyDescent="0.25">
      <c r="E246" s="1">
        <f t="shared" si="18"/>
        <v>240</v>
      </c>
      <c r="F246" s="10" t="str">
        <f t="shared" si="19"/>
        <v>MC-10-11.5</v>
      </c>
      <c r="G246" s="14">
        <f t="shared" si="22"/>
        <v>10</v>
      </c>
      <c r="H246" s="14">
        <f t="shared" si="23"/>
        <v>11.5</v>
      </c>
      <c r="I246" s="4">
        <f t="shared" si="20"/>
        <v>59.5</v>
      </c>
      <c r="J246" s="2">
        <f t="shared" si="21"/>
        <v>28611400</v>
      </c>
      <c r="K246" s="22">
        <v>1</v>
      </c>
      <c r="N246" t="str">
        <v>MC-10-11.5</v>
      </c>
      <c r="O246">
        <v>59.5</v>
      </c>
      <c r="P246" s="19">
        <v>28611400</v>
      </c>
    </row>
    <row r="247" spans="5:16" x14ac:dyDescent="0.25">
      <c r="E247" s="1">
        <f t="shared" si="18"/>
        <v>241</v>
      </c>
      <c r="F247" s="10" t="str">
        <f t="shared" si="19"/>
        <v>MC-10-12</v>
      </c>
      <c r="G247" s="14">
        <f t="shared" si="22"/>
        <v>10</v>
      </c>
      <c r="H247" s="14">
        <f t="shared" si="23"/>
        <v>12</v>
      </c>
      <c r="I247" s="4">
        <f t="shared" si="20"/>
        <v>62</v>
      </c>
      <c r="J247" s="2">
        <f t="shared" si="21"/>
        <v>29664400</v>
      </c>
      <c r="K247" s="22">
        <v>1</v>
      </c>
      <c r="N247" t="str">
        <v>MC-10-12</v>
      </c>
      <c r="O247">
        <v>62</v>
      </c>
      <c r="P247" s="19">
        <v>29664400</v>
      </c>
    </row>
    <row r="248" spans="5:16" x14ac:dyDescent="0.25">
      <c r="E248" s="1">
        <f t="shared" si="18"/>
        <v>242</v>
      </c>
      <c r="F248" s="10" t="str">
        <f t="shared" si="19"/>
        <v>MC-10-12.5</v>
      </c>
      <c r="G248" s="14">
        <f t="shared" si="22"/>
        <v>10</v>
      </c>
      <c r="H248" s="14">
        <f t="shared" si="23"/>
        <v>12.5</v>
      </c>
      <c r="I248" s="4">
        <f t="shared" si="20"/>
        <v>64.5</v>
      </c>
      <c r="J248" s="2">
        <f t="shared" si="21"/>
        <v>30717400</v>
      </c>
      <c r="K248" s="22">
        <v>1</v>
      </c>
      <c r="N248" t="str">
        <v>MC-10-12.5</v>
      </c>
      <c r="O248">
        <v>64.5</v>
      </c>
      <c r="P248" s="19">
        <v>30717400</v>
      </c>
    </row>
    <row r="249" spans="5:16" x14ac:dyDescent="0.25">
      <c r="E249" s="1">
        <f t="shared" si="18"/>
        <v>243</v>
      </c>
      <c r="F249" s="10" t="str">
        <f t="shared" si="19"/>
        <v>MC-10-13</v>
      </c>
      <c r="G249" s="14">
        <f t="shared" si="22"/>
        <v>10</v>
      </c>
      <c r="H249" s="14">
        <f t="shared" si="23"/>
        <v>13</v>
      </c>
      <c r="I249" s="4">
        <f t="shared" si="20"/>
        <v>67</v>
      </c>
      <c r="J249" s="2">
        <f t="shared" si="21"/>
        <v>31770400</v>
      </c>
      <c r="K249" s="22">
        <v>1</v>
      </c>
      <c r="N249" t="str">
        <v>MC-10-13</v>
      </c>
      <c r="O249">
        <v>67</v>
      </c>
      <c r="P249" s="19">
        <v>31770400</v>
      </c>
    </row>
    <row r="250" spans="5:16" x14ac:dyDescent="0.25">
      <c r="E250" s="1">
        <f t="shared" si="18"/>
        <v>244</v>
      </c>
      <c r="F250" s="10" t="str">
        <f t="shared" si="19"/>
        <v>MC-10-13.5</v>
      </c>
      <c r="G250" s="14">
        <f t="shared" si="22"/>
        <v>10</v>
      </c>
      <c r="H250" s="14">
        <f t="shared" si="23"/>
        <v>13.5</v>
      </c>
      <c r="I250" s="4">
        <f t="shared" si="20"/>
        <v>69.5</v>
      </c>
      <c r="J250" s="2">
        <f t="shared" si="21"/>
        <v>32823400</v>
      </c>
      <c r="K250" s="22">
        <v>1</v>
      </c>
      <c r="N250" t="str">
        <v>MC-10-13.5</v>
      </c>
      <c r="O250">
        <v>69.5</v>
      </c>
      <c r="P250" s="19">
        <v>32823400</v>
      </c>
    </row>
    <row r="251" spans="5:16" x14ac:dyDescent="0.25">
      <c r="E251" s="1">
        <f t="shared" si="18"/>
        <v>245</v>
      </c>
      <c r="F251" s="10" t="str">
        <f t="shared" si="19"/>
        <v>MC-10-14</v>
      </c>
      <c r="G251" s="14">
        <f t="shared" si="22"/>
        <v>10</v>
      </c>
      <c r="H251" s="14">
        <f t="shared" si="23"/>
        <v>14</v>
      </c>
      <c r="I251" s="4">
        <f t="shared" si="20"/>
        <v>72</v>
      </c>
      <c r="J251" s="2">
        <f t="shared" si="21"/>
        <v>33876400</v>
      </c>
      <c r="K251" s="22">
        <v>1</v>
      </c>
      <c r="N251" t="str">
        <v>MC-10-14</v>
      </c>
      <c r="O251">
        <v>72</v>
      </c>
      <c r="P251" s="19">
        <v>33876400</v>
      </c>
    </row>
    <row r="252" spans="5:16" x14ac:dyDescent="0.25">
      <c r="E252" s="1">
        <f t="shared" si="18"/>
        <v>246</v>
      </c>
      <c r="F252" s="10" t="str">
        <f t="shared" si="19"/>
        <v>MC-10-14.5</v>
      </c>
      <c r="G252" s="14">
        <f t="shared" si="22"/>
        <v>10</v>
      </c>
      <c r="H252" s="14">
        <f t="shared" si="23"/>
        <v>14.5</v>
      </c>
      <c r="I252" s="4">
        <f t="shared" si="20"/>
        <v>74.5</v>
      </c>
      <c r="J252" s="2">
        <f t="shared" si="21"/>
        <v>34929400</v>
      </c>
      <c r="K252" s="22">
        <v>1</v>
      </c>
      <c r="N252" t="str">
        <v>MC-10-14.5</v>
      </c>
      <c r="O252">
        <v>74.5</v>
      </c>
      <c r="P252" s="19">
        <v>34929400</v>
      </c>
    </row>
    <row r="253" spans="5:16" x14ac:dyDescent="0.25">
      <c r="E253" s="1">
        <f t="shared" si="18"/>
        <v>247</v>
      </c>
      <c r="F253" s="10" t="str">
        <f t="shared" si="19"/>
        <v>MC-10-15</v>
      </c>
      <c r="G253" s="14">
        <f t="shared" si="22"/>
        <v>10</v>
      </c>
      <c r="H253" s="14">
        <f t="shared" si="23"/>
        <v>15</v>
      </c>
      <c r="I253" s="4">
        <f t="shared" si="20"/>
        <v>77</v>
      </c>
      <c r="J253" s="2">
        <f t="shared" si="21"/>
        <v>35982400</v>
      </c>
      <c r="K253" s="22">
        <v>1</v>
      </c>
      <c r="N253" t="str">
        <v>MC-10-15</v>
      </c>
      <c r="O253">
        <v>77</v>
      </c>
      <c r="P253" s="19">
        <v>35982400</v>
      </c>
    </row>
    <row r="254" spans="5:16" x14ac:dyDescent="0.25">
      <c r="E254" s="1">
        <f t="shared" si="18"/>
        <v>248</v>
      </c>
      <c r="F254" s="10" t="str">
        <f t="shared" si="19"/>
        <v>MC-10-15.5</v>
      </c>
      <c r="G254" s="14">
        <f t="shared" si="22"/>
        <v>10</v>
      </c>
      <c r="H254" s="14">
        <f t="shared" si="23"/>
        <v>15.5</v>
      </c>
      <c r="I254" s="4">
        <f t="shared" si="20"/>
        <v>79.5</v>
      </c>
      <c r="J254" s="2">
        <f t="shared" si="21"/>
        <v>37035400</v>
      </c>
      <c r="K254" s="22">
        <v>1</v>
      </c>
      <c r="N254" t="str">
        <v>MC-10-15.5</v>
      </c>
      <c r="O254">
        <v>79.5</v>
      </c>
      <c r="P254" s="19">
        <v>37035400</v>
      </c>
    </row>
    <row r="255" spans="5:16" x14ac:dyDescent="0.25">
      <c r="E255" s="1">
        <f t="shared" si="18"/>
        <v>249</v>
      </c>
      <c r="F255" s="10" t="str">
        <f t="shared" si="19"/>
        <v>MC-10-16</v>
      </c>
      <c r="G255" s="14">
        <f t="shared" si="22"/>
        <v>10</v>
      </c>
      <c r="H255" s="14">
        <f t="shared" si="23"/>
        <v>16</v>
      </c>
      <c r="I255" s="4">
        <f t="shared" si="20"/>
        <v>82</v>
      </c>
      <c r="J255" s="2">
        <f t="shared" si="21"/>
        <v>38088400</v>
      </c>
      <c r="K255" s="22">
        <v>1</v>
      </c>
      <c r="N255" t="str">
        <v>MC-10-16</v>
      </c>
      <c r="O255">
        <v>82</v>
      </c>
      <c r="P255" s="19">
        <v>38088400</v>
      </c>
    </row>
    <row r="256" spans="5:16" x14ac:dyDescent="0.25">
      <c r="E256" s="1">
        <f t="shared" si="18"/>
        <v>250</v>
      </c>
      <c r="F256" s="10" t="str">
        <f t="shared" si="19"/>
        <v>MC-10-16.5</v>
      </c>
      <c r="G256" s="14">
        <f t="shared" si="22"/>
        <v>10</v>
      </c>
      <c r="H256" s="14">
        <f t="shared" si="23"/>
        <v>16.5</v>
      </c>
      <c r="I256" s="4">
        <f t="shared" si="20"/>
        <v>84.5</v>
      </c>
      <c r="J256" s="2">
        <f t="shared" si="21"/>
        <v>39141400</v>
      </c>
      <c r="K256" s="22">
        <v>1</v>
      </c>
      <c r="N256" t="str">
        <v>MC-10-16.5</v>
      </c>
      <c r="O256">
        <v>84.5</v>
      </c>
      <c r="P256" s="19">
        <v>39141400</v>
      </c>
    </row>
    <row r="257" spans="5:16" x14ac:dyDescent="0.25">
      <c r="E257" s="1">
        <f t="shared" si="18"/>
        <v>251</v>
      </c>
      <c r="F257" s="10" t="str">
        <f t="shared" si="19"/>
        <v>MC-10-17</v>
      </c>
      <c r="G257" s="14">
        <f t="shared" si="22"/>
        <v>10</v>
      </c>
      <c r="H257" s="14">
        <f t="shared" si="23"/>
        <v>17</v>
      </c>
      <c r="I257" s="4">
        <f t="shared" si="20"/>
        <v>87</v>
      </c>
      <c r="J257" s="2">
        <f t="shared" si="21"/>
        <v>40194400</v>
      </c>
      <c r="K257" s="22">
        <v>1</v>
      </c>
      <c r="N257" t="str">
        <v>MC-10-17</v>
      </c>
      <c r="O257">
        <v>87</v>
      </c>
      <c r="P257" s="19">
        <v>40194400</v>
      </c>
    </row>
    <row r="258" spans="5:16" x14ac:dyDescent="0.25">
      <c r="E258" s="1">
        <f t="shared" si="18"/>
        <v>252</v>
      </c>
      <c r="F258" s="10" t="str">
        <f t="shared" si="19"/>
        <v>MC-10-17.5</v>
      </c>
      <c r="G258" s="14">
        <f t="shared" si="22"/>
        <v>10</v>
      </c>
      <c r="H258" s="14">
        <f t="shared" si="23"/>
        <v>17.5</v>
      </c>
      <c r="I258" s="4">
        <f t="shared" si="20"/>
        <v>89.5</v>
      </c>
      <c r="J258" s="2">
        <f t="shared" si="21"/>
        <v>41247400</v>
      </c>
      <c r="K258" s="22">
        <v>1</v>
      </c>
      <c r="N258" t="str">
        <v>MC-10-17.5</v>
      </c>
      <c r="O258">
        <v>89.5</v>
      </c>
      <c r="P258" s="19">
        <v>41247400</v>
      </c>
    </row>
    <row r="259" spans="5:16" x14ac:dyDescent="0.25">
      <c r="E259" s="1">
        <f t="shared" si="18"/>
        <v>253</v>
      </c>
      <c r="F259" s="10" t="str">
        <f t="shared" si="19"/>
        <v>MC-10-18</v>
      </c>
      <c r="G259" s="14">
        <f t="shared" si="22"/>
        <v>10</v>
      </c>
      <c r="H259" s="14">
        <f t="shared" si="23"/>
        <v>18</v>
      </c>
      <c r="I259" s="4">
        <f t="shared" si="20"/>
        <v>92</v>
      </c>
      <c r="J259" s="2">
        <f t="shared" si="21"/>
        <v>42300400</v>
      </c>
      <c r="K259" s="22">
        <v>1</v>
      </c>
      <c r="N259" t="str">
        <v>MC-10-18</v>
      </c>
      <c r="O259">
        <v>92</v>
      </c>
      <c r="P259" s="19">
        <v>42300400</v>
      </c>
    </row>
    <row r="260" spans="5:16" x14ac:dyDescent="0.25">
      <c r="E260" s="1">
        <f t="shared" si="18"/>
        <v>254</v>
      </c>
      <c r="F260" s="10" t="str">
        <f t="shared" si="19"/>
        <v>MC-10.5-7</v>
      </c>
      <c r="G260" s="14">
        <f t="shared" si="22"/>
        <v>10.5</v>
      </c>
      <c r="H260" s="14">
        <f t="shared" si="23"/>
        <v>7</v>
      </c>
      <c r="I260" s="4">
        <f t="shared" si="20"/>
        <v>38.75</v>
      </c>
      <c r="J260" s="2">
        <f t="shared" si="21"/>
        <v>19871500</v>
      </c>
      <c r="K260" s="22">
        <v>1</v>
      </c>
      <c r="N260" t="str">
        <v>MC-10.5-7</v>
      </c>
      <c r="O260">
        <v>38.75</v>
      </c>
      <c r="P260" s="19">
        <v>19871500</v>
      </c>
    </row>
    <row r="261" spans="5:16" x14ac:dyDescent="0.25">
      <c r="E261" s="1">
        <f t="shared" si="18"/>
        <v>255</v>
      </c>
      <c r="F261" s="10" t="str">
        <f t="shared" si="19"/>
        <v>MC-10.5-7.5</v>
      </c>
      <c r="G261" s="14">
        <f t="shared" si="22"/>
        <v>10.5</v>
      </c>
      <c r="H261" s="14">
        <f t="shared" si="23"/>
        <v>7.5</v>
      </c>
      <c r="I261" s="4">
        <f t="shared" si="20"/>
        <v>41.375</v>
      </c>
      <c r="J261" s="2">
        <f t="shared" si="21"/>
        <v>20977150</v>
      </c>
      <c r="K261" s="22">
        <v>1</v>
      </c>
      <c r="N261" t="str">
        <v>MC-10.5-7.5</v>
      </c>
      <c r="O261">
        <v>41.375</v>
      </c>
      <c r="P261" s="19">
        <v>20977150</v>
      </c>
    </row>
    <row r="262" spans="5:16" x14ac:dyDescent="0.25">
      <c r="E262" s="1">
        <f t="shared" si="18"/>
        <v>256</v>
      </c>
      <c r="F262" s="10" t="str">
        <f t="shared" si="19"/>
        <v>MC-10.5-8</v>
      </c>
      <c r="G262" s="14">
        <f t="shared" si="22"/>
        <v>10.5</v>
      </c>
      <c r="H262" s="14">
        <f t="shared" si="23"/>
        <v>8</v>
      </c>
      <c r="I262" s="4">
        <f t="shared" si="20"/>
        <v>44</v>
      </c>
      <c r="J262" s="2">
        <f t="shared" si="21"/>
        <v>22082800</v>
      </c>
      <c r="K262" s="22">
        <v>1</v>
      </c>
      <c r="N262" t="str">
        <v>MC-10.5-8</v>
      </c>
      <c r="O262">
        <v>44</v>
      </c>
      <c r="P262" s="19">
        <v>22082800</v>
      </c>
    </row>
    <row r="263" spans="5:16" x14ac:dyDescent="0.25">
      <c r="E263" s="1">
        <f t="shared" ref="E263:E327" si="24">ROW()-6</f>
        <v>257</v>
      </c>
      <c r="F263" s="10" t="str">
        <f t="shared" ref="F263:F272" si="25">$C$4&amp;"-"&amp;G263&amp;"-"&amp;H263</f>
        <v>MC-10.5-8.5</v>
      </c>
      <c r="G263" s="14">
        <f t="shared" si="22"/>
        <v>10.5</v>
      </c>
      <c r="H263" s="14">
        <f t="shared" si="23"/>
        <v>8.5</v>
      </c>
      <c r="I263" s="4">
        <f t="shared" ref="I263:I326" si="26">SUM((G263*H263)/4,1)*2</f>
        <v>46.625</v>
      </c>
      <c r="J263" s="2">
        <f t="shared" ref="J263:J326" si="27">ROUND(SUM(I263*$C$6,$C$5),0)</f>
        <v>23188450</v>
      </c>
      <c r="K263" s="22">
        <v>1</v>
      </c>
      <c r="N263" t="str">
        <v>MC-10.5-8.5</v>
      </c>
      <c r="O263">
        <v>46.625</v>
      </c>
      <c r="P263" s="19">
        <v>23188450</v>
      </c>
    </row>
    <row r="264" spans="5:16" x14ac:dyDescent="0.25">
      <c r="E264" s="1">
        <f t="shared" si="24"/>
        <v>258</v>
      </c>
      <c r="F264" s="10" t="str">
        <f t="shared" si="25"/>
        <v>MC-10.5-9</v>
      </c>
      <c r="G264" s="14">
        <f t="shared" ref="G264:G272" si="28">$G$3+ROUNDDOWN($E263/($I$4+1),0)*0.5</f>
        <v>10.5</v>
      </c>
      <c r="H264" s="14">
        <f t="shared" ref="H264:H272" si="29">IF(MOD(E264-1,$I$4+1)=0,$H$3,H263+0.5)</f>
        <v>9</v>
      </c>
      <c r="I264" s="4">
        <f t="shared" si="26"/>
        <v>49.25</v>
      </c>
      <c r="J264" s="2">
        <f t="shared" si="27"/>
        <v>24294100</v>
      </c>
      <c r="K264" s="22">
        <v>1</v>
      </c>
      <c r="N264" t="str">
        <v>MC-10.5-9</v>
      </c>
      <c r="O264">
        <v>49.25</v>
      </c>
      <c r="P264" s="19">
        <v>24294100</v>
      </c>
    </row>
    <row r="265" spans="5:16" x14ac:dyDescent="0.25">
      <c r="E265" s="1">
        <f t="shared" si="24"/>
        <v>259</v>
      </c>
      <c r="F265" s="10" t="str">
        <f t="shared" si="25"/>
        <v>MC-10.5-9.5</v>
      </c>
      <c r="G265" s="14">
        <f t="shared" si="28"/>
        <v>10.5</v>
      </c>
      <c r="H265" s="14">
        <f t="shared" si="29"/>
        <v>9.5</v>
      </c>
      <c r="I265" s="4">
        <f t="shared" si="26"/>
        <v>51.875</v>
      </c>
      <c r="J265" s="2">
        <f t="shared" si="27"/>
        <v>25399750</v>
      </c>
      <c r="K265" s="22">
        <v>1</v>
      </c>
      <c r="N265" t="str">
        <v>MC-10.5-9.5</v>
      </c>
      <c r="O265">
        <v>51.875</v>
      </c>
      <c r="P265" s="19">
        <v>25399750</v>
      </c>
    </row>
    <row r="266" spans="5:16" x14ac:dyDescent="0.25">
      <c r="E266" s="1">
        <f t="shared" si="24"/>
        <v>260</v>
      </c>
      <c r="F266" s="10" t="str">
        <f t="shared" si="25"/>
        <v>MC-10.5-10</v>
      </c>
      <c r="G266" s="14">
        <f t="shared" si="28"/>
        <v>10.5</v>
      </c>
      <c r="H266" s="14">
        <f t="shared" si="29"/>
        <v>10</v>
      </c>
      <c r="I266" s="4">
        <f t="shared" si="26"/>
        <v>54.5</v>
      </c>
      <c r="J266" s="2">
        <f t="shared" si="27"/>
        <v>26505400</v>
      </c>
      <c r="K266" s="22">
        <v>1</v>
      </c>
      <c r="N266" t="str">
        <v>MC-10.5-10</v>
      </c>
      <c r="O266">
        <v>54.5</v>
      </c>
      <c r="P266" s="19">
        <v>26505400</v>
      </c>
    </row>
    <row r="267" spans="5:16" x14ac:dyDescent="0.25">
      <c r="E267" s="1">
        <f t="shared" si="24"/>
        <v>261</v>
      </c>
      <c r="F267" s="10" t="str">
        <f t="shared" si="25"/>
        <v>MC-10.5-10.5</v>
      </c>
      <c r="G267" s="14">
        <f t="shared" si="28"/>
        <v>10.5</v>
      </c>
      <c r="H267" s="14">
        <f t="shared" si="29"/>
        <v>10.5</v>
      </c>
      <c r="I267" s="4">
        <f t="shared" si="26"/>
        <v>57.125</v>
      </c>
      <c r="J267" s="2">
        <f t="shared" si="27"/>
        <v>27611050</v>
      </c>
      <c r="K267" s="22">
        <v>1</v>
      </c>
      <c r="N267" t="str">
        <v>MC-10.5-10.5</v>
      </c>
      <c r="O267">
        <v>57.125</v>
      </c>
      <c r="P267" s="19">
        <v>27611050</v>
      </c>
    </row>
    <row r="268" spans="5:16" x14ac:dyDescent="0.25">
      <c r="E268" s="1">
        <f t="shared" si="24"/>
        <v>262</v>
      </c>
      <c r="F268" s="10" t="str">
        <f t="shared" si="25"/>
        <v>MC-10.5-11</v>
      </c>
      <c r="G268" s="14">
        <f t="shared" si="28"/>
        <v>10.5</v>
      </c>
      <c r="H268" s="14">
        <f t="shared" si="29"/>
        <v>11</v>
      </c>
      <c r="I268" s="4">
        <f t="shared" si="26"/>
        <v>59.75</v>
      </c>
      <c r="J268" s="2">
        <f t="shared" si="27"/>
        <v>28716700</v>
      </c>
      <c r="K268" s="22">
        <v>1</v>
      </c>
      <c r="N268" t="str">
        <v>MC-10.5-11</v>
      </c>
      <c r="O268">
        <v>59.75</v>
      </c>
      <c r="P268" s="19">
        <v>28716700</v>
      </c>
    </row>
    <row r="269" spans="5:16" x14ac:dyDescent="0.25">
      <c r="E269" s="1">
        <f t="shared" si="24"/>
        <v>263</v>
      </c>
      <c r="F269" s="10" t="str">
        <f t="shared" si="25"/>
        <v>MC-10.5-11.5</v>
      </c>
      <c r="G269" s="14">
        <f t="shared" si="28"/>
        <v>10.5</v>
      </c>
      <c r="H269" s="14">
        <f t="shared" si="29"/>
        <v>11.5</v>
      </c>
      <c r="I269" s="4">
        <f t="shared" si="26"/>
        <v>62.375</v>
      </c>
      <c r="J269" s="2">
        <f t="shared" si="27"/>
        <v>29822350</v>
      </c>
      <c r="K269" s="22">
        <v>1</v>
      </c>
      <c r="N269" t="str">
        <v>MC-10.5-11.5</v>
      </c>
      <c r="O269">
        <v>62.375</v>
      </c>
      <c r="P269" s="19">
        <v>29822350</v>
      </c>
    </row>
    <row r="270" spans="5:16" x14ac:dyDescent="0.25">
      <c r="E270" s="1">
        <f t="shared" si="24"/>
        <v>264</v>
      </c>
      <c r="F270" s="10" t="str">
        <f t="shared" si="25"/>
        <v>MC-10.5-12</v>
      </c>
      <c r="G270" s="14">
        <f t="shared" si="28"/>
        <v>10.5</v>
      </c>
      <c r="H270" s="14">
        <f t="shared" si="29"/>
        <v>12</v>
      </c>
      <c r="I270" s="4">
        <f t="shared" si="26"/>
        <v>65</v>
      </c>
      <c r="J270" s="2">
        <f t="shared" si="27"/>
        <v>30928000</v>
      </c>
      <c r="K270" s="22">
        <v>1</v>
      </c>
      <c r="N270" t="str">
        <v>MC-10.5-12</v>
      </c>
      <c r="O270">
        <v>65</v>
      </c>
      <c r="P270" s="19">
        <v>30928000</v>
      </c>
    </row>
    <row r="271" spans="5:16" x14ac:dyDescent="0.25">
      <c r="E271" s="1">
        <f t="shared" si="24"/>
        <v>265</v>
      </c>
      <c r="F271" s="10" t="str">
        <f t="shared" si="25"/>
        <v>MC-10.5-12.5</v>
      </c>
      <c r="G271" s="14">
        <f t="shared" si="28"/>
        <v>10.5</v>
      </c>
      <c r="H271" s="14">
        <f t="shared" si="29"/>
        <v>12.5</v>
      </c>
      <c r="I271" s="4">
        <f t="shared" si="26"/>
        <v>67.625</v>
      </c>
      <c r="J271" s="2">
        <f t="shared" si="27"/>
        <v>32033650</v>
      </c>
      <c r="K271" s="22">
        <v>1</v>
      </c>
      <c r="N271" t="str">
        <v>MC-10.5-12.5</v>
      </c>
      <c r="O271">
        <v>67.625</v>
      </c>
      <c r="P271" s="19">
        <v>32033650</v>
      </c>
    </row>
    <row r="272" spans="5:16" x14ac:dyDescent="0.25">
      <c r="E272" s="1">
        <f t="shared" si="24"/>
        <v>266</v>
      </c>
      <c r="F272" s="10" t="str">
        <f t="shared" si="25"/>
        <v>MC-10.5-13</v>
      </c>
      <c r="G272" s="14">
        <f t="shared" si="28"/>
        <v>10.5</v>
      </c>
      <c r="H272" s="14">
        <f t="shared" si="29"/>
        <v>13</v>
      </c>
      <c r="I272" s="4">
        <f t="shared" si="26"/>
        <v>70.25</v>
      </c>
      <c r="J272" s="2">
        <f t="shared" si="27"/>
        <v>33139300</v>
      </c>
      <c r="K272" s="22">
        <v>1</v>
      </c>
      <c r="N272" t="str">
        <v>MC-10.5-13</v>
      </c>
      <c r="O272">
        <v>70.25</v>
      </c>
      <c r="P272" s="19">
        <v>33139300</v>
      </c>
    </row>
    <row r="273" spans="5:16" x14ac:dyDescent="0.25">
      <c r="E273" s="1">
        <f t="shared" si="24"/>
        <v>267</v>
      </c>
      <c r="F273" s="10" t="str">
        <f t="shared" ref="F273:F309" si="30">$C$4&amp;"-"&amp;G273&amp;"-"&amp;H273</f>
        <v>MC-10.5-13.5</v>
      </c>
      <c r="G273" s="14">
        <f t="shared" ref="G273:G309" si="31">$G$3+ROUNDDOWN($E272/($I$4+1),0)*0.5</f>
        <v>10.5</v>
      </c>
      <c r="H273" s="14">
        <f t="shared" ref="H273:H309" si="32">IF(MOD(E273-1,$I$4+1)=0,$H$3,H272+0.5)</f>
        <v>13.5</v>
      </c>
      <c r="I273" s="4">
        <f t="shared" si="26"/>
        <v>72.875</v>
      </c>
      <c r="J273" s="2">
        <f t="shared" si="27"/>
        <v>34244950</v>
      </c>
      <c r="K273" s="21">
        <v>1</v>
      </c>
      <c r="N273" t="str">
        <v>MC-10.5-13.5</v>
      </c>
      <c r="O273">
        <v>72.875</v>
      </c>
      <c r="P273" s="19">
        <v>34244950</v>
      </c>
    </row>
    <row r="274" spans="5:16" x14ac:dyDescent="0.25">
      <c r="E274" s="1">
        <f t="shared" si="24"/>
        <v>268</v>
      </c>
      <c r="F274" s="10" t="str">
        <f t="shared" si="30"/>
        <v>MC-10.5-14</v>
      </c>
      <c r="G274" s="14">
        <f t="shared" si="31"/>
        <v>10.5</v>
      </c>
      <c r="H274" s="14">
        <f t="shared" si="32"/>
        <v>14</v>
      </c>
      <c r="I274" s="4">
        <f t="shared" si="26"/>
        <v>75.5</v>
      </c>
      <c r="J274" s="2">
        <f t="shared" si="27"/>
        <v>35350600</v>
      </c>
      <c r="K274" s="21">
        <v>1</v>
      </c>
      <c r="N274" t="str">
        <v>MC-10.5-14</v>
      </c>
      <c r="O274">
        <v>75.5</v>
      </c>
      <c r="P274" s="19">
        <v>35350600</v>
      </c>
    </row>
    <row r="275" spans="5:16" x14ac:dyDescent="0.25">
      <c r="E275" s="1">
        <f t="shared" si="24"/>
        <v>269</v>
      </c>
      <c r="F275" s="10" t="str">
        <f t="shared" si="30"/>
        <v>MC-10.5-14.5</v>
      </c>
      <c r="G275" s="14">
        <f t="shared" si="31"/>
        <v>10.5</v>
      </c>
      <c r="H275" s="14">
        <f t="shared" si="32"/>
        <v>14.5</v>
      </c>
      <c r="I275" s="4">
        <f t="shared" si="26"/>
        <v>78.125</v>
      </c>
      <c r="J275" s="2">
        <f t="shared" si="27"/>
        <v>36456250</v>
      </c>
      <c r="K275" s="21">
        <v>1</v>
      </c>
      <c r="N275" t="str">
        <v>MC-10.5-14.5</v>
      </c>
      <c r="O275">
        <v>78.125</v>
      </c>
      <c r="P275" s="19">
        <v>36456250</v>
      </c>
    </row>
    <row r="276" spans="5:16" x14ac:dyDescent="0.25">
      <c r="E276" s="1">
        <f t="shared" si="24"/>
        <v>270</v>
      </c>
      <c r="F276" s="10" t="str">
        <f t="shared" si="30"/>
        <v>MC-10.5-15</v>
      </c>
      <c r="G276" s="14">
        <f t="shared" si="31"/>
        <v>10.5</v>
      </c>
      <c r="H276" s="14">
        <f t="shared" si="32"/>
        <v>15</v>
      </c>
      <c r="I276" s="4">
        <f t="shared" si="26"/>
        <v>80.75</v>
      </c>
      <c r="J276" s="2">
        <f t="shared" si="27"/>
        <v>37561900</v>
      </c>
      <c r="K276" s="21">
        <v>1</v>
      </c>
      <c r="N276" t="str">
        <v>MC-10.5-15</v>
      </c>
      <c r="O276">
        <v>80.75</v>
      </c>
      <c r="P276" s="19">
        <v>37561900</v>
      </c>
    </row>
    <row r="277" spans="5:16" x14ac:dyDescent="0.25">
      <c r="E277" s="1">
        <f t="shared" si="24"/>
        <v>271</v>
      </c>
      <c r="F277" s="10" t="str">
        <f t="shared" si="30"/>
        <v>MC-10.5-15.5</v>
      </c>
      <c r="G277" s="14">
        <f t="shared" si="31"/>
        <v>10.5</v>
      </c>
      <c r="H277" s="14">
        <f t="shared" si="32"/>
        <v>15.5</v>
      </c>
      <c r="I277" s="4">
        <f t="shared" si="26"/>
        <v>83.375</v>
      </c>
      <c r="J277" s="2">
        <f t="shared" si="27"/>
        <v>38667550</v>
      </c>
      <c r="K277" s="21">
        <v>1</v>
      </c>
      <c r="N277" t="str">
        <v>MC-10.5-15.5</v>
      </c>
      <c r="O277">
        <v>83.375</v>
      </c>
      <c r="P277" s="19">
        <v>38667550</v>
      </c>
    </row>
    <row r="278" spans="5:16" x14ac:dyDescent="0.25">
      <c r="E278" s="1">
        <f t="shared" si="24"/>
        <v>272</v>
      </c>
      <c r="F278" s="10" t="str">
        <f t="shared" si="30"/>
        <v>MC-10.5-16</v>
      </c>
      <c r="G278" s="14">
        <f t="shared" si="31"/>
        <v>10.5</v>
      </c>
      <c r="H278" s="14">
        <f t="shared" si="32"/>
        <v>16</v>
      </c>
      <c r="I278" s="4">
        <f t="shared" si="26"/>
        <v>86</v>
      </c>
      <c r="J278" s="2">
        <f t="shared" si="27"/>
        <v>39773200</v>
      </c>
      <c r="K278" s="21">
        <v>1</v>
      </c>
      <c r="N278" t="str">
        <v>MC-10.5-16</v>
      </c>
      <c r="O278">
        <v>86</v>
      </c>
      <c r="P278" s="19">
        <v>39773200</v>
      </c>
    </row>
    <row r="279" spans="5:16" x14ac:dyDescent="0.25">
      <c r="E279" s="1">
        <f t="shared" si="24"/>
        <v>273</v>
      </c>
      <c r="F279" s="10" t="str">
        <f t="shared" si="30"/>
        <v>MC-10.5-16.5</v>
      </c>
      <c r="G279" s="14">
        <f t="shared" si="31"/>
        <v>10.5</v>
      </c>
      <c r="H279" s="14">
        <f t="shared" si="32"/>
        <v>16.5</v>
      </c>
      <c r="I279" s="4">
        <f t="shared" si="26"/>
        <v>88.625</v>
      </c>
      <c r="J279" s="2">
        <f t="shared" si="27"/>
        <v>40878850</v>
      </c>
      <c r="K279" s="21">
        <v>1</v>
      </c>
      <c r="N279" t="str">
        <v>MC-10.5-16.5</v>
      </c>
      <c r="O279">
        <v>88.625</v>
      </c>
      <c r="P279" s="19">
        <v>40878850</v>
      </c>
    </row>
    <row r="280" spans="5:16" x14ac:dyDescent="0.25">
      <c r="E280" s="1">
        <f t="shared" si="24"/>
        <v>274</v>
      </c>
      <c r="F280" s="10" t="str">
        <f t="shared" si="30"/>
        <v>MC-10.5-17</v>
      </c>
      <c r="G280" s="14">
        <f t="shared" si="31"/>
        <v>10.5</v>
      </c>
      <c r="H280" s="14">
        <f t="shared" si="32"/>
        <v>17</v>
      </c>
      <c r="I280" s="4">
        <f t="shared" si="26"/>
        <v>91.25</v>
      </c>
      <c r="J280" s="2">
        <f t="shared" si="27"/>
        <v>41984500</v>
      </c>
      <c r="K280" s="21">
        <v>1</v>
      </c>
      <c r="N280" t="str">
        <v>MC-10.5-17</v>
      </c>
      <c r="O280">
        <v>91.25</v>
      </c>
      <c r="P280" s="19">
        <v>41984500</v>
      </c>
    </row>
    <row r="281" spans="5:16" x14ac:dyDescent="0.25">
      <c r="E281" s="1">
        <f t="shared" si="24"/>
        <v>275</v>
      </c>
      <c r="F281" s="10" t="str">
        <f t="shared" si="30"/>
        <v>MC-10.5-17.5</v>
      </c>
      <c r="G281" s="14">
        <f t="shared" si="31"/>
        <v>10.5</v>
      </c>
      <c r="H281" s="14">
        <f t="shared" si="32"/>
        <v>17.5</v>
      </c>
      <c r="I281" s="4">
        <f t="shared" si="26"/>
        <v>93.875</v>
      </c>
      <c r="J281" s="2">
        <f t="shared" si="27"/>
        <v>43090150</v>
      </c>
      <c r="K281" s="21">
        <v>1</v>
      </c>
      <c r="N281" t="str">
        <v>MC-10.5-17.5</v>
      </c>
      <c r="O281">
        <v>93.875</v>
      </c>
      <c r="P281" s="19">
        <v>43090150</v>
      </c>
    </row>
    <row r="282" spans="5:16" x14ac:dyDescent="0.25">
      <c r="E282" s="1">
        <f t="shared" si="24"/>
        <v>276</v>
      </c>
      <c r="F282" s="10" t="str">
        <f t="shared" si="30"/>
        <v>MC-10.5-18</v>
      </c>
      <c r="G282" s="14">
        <f t="shared" si="31"/>
        <v>10.5</v>
      </c>
      <c r="H282" s="14">
        <f t="shared" si="32"/>
        <v>18</v>
      </c>
      <c r="I282" s="4">
        <f t="shared" si="26"/>
        <v>96.5</v>
      </c>
      <c r="J282" s="2">
        <f t="shared" si="27"/>
        <v>44195800</v>
      </c>
      <c r="K282" s="21">
        <v>1</v>
      </c>
      <c r="N282" t="str">
        <v>MC-10.5-18</v>
      </c>
      <c r="O282">
        <v>96.5</v>
      </c>
      <c r="P282" s="19">
        <v>44195800</v>
      </c>
    </row>
    <row r="283" spans="5:16" x14ac:dyDescent="0.25">
      <c r="E283" s="1">
        <f t="shared" si="24"/>
        <v>277</v>
      </c>
      <c r="F283" s="10" t="str">
        <f t="shared" si="30"/>
        <v>MC-11-7</v>
      </c>
      <c r="G283" s="14">
        <f t="shared" si="31"/>
        <v>11</v>
      </c>
      <c r="H283" s="14">
        <f t="shared" si="32"/>
        <v>7</v>
      </c>
      <c r="I283" s="4">
        <f t="shared" si="26"/>
        <v>40.5</v>
      </c>
      <c r="J283" s="2">
        <f t="shared" si="27"/>
        <v>20608600</v>
      </c>
      <c r="K283" s="21">
        <v>1</v>
      </c>
      <c r="N283" t="str">
        <v>MC-11-7</v>
      </c>
      <c r="O283">
        <v>40.5</v>
      </c>
      <c r="P283" s="19">
        <v>20608600</v>
      </c>
    </row>
    <row r="284" spans="5:16" x14ac:dyDescent="0.25">
      <c r="E284" s="1">
        <f t="shared" si="24"/>
        <v>278</v>
      </c>
      <c r="F284" s="10" t="str">
        <f t="shared" si="30"/>
        <v>MC-11-7.5</v>
      </c>
      <c r="G284" s="14">
        <f t="shared" si="31"/>
        <v>11</v>
      </c>
      <c r="H284" s="14">
        <f t="shared" si="32"/>
        <v>7.5</v>
      </c>
      <c r="I284" s="4">
        <f t="shared" si="26"/>
        <v>43.25</v>
      </c>
      <c r="J284" s="2">
        <f t="shared" si="27"/>
        <v>21766900</v>
      </c>
      <c r="K284" s="21">
        <v>1</v>
      </c>
      <c r="N284" t="str">
        <v>MC-11-7.5</v>
      </c>
      <c r="O284">
        <v>43.25</v>
      </c>
      <c r="P284" s="19">
        <v>21766900</v>
      </c>
    </row>
    <row r="285" spans="5:16" x14ac:dyDescent="0.25">
      <c r="E285" s="1">
        <f t="shared" si="24"/>
        <v>279</v>
      </c>
      <c r="F285" s="10" t="str">
        <f t="shared" si="30"/>
        <v>MC-11-8</v>
      </c>
      <c r="G285" s="14">
        <f t="shared" si="31"/>
        <v>11</v>
      </c>
      <c r="H285" s="14">
        <f t="shared" si="32"/>
        <v>8</v>
      </c>
      <c r="I285" s="4">
        <f t="shared" si="26"/>
        <v>46</v>
      </c>
      <c r="J285" s="2">
        <f t="shared" si="27"/>
        <v>22925200</v>
      </c>
      <c r="K285" s="21">
        <v>1</v>
      </c>
      <c r="N285" t="str">
        <v>MC-11-8</v>
      </c>
      <c r="O285">
        <v>46</v>
      </c>
      <c r="P285" s="19">
        <v>22925200</v>
      </c>
    </row>
    <row r="286" spans="5:16" x14ac:dyDescent="0.25">
      <c r="E286" s="1">
        <f t="shared" si="24"/>
        <v>280</v>
      </c>
      <c r="F286" s="10" t="str">
        <f t="shared" si="30"/>
        <v>MC-11-8.5</v>
      </c>
      <c r="G286" s="14">
        <f t="shared" si="31"/>
        <v>11</v>
      </c>
      <c r="H286" s="14">
        <f t="shared" si="32"/>
        <v>8.5</v>
      </c>
      <c r="I286" s="4">
        <f t="shared" si="26"/>
        <v>48.75</v>
      </c>
      <c r="J286" s="2">
        <f t="shared" si="27"/>
        <v>24083500</v>
      </c>
      <c r="K286" s="21">
        <v>1</v>
      </c>
      <c r="N286" t="str">
        <v>MC-11-8.5</v>
      </c>
      <c r="O286">
        <v>48.75</v>
      </c>
      <c r="P286" s="19">
        <v>24083500</v>
      </c>
    </row>
    <row r="287" spans="5:16" x14ac:dyDescent="0.25">
      <c r="E287" s="1">
        <f t="shared" si="24"/>
        <v>281</v>
      </c>
      <c r="F287" s="10" t="str">
        <f t="shared" si="30"/>
        <v>MC-11-9</v>
      </c>
      <c r="G287" s="14">
        <f t="shared" si="31"/>
        <v>11</v>
      </c>
      <c r="H287" s="14">
        <f t="shared" si="32"/>
        <v>9</v>
      </c>
      <c r="I287" s="4">
        <f t="shared" si="26"/>
        <v>51.5</v>
      </c>
      <c r="J287" s="2">
        <f t="shared" si="27"/>
        <v>25241800</v>
      </c>
      <c r="K287" s="21">
        <v>1</v>
      </c>
      <c r="N287" t="str">
        <v>MC-11-9</v>
      </c>
      <c r="O287">
        <v>51.5</v>
      </c>
      <c r="P287" s="19">
        <v>25241800</v>
      </c>
    </row>
    <row r="288" spans="5:16" x14ac:dyDescent="0.25">
      <c r="E288" s="1">
        <f t="shared" si="24"/>
        <v>282</v>
      </c>
      <c r="F288" s="10" t="str">
        <f t="shared" si="30"/>
        <v>MC-11-9.5</v>
      </c>
      <c r="G288" s="14">
        <f t="shared" si="31"/>
        <v>11</v>
      </c>
      <c r="H288" s="14">
        <f t="shared" si="32"/>
        <v>9.5</v>
      </c>
      <c r="I288" s="4">
        <f t="shared" si="26"/>
        <v>54.25</v>
      </c>
      <c r="J288" s="2">
        <f t="shared" si="27"/>
        <v>26400100</v>
      </c>
      <c r="K288" s="21">
        <v>1</v>
      </c>
      <c r="N288" t="str">
        <v>MC-11-9.5</v>
      </c>
      <c r="O288">
        <v>54.25</v>
      </c>
      <c r="P288" s="19">
        <v>26400100</v>
      </c>
    </row>
    <row r="289" spans="5:16" x14ac:dyDescent="0.25">
      <c r="E289" s="1">
        <f t="shared" si="24"/>
        <v>283</v>
      </c>
      <c r="F289" s="10" t="str">
        <f t="shared" si="30"/>
        <v>MC-11-10</v>
      </c>
      <c r="G289" s="14">
        <f t="shared" si="31"/>
        <v>11</v>
      </c>
      <c r="H289" s="14">
        <f t="shared" si="32"/>
        <v>10</v>
      </c>
      <c r="I289" s="4">
        <f t="shared" si="26"/>
        <v>57</v>
      </c>
      <c r="J289" s="2">
        <f t="shared" si="27"/>
        <v>27558400</v>
      </c>
      <c r="K289" s="21">
        <v>1</v>
      </c>
      <c r="N289" t="str">
        <v>MC-11-10</v>
      </c>
      <c r="O289">
        <v>57</v>
      </c>
      <c r="P289" s="19">
        <v>27558400</v>
      </c>
    </row>
    <row r="290" spans="5:16" x14ac:dyDescent="0.25">
      <c r="E290" s="1">
        <f t="shared" si="24"/>
        <v>284</v>
      </c>
      <c r="F290" s="10" t="str">
        <f t="shared" si="30"/>
        <v>MC-11-10.5</v>
      </c>
      <c r="G290" s="14">
        <f t="shared" si="31"/>
        <v>11</v>
      </c>
      <c r="H290" s="14">
        <f t="shared" si="32"/>
        <v>10.5</v>
      </c>
      <c r="I290" s="4">
        <f t="shared" si="26"/>
        <v>59.75</v>
      </c>
      <c r="J290" s="2">
        <f t="shared" si="27"/>
        <v>28716700</v>
      </c>
      <c r="K290" s="21">
        <v>1</v>
      </c>
      <c r="N290" t="str">
        <v>MC-11-10.5</v>
      </c>
      <c r="O290">
        <v>59.75</v>
      </c>
      <c r="P290" s="19">
        <v>28716700</v>
      </c>
    </row>
    <row r="291" spans="5:16" x14ac:dyDescent="0.25">
      <c r="E291" s="1">
        <f t="shared" si="24"/>
        <v>285</v>
      </c>
      <c r="F291" s="10" t="str">
        <f t="shared" si="30"/>
        <v>MC-11-11</v>
      </c>
      <c r="G291" s="14">
        <f t="shared" si="31"/>
        <v>11</v>
      </c>
      <c r="H291" s="14">
        <f t="shared" si="32"/>
        <v>11</v>
      </c>
      <c r="I291" s="4">
        <f t="shared" si="26"/>
        <v>62.5</v>
      </c>
      <c r="J291" s="2">
        <f t="shared" si="27"/>
        <v>29875000</v>
      </c>
      <c r="K291" s="21">
        <v>1</v>
      </c>
      <c r="N291" t="str">
        <v>MC-11-11</v>
      </c>
      <c r="O291">
        <v>62.5</v>
      </c>
      <c r="P291" s="19">
        <v>29875000</v>
      </c>
    </row>
    <row r="292" spans="5:16" x14ac:dyDescent="0.25">
      <c r="E292" s="1">
        <f t="shared" si="24"/>
        <v>286</v>
      </c>
      <c r="F292" s="10" t="str">
        <f t="shared" si="30"/>
        <v>MC-11-11.5</v>
      </c>
      <c r="G292" s="14">
        <f t="shared" si="31"/>
        <v>11</v>
      </c>
      <c r="H292" s="14">
        <f t="shared" si="32"/>
        <v>11.5</v>
      </c>
      <c r="I292" s="4">
        <f t="shared" si="26"/>
        <v>65.25</v>
      </c>
      <c r="J292" s="2">
        <f t="shared" si="27"/>
        <v>31033300</v>
      </c>
      <c r="K292" s="21">
        <v>1</v>
      </c>
      <c r="N292" t="str">
        <v>MC-11-11.5</v>
      </c>
      <c r="O292">
        <v>65.25</v>
      </c>
      <c r="P292" s="19">
        <v>31033300</v>
      </c>
    </row>
    <row r="293" spans="5:16" x14ac:dyDescent="0.25">
      <c r="E293" s="1">
        <f t="shared" si="24"/>
        <v>287</v>
      </c>
      <c r="F293" s="10" t="str">
        <f t="shared" si="30"/>
        <v>MC-11-12</v>
      </c>
      <c r="G293" s="14">
        <f t="shared" si="31"/>
        <v>11</v>
      </c>
      <c r="H293" s="14">
        <f t="shared" si="32"/>
        <v>12</v>
      </c>
      <c r="I293" s="4">
        <f t="shared" si="26"/>
        <v>68</v>
      </c>
      <c r="J293" s="2">
        <f t="shared" si="27"/>
        <v>32191600</v>
      </c>
      <c r="K293" s="21">
        <v>1</v>
      </c>
      <c r="N293" t="str">
        <v>MC-11-12</v>
      </c>
      <c r="O293">
        <v>68</v>
      </c>
      <c r="P293" s="19">
        <v>32191600</v>
      </c>
    </row>
    <row r="294" spans="5:16" x14ac:dyDescent="0.25">
      <c r="E294" s="1">
        <f t="shared" si="24"/>
        <v>288</v>
      </c>
      <c r="F294" s="10" t="str">
        <f t="shared" si="30"/>
        <v>MC-11-12.5</v>
      </c>
      <c r="G294" s="14">
        <f t="shared" si="31"/>
        <v>11</v>
      </c>
      <c r="H294" s="14">
        <f t="shared" si="32"/>
        <v>12.5</v>
      </c>
      <c r="I294" s="4">
        <f t="shared" si="26"/>
        <v>70.75</v>
      </c>
      <c r="J294" s="2">
        <f t="shared" si="27"/>
        <v>33349900</v>
      </c>
      <c r="K294" s="21">
        <v>1</v>
      </c>
      <c r="N294" t="str">
        <v>MC-11-12.5</v>
      </c>
      <c r="O294">
        <v>70.75</v>
      </c>
      <c r="P294" s="19">
        <v>33349900</v>
      </c>
    </row>
    <row r="295" spans="5:16" x14ac:dyDescent="0.25">
      <c r="E295" s="1">
        <f t="shared" si="24"/>
        <v>289</v>
      </c>
      <c r="F295" s="10" t="str">
        <f t="shared" si="30"/>
        <v>MC-11-13</v>
      </c>
      <c r="G295" s="14">
        <f t="shared" si="31"/>
        <v>11</v>
      </c>
      <c r="H295" s="14">
        <f t="shared" si="32"/>
        <v>13</v>
      </c>
      <c r="I295" s="4">
        <f t="shared" si="26"/>
        <v>73.5</v>
      </c>
      <c r="J295" s="2">
        <f t="shared" si="27"/>
        <v>34508200</v>
      </c>
      <c r="K295" s="21">
        <v>1</v>
      </c>
      <c r="N295" t="str">
        <v>MC-11-13</v>
      </c>
      <c r="O295">
        <v>73.5</v>
      </c>
      <c r="P295" s="19">
        <v>34508200</v>
      </c>
    </row>
    <row r="296" spans="5:16" x14ac:dyDescent="0.25">
      <c r="E296" s="1">
        <f t="shared" si="24"/>
        <v>290</v>
      </c>
      <c r="F296" s="10" t="str">
        <f t="shared" si="30"/>
        <v>MC-11-13.5</v>
      </c>
      <c r="G296" s="14">
        <f t="shared" si="31"/>
        <v>11</v>
      </c>
      <c r="H296" s="14">
        <f t="shared" si="32"/>
        <v>13.5</v>
      </c>
      <c r="I296" s="4">
        <f t="shared" si="26"/>
        <v>76.25</v>
      </c>
      <c r="J296" s="2">
        <f t="shared" si="27"/>
        <v>35666500</v>
      </c>
      <c r="K296" s="21">
        <v>1</v>
      </c>
      <c r="N296" t="str">
        <v>MC-11-13.5</v>
      </c>
      <c r="O296">
        <v>76.25</v>
      </c>
      <c r="P296" s="19">
        <v>35666500</v>
      </c>
    </row>
    <row r="297" spans="5:16" x14ac:dyDescent="0.25">
      <c r="E297" s="1">
        <f t="shared" si="24"/>
        <v>291</v>
      </c>
      <c r="F297" s="10" t="str">
        <f t="shared" si="30"/>
        <v>MC-11-14</v>
      </c>
      <c r="G297" s="14">
        <f t="shared" si="31"/>
        <v>11</v>
      </c>
      <c r="H297" s="14">
        <f t="shared" si="32"/>
        <v>14</v>
      </c>
      <c r="I297" s="4">
        <f t="shared" si="26"/>
        <v>79</v>
      </c>
      <c r="J297" s="2">
        <f t="shared" si="27"/>
        <v>36824800</v>
      </c>
      <c r="K297" s="21">
        <v>1</v>
      </c>
      <c r="N297" t="str">
        <v>MC-11-14</v>
      </c>
      <c r="O297">
        <v>79</v>
      </c>
      <c r="P297" s="19">
        <v>36824800</v>
      </c>
    </row>
    <row r="298" spans="5:16" x14ac:dyDescent="0.25">
      <c r="E298" s="1">
        <f t="shared" si="24"/>
        <v>292</v>
      </c>
      <c r="F298" s="10" t="str">
        <f t="shared" si="30"/>
        <v>MC-11-14.5</v>
      </c>
      <c r="G298" s="14">
        <f t="shared" si="31"/>
        <v>11</v>
      </c>
      <c r="H298" s="14">
        <f t="shared" si="32"/>
        <v>14.5</v>
      </c>
      <c r="I298" s="4">
        <f t="shared" si="26"/>
        <v>81.75</v>
      </c>
      <c r="J298" s="2">
        <f t="shared" si="27"/>
        <v>37983100</v>
      </c>
      <c r="K298" s="21">
        <v>1</v>
      </c>
      <c r="N298" t="str">
        <v>MC-11-14.5</v>
      </c>
      <c r="O298">
        <v>81.75</v>
      </c>
      <c r="P298" s="19">
        <v>37983100</v>
      </c>
    </row>
    <row r="299" spans="5:16" x14ac:dyDescent="0.25">
      <c r="E299" s="1">
        <f t="shared" si="24"/>
        <v>293</v>
      </c>
      <c r="F299" s="10" t="str">
        <f t="shared" si="30"/>
        <v>MC-11-15</v>
      </c>
      <c r="G299" s="14">
        <f t="shared" si="31"/>
        <v>11</v>
      </c>
      <c r="H299" s="14">
        <f t="shared" si="32"/>
        <v>15</v>
      </c>
      <c r="I299" s="4">
        <f t="shared" si="26"/>
        <v>84.5</v>
      </c>
      <c r="J299" s="2">
        <f t="shared" si="27"/>
        <v>39141400</v>
      </c>
      <c r="K299" s="21">
        <v>1</v>
      </c>
      <c r="N299" t="str">
        <v>MC-11-15</v>
      </c>
      <c r="O299">
        <v>84.5</v>
      </c>
      <c r="P299" s="19">
        <v>39141400</v>
      </c>
    </row>
    <row r="300" spans="5:16" x14ac:dyDescent="0.25">
      <c r="E300" s="1">
        <f t="shared" si="24"/>
        <v>294</v>
      </c>
      <c r="F300" s="10" t="str">
        <f t="shared" si="30"/>
        <v>MC-11-15.5</v>
      </c>
      <c r="G300" s="14">
        <f t="shared" si="31"/>
        <v>11</v>
      </c>
      <c r="H300" s="14">
        <f t="shared" si="32"/>
        <v>15.5</v>
      </c>
      <c r="I300" s="4">
        <f t="shared" si="26"/>
        <v>87.25</v>
      </c>
      <c r="J300" s="2">
        <f t="shared" si="27"/>
        <v>40299700</v>
      </c>
      <c r="K300" s="21">
        <v>1</v>
      </c>
      <c r="N300" t="str">
        <v>MC-11-15.5</v>
      </c>
      <c r="O300">
        <v>87.25</v>
      </c>
      <c r="P300" s="19">
        <v>40299700</v>
      </c>
    </row>
    <row r="301" spans="5:16" x14ac:dyDescent="0.25">
      <c r="E301" s="1">
        <f t="shared" si="24"/>
        <v>295</v>
      </c>
      <c r="F301" s="10" t="str">
        <f t="shared" si="30"/>
        <v>MC-11-16</v>
      </c>
      <c r="G301" s="14">
        <f t="shared" si="31"/>
        <v>11</v>
      </c>
      <c r="H301" s="14">
        <f t="shared" si="32"/>
        <v>16</v>
      </c>
      <c r="I301" s="4">
        <f t="shared" si="26"/>
        <v>90</v>
      </c>
      <c r="J301" s="2">
        <f t="shared" si="27"/>
        <v>41458000</v>
      </c>
      <c r="K301" s="21">
        <v>1</v>
      </c>
      <c r="N301" t="str">
        <v>MC-11-16</v>
      </c>
      <c r="O301">
        <v>90</v>
      </c>
      <c r="P301" s="19">
        <v>41458000</v>
      </c>
    </row>
    <row r="302" spans="5:16" x14ac:dyDescent="0.25">
      <c r="E302" s="1">
        <f t="shared" si="24"/>
        <v>296</v>
      </c>
      <c r="F302" s="10" t="str">
        <f t="shared" si="30"/>
        <v>MC-11-16.5</v>
      </c>
      <c r="G302" s="14">
        <f t="shared" si="31"/>
        <v>11</v>
      </c>
      <c r="H302" s="14">
        <f t="shared" si="32"/>
        <v>16.5</v>
      </c>
      <c r="I302" s="4">
        <f t="shared" si="26"/>
        <v>92.75</v>
      </c>
      <c r="J302" s="2">
        <f t="shared" si="27"/>
        <v>42616300</v>
      </c>
      <c r="K302" s="21">
        <v>1</v>
      </c>
      <c r="N302" t="str">
        <v>MC-11-16.5</v>
      </c>
      <c r="O302">
        <v>92.75</v>
      </c>
      <c r="P302" s="19">
        <v>42616300</v>
      </c>
    </row>
    <row r="303" spans="5:16" x14ac:dyDescent="0.25">
      <c r="E303" s="1">
        <f t="shared" si="24"/>
        <v>297</v>
      </c>
      <c r="F303" s="10" t="str">
        <f t="shared" si="30"/>
        <v>MC-11-17</v>
      </c>
      <c r="G303" s="14">
        <f t="shared" si="31"/>
        <v>11</v>
      </c>
      <c r="H303" s="14">
        <f t="shared" si="32"/>
        <v>17</v>
      </c>
      <c r="I303" s="4">
        <f t="shared" si="26"/>
        <v>95.5</v>
      </c>
      <c r="J303" s="2">
        <f t="shared" si="27"/>
        <v>43774600</v>
      </c>
      <c r="K303" s="21">
        <v>1</v>
      </c>
      <c r="N303" t="str">
        <v>MC-11-17</v>
      </c>
      <c r="O303">
        <v>95.5</v>
      </c>
      <c r="P303" s="19">
        <v>43774600</v>
      </c>
    </row>
    <row r="304" spans="5:16" x14ac:dyDescent="0.25">
      <c r="E304" s="1">
        <f t="shared" si="24"/>
        <v>298</v>
      </c>
      <c r="F304" s="10" t="str">
        <f t="shared" si="30"/>
        <v>MC-11-17.5</v>
      </c>
      <c r="G304" s="14">
        <f t="shared" si="31"/>
        <v>11</v>
      </c>
      <c r="H304" s="14">
        <f t="shared" si="32"/>
        <v>17.5</v>
      </c>
      <c r="I304" s="4">
        <f t="shared" si="26"/>
        <v>98.25</v>
      </c>
      <c r="J304" s="2">
        <f t="shared" si="27"/>
        <v>44932900</v>
      </c>
      <c r="K304" s="21">
        <v>1</v>
      </c>
      <c r="N304" t="str">
        <v>MC-11-17.5</v>
      </c>
      <c r="O304">
        <v>98.25</v>
      </c>
      <c r="P304" s="19">
        <v>44932900</v>
      </c>
    </row>
    <row r="305" spans="5:16" x14ac:dyDescent="0.25">
      <c r="E305" s="1">
        <f t="shared" si="24"/>
        <v>299</v>
      </c>
      <c r="F305" s="10" t="str">
        <f t="shared" si="30"/>
        <v>MC-11-18</v>
      </c>
      <c r="G305" s="14">
        <f t="shared" si="31"/>
        <v>11</v>
      </c>
      <c r="H305" s="14">
        <f t="shared" si="32"/>
        <v>18</v>
      </c>
      <c r="I305" s="4">
        <f t="shared" si="26"/>
        <v>101</v>
      </c>
      <c r="J305" s="2">
        <f t="shared" si="27"/>
        <v>46091200</v>
      </c>
      <c r="K305" s="21">
        <v>1</v>
      </c>
      <c r="N305" t="str">
        <v>MC-11-18</v>
      </c>
      <c r="O305">
        <v>101</v>
      </c>
      <c r="P305" s="19">
        <v>46091200</v>
      </c>
    </row>
    <row r="306" spans="5:16" x14ac:dyDescent="0.25">
      <c r="E306" s="1">
        <f t="shared" si="24"/>
        <v>300</v>
      </c>
      <c r="F306" s="10" t="str">
        <f t="shared" si="30"/>
        <v>MC-11.5-7</v>
      </c>
      <c r="G306" s="14">
        <f t="shared" si="31"/>
        <v>11.5</v>
      </c>
      <c r="H306" s="14">
        <f t="shared" si="32"/>
        <v>7</v>
      </c>
      <c r="I306" s="4">
        <f t="shared" si="26"/>
        <v>42.25</v>
      </c>
      <c r="J306" s="2">
        <f t="shared" si="27"/>
        <v>21345700</v>
      </c>
      <c r="K306" s="21">
        <v>1</v>
      </c>
      <c r="N306" t="str">
        <v>MC-11.5-7</v>
      </c>
      <c r="O306">
        <v>42.25</v>
      </c>
      <c r="P306" s="19">
        <v>21345700</v>
      </c>
    </row>
    <row r="307" spans="5:16" x14ac:dyDescent="0.25">
      <c r="E307" s="1">
        <f t="shared" si="24"/>
        <v>301</v>
      </c>
      <c r="F307" s="10" t="str">
        <f t="shared" si="30"/>
        <v>MC-11.5-7.5</v>
      </c>
      <c r="G307" s="14">
        <f t="shared" si="31"/>
        <v>11.5</v>
      </c>
      <c r="H307" s="14">
        <f t="shared" si="32"/>
        <v>7.5</v>
      </c>
      <c r="I307" s="4">
        <f t="shared" si="26"/>
        <v>45.125</v>
      </c>
      <c r="J307" s="2">
        <f t="shared" si="27"/>
        <v>22556650</v>
      </c>
      <c r="K307" s="21">
        <v>1</v>
      </c>
      <c r="N307" t="str">
        <v>MC-11.5-7.5</v>
      </c>
      <c r="O307">
        <v>45.125</v>
      </c>
      <c r="P307" s="19">
        <v>22556650</v>
      </c>
    </row>
    <row r="308" spans="5:16" x14ac:dyDescent="0.25">
      <c r="E308" s="1">
        <f t="shared" si="24"/>
        <v>302</v>
      </c>
      <c r="F308" s="10" t="str">
        <f t="shared" si="30"/>
        <v>MC-11.5-8</v>
      </c>
      <c r="G308" s="14">
        <f t="shared" si="31"/>
        <v>11.5</v>
      </c>
      <c r="H308" s="14">
        <f t="shared" si="32"/>
        <v>8</v>
      </c>
      <c r="I308" s="4">
        <f t="shared" si="26"/>
        <v>48</v>
      </c>
      <c r="J308" s="2">
        <f t="shared" si="27"/>
        <v>23767600</v>
      </c>
      <c r="K308" s="21">
        <v>1</v>
      </c>
      <c r="N308" t="str">
        <v>MC-11.5-8</v>
      </c>
      <c r="O308">
        <v>48</v>
      </c>
      <c r="P308" s="19">
        <v>23767600</v>
      </c>
    </row>
    <row r="309" spans="5:16" x14ac:dyDescent="0.25">
      <c r="E309" s="1">
        <f t="shared" si="24"/>
        <v>303</v>
      </c>
      <c r="F309" s="10" t="str">
        <f t="shared" si="30"/>
        <v>MC-11.5-8.5</v>
      </c>
      <c r="G309" s="14">
        <f t="shared" si="31"/>
        <v>11.5</v>
      </c>
      <c r="H309" s="14">
        <f t="shared" si="32"/>
        <v>8.5</v>
      </c>
      <c r="I309" s="4">
        <f t="shared" si="26"/>
        <v>50.875</v>
      </c>
      <c r="J309" s="2">
        <f t="shared" si="27"/>
        <v>24978550</v>
      </c>
      <c r="K309" s="21">
        <v>1</v>
      </c>
      <c r="N309" t="str">
        <v>MC-11.5-8.5</v>
      </c>
      <c r="O309">
        <v>50.875</v>
      </c>
      <c r="P309" s="19">
        <v>24978550</v>
      </c>
    </row>
    <row r="310" spans="5:16" x14ac:dyDescent="0.25">
      <c r="E310" s="1">
        <f t="shared" si="24"/>
        <v>304</v>
      </c>
      <c r="F310" s="10" t="str">
        <f>$C$4&amp;"-"&amp;G310&amp;"-"&amp;H310</f>
        <v>MC-11.5-9</v>
      </c>
      <c r="G310" s="14">
        <f>$G$3+ROUNDDOWN($E309/($I$4+1),0)*0.5</f>
        <v>11.5</v>
      </c>
      <c r="H310" s="14">
        <f>IF(MOD(E310-1,$I$4+1)=0,$H$3,H309+0.5)</f>
        <v>9</v>
      </c>
      <c r="I310" s="4">
        <f t="shared" si="26"/>
        <v>53.75</v>
      </c>
      <c r="J310" s="2">
        <f t="shared" si="27"/>
        <v>26189500</v>
      </c>
      <c r="K310" s="21">
        <v>1</v>
      </c>
      <c r="N310" t="str">
        <v>MC-11.5-9</v>
      </c>
      <c r="O310">
        <v>53.75</v>
      </c>
      <c r="P310" s="19">
        <v>26189500</v>
      </c>
    </row>
    <row r="311" spans="5:16" x14ac:dyDescent="0.25">
      <c r="E311" s="1">
        <f t="shared" si="24"/>
        <v>305</v>
      </c>
      <c r="F311" s="10" t="str">
        <f t="shared" ref="F311:F326" si="33">$C$4&amp;"-"&amp;G311&amp;"-"&amp;H311</f>
        <v>MC-11.5-9.5</v>
      </c>
      <c r="G311" s="14">
        <f t="shared" ref="G311:G326" si="34">$G$3+ROUNDDOWN($E310/($I$4+1),0)*0.5</f>
        <v>11.5</v>
      </c>
      <c r="H311" s="14">
        <f t="shared" ref="H311:H326" si="35">IF(MOD(E311-1,$I$4+1)=0,$H$3,H310+0.5)</f>
        <v>9.5</v>
      </c>
      <c r="I311" s="4">
        <f t="shared" si="26"/>
        <v>56.625</v>
      </c>
      <c r="J311" s="2">
        <f t="shared" si="27"/>
        <v>27400450</v>
      </c>
      <c r="K311" s="21">
        <v>1</v>
      </c>
      <c r="N311" t="str">
        <v>MC-11.5-9.5</v>
      </c>
      <c r="O311">
        <v>56.625</v>
      </c>
      <c r="P311" s="19">
        <v>27400450</v>
      </c>
    </row>
    <row r="312" spans="5:16" x14ac:dyDescent="0.25">
      <c r="E312" s="1">
        <f t="shared" si="24"/>
        <v>306</v>
      </c>
      <c r="F312" s="10" t="str">
        <f t="shared" si="33"/>
        <v>MC-11.5-10</v>
      </c>
      <c r="G312" s="14">
        <f t="shared" si="34"/>
        <v>11.5</v>
      </c>
      <c r="H312" s="14">
        <f t="shared" si="35"/>
        <v>10</v>
      </c>
      <c r="I312" s="4">
        <f t="shared" si="26"/>
        <v>59.5</v>
      </c>
      <c r="J312" s="2">
        <f t="shared" si="27"/>
        <v>28611400</v>
      </c>
      <c r="K312" s="21">
        <v>1</v>
      </c>
      <c r="N312" t="str">
        <v>MC-11.5-10</v>
      </c>
      <c r="O312">
        <v>59.5</v>
      </c>
      <c r="P312" s="19">
        <v>28611400</v>
      </c>
    </row>
    <row r="313" spans="5:16" x14ac:dyDescent="0.25">
      <c r="E313" s="1">
        <f t="shared" si="24"/>
        <v>307</v>
      </c>
      <c r="F313" s="10" t="str">
        <f t="shared" si="33"/>
        <v>MC-11.5-10.5</v>
      </c>
      <c r="G313" s="14">
        <f t="shared" si="34"/>
        <v>11.5</v>
      </c>
      <c r="H313" s="14">
        <f t="shared" si="35"/>
        <v>10.5</v>
      </c>
      <c r="I313" s="4">
        <f t="shared" si="26"/>
        <v>62.375</v>
      </c>
      <c r="J313" s="2">
        <f t="shared" si="27"/>
        <v>29822350</v>
      </c>
      <c r="K313" s="21">
        <v>1</v>
      </c>
      <c r="N313" t="str">
        <v>MC-11.5-10.5</v>
      </c>
      <c r="O313">
        <v>62.375</v>
      </c>
      <c r="P313" s="19">
        <v>29822350</v>
      </c>
    </row>
    <row r="314" spans="5:16" x14ac:dyDescent="0.25">
      <c r="E314" s="1">
        <f t="shared" si="24"/>
        <v>308</v>
      </c>
      <c r="F314" s="10" t="str">
        <f t="shared" si="33"/>
        <v>MC-11.5-11</v>
      </c>
      <c r="G314" s="14">
        <f t="shared" si="34"/>
        <v>11.5</v>
      </c>
      <c r="H314" s="14">
        <f t="shared" si="35"/>
        <v>11</v>
      </c>
      <c r="I314" s="4">
        <f t="shared" si="26"/>
        <v>65.25</v>
      </c>
      <c r="J314" s="2">
        <f t="shared" si="27"/>
        <v>31033300</v>
      </c>
      <c r="K314" s="21">
        <v>1</v>
      </c>
      <c r="N314" t="str">
        <v>MC-11.5-11</v>
      </c>
      <c r="O314">
        <v>65.25</v>
      </c>
      <c r="P314" s="19">
        <v>31033300</v>
      </c>
    </row>
    <row r="315" spans="5:16" x14ac:dyDescent="0.25">
      <c r="E315" s="1">
        <f t="shared" si="24"/>
        <v>309</v>
      </c>
      <c r="F315" s="10" t="str">
        <f t="shared" si="33"/>
        <v>MC-11.5-11.5</v>
      </c>
      <c r="G315" s="14">
        <f t="shared" si="34"/>
        <v>11.5</v>
      </c>
      <c r="H315" s="14">
        <f t="shared" si="35"/>
        <v>11.5</v>
      </c>
      <c r="I315" s="4">
        <f t="shared" si="26"/>
        <v>68.125</v>
      </c>
      <c r="J315" s="2">
        <f t="shared" si="27"/>
        <v>32244250</v>
      </c>
      <c r="K315" s="21">
        <v>1</v>
      </c>
      <c r="N315" t="str">
        <v>MC-11.5-11.5</v>
      </c>
      <c r="O315">
        <v>68.125</v>
      </c>
      <c r="P315" s="19">
        <v>32244250</v>
      </c>
    </row>
    <row r="316" spans="5:16" x14ac:dyDescent="0.25">
      <c r="E316" s="1">
        <f t="shared" si="24"/>
        <v>310</v>
      </c>
      <c r="F316" s="10" t="str">
        <f t="shared" si="33"/>
        <v>MC-11.5-12</v>
      </c>
      <c r="G316" s="14">
        <f t="shared" si="34"/>
        <v>11.5</v>
      </c>
      <c r="H316" s="14">
        <f t="shared" si="35"/>
        <v>12</v>
      </c>
      <c r="I316" s="4">
        <f t="shared" si="26"/>
        <v>71</v>
      </c>
      <c r="J316" s="2">
        <f t="shared" si="27"/>
        <v>33455200</v>
      </c>
      <c r="K316" s="21">
        <v>1</v>
      </c>
      <c r="N316" t="str">
        <v>MC-11.5-12</v>
      </c>
      <c r="O316">
        <v>71</v>
      </c>
      <c r="P316" s="19">
        <v>33455200</v>
      </c>
    </row>
    <row r="317" spans="5:16" x14ac:dyDescent="0.25">
      <c r="E317" s="1">
        <f t="shared" si="24"/>
        <v>311</v>
      </c>
      <c r="F317" s="10" t="str">
        <f t="shared" si="33"/>
        <v>MC-11.5-12.5</v>
      </c>
      <c r="G317" s="14">
        <f t="shared" si="34"/>
        <v>11.5</v>
      </c>
      <c r="H317" s="14">
        <f t="shared" si="35"/>
        <v>12.5</v>
      </c>
      <c r="I317" s="4">
        <f t="shared" si="26"/>
        <v>73.875</v>
      </c>
      <c r="J317" s="2">
        <f t="shared" si="27"/>
        <v>34666150</v>
      </c>
      <c r="K317" s="21">
        <v>1</v>
      </c>
      <c r="N317" t="str">
        <v>MC-11.5-12.5</v>
      </c>
      <c r="O317">
        <v>73.875</v>
      </c>
      <c r="P317" s="19">
        <v>34666150</v>
      </c>
    </row>
    <row r="318" spans="5:16" x14ac:dyDescent="0.25">
      <c r="E318" s="1">
        <f t="shared" si="24"/>
        <v>312</v>
      </c>
      <c r="F318" s="10" t="str">
        <f t="shared" si="33"/>
        <v>MC-11.5-13</v>
      </c>
      <c r="G318" s="14">
        <f t="shared" si="34"/>
        <v>11.5</v>
      </c>
      <c r="H318" s="14">
        <f t="shared" si="35"/>
        <v>13</v>
      </c>
      <c r="I318" s="4">
        <f t="shared" si="26"/>
        <v>76.75</v>
      </c>
      <c r="J318" s="2">
        <f t="shared" si="27"/>
        <v>35877100</v>
      </c>
      <c r="K318" s="21">
        <v>1</v>
      </c>
      <c r="N318" t="str">
        <v>MC-11.5-13</v>
      </c>
      <c r="O318">
        <v>76.75</v>
      </c>
      <c r="P318" s="19">
        <v>35877100</v>
      </c>
    </row>
    <row r="319" spans="5:16" x14ac:dyDescent="0.25">
      <c r="E319" s="1">
        <f t="shared" si="24"/>
        <v>313</v>
      </c>
      <c r="F319" s="10" t="str">
        <f t="shared" si="33"/>
        <v>MC-11.5-13.5</v>
      </c>
      <c r="G319" s="14">
        <f t="shared" si="34"/>
        <v>11.5</v>
      </c>
      <c r="H319" s="14">
        <f t="shared" si="35"/>
        <v>13.5</v>
      </c>
      <c r="I319" s="4">
        <f t="shared" si="26"/>
        <v>79.625</v>
      </c>
      <c r="J319" s="2">
        <f t="shared" si="27"/>
        <v>37088050</v>
      </c>
      <c r="K319" s="21">
        <v>1</v>
      </c>
      <c r="N319" t="str">
        <v>MC-11.5-13.5</v>
      </c>
      <c r="O319">
        <v>79.625</v>
      </c>
      <c r="P319" s="19">
        <v>37088050</v>
      </c>
    </row>
    <row r="320" spans="5:16" x14ac:dyDescent="0.25">
      <c r="E320" s="1">
        <f t="shared" si="24"/>
        <v>314</v>
      </c>
      <c r="F320" s="10" t="str">
        <f t="shared" si="33"/>
        <v>MC-11.5-14</v>
      </c>
      <c r="G320" s="14">
        <f t="shared" si="34"/>
        <v>11.5</v>
      </c>
      <c r="H320" s="14">
        <f t="shared" si="35"/>
        <v>14</v>
      </c>
      <c r="I320" s="4">
        <f t="shared" si="26"/>
        <v>82.5</v>
      </c>
      <c r="J320" s="2">
        <f t="shared" si="27"/>
        <v>38299000</v>
      </c>
      <c r="K320" s="21">
        <v>1</v>
      </c>
      <c r="N320" t="str">
        <v>MC-11.5-14</v>
      </c>
      <c r="O320">
        <v>82.5</v>
      </c>
      <c r="P320" s="19">
        <v>38299000</v>
      </c>
    </row>
    <row r="321" spans="5:16" x14ac:dyDescent="0.25">
      <c r="E321" s="1">
        <f t="shared" si="24"/>
        <v>315</v>
      </c>
      <c r="F321" s="10" t="str">
        <f t="shared" si="33"/>
        <v>MC-11.5-14.5</v>
      </c>
      <c r="G321" s="14">
        <f t="shared" si="34"/>
        <v>11.5</v>
      </c>
      <c r="H321" s="14">
        <f t="shared" si="35"/>
        <v>14.5</v>
      </c>
      <c r="I321" s="4">
        <f t="shared" si="26"/>
        <v>85.375</v>
      </c>
      <c r="J321" s="2">
        <f t="shared" si="27"/>
        <v>39509950</v>
      </c>
      <c r="K321" s="21">
        <v>1</v>
      </c>
      <c r="N321" t="str">
        <v>MC-11.5-14.5</v>
      </c>
      <c r="O321">
        <v>85.375</v>
      </c>
      <c r="P321" s="19">
        <v>39509950</v>
      </c>
    </row>
    <row r="322" spans="5:16" x14ac:dyDescent="0.25">
      <c r="E322" s="1">
        <f t="shared" si="24"/>
        <v>316</v>
      </c>
      <c r="F322" s="10" t="str">
        <f t="shared" si="33"/>
        <v>MC-11.5-15</v>
      </c>
      <c r="G322" s="14">
        <f t="shared" si="34"/>
        <v>11.5</v>
      </c>
      <c r="H322" s="14">
        <f t="shared" si="35"/>
        <v>15</v>
      </c>
      <c r="I322" s="4">
        <f t="shared" si="26"/>
        <v>88.25</v>
      </c>
      <c r="J322" s="2">
        <f t="shared" si="27"/>
        <v>40720900</v>
      </c>
      <c r="K322" s="21">
        <v>1</v>
      </c>
      <c r="N322" t="str">
        <v>MC-11.5-15</v>
      </c>
      <c r="O322">
        <v>88.25</v>
      </c>
      <c r="P322" s="19">
        <v>40720900</v>
      </c>
    </row>
    <row r="323" spans="5:16" x14ac:dyDescent="0.25">
      <c r="E323" s="1">
        <f t="shared" si="24"/>
        <v>317</v>
      </c>
      <c r="F323" s="10" t="str">
        <f t="shared" si="33"/>
        <v>MC-11.5-15.5</v>
      </c>
      <c r="G323" s="14">
        <f t="shared" si="34"/>
        <v>11.5</v>
      </c>
      <c r="H323" s="14">
        <f t="shared" si="35"/>
        <v>15.5</v>
      </c>
      <c r="I323" s="4">
        <f t="shared" si="26"/>
        <v>91.125</v>
      </c>
      <c r="J323" s="2">
        <f t="shared" si="27"/>
        <v>41931850</v>
      </c>
      <c r="K323" s="21">
        <v>1</v>
      </c>
      <c r="N323" t="str">
        <v>MC-11.5-15.5</v>
      </c>
      <c r="O323">
        <v>91.125</v>
      </c>
      <c r="P323" s="19">
        <v>41931850</v>
      </c>
    </row>
    <row r="324" spans="5:16" x14ac:dyDescent="0.25">
      <c r="E324" s="1">
        <f t="shared" si="24"/>
        <v>318</v>
      </c>
      <c r="F324" s="10" t="str">
        <f t="shared" si="33"/>
        <v>MC-11.5-16</v>
      </c>
      <c r="G324" s="14">
        <f t="shared" si="34"/>
        <v>11.5</v>
      </c>
      <c r="H324" s="14">
        <f t="shared" si="35"/>
        <v>16</v>
      </c>
      <c r="I324" s="4">
        <f t="shared" si="26"/>
        <v>94</v>
      </c>
      <c r="J324" s="2">
        <f t="shared" si="27"/>
        <v>43142800</v>
      </c>
      <c r="K324" s="21">
        <v>1</v>
      </c>
      <c r="N324" t="str">
        <v>MC-11.5-16</v>
      </c>
      <c r="O324">
        <v>94</v>
      </c>
      <c r="P324" s="19">
        <v>43142800</v>
      </c>
    </row>
    <row r="325" spans="5:16" x14ac:dyDescent="0.25">
      <c r="E325" s="1">
        <f t="shared" si="24"/>
        <v>319</v>
      </c>
      <c r="F325" s="10" t="str">
        <f t="shared" si="33"/>
        <v>MC-11.5-16.5</v>
      </c>
      <c r="G325" s="14">
        <f t="shared" si="34"/>
        <v>11.5</v>
      </c>
      <c r="H325" s="14">
        <f t="shared" si="35"/>
        <v>16.5</v>
      </c>
      <c r="I325" s="4">
        <f t="shared" si="26"/>
        <v>96.875</v>
      </c>
      <c r="J325" s="2">
        <f t="shared" si="27"/>
        <v>44353750</v>
      </c>
      <c r="K325" s="21">
        <v>1</v>
      </c>
      <c r="N325" t="str">
        <v>MC-11.5-16.5</v>
      </c>
      <c r="O325">
        <v>96.875</v>
      </c>
      <c r="P325" s="19">
        <v>44353750</v>
      </c>
    </row>
    <row r="326" spans="5:16" x14ac:dyDescent="0.25">
      <c r="E326" s="1">
        <f t="shared" si="24"/>
        <v>320</v>
      </c>
      <c r="F326" s="10" t="str">
        <f t="shared" si="33"/>
        <v>MC-11.5-17</v>
      </c>
      <c r="G326" s="14">
        <f t="shared" si="34"/>
        <v>11.5</v>
      </c>
      <c r="H326" s="14">
        <f t="shared" si="35"/>
        <v>17</v>
      </c>
      <c r="I326" s="4">
        <f t="shared" si="26"/>
        <v>99.75</v>
      </c>
      <c r="J326" s="2">
        <f t="shared" si="27"/>
        <v>45564700</v>
      </c>
      <c r="K326" s="21">
        <v>1</v>
      </c>
      <c r="N326" t="str">
        <v>MC-11.5-17</v>
      </c>
      <c r="O326">
        <v>99.75</v>
      </c>
      <c r="P326" s="19">
        <v>45564700</v>
      </c>
    </row>
    <row r="327" spans="5:16" x14ac:dyDescent="0.25">
      <c r="E327" s="1">
        <f t="shared" si="24"/>
        <v>321</v>
      </c>
      <c r="F327" s="10" t="str">
        <f>$C$4&amp;"-"&amp;G327&amp;"-"&amp;H327</f>
        <v>MC-11.5-17.5</v>
      </c>
      <c r="G327" s="14">
        <f>$G$3+ROUNDDOWN($E326/($I$4+1),0)*0.5</f>
        <v>11.5</v>
      </c>
      <c r="H327" s="14">
        <f>IF(MOD(E327-1,$I$4+1)=0,$H$3,H326+0.5)</f>
        <v>17.5</v>
      </c>
      <c r="I327" s="4">
        <f t="shared" ref="I327:I328" si="36">SUM((G327*H327)/4,1)*2</f>
        <v>102.625</v>
      </c>
      <c r="J327" s="2">
        <f t="shared" ref="J327:J328" si="37">ROUND(SUM(I327*$C$6,$C$5),0)</f>
        <v>46775650</v>
      </c>
      <c r="K327" s="21">
        <v>1</v>
      </c>
      <c r="N327" t="str">
        <v>MC-11.5-17.5</v>
      </c>
      <c r="O327">
        <v>102.625</v>
      </c>
      <c r="P327" s="19">
        <v>46775650</v>
      </c>
    </row>
    <row r="328" spans="5:16" x14ac:dyDescent="0.25">
      <c r="E328" s="1">
        <f t="shared" ref="E328" si="38">ROW()-6</f>
        <v>322</v>
      </c>
      <c r="F328" s="10" t="str">
        <f t="shared" ref="F328" si="39">$C$4&amp;"-"&amp;G328&amp;"-"&amp;H328</f>
        <v>MC-11.5-18</v>
      </c>
      <c r="G328" s="14">
        <f t="shared" ref="G328" si="40">$G$3+ROUNDDOWN($E327/($I$4+1),0)*0.5</f>
        <v>11.5</v>
      </c>
      <c r="H328" s="14">
        <f t="shared" ref="H328" si="41">IF(MOD(E328-1,$I$4+1)=0,$H$3,H327+0.5)</f>
        <v>18</v>
      </c>
      <c r="I328" s="4">
        <f t="shared" si="36"/>
        <v>105.5</v>
      </c>
      <c r="J328" s="2">
        <f t="shared" si="37"/>
        <v>47986600</v>
      </c>
      <c r="K328" s="21">
        <v>1</v>
      </c>
      <c r="N328" t="str">
        <v>MC-11.5-18</v>
      </c>
      <c r="O328">
        <v>105.5</v>
      </c>
      <c r="P328" s="19">
        <v>47986600</v>
      </c>
    </row>
    <row r="329" spans="5:16" x14ac:dyDescent="0.25">
      <c r="P329" s="19"/>
    </row>
    <row r="330" spans="5:16" x14ac:dyDescent="0.25">
      <c r="P330" s="19"/>
    </row>
    <row r="331" spans="5:16" x14ac:dyDescent="0.25">
      <c r="P331" s="19"/>
    </row>
    <row r="332" spans="5:16" x14ac:dyDescent="0.25">
      <c r="P332" s="19"/>
    </row>
    <row r="333" spans="5:16" x14ac:dyDescent="0.25">
      <c r="P333" s="19"/>
    </row>
    <row r="334" spans="5:16" x14ac:dyDescent="0.25">
      <c r="P334" s="19"/>
    </row>
    <row r="335" spans="5:16" x14ac:dyDescent="0.25">
      <c r="P335" s="19"/>
    </row>
    <row r="336" spans="5:16" x14ac:dyDescent="0.25">
      <c r="P336" s="19"/>
    </row>
    <row r="337" spans="16:16" x14ac:dyDescent="0.25">
      <c r="P337" s="19"/>
    </row>
    <row r="338" spans="16:16" x14ac:dyDescent="0.25">
      <c r="P338" s="19"/>
    </row>
    <row r="339" spans="16:16" x14ac:dyDescent="0.25">
      <c r="P339" s="19"/>
    </row>
    <row r="340" spans="16:16" x14ac:dyDescent="0.25">
      <c r="P340" s="19"/>
    </row>
    <row r="341" spans="16:16" x14ac:dyDescent="0.25">
      <c r="P341" s="19"/>
    </row>
    <row r="342" spans="16:16" x14ac:dyDescent="0.25">
      <c r="P342" s="19"/>
    </row>
    <row r="343" spans="16:16" x14ac:dyDescent="0.25">
      <c r="P343" s="19"/>
    </row>
    <row r="344" spans="16:16" x14ac:dyDescent="0.25">
      <c r="P344" s="19"/>
    </row>
    <row r="345" spans="16:16" x14ac:dyDescent="0.25">
      <c r="P345" s="19"/>
    </row>
    <row r="346" spans="16:16" x14ac:dyDescent="0.25">
      <c r="P346" s="19"/>
    </row>
    <row r="347" spans="16:16" x14ac:dyDescent="0.25">
      <c r="P347" s="19"/>
    </row>
    <row r="348" spans="16:16" x14ac:dyDescent="0.25">
      <c r="P348" s="19"/>
    </row>
    <row r="349" spans="16:16" x14ac:dyDescent="0.25">
      <c r="P349" s="19"/>
    </row>
    <row r="350" spans="16:16" x14ac:dyDescent="0.25">
      <c r="P350" s="19"/>
    </row>
    <row r="351" spans="16:16" x14ac:dyDescent="0.25">
      <c r="P351" s="19"/>
    </row>
    <row r="352" spans="16:16" x14ac:dyDescent="0.25">
      <c r="P352" s="19"/>
    </row>
    <row r="353" spans="16:16" x14ac:dyDescent="0.25">
      <c r="P353" s="19"/>
    </row>
    <row r="354" spans="16:16" x14ac:dyDescent="0.25">
      <c r="P354" s="19"/>
    </row>
    <row r="355" spans="16:16" x14ac:dyDescent="0.25">
      <c r="P355" s="19"/>
    </row>
    <row r="356" spans="16:16" x14ac:dyDescent="0.25">
      <c r="P356" s="19"/>
    </row>
    <row r="357" spans="16:16" x14ac:dyDescent="0.25">
      <c r="P357" s="19"/>
    </row>
    <row r="358" spans="16:16" x14ac:dyDescent="0.25">
      <c r="P358" s="19"/>
    </row>
    <row r="359" spans="16:16" x14ac:dyDescent="0.25">
      <c r="P359" s="19"/>
    </row>
    <row r="360" spans="16:16" x14ac:dyDescent="0.25">
      <c r="P360" s="19"/>
    </row>
    <row r="361" spans="16:16" x14ac:dyDescent="0.25">
      <c r="P361" s="19"/>
    </row>
    <row r="362" spans="16:16" x14ac:dyDescent="0.25">
      <c r="P362" s="19"/>
    </row>
    <row r="363" spans="16:16" x14ac:dyDescent="0.25">
      <c r="P363" s="19"/>
    </row>
    <row r="364" spans="16:16" x14ac:dyDescent="0.25">
      <c r="P364" s="19"/>
    </row>
    <row r="365" spans="16:16" x14ac:dyDescent="0.25">
      <c r="P365" s="19"/>
    </row>
    <row r="366" spans="16:16" x14ac:dyDescent="0.25">
      <c r="P366" s="19"/>
    </row>
    <row r="367" spans="16:16" x14ac:dyDescent="0.25">
      <c r="P367" s="19"/>
    </row>
    <row r="368" spans="16:16" x14ac:dyDescent="0.25">
      <c r="P368" s="19"/>
    </row>
    <row r="369" spans="16:16" x14ac:dyDescent="0.25">
      <c r="P369" s="19"/>
    </row>
    <row r="370" spans="16:16" x14ac:dyDescent="0.25">
      <c r="P370" s="19"/>
    </row>
    <row r="371" spans="16:16" x14ac:dyDescent="0.25">
      <c r="P371" s="19"/>
    </row>
    <row r="372" spans="16:16" x14ac:dyDescent="0.25">
      <c r="P372" s="19"/>
    </row>
    <row r="373" spans="16:16" x14ac:dyDescent="0.25">
      <c r="P373" s="19"/>
    </row>
    <row r="374" spans="16:16" x14ac:dyDescent="0.25">
      <c r="P374" s="19"/>
    </row>
    <row r="375" spans="16:16" x14ac:dyDescent="0.25">
      <c r="P375" s="19"/>
    </row>
    <row r="376" spans="16:16" x14ac:dyDescent="0.25">
      <c r="P376" s="19"/>
    </row>
    <row r="377" spans="16:16" x14ac:dyDescent="0.25">
      <c r="P377" s="19"/>
    </row>
    <row r="378" spans="16:16" x14ac:dyDescent="0.25">
      <c r="P378" s="19"/>
    </row>
    <row r="379" spans="16:16" x14ac:dyDescent="0.25">
      <c r="P379" s="19"/>
    </row>
    <row r="380" spans="16:16" x14ac:dyDescent="0.25">
      <c r="P380" s="19"/>
    </row>
    <row r="381" spans="16:16" x14ac:dyDescent="0.25">
      <c r="P381" s="19"/>
    </row>
    <row r="382" spans="16:16" x14ac:dyDescent="0.25">
      <c r="P382" s="19"/>
    </row>
    <row r="383" spans="16:16" x14ac:dyDescent="0.25">
      <c r="P383" s="19"/>
    </row>
    <row r="384" spans="16:16" x14ac:dyDescent="0.25">
      <c r="P384" s="19"/>
    </row>
    <row r="385" spans="16:16" x14ac:dyDescent="0.25">
      <c r="P385" s="19"/>
    </row>
    <row r="386" spans="16:16" x14ac:dyDescent="0.25">
      <c r="P386" s="19"/>
    </row>
    <row r="387" spans="16:16" x14ac:dyDescent="0.25">
      <c r="P387" s="19"/>
    </row>
    <row r="388" spans="16:16" x14ac:dyDescent="0.25">
      <c r="P388" s="19"/>
    </row>
    <row r="389" spans="16:16" x14ac:dyDescent="0.25">
      <c r="P389" s="19"/>
    </row>
    <row r="390" spans="16:16" x14ac:dyDescent="0.25">
      <c r="P390" s="19"/>
    </row>
    <row r="391" spans="16:16" x14ac:dyDescent="0.25">
      <c r="P391" s="19"/>
    </row>
    <row r="392" spans="16:16" x14ac:dyDescent="0.25">
      <c r="P392" s="19"/>
    </row>
    <row r="393" spans="16:16" x14ac:dyDescent="0.25">
      <c r="P393" s="19"/>
    </row>
    <row r="394" spans="16:16" x14ac:dyDescent="0.25">
      <c r="P394" s="19"/>
    </row>
    <row r="395" spans="16:16" x14ac:dyDescent="0.25">
      <c r="P395" s="19"/>
    </row>
    <row r="396" spans="16:16" x14ac:dyDescent="0.25">
      <c r="P396" s="19"/>
    </row>
    <row r="397" spans="16:16" x14ac:dyDescent="0.25">
      <c r="P397" s="19"/>
    </row>
    <row r="398" spans="16:16" x14ac:dyDescent="0.25">
      <c r="P398" s="19"/>
    </row>
    <row r="399" spans="16:16" x14ac:dyDescent="0.25">
      <c r="P399" s="19"/>
    </row>
    <row r="400" spans="16:16" x14ac:dyDescent="0.25">
      <c r="P400" s="19"/>
    </row>
    <row r="401" spans="16:16" x14ac:dyDescent="0.25">
      <c r="P401" s="19"/>
    </row>
    <row r="402" spans="16:16" x14ac:dyDescent="0.25">
      <c r="P402" s="19"/>
    </row>
    <row r="403" spans="16:16" x14ac:dyDescent="0.25">
      <c r="P403" s="19"/>
    </row>
    <row r="404" spans="16:16" x14ac:dyDescent="0.25">
      <c r="P404" s="19"/>
    </row>
    <row r="405" spans="16:16" x14ac:dyDescent="0.25">
      <c r="P405" s="19"/>
    </row>
    <row r="406" spans="16:16" x14ac:dyDescent="0.25">
      <c r="P406" s="19"/>
    </row>
    <row r="407" spans="16:16" x14ac:dyDescent="0.25">
      <c r="P407" s="19"/>
    </row>
    <row r="408" spans="16:16" x14ac:dyDescent="0.25">
      <c r="P408" s="19"/>
    </row>
    <row r="409" spans="16:16" x14ac:dyDescent="0.25">
      <c r="P409" s="19"/>
    </row>
    <row r="410" spans="16:16" x14ac:dyDescent="0.25">
      <c r="P410" s="19"/>
    </row>
    <row r="411" spans="16:16" x14ac:dyDescent="0.25">
      <c r="P411" s="19"/>
    </row>
    <row r="412" spans="16:16" x14ac:dyDescent="0.25">
      <c r="P412" s="19"/>
    </row>
    <row r="413" spans="16:16" x14ac:dyDescent="0.25">
      <c r="P413" s="19"/>
    </row>
    <row r="414" spans="16:16" x14ac:dyDescent="0.25">
      <c r="P414" s="19"/>
    </row>
    <row r="415" spans="16:16" x14ac:dyDescent="0.25">
      <c r="P415" s="19"/>
    </row>
    <row r="416" spans="16:16" x14ac:dyDescent="0.25">
      <c r="P416" s="19"/>
    </row>
    <row r="417" spans="16:16" x14ac:dyDescent="0.25">
      <c r="P417" s="19"/>
    </row>
    <row r="418" spans="16:16" x14ac:dyDescent="0.25">
      <c r="P418" s="19"/>
    </row>
    <row r="419" spans="16:16" x14ac:dyDescent="0.25">
      <c r="P419" s="19"/>
    </row>
    <row r="420" spans="16:16" x14ac:dyDescent="0.25">
      <c r="P420" s="19"/>
    </row>
    <row r="421" spans="16:16" x14ac:dyDescent="0.25">
      <c r="P421" s="19"/>
    </row>
    <row r="422" spans="16:16" x14ac:dyDescent="0.25">
      <c r="P422" s="19"/>
    </row>
    <row r="423" spans="16:16" x14ac:dyDescent="0.25">
      <c r="P423" s="19"/>
    </row>
    <row r="424" spans="16:16" x14ac:dyDescent="0.25">
      <c r="P424" s="19"/>
    </row>
    <row r="425" spans="16:16" x14ac:dyDescent="0.25">
      <c r="P425" s="19"/>
    </row>
    <row r="426" spans="16:16" x14ac:dyDescent="0.25">
      <c r="P426" s="19"/>
    </row>
    <row r="427" spans="16:16" x14ac:dyDescent="0.25">
      <c r="P427" s="19"/>
    </row>
    <row r="428" spans="16:16" x14ac:dyDescent="0.25">
      <c r="P428" s="19"/>
    </row>
    <row r="429" spans="16:16" x14ac:dyDescent="0.25">
      <c r="P429" s="19"/>
    </row>
    <row r="430" spans="16:16" x14ac:dyDescent="0.25">
      <c r="P430" s="19"/>
    </row>
    <row r="431" spans="16:16" x14ac:dyDescent="0.25">
      <c r="P431" s="19"/>
    </row>
    <row r="432" spans="16:16" x14ac:dyDescent="0.25">
      <c r="P432" s="19"/>
    </row>
    <row r="433" spans="16:16" x14ac:dyDescent="0.25">
      <c r="P433" s="19"/>
    </row>
    <row r="434" spans="16:16" x14ac:dyDescent="0.25">
      <c r="P434" s="19"/>
    </row>
    <row r="435" spans="16:16" x14ac:dyDescent="0.25">
      <c r="P435" s="19"/>
    </row>
    <row r="436" spans="16:16" x14ac:dyDescent="0.25">
      <c r="P436" s="19"/>
    </row>
    <row r="437" spans="16:16" x14ac:dyDescent="0.25">
      <c r="P437" s="19"/>
    </row>
    <row r="438" spans="16:16" x14ac:dyDescent="0.25">
      <c r="P438" s="19"/>
    </row>
    <row r="439" spans="16:16" x14ac:dyDescent="0.25">
      <c r="P439" s="19"/>
    </row>
    <row r="440" spans="16:16" x14ac:dyDescent="0.25">
      <c r="P440" s="19"/>
    </row>
    <row r="441" spans="16:16" x14ac:dyDescent="0.25">
      <c r="P441" s="19"/>
    </row>
    <row r="442" spans="16:16" x14ac:dyDescent="0.25">
      <c r="P442" s="19"/>
    </row>
    <row r="443" spans="16:16" x14ac:dyDescent="0.25">
      <c r="P443" s="19"/>
    </row>
    <row r="444" spans="16:16" x14ac:dyDescent="0.25">
      <c r="P444" s="19"/>
    </row>
    <row r="445" spans="16:16" x14ac:dyDescent="0.25">
      <c r="P445" s="19"/>
    </row>
    <row r="446" spans="16:16" x14ac:dyDescent="0.25">
      <c r="P446" s="19"/>
    </row>
    <row r="447" spans="16:16" x14ac:dyDescent="0.25">
      <c r="P447" s="19"/>
    </row>
    <row r="448" spans="16:16" x14ac:dyDescent="0.25">
      <c r="P448" s="19"/>
    </row>
    <row r="449" spans="16:16" x14ac:dyDescent="0.25">
      <c r="P449" s="19"/>
    </row>
    <row r="450" spans="16:16" x14ac:dyDescent="0.25">
      <c r="P450" s="19"/>
    </row>
    <row r="451" spans="16:16" x14ac:dyDescent="0.25">
      <c r="P451" s="19"/>
    </row>
    <row r="452" spans="16:16" x14ac:dyDescent="0.25">
      <c r="P452" s="19"/>
    </row>
    <row r="453" spans="16:16" x14ac:dyDescent="0.25">
      <c r="P453" s="19"/>
    </row>
    <row r="454" spans="16:16" x14ac:dyDescent="0.25">
      <c r="P454" s="19"/>
    </row>
    <row r="455" spans="16:16" x14ac:dyDescent="0.25">
      <c r="P455" s="19"/>
    </row>
    <row r="456" spans="16:16" x14ac:dyDescent="0.25">
      <c r="P456" s="19"/>
    </row>
    <row r="457" spans="16:16" x14ac:dyDescent="0.25">
      <c r="P457" s="19"/>
    </row>
    <row r="458" spans="16:16" x14ac:dyDescent="0.25">
      <c r="P458" s="19"/>
    </row>
    <row r="459" spans="16:16" x14ac:dyDescent="0.25">
      <c r="P459" s="19"/>
    </row>
    <row r="460" spans="16:16" x14ac:dyDescent="0.25">
      <c r="P460" s="19"/>
    </row>
    <row r="461" spans="16:16" x14ac:dyDescent="0.25">
      <c r="P461" s="19"/>
    </row>
    <row r="462" spans="16:16" x14ac:dyDescent="0.25">
      <c r="P462" s="19"/>
    </row>
    <row r="463" spans="16:16" x14ac:dyDescent="0.25">
      <c r="P463" s="19"/>
    </row>
    <row r="464" spans="16:16" x14ac:dyDescent="0.25">
      <c r="P464" s="19"/>
    </row>
    <row r="465" spans="16:16" x14ac:dyDescent="0.25">
      <c r="P465" s="19"/>
    </row>
    <row r="466" spans="16:16" x14ac:dyDescent="0.25">
      <c r="P466" s="19"/>
    </row>
    <row r="467" spans="16:16" x14ac:dyDescent="0.25">
      <c r="P467" s="19"/>
    </row>
    <row r="468" spans="16:16" x14ac:dyDescent="0.25">
      <c r="P468" s="19"/>
    </row>
    <row r="469" spans="16:16" x14ac:dyDescent="0.25">
      <c r="P469" s="19"/>
    </row>
    <row r="470" spans="16:16" x14ac:dyDescent="0.25">
      <c r="P470" s="19"/>
    </row>
    <row r="471" spans="16:16" x14ac:dyDescent="0.25">
      <c r="P471" s="19"/>
    </row>
    <row r="472" spans="16:16" x14ac:dyDescent="0.25">
      <c r="P472" s="19"/>
    </row>
    <row r="473" spans="16:16" x14ac:dyDescent="0.25">
      <c r="P473" s="19"/>
    </row>
    <row r="474" spans="16:16" x14ac:dyDescent="0.25">
      <c r="P474" s="19"/>
    </row>
    <row r="475" spans="16:16" x14ac:dyDescent="0.25">
      <c r="P475" s="19"/>
    </row>
    <row r="476" spans="16:16" x14ac:dyDescent="0.25">
      <c r="P476" s="19"/>
    </row>
    <row r="477" spans="16:16" x14ac:dyDescent="0.25">
      <c r="P477" s="19"/>
    </row>
    <row r="478" spans="16:16" x14ac:dyDescent="0.25">
      <c r="P478" s="19"/>
    </row>
    <row r="479" spans="16:16" x14ac:dyDescent="0.25">
      <c r="P479" s="19"/>
    </row>
    <row r="480" spans="16:16" x14ac:dyDescent="0.25">
      <c r="P480" s="19"/>
    </row>
    <row r="481" spans="16:16" x14ac:dyDescent="0.25">
      <c r="P481" s="19"/>
    </row>
    <row r="482" spans="16:16" x14ac:dyDescent="0.25">
      <c r="P482" s="19"/>
    </row>
    <row r="483" spans="16:16" x14ac:dyDescent="0.25">
      <c r="P483" s="19"/>
    </row>
    <row r="484" spans="16:16" x14ac:dyDescent="0.25">
      <c r="P484" s="19"/>
    </row>
    <row r="485" spans="16:16" x14ac:dyDescent="0.25">
      <c r="P485" s="19"/>
    </row>
    <row r="486" spans="16:16" x14ac:dyDescent="0.25">
      <c r="P486" s="19"/>
    </row>
    <row r="487" spans="16:16" x14ac:dyDescent="0.25">
      <c r="P487" s="19"/>
    </row>
    <row r="488" spans="16:16" x14ac:dyDescent="0.25">
      <c r="P488" s="19"/>
    </row>
    <row r="489" spans="16:16" x14ac:dyDescent="0.25">
      <c r="P489" s="19"/>
    </row>
    <row r="490" spans="16:16" x14ac:dyDescent="0.25">
      <c r="P490" s="19"/>
    </row>
    <row r="491" spans="16:16" x14ac:dyDescent="0.25">
      <c r="P491" s="19"/>
    </row>
    <row r="492" spans="16:16" x14ac:dyDescent="0.25">
      <c r="P492" s="19"/>
    </row>
    <row r="493" spans="16:16" x14ac:dyDescent="0.25">
      <c r="P493" s="19"/>
    </row>
    <row r="494" spans="16:16" x14ac:dyDescent="0.25">
      <c r="P494" s="19"/>
    </row>
    <row r="495" spans="16:16" x14ac:dyDescent="0.25">
      <c r="P495" s="19"/>
    </row>
    <row r="496" spans="16:16" x14ac:dyDescent="0.25">
      <c r="P496" s="19"/>
    </row>
    <row r="497" spans="16:16" x14ac:dyDescent="0.25">
      <c r="P497" s="19"/>
    </row>
    <row r="498" spans="16:16" x14ac:dyDescent="0.25">
      <c r="P498" s="19"/>
    </row>
    <row r="499" spans="16:16" x14ac:dyDescent="0.25">
      <c r="P499" s="19"/>
    </row>
    <row r="500" spans="16:16" x14ac:dyDescent="0.25">
      <c r="P500" s="19"/>
    </row>
    <row r="501" spans="16:16" x14ac:dyDescent="0.25">
      <c r="P501" s="19"/>
    </row>
    <row r="502" spans="16:16" x14ac:dyDescent="0.25">
      <c r="P502" s="19"/>
    </row>
    <row r="503" spans="16:16" x14ac:dyDescent="0.25">
      <c r="P503" s="19"/>
    </row>
    <row r="504" spans="16:16" x14ac:dyDescent="0.25">
      <c r="P504" s="19"/>
    </row>
    <row r="505" spans="16:16" x14ac:dyDescent="0.25">
      <c r="P505" s="19"/>
    </row>
    <row r="506" spans="16:16" x14ac:dyDescent="0.25">
      <c r="P506" s="19"/>
    </row>
    <row r="507" spans="16:16" x14ac:dyDescent="0.25">
      <c r="P507" s="19"/>
    </row>
    <row r="508" spans="16:16" x14ac:dyDescent="0.25">
      <c r="P508" s="19"/>
    </row>
    <row r="509" spans="16:16" x14ac:dyDescent="0.25">
      <c r="P509" s="19"/>
    </row>
    <row r="510" spans="16:16" x14ac:dyDescent="0.25">
      <c r="P510" s="19"/>
    </row>
    <row r="511" spans="16:16" x14ac:dyDescent="0.25">
      <c r="P511" s="19"/>
    </row>
    <row r="512" spans="16:16" x14ac:dyDescent="0.25">
      <c r="P512" s="19"/>
    </row>
    <row r="513" spans="16:16" x14ac:dyDescent="0.25">
      <c r="P513" s="19"/>
    </row>
    <row r="514" spans="16:16" x14ac:dyDescent="0.25">
      <c r="P514" s="19"/>
    </row>
    <row r="515" spans="16:16" x14ac:dyDescent="0.25">
      <c r="P515" s="19"/>
    </row>
    <row r="516" spans="16:16" x14ac:dyDescent="0.25">
      <c r="P516" s="19"/>
    </row>
    <row r="517" spans="16:16" x14ac:dyDescent="0.25">
      <c r="P517" s="19"/>
    </row>
    <row r="518" spans="16:16" x14ac:dyDescent="0.25">
      <c r="P518" s="19"/>
    </row>
    <row r="519" spans="16:16" x14ac:dyDescent="0.25">
      <c r="P519" s="19"/>
    </row>
    <row r="520" spans="16:16" x14ac:dyDescent="0.25">
      <c r="P520" s="19"/>
    </row>
    <row r="521" spans="16:16" x14ac:dyDescent="0.25">
      <c r="P521" s="19"/>
    </row>
    <row r="522" spans="16:16" x14ac:dyDescent="0.25">
      <c r="P522" s="19"/>
    </row>
    <row r="523" spans="16:16" x14ac:dyDescent="0.25">
      <c r="P523" s="19"/>
    </row>
    <row r="524" spans="16:16" x14ac:dyDescent="0.25">
      <c r="P524" s="19"/>
    </row>
    <row r="525" spans="16:16" x14ac:dyDescent="0.25">
      <c r="P525" s="19"/>
    </row>
    <row r="526" spans="16:16" x14ac:dyDescent="0.25">
      <c r="P526" s="19"/>
    </row>
    <row r="527" spans="16:16" x14ac:dyDescent="0.25">
      <c r="P527" s="19"/>
    </row>
    <row r="528" spans="16:16" x14ac:dyDescent="0.25">
      <c r="P528" s="19"/>
    </row>
    <row r="529" spans="16:16" x14ac:dyDescent="0.25">
      <c r="P529" s="19"/>
    </row>
    <row r="530" spans="16:16" x14ac:dyDescent="0.25">
      <c r="P530" s="19"/>
    </row>
    <row r="531" spans="16:16" x14ac:dyDescent="0.25">
      <c r="P531" s="19"/>
    </row>
    <row r="532" spans="16:16" x14ac:dyDescent="0.25">
      <c r="P532" s="19"/>
    </row>
    <row r="533" spans="16:16" x14ac:dyDescent="0.25">
      <c r="P533" s="19"/>
    </row>
    <row r="534" spans="16:16" x14ac:dyDescent="0.25">
      <c r="P534" s="19"/>
    </row>
    <row r="535" spans="16:16" x14ac:dyDescent="0.25">
      <c r="P535" s="19"/>
    </row>
    <row r="536" spans="16:16" x14ac:dyDescent="0.25">
      <c r="P536" s="19"/>
    </row>
    <row r="537" spans="16:16" x14ac:dyDescent="0.25">
      <c r="P537" s="19"/>
    </row>
    <row r="538" spans="16:16" x14ac:dyDescent="0.25">
      <c r="P538" s="19"/>
    </row>
    <row r="539" spans="16:16" x14ac:dyDescent="0.25">
      <c r="P539" s="19"/>
    </row>
    <row r="540" spans="16:16" x14ac:dyDescent="0.25">
      <c r="P540" s="19"/>
    </row>
    <row r="541" spans="16:16" x14ac:dyDescent="0.25">
      <c r="P541" s="19"/>
    </row>
    <row r="542" spans="16:16" x14ac:dyDescent="0.25">
      <c r="P542" s="19"/>
    </row>
    <row r="543" spans="16:16" x14ac:dyDescent="0.25">
      <c r="P543" s="19"/>
    </row>
    <row r="544" spans="16:16" x14ac:dyDescent="0.25">
      <c r="P544" s="19"/>
    </row>
    <row r="545" spans="16:16" x14ac:dyDescent="0.25">
      <c r="P545" s="19"/>
    </row>
    <row r="546" spans="16:16" x14ac:dyDescent="0.25">
      <c r="P546" s="19"/>
    </row>
    <row r="547" spans="16:16" x14ac:dyDescent="0.25">
      <c r="P547" s="19"/>
    </row>
    <row r="548" spans="16:16" x14ac:dyDescent="0.25">
      <c r="P548" s="19"/>
    </row>
    <row r="549" spans="16:16" x14ac:dyDescent="0.25">
      <c r="P549" s="19"/>
    </row>
    <row r="550" spans="16:16" x14ac:dyDescent="0.25">
      <c r="P550" s="19"/>
    </row>
    <row r="551" spans="16:16" x14ac:dyDescent="0.25">
      <c r="P551" s="19"/>
    </row>
    <row r="552" spans="16:16" x14ac:dyDescent="0.25">
      <c r="P552" s="19"/>
    </row>
    <row r="553" spans="16:16" x14ac:dyDescent="0.25">
      <c r="P553" s="19"/>
    </row>
    <row r="554" spans="16:16" x14ac:dyDescent="0.25">
      <c r="P554" s="19"/>
    </row>
    <row r="555" spans="16:16" x14ac:dyDescent="0.25">
      <c r="P555" s="19"/>
    </row>
    <row r="556" spans="16:16" x14ac:dyDescent="0.25">
      <c r="P556" s="19"/>
    </row>
    <row r="557" spans="16:16" x14ac:dyDescent="0.25">
      <c r="P557" s="19"/>
    </row>
    <row r="558" spans="16:16" x14ac:dyDescent="0.25">
      <c r="P558" s="19"/>
    </row>
    <row r="559" spans="16:16" x14ac:dyDescent="0.25">
      <c r="P559" s="19"/>
    </row>
    <row r="560" spans="16:16" x14ac:dyDescent="0.25">
      <c r="P560" s="19"/>
    </row>
    <row r="561" spans="16:16" x14ac:dyDescent="0.25">
      <c r="P561" s="19"/>
    </row>
    <row r="562" spans="16:16" x14ac:dyDescent="0.25">
      <c r="P562" s="19"/>
    </row>
    <row r="563" spans="16:16" x14ac:dyDescent="0.25">
      <c r="P563" s="19"/>
    </row>
    <row r="564" spans="16:16" x14ac:dyDescent="0.25">
      <c r="P564" s="19"/>
    </row>
    <row r="565" spans="16:16" x14ac:dyDescent="0.25">
      <c r="P565" s="19"/>
    </row>
    <row r="566" spans="16:16" x14ac:dyDescent="0.25">
      <c r="P566" s="19"/>
    </row>
    <row r="567" spans="16:16" x14ac:dyDescent="0.25">
      <c r="P567" s="19"/>
    </row>
    <row r="568" spans="16:16" x14ac:dyDescent="0.25">
      <c r="P568" s="19"/>
    </row>
    <row r="569" spans="16:16" x14ac:dyDescent="0.25">
      <c r="P569" s="19"/>
    </row>
    <row r="570" spans="16:16" x14ac:dyDescent="0.25">
      <c r="P570" s="19"/>
    </row>
    <row r="571" spans="16:16" x14ac:dyDescent="0.25">
      <c r="P571" s="19"/>
    </row>
    <row r="572" spans="16:16" x14ac:dyDescent="0.25">
      <c r="P572" s="19"/>
    </row>
    <row r="573" spans="16:16" x14ac:dyDescent="0.25">
      <c r="P573" s="19"/>
    </row>
    <row r="574" spans="16:16" x14ac:dyDescent="0.25">
      <c r="P574" s="19"/>
    </row>
    <row r="575" spans="16:16" x14ac:dyDescent="0.25">
      <c r="P575" s="19"/>
    </row>
    <row r="576" spans="16:16" x14ac:dyDescent="0.25">
      <c r="P576" s="19"/>
    </row>
    <row r="577" spans="16:16" x14ac:dyDescent="0.25">
      <c r="P577" s="19"/>
    </row>
    <row r="578" spans="16:16" x14ac:dyDescent="0.25">
      <c r="P578" s="19"/>
    </row>
    <row r="579" spans="16:16" x14ac:dyDescent="0.25">
      <c r="P579" s="19"/>
    </row>
    <row r="580" spans="16:16" x14ac:dyDescent="0.25">
      <c r="P580" s="19"/>
    </row>
    <row r="581" spans="16:16" x14ac:dyDescent="0.25">
      <c r="P581" s="19"/>
    </row>
    <row r="582" spans="16:16" x14ac:dyDescent="0.25">
      <c r="P582" s="19"/>
    </row>
    <row r="583" spans="16:16" x14ac:dyDescent="0.25">
      <c r="P583" s="19"/>
    </row>
    <row r="584" spans="16:16" x14ac:dyDescent="0.25">
      <c r="P584" s="19"/>
    </row>
    <row r="585" spans="16:16" x14ac:dyDescent="0.25">
      <c r="P585" s="19"/>
    </row>
    <row r="586" spans="16:16" x14ac:dyDescent="0.25">
      <c r="P586" s="19"/>
    </row>
    <row r="587" spans="16:16" x14ac:dyDescent="0.25">
      <c r="P587" s="19"/>
    </row>
    <row r="588" spans="16:16" x14ac:dyDescent="0.25">
      <c r="P588" s="19"/>
    </row>
    <row r="589" spans="16:16" x14ac:dyDescent="0.25">
      <c r="P589" s="19"/>
    </row>
    <row r="590" spans="16:16" x14ac:dyDescent="0.25">
      <c r="P590" s="19"/>
    </row>
    <row r="591" spans="16:16" x14ac:dyDescent="0.25">
      <c r="P591" s="19"/>
    </row>
    <row r="592" spans="16:16" x14ac:dyDescent="0.25">
      <c r="P592" s="19"/>
    </row>
    <row r="593" spans="16:16" x14ac:dyDescent="0.25">
      <c r="P593" s="19"/>
    </row>
    <row r="594" spans="16:16" x14ac:dyDescent="0.25">
      <c r="P594" s="19"/>
    </row>
    <row r="595" spans="16:16" x14ac:dyDescent="0.25">
      <c r="P595" s="19"/>
    </row>
    <row r="596" spans="16:16" x14ac:dyDescent="0.25">
      <c r="P596" s="19"/>
    </row>
    <row r="597" spans="16:16" x14ac:dyDescent="0.25">
      <c r="P597" s="19"/>
    </row>
    <row r="598" spans="16:16" x14ac:dyDescent="0.25">
      <c r="P598" s="19"/>
    </row>
    <row r="599" spans="16:16" x14ac:dyDescent="0.25">
      <c r="P599" s="19"/>
    </row>
    <row r="600" spans="16:16" x14ac:dyDescent="0.25">
      <c r="P600" s="19"/>
    </row>
    <row r="601" spans="16:16" x14ac:dyDescent="0.25">
      <c r="P601" s="19"/>
    </row>
    <row r="602" spans="16:16" x14ac:dyDescent="0.25">
      <c r="P602" s="19"/>
    </row>
    <row r="603" spans="16:16" x14ac:dyDescent="0.25">
      <c r="P603" s="19"/>
    </row>
    <row r="604" spans="16:16" x14ac:dyDescent="0.25">
      <c r="P604" s="19"/>
    </row>
    <row r="605" spans="16:16" x14ac:dyDescent="0.25">
      <c r="P605" s="19"/>
    </row>
    <row r="606" spans="16:16" x14ac:dyDescent="0.25">
      <c r="P606" s="19"/>
    </row>
    <row r="607" spans="16:16" x14ac:dyDescent="0.25">
      <c r="P607" s="19"/>
    </row>
    <row r="608" spans="16:16" x14ac:dyDescent="0.25">
      <c r="P608" s="19"/>
    </row>
    <row r="609" spans="16:16" x14ac:dyDescent="0.25">
      <c r="P609" s="19"/>
    </row>
    <row r="610" spans="16:16" x14ac:dyDescent="0.25">
      <c r="P610" s="19"/>
    </row>
    <row r="611" spans="16:16" x14ac:dyDescent="0.25">
      <c r="P611" s="19"/>
    </row>
    <row r="612" spans="16:16" x14ac:dyDescent="0.25">
      <c r="P612" s="19"/>
    </row>
    <row r="613" spans="16:16" x14ac:dyDescent="0.25">
      <c r="P613" s="19"/>
    </row>
    <row r="614" spans="16:16" x14ac:dyDescent="0.25">
      <c r="P614" s="19"/>
    </row>
    <row r="615" spans="16:16" x14ac:dyDescent="0.25">
      <c r="P615" s="19"/>
    </row>
    <row r="616" spans="16:16" x14ac:dyDescent="0.25">
      <c r="P616" s="19"/>
    </row>
    <row r="617" spans="16:16" x14ac:dyDescent="0.25">
      <c r="P617" s="19"/>
    </row>
    <row r="618" spans="16:16" x14ac:dyDescent="0.25">
      <c r="P618" s="19"/>
    </row>
    <row r="619" spans="16:16" x14ac:dyDescent="0.25">
      <c r="P619" s="19"/>
    </row>
    <row r="620" spans="16:16" x14ac:dyDescent="0.25">
      <c r="P620" s="19"/>
    </row>
    <row r="621" spans="16:16" x14ac:dyDescent="0.25">
      <c r="P621" s="19"/>
    </row>
    <row r="622" spans="16:16" x14ac:dyDescent="0.25">
      <c r="P622" s="19"/>
    </row>
    <row r="623" spans="16:16" x14ac:dyDescent="0.25">
      <c r="P623" s="19"/>
    </row>
    <row r="624" spans="16:16" x14ac:dyDescent="0.25">
      <c r="P624" s="19"/>
    </row>
    <row r="625" spans="16:16" x14ac:dyDescent="0.25">
      <c r="P625" s="19"/>
    </row>
    <row r="626" spans="16:16" x14ac:dyDescent="0.25">
      <c r="P626" s="19"/>
    </row>
    <row r="627" spans="16:16" x14ac:dyDescent="0.25">
      <c r="P627" s="19"/>
    </row>
    <row r="628" spans="16:16" x14ac:dyDescent="0.25">
      <c r="P628" s="19"/>
    </row>
    <row r="629" spans="16:16" x14ac:dyDescent="0.25">
      <c r="P629" s="19"/>
    </row>
    <row r="630" spans="16:16" x14ac:dyDescent="0.25">
      <c r="P630" s="19"/>
    </row>
    <row r="631" spans="16:16" x14ac:dyDescent="0.25">
      <c r="P631" s="19"/>
    </row>
    <row r="632" spans="16:16" x14ac:dyDescent="0.25">
      <c r="P632" s="19"/>
    </row>
    <row r="633" spans="16:16" x14ac:dyDescent="0.25">
      <c r="P633" s="19"/>
    </row>
    <row r="634" spans="16:16" x14ac:dyDescent="0.25">
      <c r="P634" s="19"/>
    </row>
    <row r="635" spans="16:16" x14ac:dyDescent="0.25">
      <c r="P635" s="19"/>
    </row>
    <row r="636" spans="16:16" x14ac:dyDescent="0.25">
      <c r="P636" s="19"/>
    </row>
    <row r="637" spans="16:16" x14ac:dyDescent="0.25">
      <c r="P637" s="19"/>
    </row>
    <row r="638" spans="16:16" x14ac:dyDescent="0.25">
      <c r="P638" s="19"/>
    </row>
    <row r="639" spans="16:16" x14ac:dyDescent="0.25">
      <c r="P639" s="19"/>
    </row>
    <row r="640" spans="16:16" x14ac:dyDescent="0.25">
      <c r="P640" s="19"/>
    </row>
    <row r="641" spans="16:16" x14ac:dyDescent="0.25">
      <c r="P641" s="19"/>
    </row>
    <row r="642" spans="16:16" x14ac:dyDescent="0.25">
      <c r="P642" s="19"/>
    </row>
    <row r="643" spans="16:16" x14ac:dyDescent="0.25">
      <c r="P643" s="19"/>
    </row>
    <row r="644" spans="16:16" x14ac:dyDescent="0.25">
      <c r="P644" s="19"/>
    </row>
    <row r="645" spans="16:16" x14ac:dyDescent="0.25">
      <c r="P645" s="19"/>
    </row>
    <row r="646" spans="16:16" x14ac:dyDescent="0.25">
      <c r="P646" s="19"/>
    </row>
    <row r="647" spans="16:16" x14ac:dyDescent="0.25">
      <c r="P647" s="19"/>
    </row>
    <row r="648" spans="16:16" x14ac:dyDescent="0.25">
      <c r="P648" s="19"/>
    </row>
    <row r="649" spans="16:16" x14ac:dyDescent="0.25">
      <c r="P649" s="19"/>
    </row>
    <row r="650" spans="16:16" x14ac:dyDescent="0.25">
      <c r="P650" s="19"/>
    </row>
    <row r="651" spans="16:16" x14ac:dyDescent="0.25">
      <c r="P651" s="19"/>
    </row>
    <row r="652" spans="16:16" x14ac:dyDescent="0.25">
      <c r="P652" s="19"/>
    </row>
    <row r="653" spans="16:16" x14ac:dyDescent="0.25">
      <c r="P653" s="19"/>
    </row>
    <row r="654" spans="16:16" x14ac:dyDescent="0.25">
      <c r="P654" s="19"/>
    </row>
    <row r="655" spans="16:16" x14ac:dyDescent="0.25">
      <c r="P655" s="19"/>
    </row>
    <row r="656" spans="16:16" x14ac:dyDescent="0.25">
      <c r="P656" s="19"/>
    </row>
    <row r="657" spans="16:16" x14ac:dyDescent="0.25">
      <c r="P657" s="19"/>
    </row>
    <row r="658" spans="16:16" x14ac:dyDescent="0.25">
      <c r="P658" s="19"/>
    </row>
    <row r="659" spans="16:16" x14ac:dyDescent="0.25">
      <c r="P659" s="19"/>
    </row>
    <row r="660" spans="16:16" x14ac:dyDescent="0.25">
      <c r="P660" s="19"/>
    </row>
    <row r="661" spans="16:16" x14ac:dyDescent="0.25">
      <c r="P661" s="19"/>
    </row>
    <row r="662" spans="16:16" x14ac:dyDescent="0.25">
      <c r="P662" s="19"/>
    </row>
    <row r="663" spans="16:16" x14ac:dyDescent="0.25">
      <c r="P663" s="19"/>
    </row>
    <row r="664" spans="16:16" x14ac:dyDescent="0.25">
      <c r="P664" s="19"/>
    </row>
    <row r="665" spans="16:16" x14ac:dyDescent="0.25">
      <c r="P665" s="19"/>
    </row>
    <row r="666" spans="16:16" x14ac:dyDescent="0.25">
      <c r="P666" s="19"/>
    </row>
    <row r="667" spans="16:16" x14ac:dyDescent="0.25">
      <c r="P667" s="19"/>
    </row>
    <row r="668" spans="16:16" x14ac:dyDescent="0.25">
      <c r="P668" s="19"/>
    </row>
    <row r="669" spans="16:16" x14ac:dyDescent="0.25">
      <c r="P669" s="19"/>
    </row>
    <row r="670" spans="16:16" x14ac:dyDescent="0.25">
      <c r="P670" s="19"/>
    </row>
    <row r="671" spans="16:16" x14ac:dyDescent="0.25">
      <c r="P671" s="19"/>
    </row>
    <row r="672" spans="16:16" x14ac:dyDescent="0.25">
      <c r="P672" s="19"/>
    </row>
    <row r="673" spans="16:16" x14ac:dyDescent="0.25">
      <c r="P673" s="19"/>
    </row>
    <row r="674" spans="16:16" x14ac:dyDescent="0.25">
      <c r="P674" s="19"/>
    </row>
    <row r="675" spans="16:16" x14ac:dyDescent="0.25">
      <c r="P675" s="19"/>
    </row>
    <row r="676" spans="16:16" x14ac:dyDescent="0.25">
      <c r="P676" s="19"/>
    </row>
    <row r="677" spans="16:16" x14ac:dyDescent="0.25">
      <c r="P677" s="19"/>
    </row>
    <row r="678" spans="16:16" x14ac:dyDescent="0.25">
      <c r="P678" s="19"/>
    </row>
    <row r="679" spans="16:16" x14ac:dyDescent="0.25">
      <c r="P679" s="19"/>
    </row>
    <row r="680" spans="16:16" x14ac:dyDescent="0.25">
      <c r="P680" s="19"/>
    </row>
  </sheetData>
  <mergeCells count="1">
    <mergeCell ref="N4:P5"/>
  </mergeCells>
  <phoneticPr fontId="3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EFFF-81EF-4CE8-9023-40403AB5F8FB}">
  <sheetPr codeName="Sheet9">
    <tabColor theme="8" tint="-0.249977111117893"/>
  </sheetPr>
  <dimension ref="A2:P680"/>
  <sheetViews>
    <sheetView zoomScaleNormal="100" workbookViewId="0">
      <pane xSplit="5" ySplit="6" topLeftCell="F190" activePane="bottomRight" state="frozen"/>
      <selection activeCell="L249" sqref="K249:L249"/>
      <selection pane="topRight" activeCell="L249" sqref="K249:L249"/>
      <selection pane="bottomLeft" activeCell="L249" sqref="K249:L249"/>
      <selection pane="bottomRight" activeCell="N6" sqref="N6:P216"/>
    </sheetView>
  </sheetViews>
  <sheetFormatPr defaultRowHeight="16.5" x14ac:dyDescent="0.25"/>
  <cols>
    <col min="1" max="1" width="2.25" style="15" customWidth="1"/>
    <col min="2" max="2" width="9.5" style="3" customWidth="1"/>
    <col min="3" max="3" width="18.375" customWidth="1"/>
    <col min="4" max="4" width="4.25" customWidth="1"/>
    <col min="5" max="5" width="5.75" style="1" customWidth="1"/>
    <col min="6" max="6" width="15.375" customWidth="1"/>
    <col min="7" max="8" width="7.25" style="11" customWidth="1"/>
    <col min="9" max="9" width="8.875" customWidth="1"/>
    <col min="10" max="10" width="14" customWidth="1"/>
    <col min="11" max="11" width="9" style="1"/>
    <col min="14" max="15" width="13.5" customWidth="1"/>
    <col min="16" max="16" width="17.25" customWidth="1"/>
  </cols>
  <sheetData>
    <row r="2" spans="2:16" x14ac:dyDescent="0.25">
      <c r="B2" s="7" t="s">
        <v>12</v>
      </c>
      <c r="C2" s="23" t="s">
        <v>32</v>
      </c>
      <c r="G2" s="17" t="s">
        <v>16</v>
      </c>
      <c r="H2" s="17" t="s">
        <v>17</v>
      </c>
    </row>
    <row r="3" spans="2:16" x14ac:dyDescent="0.25">
      <c r="B3" s="7" t="s">
        <v>13</v>
      </c>
      <c r="C3" s="23" t="s">
        <v>33</v>
      </c>
      <c r="F3" s="18" t="s">
        <v>6</v>
      </c>
      <c r="G3" s="12">
        <v>5</v>
      </c>
      <c r="H3" s="13">
        <v>6.5</v>
      </c>
      <c r="I3" s="17" t="s">
        <v>9</v>
      </c>
      <c r="J3" s="17" t="s">
        <v>25</v>
      </c>
    </row>
    <row r="4" spans="2:16" x14ac:dyDescent="0.25">
      <c r="B4" s="6" t="s">
        <v>4</v>
      </c>
      <c r="C4" s="8" t="s">
        <v>34</v>
      </c>
      <c r="F4" s="18" t="s">
        <v>7</v>
      </c>
      <c r="G4" s="12">
        <v>11.5</v>
      </c>
      <c r="H4" s="13">
        <v>13.5</v>
      </c>
      <c r="I4" s="5">
        <f>(H4-H3)*2</f>
        <v>14</v>
      </c>
      <c r="J4" s="16">
        <f>((G4-G3)*2+1)*((H4-H3)*2+1)</f>
        <v>210</v>
      </c>
      <c r="N4" s="86" t="s">
        <v>22</v>
      </c>
      <c r="O4" s="86"/>
      <c r="P4" s="86"/>
    </row>
    <row r="5" spans="2:16" x14ac:dyDescent="0.25">
      <c r="B5" s="6" t="s">
        <v>2</v>
      </c>
      <c r="C5" s="9">
        <f>2500000+900000</f>
        <v>3400000</v>
      </c>
      <c r="N5" s="86"/>
      <c r="O5" s="86"/>
      <c r="P5" s="86"/>
    </row>
    <row r="6" spans="2:16" x14ac:dyDescent="0.25">
      <c r="B6" s="6" t="s">
        <v>3</v>
      </c>
      <c r="C6" s="9">
        <f>360500+6500-5000+10000</f>
        <v>372000</v>
      </c>
      <c r="E6" s="1" t="s">
        <v>8</v>
      </c>
      <c r="F6" t="s">
        <v>4</v>
      </c>
      <c r="G6" s="14" t="s">
        <v>10</v>
      </c>
      <c r="H6" s="14" t="s">
        <v>11</v>
      </c>
      <c r="I6" s="14" t="s">
        <v>15</v>
      </c>
      <c r="J6" s="14" t="s">
        <v>14</v>
      </c>
      <c r="K6" s="1" t="s">
        <v>71</v>
      </c>
      <c r="N6" s="1" t="s">
        <v>19</v>
      </c>
      <c r="O6" s="1" t="s">
        <v>72</v>
      </c>
      <c r="P6" s="1" t="s">
        <v>18</v>
      </c>
    </row>
    <row r="7" spans="2:16" x14ac:dyDescent="0.25">
      <c r="E7" s="1">
        <f t="shared" ref="E7:E70" si="0">ROW()-6</f>
        <v>1</v>
      </c>
      <c r="F7" s="10" t="str">
        <f t="shared" ref="F7:F70" si="1">$C$4&amp;"-"&amp;G7&amp;"-"&amp;H7</f>
        <v>M3-5-6.5</v>
      </c>
      <c r="G7" s="14">
        <f>G3</f>
        <v>5</v>
      </c>
      <c r="H7" s="14">
        <f>H3</f>
        <v>6.5</v>
      </c>
      <c r="I7" s="4">
        <f t="shared" ref="I7:I70" si="2">SUM((G7*H7)/4,1)*3</f>
        <v>27.375</v>
      </c>
      <c r="J7" s="2">
        <f t="shared" ref="J7:J70" si="3">ROUND(SUM(I7*$C$6,$C$5),0)</f>
        <v>13583500</v>
      </c>
      <c r="K7" s="22">
        <v>1</v>
      </c>
      <c r="N7" t="str" cm="1">
        <f t="array" ref="N7:N216">_xlfn._xlws.FILTER(M3テーブル[キー],M3テーブル[許可]=1)</f>
        <v>M3-5-6.5</v>
      </c>
      <c r="O7" cm="1">
        <f t="array" ref="O7:O216">_xlfn._xlws.FILTER(M3テーブル[m2],M3テーブル[許可]=1)</f>
        <v>27.375</v>
      </c>
      <c r="P7" s="19" cm="1">
        <f t="array" ref="P7:P216">_xlfn._xlws.FILTER(M3テーブル[M],M3テーブル[許可]=1)</f>
        <v>13583500</v>
      </c>
    </row>
    <row r="8" spans="2:16" x14ac:dyDescent="0.25">
      <c r="E8" s="1">
        <f t="shared" si="0"/>
        <v>2</v>
      </c>
      <c r="F8" s="10" t="str">
        <f t="shared" si="1"/>
        <v>M3-5-7</v>
      </c>
      <c r="G8" s="14">
        <f t="shared" ref="G8:G71" si="4">$G$3+ROUNDDOWN($E7/($I$4+1),0)*0.5</f>
        <v>5</v>
      </c>
      <c r="H8" s="14">
        <f t="shared" ref="H8:H71" si="5">IF(MOD(E8-1,$I$4+1)=0,$H$3,H7+0.5)</f>
        <v>7</v>
      </c>
      <c r="I8" s="4">
        <f t="shared" si="2"/>
        <v>29.25</v>
      </c>
      <c r="J8" s="2">
        <f t="shared" si="3"/>
        <v>14281000</v>
      </c>
      <c r="K8" s="22">
        <v>1</v>
      </c>
      <c r="N8" t="str">
        <v>M3-5-7</v>
      </c>
      <c r="O8">
        <v>29.25</v>
      </c>
      <c r="P8" s="19">
        <v>14281000</v>
      </c>
    </row>
    <row r="9" spans="2:16" x14ac:dyDescent="0.25">
      <c r="E9" s="1">
        <f t="shared" si="0"/>
        <v>3</v>
      </c>
      <c r="F9" s="10" t="str">
        <f t="shared" si="1"/>
        <v>M3-5-7.5</v>
      </c>
      <c r="G9" s="14">
        <f t="shared" si="4"/>
        <v>5</v>
      </c>
      <c r="H9" s="14">
        <f t="shared" si="5"/>
        <v>7.5</v>
      </c>
      <c r="I9" s="4">
        <f t="shared" si="2"/>
        <v>31.125</v>
      </c>
      <c r="J9" s="2">
        <f t="shared" si="3"/>
        <v>14978500</v>
      </c>
      <c r="K9" s="22">
        <v>1</v>
      </c>
      <c r="N9" t="str">
        <v>M3-5-7.5</v>
      </c>
      <c r="O9">
        <v>31.125</v>
      </c>
      <c r="P9" s="19">
        <v>14978500</v>
      </c>
    </row>
    <row r="10" spans="2:16" x14ac:dyDescent="0.25">
      <c r="E10" s="1">
        <f t="shared" si="0"/>
        <v>4</v>
      </c>
      <c r="F10" s="10" t="str">
        <f t="shared" si="1"/>
        <v>M3-5-8</v>
      </c>
      <c r="G10" s="14">
        <f t="shared" si="4"/>
        <v>5</v>
      </c>
      <c r="H10" s="14">
        <f t="shared" si="5"/>
        <v>8</v>
      </c>
      <c r="I10" s="4">
        <f t="shared" si="2"/>
        <v>33</v>
      </c>
      <c r="J10" s="2">
        <f t="shared" si="3"/>
        <v>15676000</v>
      </c>
      <c r="K10" s="22">
        <v>1</v>
      </c>
      <c r="N10" t="str">
        <v>M3-5-8</v>
      </c>
      <c r="O10">
        <v>33</v>
      </c>
      <c r="P10" s="19">
        <v>15676000</v>
      </c>
    </row>
    <row r="11" spans="2:16" x14ac:dyDescent="0.25">
      <c r="E11" s="1">
        <f t="shared" si="0"/>
        <v>5</v>
      </c>
      <c r="F11" s="10" t="str">
        <f t="shared" si="1"/>
        <v>M3-5-8.5</v>
      </c>
      <c r="G11" s="14">
        <f t="shared" si="4"/>
        <v>5</v>
      </c>
      <c r="H11" s="14">
        <f t="shared" si="5"/>
        <v>8.5</v>
      </c>
      <c r="I11" s="4">
        <f t="shared" si="2"/>
        <v>34.875</v>
      </c>
      <c r="J11" s="2">
        <f t="shared" si="3"/>
        <v>16373500</v>
      </c>
      <c r="K11" s="22">
        <v>1</v>
      </c>
      <c r="N11" t="str">
        <v>M3-5-8.5</v>
      </c>
      <c r="O11">
        <v>34.875</v>
      </c>
      <c r="P11" s="19">
        <v>16373500</v>
      </c>
    </row>
    <row r="12" spans="2:16" x14ac:dyDescent="0.25">
      <c r="E12" s="1">
        <f t="shared" si="0"/>
        <v>6</v>
      </c>
      <c r="F12" s="10" t="str">
        <f t="shared" si="1"/>
        <v>M3-5-9</v>
      </c>
      <c r="G12" s="14">
        <f t="shared" si="4"/>
        <v>5</v>
      </c>
      <c r="H12" s="14">
        <f t="shared" si="5"/>
        <v>9</v>
      </c>
      <c r="I12" s="4">
        <f t="shared" si="2"/>
        <v>36.75</v>
      </c>
      <c r="J12" s="2">
        <f t="shared" si="3"/>
        <v>17071000</v>
      </c>
      <c r="K12" s="22">
        <v>1</v>
      </c>
      <c r="N12" t="str">
        <v>M3-5-9</v>
      </c>
      <c r="O12">
        <v>36.75</v>
      </c>
      <c r="P12" s="19">
        <v>17071000</v>
      </c>
    </row>
    <row r="13" spans="2:16" x14ac:dyDescent="0.25">
      <c r="E13" s="1">
        <f t="shared" si="0"/>
        <v>7</v>
      </c>
      <c r="F13" s="10" t="str">
        <f t="shared" si="1"/>
        <v>M3-5-9.5</v>
      </c>
      <c r="G13" s="14">
        <f t="shared" si="4"/>
        <v>5</v>
      </c>
      <c r="H13" s="14">
        <f t="shared" si="5"/>
        <v>9.5</v>
      </c>
      <c r="I13" s="4">
        <f t="shared" si="2"/>
        <v>38.625</v>
      </c>
      <c r="J13" s="2">
        <f t="shared" si="3"/>
        <v>17768500</v>
      </c>
      <c r="K13" s="22">
        <v>1</v>
      </c>
      <c r="N13" t="str">
        <v>M3-5-9.5</v>
      </c>
      <c r="O13">
        <v>38.625</v>
      </c>
      <c r="P13" s="19">
        <v>17768500</v>
      </c>
    </row>
    <row r="14" spans="2:16" x14ac:dyDescent="0.25">
      <c r="E14" s="1">
        <f t="shared" si="0"/>
        <v>8</v>
      </c>
      <c r="F14" s="10" t="str">
        <f t="shared" si="1"/>
        <v>M3-5-10</v>
      </c>
      <c r="G14" s="14">
        <f t="shared" si="4"/>
        <v>5</v>
      </c>
      <c r="H14" s="14">
        <f t="shared" si="5"/>
        <v>10</v>
      </c>
      <c r="I14" s="4">
        <f t="shared" si="2"/>
        <v>40.5</v>
      </c>
      <c r="J14" s="2">
        <f t="shared" si="3"/>
        <v>18466000</v>
      </c>
      <c r="K14" s="22">
        <v>1</v>
      </c>
      <c r="N14" t="str">
        <v>M3-5-10</v>
      </c>
      <c r="O14">
        <v>40.5</v>
      </c>
      <c r="P14" s="19">
        <v>18466000</v>
      </c>
    </row>
    <row r="15" spans="2:16" x14ac:dyDescent="0.25">
      <c r="E15" s="1">
        <f t="shared" si="0"/>
        <v>9</v>
      </c>
      <c r="F15" s="10" t="str">
        <f t="shared" si="1"/>
        <v>M3-5-10.5</v>
      </c>
      <c r="G15" s="14">
        <f t="shared" si="4"/>
        <v>5</v>
      </c>
      <c r="H15" s="14">
        <f t="shared" si="5"/>
        <v>10.5</v>
      </c>
      <c r="I15" s="4">
        <f t="shared" si="2"/>
        <v>42.375</v>
      </c>
      <c r="J15" s="2">
        <f t="shared" si="3"/>
        <v>19163500</v>
      </c>
      <c r="K15" s="22">
        <v>1</v>
      </c>
      <c r="N15" t="str">
        <v>M3-5-10.5</v>
      </c>
      <c r="O15">
        <v>42.375</v>
      </c>
      <c r="P15" s="19">
        <v>19163500</v>
      </c>
    </row>
    <row r="16" spans="2:16" x14ac:dyDescent="0.25">
      <c r="E16" s="1">
        <f t="shared" si="0"/>
        <v>10</v>
      </c>
      <c r="F16" s="10" t="str">
        <f t="shared" si="1"/>
        <v>M3-5-11</v>
      </c>
      <c r="G16" s="14">
        <f t="shared" si="4"/>
        <v>5</v>
      </c>
      <c r="H16" s="14">
        <f t="shared" si="5"/>
        <v>11</v>
      </c>
      <c r="I16" s="4">
        <f t="shared" si="2"/>
        <v>44.25</v>
      </c>
      <c r="J16" s="2">
        <f t="shared" si="3"/>
        <v>19861000</v>
      </c>
      <c r="K16" s="22">
        <v>1</v>
      </c>
      <c r="N16" t="str">
        <v>M3-5-11</v>
      </c>
      <c r="O16">
        <v>44.25</v>
      </c>
      <c r="P16" s="19">
        <v>19861000</v>
      </c>
    </row>
    <row r="17" spans="5:16" x14ac:dyDescent="0.25">
      <c r="E17" s="1">
        <f t="shared" si="0"/>
        <v>11</v>
      </c>
      <c r="F17" s="10" t="str">
        <f t="shared" si="1"/>
        <v>M3-5-11.5</v>
      </c>
      <c r="G17" s="14">
        <f t="shared" si="4"/>
        <v>5</v>
      </c>
      <c r="H17" s="14">
        <f t="shared" si="5"/>
        <v>11.5</v>
      </c>
      <c r="I17" s="4">
        <f t="shared" si="2"/>
        <v>46.125</v>
      </c>
      <c r="J17" s="2">
        <f t="shared" si="3"/>
        <v>20558500</v>
      </c>
      <c r="K17" s="22">
        <v>1</v>
      </c>
      <c r="N17" t="str">
        <v>M3-5-11.5</v>
      </c>
      <c r="O17">
        <v>46.125</v>
      </c>
      <c r="P17" s="19">
        <v>20558500</v>
      </c>
    </row>
    <row r="18" spans="5:16" x14ac:dyDescent="0.25">
      <c r="E18" s="1">
        <f t="shared" si="0"/>
        <v>12</v>
      </c>
      <c r="F18" s="10" t="str">
        <f t="shared" si="1"/>
        <v>M3-5-12</v>
      </c>
      <c r="G18" s="14">
        <f t="shared" si="4"/>
        <v>5</v>
      </c>
      <c r="H18" s="14">
        <f t="shared" si="5"/>
        <v>12</v>
      </c>
      <c r="I18" s="4">
        <f t="shared" si="2"/>
        <v>48</v>
      </c>
      <c r="J18" s="2">
        <f t="shared" si="3"/>
        <v>21256000</v>
      </c>
      <c r="K18" s="22">
        <v>1</v>
      </c>
      <c r="N18" t="str">
        <v>M3-5-12</v>
      </c>
      <c r="O18">
        <v>48</v>
      </c>
      <c r="P18" s="19">
        <v>21256000</v>
      </c>
    </row>
    <row r="19" spans="5:16" x14ac:dyDescent="0.25">
      <c r="E19" s="1">
        <f t="shared" si="0"/>
        <v>13</v>
      </c>
      <c r="F19" s="10" t="str">
        <f t="shared" si="1"/>
        <v>M3-5-12.5</v>
      </c>
      <c r="G19" s="14">
        <f t="shared" si="4"/>
        <v>5</v>
      </c>
      <c r="H19" s="14">
        <f t="shared" si="5"/>
        <v>12.5</v>
      </c>
      <c r="I19" s="4">
        <f t="shared" si="2"/>
        <v>49.875</v>
      </c>
      <c r="J19" s="2">
        <f t="shared" si="3"/>
        <v>21953500</v>
      </c>
      <c r="K19" s="22">
        <v>1</v>
      </c>
      <c r="N19" t="str">
        <v>M3-5-12.5</v>
      </c>
      <c r="O19">
        <v>49.875</v>
      </c>
      <c r="P19" s="19">
        <v>21953500</v>
      </c>
    </row>
    <row r="20" spans="5:16" x14ac:dyDescent="0.25">
      <c r="E20" s="1">
        <f t="shared" si="0"/>
        <v>14</v>
      </c>
      <c r="F20" s="10" t="str">
        <f t="shared" si="1"/>
        <v>M3-5-13</v>
      </c>
      <c r="G20" s="14">
        <f t="shared" si="4"/>
        <v>5</v>
      </c>
      <c r="H20" s="14">
        <f t="shared" si="5"/>
        <v>13</v>
      </c>
      <c r="I20" s="4">
        <f t="shared" si="2"/>
        <v>51.75</v>
      </c>
      <c r="J20" s="2">
        <f t="shared" si="3"/>
        <v>22651000</v>
      </c>
      <c r="K20" s="22">
        <v>1</v>
      </c>
      <c r="N20" t="str">
        <v>M3-5-13</v>
      </c>
      <c r="O20">
        <v>51.75</v>
      </c>
      <c r="P20" s="19">
        <v>22651000</v>
      </c>
    </row>
    <row r="21" spans="5:16" x14ac:dyDescent="0.25">
      <c r="E21" s="1">
        <f t="shared" si="0"/>
        <v>15</v>
      </c>
      <c r="F21" s="10" t="str">
        <f t="shared" si="1"/>
        <v>M3-5-13.5</v>
      </c>
      <c r="G21" s="14">
        <f t="shared" si="4"/>
        <v>5</v>
      </c>
      <c r="H21" s="14">
        <f t="shared" si="5"/>
        <v>13.5</v>
      </c>
      <c r="I21" s="4">
        <f t="shared" si="2"/>
        <v>53.625</v>
      </c>
      <c r="J21" s="2">
        <f t="shared" si="3"/>
        <v>23348500</v>
      </c>
      <c r="K21" s="22">
        <v>1</v>
      </c>
      <c r="N21" t="str">
        <v>M3-5-13.5</v>
      </c>
      <c r="O21">
        <v>53.625</v>
      </c>
      <c r="P21" s="19">
        <v>23348500</v>
      </c>
    </row>
    <row r="22" spans="5:16" x14ac:dyDescent="0.25">
      <c r="E22" s="1">
        <f t="shared" si="0"/>
        <v>16</v>
      </c>
      <c r="F22" s="10" t="str">
        <f t="shared" si="1"/>
        <v>M3-5.5-6.5</v>
      </c>
      <c r="G22" s="14">
        <f t="shared" si="4"/>
        <v>5.5</v>
      </c>
      <c r="H22" s="14">
        <f t="shared" si="5"/>
        <v>6.5</v>
      </c>
      <c r="I22" s="4">
        <f t="shared" si="2"/>
        <v>29.8125</v>
      </c>
      <c r="J22" s="2">
        <f t="shared" si="3"/>
        <v>14490250</v>
      </c>
      <c r="K22" s="22">
        <v>1</v>
      </c>
      <c r="N22" t="str">
        <v>M3-5.5-6.5</v>
      </c>
      <c r="O22">
        <v>29.8125</v>
      </c>
      <c r="P22" s="19">
        <v>14490250</v>
      </c>
    </row>
    <row r="23" spans="5:16" x14ac:dyDescent="0.25">
      <c r="E23" s="1">
        <f t="shared" si="0"/>
        <v>17</v>
      </c>
      <c r="F23" s="10" t="str">
        <f t="shared" si="1"/>
        <v>M3-5.5-7</v>
      </c>
      <c r="G23" s="14">
        <f t="shared" si="4"/>
        <v>5.5</v>
      </c>
      <c r="H23" s="14">
        <f t="shared" si="5"/>
        <v>7</v>
      </c>
      <c r="I23" s="4">
        <f t="shared" si="2"/>
        <v>31.875</v>
      </c>
      <c r="J23" s="2">
        <f t="shared" si="3"/>
        <v>15257500</v>
      </c>
      <c r="K23" s="22">
        <v>1</v>
      </c>
      <c r="N23" t="str">
        <v>M3-5.5-7</v>
      </c>
      <c r="O23">
        <v>31.875</v>
      </c>
      <c r="P23" s="19">
        <v>15257500</v>
      </c>
    </row>
    <row r="24" spans="5:16" x14ac:dyDescent="0.25">
      <c r="E24" s="1">
        <f t="shared" si="0"/>
        <v>18</v>
      </c>
      <c r="F24" s="10" t="str">
        <f t="shared" si="1"/>
        <v>M3-5.5-7.5</v>
      </c>
      <c r="G24" s="14">
        <f t="shared" si="4"/>
        <v>5.5</v>
      </c>
      <c r="H24" s="14">
        <f t="shared" si="5"/>
        <v>7.5</v>
      </c>
      <c r="I24" s="4">
        <f t="shared" si="2"/>
        <v>33.9375</v>
      </c>
      <c r="J24" s="2">
        <f t="shared" si="3"/>
        <v>16024750</v>
      </c>
      <c r="K24" s="22">
        <v>1</v>
      </c>
      <c r="N24" t="str">
        <v>M3-5.5-7.5</v>
      </c>
      <c r="O24">
        <v>33.9375</v>
      </c>
      <c r="P24" s="19">
        <v>16024750</v>
      </c>
    </row>
    <row r="25" spans="5:16" x14ac:dyDescent="0.25">
      <c r="E25" s="1">
        <f t="shared" si="0"/>
        <v>19</v>
      </c>
      <c r="F25" s="10" t="str">
        <f t="shared" si="1"/>
        <v>M3-5.5-8</v>
      </c>
      <c r="G25" s="14">
        <f t="shared" si="4"/>
        <v>5.5</v>
      </c>
      <c r="H25" s="14">
        <f t="shared" si="5"/>
        <v>8</v>
      </c>
      <c r="I25" s="4">
        <f t="shared" si="2"/>
        <v>36</v>
      </c>
      <c r="J25" s="2">
        <f t="shared" si="3"/>
        <v>16792000</v>
      </c>
      <c r="K25" s="22">
        <v>1</v>
      </c>
      <c r="N25" t="str">
        <v>M3-5.5-8</v>
      </c>
      <c r="O25">
        <v>36</v>
      </c>
      <c r="P25" s="19">
        <v>16792000</v>
      </c>
    </row>
    <row r="26" spans="5:16" x14ac:dyDescent="0.25">
      <c r="E26" s="1">
        <f t="shared" si="0"/>
        <v>20</v>
      </c>
      <c r="F26" s="10" t="str">
        <f t="shared" si="1"/>
        <v>M3-5.5-8.5</v>
      </c>
      <c r="G26" s="14">
        <f t="shared" si="4"/>
        <v>5.5</v>
      </c>
      <c r="H26" s="14">
        <f t="shared" si="5"/>
        <v>8.5</v>
      </c>
      <c r="I26" s="4">
        <f t="shared" si="2"/>
        <v>38.0625</v>
      </c>
      <c r="J26" s="2">
        <f t="shared" si="3"/>
        <v>17559250</v>
      </c>
      <c r="K26" s="22">
        <v>1</v>
      </c>
      <c r="N26" t="str">
        <v>M3-5.5-8.5</v>
      </c>
      <c r="O26">
        <v>38.0625</v>
      </c>
      <c r="P26" s="19">
        <v>17559250</v>
      </c>
    </row>
    <row r="27" spans="5:16" x14ac:dyDescent="0.25">
      <c r="E27" s="1">
        <f t="shared" si="0"/>
        <v>21</v>
      </c>
      <c r="F27" s="10" t="str">
        <f t="shared" si="1"/>
        <v>M3-5.5-9</v>
      </c>
      <c r="G27" s="14">
        <f t="shared" si="4"/>
        <v>5.5</v>
      </c>
      <c r="H27" s="14">
        <f t="shared" si="5"/>
        <v>9</v>
      </c>
      <c r="I27" s="4">
        <f t="shared" si="2"/>
        <v>40.125</v>
      </c>
      <c r="J27" s="2">
        <f t="shared" si="3"/>
        <v>18326500</v>
      </c>
      <c r="K27" s="22">
        <v>1</v>
      </c>
      <c r="N27" t="str">
        <v>M3-5.5-9</v>
      </c>
      <c r="O27">
        <v>40.125</v>
      </c>
      <c r="P27" s="19">
        <v>18326500</v>
      </c>
    </row>
    <row r="28" spans="5:16" x14ac:dyDescent="0.25">
      <c r="E28" s="1">
        <f t="shared" si="0"/>
        <v>22</v>
      </c>
      <c r="F28" s="10" t="str">
        <f t="shared" si="1"/>
        <v>M3-5.5-9.5</v>
      </c>
      <c r="G28" s="14">
        <f t="shared" si="4"/>
        <v>5.5</v>
      </c>
      <c r="H28" s="14">
        <f t="shared" si="5"/>
        <v>9.5</v>
      </c>
      <c r="I28" s="4">
        <f t="shared" si="2"/>
        <v>42.1875</v>
      </c>
      <c r="J28" s="2">
        <f t="shared" si="3"/>
        <v>19093750</v>
      </c>
      <c r="K28" s="22">
        <v>1</v>
      </c>
      <c r="N28" t="str">
        <v>M3-5.5-9.5</v>
      </c>
      <c r="O28">
        <v>42.1875</v>
      </c>
      <c r="P28" s="19">
        <v>19093750</v>
      </c>
    </row>
    <row r="29" spans="5:16" x14ac:dyDescent="0.25">
      <c r="E29" s="1">
        <f t="shared" si="0"/>
        <v>23</v>
      </c>
      <c r="F29" s="10" t="str">
        <f t="shared" si="1"/>
        <v>M3-5.5-10</v>
      </c>
      <c r="G29" s="14">
        <f t="shared" si="4"/>
        <v>5.5</v>
      </c>
      <c r="H29" s="14">
        <f t="shared" si="5"/>
        <v>10</v>
      </c>
      <c r="I29" s="4">
        <f t="shared" si="2"/>
        <v>44.25</v>
      </c>
      <c r="J29" s="2">
        <f t="shared" si="3"/>
        <v>19861000</v>
      </c>
      <c r="K29" s="22">
        <v>1</v>
      </c>
      <c r="N29" t="str">
        <v>M3-5.5-10</v>
      </c>
      <c r="O29">
        <v>44.25</v>
      </c>
      <c r="P29" s="19">
        <v>19861000</v>
      </c>
    </row>
    <row r="30" spans="5:16" x14ac:dyDescent="0.25">
      <c r="E30" s="1">
        <f t="shared" si="0"/>
        <v>24</v>
      </c>
      <c r="F30" s="10" t="str">
        <f t="shared" si="1"/>
        <v>M3-5.5-10.5</v>
      </c>
      <c r="G30" s="14">
        <f t="shared" si="4"/>
        <v>5.5</v>
      </c>
      <c r="H30" s="14">
        <f t="shared" si="5"/>
        <v>10.5</v>
      </c>
      <c r="I30" s="4">
        <f t="shared" si="2"/>
        <v>46.3125</v>
      </c>
      <c r="J30" s="2">
        <f t="shared" si="3"/>
        <v>20628250</v>
      </c>
      <c r="K30" s="22">
        <v>1</v>
      </c>
      <c r="N30" t="str">
        <v>M3-5.5-10.5</v>
      </c>
      <c r="O30">
        <v>46.3125</v>
      </c>
      <c r="P30" s="19">
        <v>20628250</v>
      </c>
    </row>
    <row r="31" spans="5:16" x14ac:dyDescent="0.25">
      <c r="E31" s="1">
        <f t="shared" si="0"/>
        <v>25</v>
      </c>
      <c r="F31" s="10" t="str">
        <f t="shared" si="1"/>
        <v>M3-5.5-11</v>
      </c>
      <c r="G31" s="14">
        <f t="shared" si="4"/>
        <v>5.5</v>
      </c>
      <c r="H31" s="14">
        <f t="shared" si="5"/>
        <v>11</v>
      </c>
      <c r="I31" s="4">
        <f t="shared" si="2"/>
        <v>48.375</v>
      </c>
      <c r="J31" s="2">
        <f t="shared" si="3"/>
        <v>21395500</v>
      </c>
      <c r="K31" s="22">
        <v>1</v>
      </c>
      <c r="N31" t="str">
        <v>M3-5.5-11</v>
      </c>
      <c r="O31">
        <v>48.375</v>
      </c>
      <c r="P31" s="19">
        <v>21395500</v>
      </c>
    </row>
    <row r="32" spans="5:16" x14ac:dyDescent="0.25">
      <c r="E32" s="1">
        <f t="shared" si="0"/>
        <v>26</v>
      </c>
      <c r="F32" s="10" t="str">
        <f t="shared" si="1"/>
        <v>M3-5.5-11.5</v>
      </c>
      <c r="G32" s="14">
        <f t="shared" si="4"/>
        <v>5.5</v>
      </c>
      <c r="H32" s="14">
        <f t="shared" si="5"/>
        <v>11.5</v>
      </c>
      <c r="I32" s="4">
        <f t="shared" si="2"/>
        <v>50.4375</v>
      </c>
      <c r="J32" s="2">
        <f t="shared" si="3"/>
        <v>22162750</v>
      </c>
      <c r="K32" s="22">
        <v>1</v>
      </c>
      <c r="N32" t="str">
        <v>M3-5.5-11.5</v>
      </c>
      <c r="O32">
        <v>50.4375</v>
      </c>
      <c r="P32" s="19">
        <v>22162750</v>
      </c>
    </row>
    <row r="33" spans="5:16" x14ac:dyDescent="0.25">
      <c r="E33" s="1">
        <f t="shared" si="0"/>
        <v>27</v>
      </c>
      <c r="F33" s="10" t="str">
        <f t="shared" si="1"/>
        <v>M3-5.5-12</v>
      </c>
      <c r="G33" s="14">
        <f t="shared" si="4"/>
        <v>5.5</v>
      </c>
      <c r="H33" s="14">
        <f t="shared" si="5"/>
        <v>12</v>
      </c>
      <c r="I33" s="4">
        <f t="shared" si="2"/>
        <v>52.5</v>
      </c>
      <c r="J33" s="2">
        <f t="shared" si="3"/>
        <v>22930000</v>
      </c>
      <c r="K33" s="22">
        <v>1</v>
      </c>
      <c r="N33" t="str">
        <v>M3-5.5-12</v>
      </c>
      <c r="O33">
        <v>52.5</v>
      </c>
      <c r="P33" s="19">
        <v>22930000</v>
      </c>
    </row>
    <row r="34" spans="5:16" x14ac:dyDescent="0.25">
      <c r="E34" s="1">
        <f t="shared" si="0"/>
        <v>28</v>
      </c>
      <c r="F34" s="10" t="str">
        <f t="shared" si="1"/>
        <v>M3-5.5-12.5</v>
      </c>
      <c r="G34" s="14">
        <f t="shared" si="4"/>
        <v>5.5</v>
      </c>
      <c r="H34" s="14">
        <f t="shared" si="5"/>
        <v>12.5</v>
      </c>
      <c r="I34" s="4">
        <f t="shared" si="2"/>
        <v>54.5625</v>
      </c>
      <c r="J34" s="2">
        <f t="shared" si="3"/>
        <v>23697250</v>
      </c>
      <c r="K34" s="22">
        <v>1</v>
      </c>
      <c r="N34" t="str">
        <v>M3-5.5-12.5</v>
      </c>
      <c r="O34">
        <v>54.5625</v>
      </c>
      <c r="P34" s="19">
        <v>23697250</v>
      </c>
    </row>
    <row r="35" spans="5:16" x14ac:dyDescent="0.25">
      <c r="E35" s="1">
        <f t="shared" si="0"/>
        <v>29</v>
      </c>
      <c r="F35" s="10" t="str">
        <f t="shared" si="1"/>
        <v>M3-5.5-13</v>
      </c>
      <c r="G35" s="14">
        <f t="shared" si="4"/>
        <v>5.5</v>
      </c>
      <c r="H35" s="14">
        <f t="shared" si="5"/>
        <v>13</v>
      </c>
      <c r="I35" s="4">
        <f t="shared" si="2"/>
        <v>56.625</v>
      </c>
      <c r="J35" s="2">
        <f t="shared" si="3"/>
        <v>24464500</v>
      </c>
      <c r="K35" s="22">
        <v>1</v>
      </c>
      <c r="N35" t="str">
        <v>M3-5.5-13</v>
      </c>
      <c r="O35">
        <v>56.625</v>
      </c>
      <c r="P35" s="19">
        <v>24464500</v>
      </c>
    </row>
    <row r="36" spans="5:16" x14ac:dyDescent="0.25">
      <c r="E36" s="1">
        <f t="shared" si="0"/>
        <v>30</v>
      </c>
      <c r="F36" s="10" t="str">
        <f t="shared" si="1"/>
        <v>M3-5.5-13.5</v>
      </c>
      <c r="G36" s="14">
        <f t="shared" si="4"/>
        <v>5.5</v>
      </c>
      <c r="H36" s="14">
        <f t="shared" si="5"/>
        <v>13.5</v>
      </c>
      <c r="I36" s="4">
        <f t="shared" si="2"/>
        <v>58.6875</v>
      </c>
      <c r="J36" s="2">
        <f t="shared" si="3"/>
        <v>25231750</v>
      </c>
      <c r="K36" s="22">
        <v>1</v>
      </c>
      <c r="N36" t="str">
        <v>M3-5.5-13.5</v>
      </c>
      <c r="O36">
        <v>58.6875</v>
      </c>
      <c r="P36" s="19">
        <v>25231750</v>
      </c>
    </row>
    <row r="37" spans="5:16" x14ac:dyDescent="0.25">
      <c r="E37" s="1">
        <f t="shared" si="0"/>
        <v>31</v>
      </c>
      <c r="F37" s="10" t="str">
        <f t="shared" si="1"/>
        <v>M3-6-6.5</v>
      </c>
      <c r="G37" s="14">
        <f t="shared" si="4"/>
        <v>6</v>
      </c>
      <c r="H37" s="14">
        <f t="shared" si="5"/>
        <v>6.5</v>
      </c>
      <c r="I37" s="4">
        <f t="shared" si="2"/>
        <v>32.25</v>
      </c>
      <c r="J37" s="2">
        <f t="shared" si="3"/>
        <v>15397000</v>
      </c>
      <c r="K37" s="22">
        <v>1</v>
      </c>
      <c r="N37" t="str">
        <v>M3-6-6.5</v>
      </c>
      <c r="O37">
        <v>32.25</v>
      </c>
      <c r="P37" s="19">
        <v>15397000</v>
      </c>
    </row>
    <row r="38" spans="5:16" x14ac:dyDescent="0.25">
      <c r="E38" s="1">
        <f t="shared" si="0"/>
        <v>32</v>
      </c>
      <c r="F38" s="10" t="str">
        <f t="shared" si="1"/>
        <v>M3-6-7</v>
      </c>
      <c r="G38" s="14">
        <f t="shared" si="4"/>
        <v>6</v>
      </c>
      <c r="H38" s="14">
        <f t="shared" si="5"/>
        <v>7</v>
      </c>
      <c r="I38" s="4">
        <f t="shared" si="2"/>
        <v>34.5</v>
      </c>
      <c r="J38" s="2">
        <f t="shared" si="3"/>
        <v>16234000</v>
      </c>
      <c r="K38" s="22">
        <v>1</v>
      </c>
      <c r="N38" t="str">
        <v>M3-6-7</v>
      </c>
      <c r="O38">
        <v>34.5</v>
      </c>
      <c r="P38" s="19">
        <v>16234000</v>
      </c>
    </row>
    <row r="39" spans="5:16" x14ac:dyDescent="0.25">
      <c r="E39" s="1">
        <f t="shared" si="0"/>
        <v>33</v>
      </c>
      <c r="F39" s="10" t="str">
        <f t="shared" si="1"/>
        <v>M3-6-7.5</v>
      </c>
      <c r="G39" s="14">
        <f t="shared" si="4"/>
        <v>6</v>
      </c>
      <c r="H39" s="14">
        <f t="shared" si="5"/>
        <v>7.5</v>
      </c>
      <c r="I39" s="4">
        <f t="shared" si="2"/>
        <v>36.75</v>
      </c>
      <c r="J39" s="2">
        <f t="shared" si="3"/>
        <v>17071000</v>
      </c>
      <c r="K39" s="22">
        <v>1</v>
      </c>
      <c r="N39" t="str">
        <v>M3-6-7.5</v>
      </c>
      <c r="O39">
        <v>36.75</v>
      </c>
      <c r="P39" s="19">
        <v>17071000</v>
      </c>
    </row>
    <row r="40" spans="5:16" x14ac:dyDescent="0.25">
      <c r="E40" s="1">
        <f t="shared" si="0"/>
        <v>34</v>
      </c>
      <c r="F40" s="10" t="str">
        <f t="shared" si="1"/>
        <v>M3-6-8</v>
      </c>
      <c r="G40" s="14">
        <f t="shared" si="4"/>
        <v>6</v>
      </c>
      <c r="H40" s="14">
        <f t="shared" si="5"/>
        <v>8</v>
      </c>
      <c r="I40" s="4">
        <f t="shared" si="2"/>
        <v>39</v>
      </c>
      <c r="J40" s="2">
        <f t="shared" si="3"/>
        <v>17908000</v>
      </c>
      <c r="K40" s="22">
        <v>1</v>
      </c>
      <c r="N40" t="str">
        <v>M3-6-8</v>
      </c>
      <c r="O40">
        <v>39</v>
      </c>
      <c r="P40" s="19">
        <v>17908000</v>
      </c>
    </row>
    <row r="41" spans="5:16" x14ac:dyDescent="0.25">
      <c r="E41" s="1">
        <f t="shared" si="0"/>
        <v>35</v>
      </c>
      <c r="F41" s="10" t="str">
        <f t="shared" si="1"/>
        <v>M3-6-8.5</v>
      </c>
      <c r="G41" s="14">
        <f t="shared" si="4"/>
        <v>6</v>
      </c>
      <c r="H41" s="14">
        <f t="shared" si="5"/>
        <v>8.5</v>
      </c>
      <c r="I41" s="4">
        <f t="shared" si="2"/>
        <v>41.25</v>
      </c>
      <c r="J41" s="2">
        <f t="shared" si="3"/>
        <v>18745000</v>
      </c>
      <c r="K41" s="22">
        <v>1</v>
      </c>
      <c r="N41" t="str">
        <v>M3-6-8.5</v>
      </c>
      <c r="O41">
        <v>41.25</v>
      </c>
      <c r="P41" s="19">
        <v>18745000</v>
      </c>
    </row>
    <row r="42" spans="5:16" x14ac:dyDescent="0.25">
      <c r="E42" s="1">
        <f t="shared" si="0"/>
        <v>36</v>
      </c>
      <c r="F42" s="10" t="str">
        <f t="shared" si="1"/>
        <v>M3-6-9</v>
      </c>
      <c r="G42" s="14">
        <f t="shared" si="4"/>
        <v>6</v>
      </c>
      <c r="H42" s="14">
        <f t="shared" si="5"/>
        <v>9</v>
      </c>
      <c r="I42" s="4">
        <f t="shared" si="2"/>
        <v>43.5</v>
      </c>
      <c r="J42" s="2">
        <f t="shared" si="3"/>
        <v>19582000</v>
      </c>
      <c r="K42" s="22">
        <v>1</v>
      </c>
      <c r="N42" t="str">
        <v>M3-6-9</v>
      </c>
      <c r="O42">
        <v>43.5</v>
      </c>
      <c r="P42" s="19">
        <v>19582000</v>
      </c>
    </row>
    <row r="43" spans="5:16" x14ac:dyDescent="0.25">
      <c r="E43" s="1">
        <f t="shared" si="0"/>
        <v>37</v>
      </c>
      <c r="F43" s="10" t="str">
        <f t="shared" si="1"/>
        <v>M3-6-9.5</v>
      </c>
      <c r="G43" s="14">
        <f t="shared" si="4"/>
        <v>6</v>
      </c>
      <c r="H43" s="14">
        <f t="shared" si="5"/>
        <v>9.5</v>
      </c>
      <c r="I43" s="4">
        <f t="shared" si="2"/>
        <v>45.75</v>
      </c>
      <c r="J43" s="2">
        <f t="shared" si="3"/>
        <v>20419000</v>
      </c>
      <c r="K43" s="22">
        <v>1</v>
      </c>
      <c r="N43" t="str">
        <v>M3-6-9.5</v>
      </c>
      <c r="O43">
        <v>45.75</v>
      </c>
      <c r="P43" s="19">
        <v>20419000</v>
      </c>
    </row>
    <row r="44" spans="5:16" x14ac:dyDescent="0.25">
      <c r="E44" s="1">
        <f t="shared" si="0"/>
        <v>38</v>
      </c>
      <c r="F44" s="10" t="str">
        <f t="shared" si="1"/>
        <v>M3-6-10</v>
      </c>
      <c r="G44" s="14">
        <f t="shared" si="4"/>
        <v>6</v>
      </c>
      <c r="H44" s="14">
        <f t="shared" si="5"/>
        <v>10</v>
      </c>
      <c r="I44" s="4">
        <f t="shared" si="2"/>
        <v>48</v>
      </c>
      <c r="J44" s="2">
        <f t="shared" si="3"/>
        <v>21256000</v>
      </c>
      <c r="K44" s="22">
        <v>1</v>
      </c>
      <c r="N44" t="str">
        <v>M3-6-10</v>
      </c>
      <c r="O44">
        <v>48</v>
      </c>
      <c r="P44" s="19">
        <v>21256000</v>
      </c>
    </row>
    <row r="45" spans="5:16" x14ac:dyDescent="0.25">
      <c r="E45" s="1">
        <f t="shared" si="0"/>
        <v>39</v>
      </c>
      <c r="F45" s="10" t="str">
        <f t="shared" si="1"/>
        <v>M3-6-10.5</v>
      </c>
      <c r="G45" s="14">
        <f t="shared" si="4"/>
        <v>6</v>
      </c>
      <c r="H45" s="14">
        <f t="shared" si="5"/>
        <v>10.5</v>
      </c>
      <c r="I45" s="4">
        <f t="shared" si="2"/>
        <v>50.25</v>
      </c>
      <c r="J45" s="2">
        <f t="shared" si="3"/>
        <v>22093000</v>
      </c>
      <c r="K45" s="22">
        <v>1</v>
      </c>
      <c r="N45" t="str">
        <v>M3-6-10.5</v>
      </c>
      <c r="O45">
        <v>50.25</v>
      </c>
      <c r="P45" s="19">
        <v>22093000</v>
      </c>
    </row>
    <row r="46" spans="5:16" x14ac:dyDescent="0.25">
      <c r="E46" s="1">
        <f t="shared" si="0"/>
        <v>40</v>
      </c>
      <c r="F46" s="10" t="str">
        <f t="shared" si="1"/>
        <v>M3-6-11</v>
      </c>
      <c r="G46" s="14">
        <f t="shared" si="4"/>
        <v>6</v>
      </c>
      <c r="H46" s="14">
        <f t="shared" si="5"/>
        <v>11</v>
      </c>
      <c r="I46" s="4">
        <f t="shared" si="2"/>
        <v>52.5</v>
      </c>
      <c r="J46" s="2">
        <f t="shared" si="3"/>
        <v>22930000</v>
      </c>
      <c r="K46" s="22">
        <v>1</v>
      </c>
      <c r="N46" t="str">
        <v>M3-6-11</v>
      </c>
      <c r="O46">
        <v>52.5</v>
      </c>
      <c r="P46" s="19">
        <v>22930000</v>
      </c>
    </row>
    <row r="47" spans="5:16" x14ac:dyDescent="0.25">
      <c r="E47" s="1">
        <f t="shared" si="0"/>
        <v>41</v>
      </c>
      <c r="F47" s="10" t="str">
        <f t="shared" si="1"/>
        <v>M3-6-11.5</v>
      </c>
      <c r="G47" s="14">
        <f t="shared" si="4"/>
        <v>6</v>
      </c>
      <c r="H47" s="14">
        <f t="shared" si="5"/>
        <v>11.5</v>
      </c>
      <c r="I47" s="4">
        <f t="shared" si="2"/>
        <v>54.75</v>
      </c>
      <c r="J47" s="2">
        <f t="shared" si="3"/>
        <v>23767000</v>
      </c>
      <c r="K47" s="22">
        <v>1</v>
      </c>
      <c r="N47" t="str">
        <v>M3-6-11.5</v>
      </c>
      <c r="O47">
        <v>54.75</v>
      </c>
      <c r="P47" s="19">
        <v>23767000</v>
      </c>
    </row>
    <row r="48" spans="5:16" x14ac:dyDescent="0.25">
      <c r="E48" s="1">
        <f t="shared" si="0"/>
        <v>42</v>
      </c>
      <c r="F48" s="10" t="str">
        <f t="shared" si="1"/>
        <v>M3-6-12</v>
      </c>
      <c r="G48" s="14">
        <f t="shared" si="4"/>
        <v>6</v>
      </c>
      <c r="H48" s="14">
        <f t="shared" si="5"/>
        <v>12</v>
      </c>
      <c r="I48" s="4">
        <f t="shared" si="2"/>
        <v>57</v>
      </c>
      <c r="J48" s="2">
        <f t="shared" si="3"/>
        <v>24604000</v>
      </c>
      <c r="K48" s="22">
        <v>1</v>
      </c>
      <c r="N48" t="str">
        <v>M3-6-12</v>
      </c>
      <c r="O48">
        <v>57</v>
      </c>
      <c r="P48" s="19">
        <v>24604000</v>
      </c>
    </row>
    <row r="49" spans="5:16" x14ac:dyDescent="0.25">
      <c r="E49" s="1">
        <f t="shared" si="0"/>
        <v>43</v>
      </c>
      <c r="F49" s="10" t="str">
        <f t="shared" si="1"/>
        <v>M3-6-12.5</v>
      </c>
      <c r="G49" s="14">
        <f t="shared" si="4"/>
        <v>6</v>
      </c>
      <c r="H49" s="14">
        <f t="shared" si="5"/>
        <v>12.5</v>
      </c>
      <c r="I49" s="4">
        <f t="shared" si="2"/>
        <v>59.25</v>
      </c>
      <c r="J49" s="2">
        <f t="shared" si="3"/>
        <v>25441000</v>
      </c>
      <c r="K49" s="22">
        <v>1</v>
      </c>
      <c r="N49" t="str">
        <v>M3-6-12.5</v>
      </c>
      <c r="O49">
        <v>59.25</v>
      </c>
      <c r="P49" s="19">
        <v>25441000</v>
      </c>
    </row>
    <row r="50" spans="5:16" x14ac:dyDescent="0.25">
      <c r="E50" s="1">
        <f t="shared" si="0"/>
        <v>44</v>
      </c>
      <c r="F50" s="10" t="str">
        <f t="shared" si="1"/>
        <v>M3-6-13</v>
      </c>
      <c r="G50" s="14">
        <f t="shared" si="4"/>
        <v>6</v>
      </c>
      <c r="H50" s="14">
        <f t="shared" si="5"/>
        <v>13</v>
      </c>
      <c r="I50" s="4">
        <f t="shared" si="2"/>
        <v>61.5</v>
      </c>
      <c r="J50" s="2">
        <f t="shared" si="3"/>
        <v>26278000</v>
      </c>
      <c r="K50" s="22">
        <v>1</v>
      </c>
      <c r="N50" t="str">
        <v>M3-6-13</v>
      </c>
      <c r="O50">
        <v>61.5</v>
      </c>
      <c r="P50" s="19">
        <v>26278000</v>
      </c>
    </row>
    <row r="51" spans="5:16" x14ac:dyDescent="0.25">
      <c r="E51" s="1">
        <f t="shared" si="0"/>
        <v>45</v>
      </c>
      <c r="F51" s="10" t="str">
        <f t="shared" si="1"/>
        <v>M3-6-13.5</v>
      </c>
      <c r="G51" s="14">
        <f t="shared" si="4"/>
        <v>6</v>
      </c>
      <c r="H51" s="14">
        <f t="shared" si="5"/>
        <v>13.5</v>
      </c>
      <c r="I51" s="4">
        <f t="shared" si="2"/>
        <v>63.75</v>
      </c>
      <c r="J51" s="2">
        <f t="shared" si="3"/>
        <v>27115000</v>
      </c>
      <c r="K51" s="22">
        <v>1</v>
      </c>
      <c r="N51" t="str">
        <v>M3-6-13.5</v>
      </c>
      <c r="O51">
        <v>63.75</v>
      </c>
      <c r="P51" s="19">
        <v>27115000</v>
      </c>
    </row>
    <row r="52" spans="5:16" x14ac:dyDescent="0.25">
      <c r="E52" s="1">
        <f t="shared" si="0"/>
        <v>46</v>
      </c>
      <c r="F52" s="10" t="str">
        <f t="shared" si="1"/>
        <v>M3-6.5-6.5</v>
      </c>
      <c r="G52" s="14">
        <f t="shared" si="4"/>
        <v>6.5</v>
      </c>
      <c r="H52" s="14">
        <f t="shared" si="5"/>
        <v>6.5</v>
      </c>
      <c r="I52" s="4">
        <f t="shared" si="2"/>
        <v>34.6875</v>
      </c>
      <c r="J52" s="2">
        <f t="shared" si="3"/>
        <v>16303750</v>
      </c>
      <c r="K52" s="22">
        <v>1</v>
      </c>
      <c r="N52" t="str">
        <v>M3-6.5-6.5</v>
      </c>
      <c r="O52">
        <v>34.6875</v>
      </c>
      <c r="P52" s="19">
        <v>16303750</v>
      </c>
    </row>
    <row r="53" spans="5:16" x14ac:dyDescent="0.25">
      <c r="E53" s="1">
        <f t="shared" si="0"/>
        <v>47</v>
      </c>
      <c r="F53" s="10" t="str">
        <f t="shared" si="1"/>
        <v>M3-6.5-7</v>
      </c>
      <c r="G53" s="14">
        <f t="shared" si="4"/>
        <v>6.5</v>
      </c>
      <c r="H53" s="14">
        <f t="shared" si="5"/>
        <v>7</v>
      </c>
      <c r="I53" s="4">
        <f t="shared" si="2"/>
        <v>37.125</v>
      </c>
      <c r="J53" s="2">
        <f t="shared" si="3"/>
        <v>17210500</v>
      </c>
      <c r="K53" s="22">
        <v>1</v>
      </c>
      <c r="N53" t="str">
        <v>M3-6.5-7</v>
      </c>
      <c r="O53">
        <v>37.125</v>
      </c>
      <c r="P53" s="19">
        <v>17210500</v>
      </c>
    </row>
    <row r="54" spans="5:16" x14ac:dyDescent="0.25">
      <c r="E54" s="1">
        <f t="shared" si="0"/>
        <v>48</v>
      </c>
      <c r="F54" s="10" t="str">
        <f t="shared" si="1"/>
        <v>M3-6.5-7.5</v>
      </c>
      <c r="G54" s="14">
        <f t="shared" si="4"/>
        <v>6.5</v>
      </c>
      <c r="H54" s="14">
        <f t="shared" si="5"/>
        <v>7.5</v>
      </c>
      <c r="I54" s="4">
        <f t="shared" si="2"/>
        <v>39.5625</v>
      </c>
      <c r="J54" s="2">
        <f t="shared" si="3"/>
        <v>18117250</v>
      </c>
      <c r="K54" s="22">
        <v>1</v>
      </c>
      <c r="N54" t="str">
        <v>M3-6.5-7.5</v>
      </c>
      <c r="O54">
        <v>39.5625</v>
      </c>
      <c r="P54" s="19">
        <v>18117250</v>
      </c>
    </row>
    <row r="55" spans="5:16" x14ac:dyDescent="0.25">
      <c r="E55" s="1">
        <f t="shared" si="0"/>
        <v>49</v>
      </c>
      <c r="F55" s="10" t="str">
        <f t="shared" si="1"/>
        <v>M3-6.5-8</v>
      </c>
      <c r="G55" s="14">
        <f t="shared" si="4"/>
        <v>6.5</v>
      </c>
      <c r="H55" s="14">
        <f t="shared" si="5"/>
        <v>8</v>
      </c>
      <c r="I55" s="4">
        <f t="shared" si="2"/>
        <v>42</v>
      </c>
      <c r="J55" s="2">
        <f t="shared" si="3"/>
        <v>19024000</v>
      </c>
      <c r="K55" s="22">
        <v>1</v>
      </c>
      <c r="N55" t="str">
        <v>M3-6.5-8</v>
      </c>
      <c r="O55">
        <v>42</v>
      </c>
      <c r="P55" s="19">
        <v>19024000</v>
      </c>
    </row>
    <row r="56" spans="5:16" x14ac:dyDescent="0.25">
      <c r="E56" s="1">
        <f t="shared" si="0"/>
        <v>50</v>
      </c>
      <c r="F56" s="10" t="str">
        <f t="shared" si="1"/>
        <v>M3-6.5-8.5</v>
      </c>
      <c r="G56" s="14">
        <f t="shared" si="4"/>
        <v>6.5</v>
      </c>
      <c r="H56" s="14">
        <f t="shared" si="5"/>
        <v>8.5</v>
      </c>
      <c r="I56" s="4">
        <f t="shared" si="2"/>
        <v>44.4375</v>
      </c>
      <c r="J56" s="2">
        <f t="shared" si="3"/>
        <v>19930750</v>
      </c>
      <c r="K56" s="22">
        <v>1</v>
      </c>
      <c r="N56" t="str">
        <v>M3-6.5-8.5</v>
      </c>
      <c r="O56">
        <v>44.4375</v>
      </c>
      <c r="P56" s="19">
        <v>19930750</v>
      </c>
    </row>
    <row r="57" spans="5:16" x14ac:dyDescent="0.25">
      <c r="E57" s="1">
        <f t="shared" si="0"/>
        <v>51</v>
      </c>
      <c r="F57" s="10" t="str">
        <f t="shared" si="1"/>
        <v>M3-6.5-9</v>
      </c>
      <c r="G57" s="14">
        <f t="shared" si="4"/>
        <v>6.5</v>
      </c>
      <c r="H57" s="14">
        <f t="shared" si="5"/>
        <v>9</v>
      </c>
      <c r="I57" s="4">
        <f t="shared" si="2"/>
        <v>46.875</v>
      </c>
      <c r="J57" s="2">
        <f t="shared" si="3"/>
        <v>20837500</v>
      </c>
      <c r="K57" s="22">
        <v>1</v>
      </c>
      <c r="N57" t="str">
        <v>M3-6.5-9</v>
      </c>
      <c r="O57">
        <v>46.875</v>
      </c>
      <c r="P57" s="19">
        <v>20837500</v>
      </c>
    </row>
    <row r="58" spans="5:16" x14ac:dyDescent="0.25">
      <c r="E58" s="1">
        <f t="shared" si="0"/>
        <v>52</v>
      </c>
      <c r="F58" s="10" t="str">
        <f t="shared" si="1"/>
        <v>M3-6.5-9.5</v>
      </c>
      <c r="G58" s="14">
        <f t="shared" si="4"/>
        <v>6.5</v>
      </c>
      <c r="H58" s="14">
        <f t="shared" si="5"/>
        <v>9.5</v>
      </c>
      <c r="I58" s="4">
        <f t="shared" si="2"/>
        <v>49.3125</v>
      </c>
      <c r="J58" s="2">
        <f t="shared" si="3"/>
        <v>21744250</v>
      </c>
      <c r="K58" s="22">
        <v>1</v>
      </c>
      <c r="N58" t="str">
        <v>M3-6.5-9.5</v>
      </c>
      <c r="O58">
        <v>49.3125</v>
      </c>
      <c r="P58" s="19">
        <v>21744250</v>
      </c>
    </row>
    <row r="59" spans="5:16" x14ac:dyDescent="0.25">
      <c r="E59" s="1">
        <f t="shared" si="0"/>
        <v>53</v>
      </c>
      <c r="F59" s="10" t="str">
        <f t="shared" si="1"/>
        <v>M3-6.5-10</v>
      </c>
      <c r="G59" s="14">
        <f t="shared" si="4"/>
        <v>6.5</v>
      </c>
      <c r="H59" s="14">
        <f t="shared" si="5"/>
        <v>10</v>
      </c>
      <c r="I59" s="4">
        <f t="shared" si="2"/>
        <v>51.75</v>
      </c>
      <c r="J59" s="2">
        <f t="shared" si="3"/>
        <v>22651000</v>
      </c>
      <c r="K59" s="22">
        <v>1</v>
      </c>
      <c r="N59" t="str">
        <v>M3-6.5-10</v>
      </c>
      <c r="O59">
        <v>51.75</v>
      </c>
      <c r="P59" s="19">
        <v>22651000</v>
      </c>
    </row>
    <row r="60" spans="5:16" x14ac:dyDescent="0.25">
      <c r="E60" s="1">
        <f t="shared" si="0"/>
        <v>54</v>
      </c>
      <c r="F60" s="10" t="str">
        <f t="shared" si="1"/>
        <v>M3-6.5-10.5</v>
      </c>
      <c r="G60" s="14">
        <f t="shared" si="4"/>
        <v>6.5</v>
      </c>
      <c r="H60" s="14">
        <f t="shared" si="5"/>
        <v>10.5</v>
      </c>
      <c r="I60" s="4">
        <f t="shared" si="2"/>
        <v>54.1875</v>
      </c>
      <c r="J60" s="2">
        <f t="shared" si="3"/>
        <v>23557750</v>
      </c>
      <c r="K60" s="22">
        <v>1</v>
      </c>
      <c r="N60" t="str">
        <v>M3-6.5-10.5</v>
      </c>
      <c r="O60">
        <v>54.1875</v>
      </c>
      <c r="P60" s="19">
        <v>23557750</v>
      </c>
    </row>
    <row r="61" spans="5:16" x14ac:dyDescent="0.25">
      <c r="E61" s="1">
        <f t="shared" si="0"/>
        <v>55</v>
      </c>
      <c r="F61" s="10" t="str">
        <f t="shared" si="1"/>
        <v>M3-6.5-11</v>
      </c>
      <c r="G61" s="14">
        <f t="shared" si="4"/>
        <v>6.5</v>
      </c>
      <c r="H61" s="14">
        <f t="shared" si="5"/>
        <v>11</v>
      </c>
      <c r="I61" s="4">
        <f t="shared" si="2"/>
        <v>56.625</v>
      </c>
      <c r="J61" s="2">
        <f t="shared" si="3"/>
        <v>24464500</v>
      </c>
      <c r="K61" s="22">
        <v>1</v>
      </c>
      <c r="N61" t="str">
        <v>M3-6.5-11</v>
      </c>
      <c r="O61">
        <v>56.625</v>
      </c>
      <c r="P61" s="19">
        <v>24464500</v>
      </c>
    </row>
    <row r="62" spans="5:16" x14ac:dyDescent="0.25">
      <c r="E62" s="1">
        <f t="shared" si="0"/>
        <v>56</v>
      </c>
      <c r="F62" s="10" t="str">
        <f t="shared" si="1"/>
        <v>M3-6.5-11.5</v>
      </c>
      <c r="G62" s="14">
        <f t="shared" si="4"/>
        <v>6.5</v>
      </c>
      <c r="H62" s="14">
        <f t="shared" si="5"/>
        <v>11.5</v>
      </c>
      <c r="I62" s="4">
        <f t="shared" si="2"/>
        <v>59.0625</v>
      </c>
      <c r="J62" s="2">
        <f t="shared" si="3"/>
        <v>25371250</v>
      </c>
      <c r="K62" s="22">
        <v>1</v>
      </c>
      <c r="N62" t="str">
        <v>M3-6.5-11.5</v>
      </c>
      <c r="O62">
        <v>59.0625</v>
      </c>
      <c r="P62" s="19">
        <v>25371250</v>
      </c>
    </row>
    <row r="63" spans="5:16" x14ac:dyDescent="0.25">
      <c r="E63" s="1">
        <f t="shared" si="0"/>
        <v>57</v>
      </c>
      <c r="F63" s="10" t="str">
        <f t="shared" si="1"/>
        <v>M3-6.5-12</v>
      </c>
      <c r="G63" s="14">
        <f t="shared" si="4"/>
        <v>6.5</v>
      </c>
      <c r="H63" s="14">
        <f t="shared" si="5"/>
        <v>12</v>
      </c>
      <c r="I63" s="4">
        <f t="shared" si="2"/>
        <v>61.5</v>
      </c>
      <c r="J63" s="2">
        <f t="shared" si="3"/>
        <v>26278000</v>
      </c>
      <c r="K63" s="22">
        <v>1</v>
      </c>
      <c r="N63" t="str">
        <v>M3-6.5-12</v>
      </c>
      <c r="O63">
        <v>61.5</v>
      </c>
      <c r="P63" s="19">
        <v>26278000</v>
      </c>
    </row>
    <row r="64" spans="5:16" x14ac:dyDescent="0.25">
      <c r="E64" s="1">
        <f t="shared" si="0"/>
        <v>58</v>
      </c>
      <c r="F64" s="10" t="str">
        <f t="shared" si="1"/>
        <v>M3-6.5-12.5</v>
      </c>
      <c r="G64" s="14">
        <f t="shared" si="4"/>
        <v>6.5</v>
      </c>
      <c r="H64" s="14">
        <f t="shared" si="5"/>
        <v>12.5</v>
      </c>
      <c r="I64" s="4">
        <f t="shared" si="2"/>
        <v>63.9375</v>
      </c>
      <c r="J64" s="2">
        <f t="shared" si="3"/>
        <v>27184750</v>
      </c>
      <c r="K64" s="22">
        <v>1</v>
      </c>
      <c r="N64" t="str">
        <v>M3-6.5-12.5</v>
      </c>
      <c r="O64">
        <v>63.9375</v>
      </c>
      <c r="P64" s="19">
        <v>27184750</v>
      </c>
    </row>
    <row r="65" spans="5:16" x14ac:dyDescent="0.25">
      <c r="E65" s="1">
        <f t="shared" si="0"/>
        <v>59</v>
      </c>
      <c r="F65" s="10" t="str">
        <f t="shared" si="1"/>
        <v>M3-6.5-13</v>
      </c>
      <c r="G65" s="14">
        <f t="shared" si="4"/>
        <v>6.5</v>
      </c>
      <c r="H65" s="14">
        <f t="shared" si="5"/>
        <v>13</v>
      </c>
      <c r="I65" s="4">
        <f t="shared" si="2"/>
        <v>66.375</v>
      </c>
      <c r="J65" s="2">
        <f t="shared" si="3"/>
        <v>28091500</v>
      </c>
      <c r="K65" s="22">
        <v>1</v>
      </c>
      <c r="N65" t="str">
        <v>M3-6.5-13</v>
      </c>
      <c r="O65">
        <v>66.375</v>
      </c>
      <c r="P65" s="19">
        <v>28091500</v>
      </c>
    </row>
    <row r="66" spans="5:16" x14ac:dyDescent="0.25">
      <c r="E66" s="1">
        <f t="shared" si="0"/>
        <v>60</v>
      </c>
      <c r="F66" s="10" t="str">
        <f t="shared" si="1"/>
        <v>M3-6.5-13.5</v>
      </c>
      <c r="G66" s="14">
        <f t="shared" si="4"/>
        <v>6.5</v>
      </c>
      <c r="H66" s="14">
        <f t="shared" si="5"/>
        <v>13.5</v>
      </c>
      <c r="I66" s="4">
        <f t="shared" si="2"/>
        <v>68.8125</v>
      </c>
      <c r="J66" s="2">
        <f t="shared" si="3"/>
        <v>28998250</v>
      </c>
      <c r="K66" s="22">
        <v>1</v>
      </c>
      <c r="N66" t="str">
        <v>M3-6.5-13.5</v>
      </c>
      <c r="O66">
        <v>68.8125</v>
      </c>
      <c r="P66" s="19">
        <v>28998250</v>
      </c>
    </row>
    <row r="67" spans="5:16" x14ac:dyDescent="0.25">
      <c r="E67" s="1">
        <f t="shared" si="0"/>
        <v>61</v>
      </c>
      <c r="F67" s="10" t="str">
        <f t="shared" si="1"/>
        <v>M3-7-6.5</v>
      </c>
      <c r="G67" s="14">
        <f t="shared" si="4"/>
        <v>7</v>
      </c>
      <c r="H67" s="14">
        <f t="shared" si="5"/>
        <v>6.5</v>
      </c>
      <c r="I67" s="4">
        <f t="shared" si="2"/>
        <v>37.125</v>
      </c>
      <c r="J67" s="2">
        <f t="shared" si="3"/>
        <v>17210500</v>
      </c>
      <c r="K67" s="22">
        <v>1</v>
      </c>
      <c r="N67" t="str">
        <v>M3-7-6.5</v>
      </c>
      <c r="O67">
        <v>37.125</v>
      </c>
      <c r="P67" s="19">
        <v>17210500</v>
      </c>
    </row>
    <row r="68" spans="5:16" x14ac:dyDescent="0.25">
      <c r="E68" s="1">
        <f t="shared" si="0"/>
        <v>62</v>
      </c>
      <c r="F68" s="10" t="str">
        <f t="shared" si="1"/>
        <v>M3-7-7</v>
      </c>
      <c r="G68" s="14">
        <f t="shared" si="4"/>
        <v>7</v>
      </c>
      <c r="H68" s="14">
        <f t="shared" si="5"/>
        <v>7</v>
      </c>
      <c r="I68" s="4">
        <f t="shared" si="2"/>
        <v>39.75</v>
      </c>
      <c r="J68" s="2">
        <f t="shared" si="3"/>
        <v>18187000</v>
      </c>
      <c r="K68" s="22">
        <v>1</v>
      </c>
      <c r="N68" t="str">
        <v>M3-7-7</v>
      </c>
      <c r="O68">
        <v>39.75</v>
      </c>
      <c r="P68" s="19">
        <v>18187000</v>
      </c>
    </row>
    <row r="69" spans="5:16" x14ac:dyDescent="0.25">
      <c r="E69" s="1">
        <f t="shared" si="0"/>
        <v>63</v>
      </c>
      <c r="F69" s="10" t="str">
        <f t="shared" si="1"/>
        <v>M3-7-7.5</v>
      </c>
      <c r="G69" s="14">
        <f t="shared" si="4"/>
        <v>7</v>
      </c>
      <c r="H69" s="14">
        <f t="shared" si="5"/>
        <v>7.5</v>
      </c>
      <c r="I69" s="4">
        <f t="shared" si="2"/>
        <v>42.375</v>
      </c>
      <c r="J69" s="2">
        <f t="shared" si="3"/>
        <v>19163500</v>
      </c>
      <c r="K69" s="22">
        <v>1</v>
      </c>
      <c r="N69" t="str">
        <v>M3-7-7.5</v>
      </c>
      <c r="O69">
        <v>42.375</v>
      </c>
      <c r="P69" s="19">
        <v>19163500</v>
      </c>
    </row>
    <row r="70" spans="5:16" x14ac:dyDescent="0.25">
      <c r="E70" s="1">
        <f t="shared" si="0"/>
        <v>64</v>
      </c>
      <c r="F70" s="10" t="str">
        <f t="shared" si="1"/>
        <v>M3-7-8</v>
      </c>
      <c r="G70" s="14">
        <f t="shared" si="4"/>
        <v>7</v>
      </c>
      <c r="H70" s="14">
        <f t="shared" si="5"/>
        <v>8</v>
      </c>
      <c r="I70" s="4">
        <f t="shared" si="2"/>
        <v>45</v>
      </c>
      <c r="J70" s="2">
        <f t="shared" si="3"/>
        <v>20140000</v>
      </c>
      <c r="K70" s="22">
        <v>1</v>
      </c>
      <c r="N70" t="str">
        <v>M3-7-8</v>
      </c>
      <c r="O70">
        <v>45</v>
      </c>
      <c r="P70" s="19">
        <v>20140000</v>
      </c>
    </row>
    <row r="71" spans="5:16" x14ac:dyDescent="0.25">
      <c r="E71" s="1">
        <f t="shared" ref="E71:E134" si="6">ROW()-6</f>
        <v>65</v>
      </c>
      <c r="F71" s="10" t="str">
        <f t="shared" ref="F71:F134" si="7">$C$4&amp;"-"&amp;G71&amp;"-"&amp;H71</f>
        <v>M3-7-8.5</v>
      </c>
      <c r="G71" s="14">
        <f t="shared" si="4"/>
        <v>7</v>
      </c>
      <c r="H71" s="14">
        <f t="shared" si="5"/>
        <v>8.5</v>
      </c>
      <c r="I71" s="4">
        <f t="shared" ref="I71:I134" si="8">SUM((G71*H71)/4,1)*3</f>
        <v>47.625</v>
      </c>
      <c r="J71" s="2">
        <f t="shared" ref="J71:J134" si="9">ROUND(SUM(I71*$C$6,$C$5),0)</f>
        <v>21116500</v>
      </c>
      <c r="K71" s="22">
        <v>1</v>
      </c>
      <c r="N71" t="str">
        <v>M3-7-8.5</v>
      </c>
      <c r="O71">
        <v>47.625</v>
      </c>
      <c r="P71" s="19">
        <v>21116500</v>
      </c>
    </row>
    <row r="72" spans="5:16" x14ac:dyDescent="0.25">
      <c r="E72" s="1">
        <f t="shared" si="6"/>
        <v>66</v>
      </c>
      <c r="F72" s="10" t="str">
        <f t="shared" si="7"/>
        <v>M3-7-9</v>
      </c>
      <c r="G72" s="14">
        <f t="shared" ref="G72:G135" si="10">$G$3+ROUNDDOWN($E71/($I$4+1),0)*0.5</f>
        <v>7</v>
      </c>
      <c r="H72" s="14">
        <f t="shared" ref="H72:H135" si="11">IF(MOD(E72-1,$I$4+1)=0,$H$3,H71+0.5)</f>
        <v>9</v>
      </c>
      <c r="I72" s="4">
        <f t="shared" si="8"/>
        <v>50.25</v>
      </c>
      <c r="J72" s="2">
        <f t="shared" si="9"/>
        <v>22093000</v>
      </c>
      <c r="K72" s="22">
        <v>1</v>
      </c>
      <c r="N72" t="str">
        <v>M3-7-9</v>
      </c>
      <c r="O72">
        <v>50.25</v>
      </c>
      <c r="P72" s="19">
        <v>22093000</v>
      </c>
    </row>
    <row r="73" spans="5:16" x14ac:dyDescent="0.25">
      <c r="E73" s="1">
        <f t="shared" si="6"/>
        <v>67</v>
      </c>
      <c r="F73" s="10" t="str">
        <f t="shared" si="7"/>
        <v>M3-7-9.5</v>
      </c>
      <c r="G73" s="14">
        <f t="shared" si="10"/>
        <v>7</v>
      </c>
      <c r="H73" s="14">
        <f t="shared" si="11"/>
        <v>9.5</v>
      </c>
      <c r="I73" s="4">
        <f t="shared" si="8"/>
        <v>52.875</v>
      </c>
      <c r="J73" s="2">
        <f t="shared" si="9"/>
        <v>23069500</v>
      </c>
      <c r="K73" s="22">
        <v>1</v>
      </c>
      <c r="N73" t="str">
        <v>M3-7-9.5</v>
      </c>
      <c r="O73">
        <v>52.875</v>
      </c>
      <c r="P73" s="19">
        <v>23069500</v>
      </c>
    </row>
    <row r="74" spans="5:16" x14ac:dyDescent="0.25">
      <c r="E74" s="1">
        <f t="shared" si="6"/>
        <v>68</v>
      </c>
      <c r="F74" s="10" t="str">
        <f t="shared" si="7"/>
        <v>M3-7-10</v>
      </c>
      <c r="G74" s="14">
        <f t="shared" si="10"/>
        <v>7</v>
      </c>
      <c r="H74" s="14">
        <f t="shared" si="11"/>
        <v>10</v>
      </c>
      <c r="I74" s="4">
        <f t="shared" si="8"/>
        <v>55.5</v>
      </c>
      <c r="J74" s="2">
        <f t="shared" si="9"/>
        <v>24046000</v>
      </c>
      <c r="K74" s="22">
        <v>1</v>
      </c>
      <c r="N74" t="str">
        <v>M3-7-10</v>
      </c>
      <c r="O74">
        <v>55.5</v>
      </c>
      <c r="P74" s="19">
        <v>24046000</v>
      </c>
    </row>
    <row r="75" spans="5:16" x14ac:dyDescent="0.25">
      <c r="E75" s="1">
        <f t="shared" si="6"/>
        <v>69</v>
      </c>
      <c r="F75" s="10" t="str">
        <f t="shared" si="7"/>
        <v>M3-7-10.5</v>
      </c>
      <c r="G75" s="14">
        <f t="shared" si="10"/>
        <v>7</v>
      </c>
      <c r="H75" s="14">
        <f t="shared" si="11"/>
        <v>10.5</v>
      </c>
      <c r="I75" s="4">
        <f t="shared" si="8"/>
        <v>58.125</v>
      </c>
      <c r="J75" s="2">
        <f t="shared" si="9"/>
        <v>25022500</v>
      </c>
      <c r="K75" s="22">
        <v>1</v>
      </c>
      <c r="N75" t="str">
        <v>M3-7-10.5</v>
      </c>
      <c r="O75">
        <v>58.125</v>
      </c>
      <c r="P75" s="19">
        <v>25022500</v>
      </c>
    </row>
    <row r="76" spans="5:16" x14ac:dyDescent="0.25">
      <c r="E76" s="1">
        <f t="shared" si="6"/>
        <v>70</v>
      </c>
      <c r="F76" s="10" t="str">
        <f t="shared" si="7"/>
        <v>M3-7-11</v>
      </c>
      <c r="G76" s="14">
        <f t="shared" si="10"/>
        <v>7</v>
      </c>
      <c r="H76" s="14">
        <f t="shared" si="11"/>
        <v>11</v>
      </c>
      <c r="I76" s="4">
        <f t="shared" si="8"/>
        <v>60.75</v>
      </c>
      <c r="J76" s="2">
        <f t="shared" si="9"/>
        <v>25999000</v>
      </c>
      <c r="K76" s="22">
        <v>1</v>
      </c>
      <c r="N76" t="str">
        <v>M3-7-11</v>
      </c>
      <c r="O76">
        <v>60.75</v>
      </c>
      <c r="P76" s="19">
        <v>25999000</v>
      </c>
    </row>
    <row r="77" spans="5:16" x14ac:dyDescent="0.25">
      <c r="E77" s="1">
        <f t="shared" si="6"/>
        <v>71</v>
      </c>
      <c r="F77" s="10" t="str">
        <f t="shared" si="7"/>
        <v>M3-7-11.5</v>
      </c>
      <c r="G77" s="14">
        <f t="shared" si="10"/>
        <v>7</v>
      </c>
      <c r="H77" s="14">
        <f t="shared" si="11"/>
        <v>11.5</v>
      </c>
      <c r="I77" s="4">
        <f t="shared" si="8"/>
        <v>63.375</v>
      </c>
      <c r="J77" s="2">
        <f t="shared" si="9"/>
        <v>26975500</v>
      </c>
      <c r="K77" s="22">
        <v>1</v>
      </c>
      <c r="N77" t="str">
        <v>M3-7-11.5</v>
      </c>
      <c r="O77">
        <v>63.375</v>
      </c>
      <c r="P77" s="19">
        <v>26975500</v>
      </c>
    </row>
    <row r="78" spans="5:16" x14ac:dyDescent="0.25">
      <c r="E78" s="1">
        <f t="shared" si="6"/>
        <v>72</v>
      </c>
      <c r="F78" s="10" t="str">
        <f t="shared" si="7"/>
        <v>M3-7-12</v>
      </c>
      <c r="G78" s="14">
        <f t="shared" si="10"/>
        <v>7</v>
      </c>
      <c r="H78" s="14">
        <f t="shared" si="11"/>
        <v>12</v>
      </c>
      <c r="I78" s="4">
        <f t="shared" si="8"/>
        <v>66</v>
      </c>
      <c r="J78" s="2">
        <f t="shared" si="9"/>
        <v>27952000</v>
      </c>
      <c r="K78" s="22">
        <v>1</v>
      </c>
      <c r="N78" t="str">
        <v>M3-7-12</v>
      </c>
      <c r="O78">
        <v>66</v>
      </c>
      <c r="P78" s="19">
        <v>27952000</v>
      </c>
    </row>
    <row r="79" spans="5:16" x14ac:dyDescent="0.25">
      <c r="E79" s="1">
        <f t="shared" si="6"/>
        <v>73</v>
      </c>
      <c r="F79" s="10" t="str">
        <f t="shared" si="7"/>
        <v>M3-7-12.5</v>
      </c>
      <c r="G79" s="14">
        <f t="shared" si="10"/>
        <v>7</v>
      </c>
      <c r="H79" s="14">
        <f t="shared" si="11"/>
        <v>12.5</v>
      </c>
      <c r="I79" s="4">
        <f t="shared" si="8"/>
        <v>68.625</v>
      </c>
      <c r="J79" s="2">
        <f t="shared" si="9"/>
        <v>28928500</v>
      </c>
      <c r="K79" s="22">
        <v>1</v>
      </c>
      <c r="N79" t="str">
        <v>M3-7-12.5</v>
      </c>
      <c r="O79">
        <v>68.625</v>
      </c>
      <c r="P79" s="19">
        <v>28928500</v>
      </c>
    </row>
    <row r="80" spans="5:16" x14ac:dyDescent="0.25">
      <c r="E80" s="1">
        <f t="shared" si="6"/>
        <v>74</v>
      </c>
      <c r="F80" s="10" t="str">
        <f t="shared" si="7"/>
        <v>M3-7-13</v>
      </c>
      <c r="G80" s="14">
        <f t="shared" si="10"/>
        <v>7</v>
      </c>
      <c r="H80" s="14">
        <f t="shared" si="11"/>
        <v>13</v>
      </c>
      <c r="I80" s="4">
        <f t="shared" si="8"/>
        <v>71.25</v>
      </c>
      <c r="J80" s="2">
        <f t="shared" si="9"/>
        <v>29905000</v>
      </c>
      <c r="K80" s="22">
        <v>1</v>
      </c>
      <c r="N80" t="str">
        <v>M3-7-13</v>
      </c>
      <c r="O80">
        <v>71.25</v>
      </c>
      <c r="P80" s="19">
        <v>29905000</v>
      </c>
    </row>
    <row r="81" spans="5:16" x14ac:dyDescent="0.25">
      <c r="E81" s="1">
        <f t="shared" si="6"/>
        <v>75</v>
      </c>
      <c r="F81" s="10" t="str">
        <f t="shared" si="7"/>
        <v>M3-7-13.5</v>
      </c>
      <c r="G81" s="14">
        <f t="shared" si="10"/>
        <v>7</v>
      </c>
      <c r="H81" s="14">
        <f t="shared" si="11"/>
        <v>13.5</v>
      </c>
      <c r="I81" s="4">
        <f t="shared" si="8"/>
        <v>73.875</v>
      </c>
      <c r="J81" s="2">
        <f t="shared" si="9"/>
        <v>30881500</v>
      </c>
      <c r="K81" s="22">
        <v>1</v>
      </c>
      <c r="N81" t="str">
        <v>M3-7-13.5</v>
      </c>
      <c r="O81">
        <v>73.875</v>
      </c>
      <c r="P81" s="19">
        <v>30881500</v>
      </c>
    </row>
    <row r="82" spans="5:16" x14ac:dyDescent="0.25">
      <c r="E82" s="1">
        <f t="shared" si="6"/>
        <v>76</v>
      </c>
      <c r="F82" s="10" t="str">
        <f t="shared" si="7"/>
        <v>M3-7.5-6.5</v>
      </c>
      <c r="G82" s="14">
        <f t="shared" si="10"/>
        <v>7.5</v>
      </c>
      <c r="H82" s="14">
        <f t="shared" si="11"/>
        <v>6.5</v>
      </c>
      <c r="I82" s="4">
        <f t="shared" si="8"/>
        <v>39.5625</v>
      </c>
      <c r="J82" s="2">
        <f t="shared" si="9"/>
        <v>18117250</v>
      </c>
      <c r="K82" s="22">
        <v>1</v>
      </c>
      <c r="N82" t="str">
        <v>M3-7.5-6.5</v>
      </c>
      <c r="O82">
        <v>39.5625</v>
      </c>
      <c r="P82" s="19">
        <v>18117250</v>
      </c>
    </row>
    <row r="83" spans="5:16" x14ac:dyDescent="0.25">
      <c r="E83" s="1">
        <f t="shared" si="6"/>
        <v>77</v>
      </c>
      <c r="F83" s="10" t="str">
        <f t="shared" si="7"/>
        <v>M3-7.5-7</v>
      </c>
      <c r="G83" s="14">
        <f t="shared" si="10"/>
        <v>7.5</v>
      </c>
      <c r="H83" s="14">
        <f t="shared" si="11"/>
        <v>7</v>
      </c>
      <c r="I83" s="4">
        <f t="shared" si="8"/>
        <v>42.375</v>
      </c>
      <c r="J83" s="2">
        <f t="shared" si="9"/>
        <v>19163500</v>
      </c>
      <c r="K83" s="22">
        <v>1</v>
      </c>
      <c r="N83" t="str">
        <v>M3-7.5-7</v>
      </c>
      <c r="O83">
        <v>42.375</v>
      </c>
      <c r="P83" s="19">
        <v>19163500</v>
      </c>
    </row>
    <row r="84" spans="5:16" x14ac:dyDescent="0.25">
      <c r="E84" s="1">
        <f t="shared" si="6"/>
        <v>78</v>
      </c>
      <c r="F84" s="10" t="str">
        <f t="shared" si="7"/>
        <v>M3-7.5-7.5</v>
      </c>
      <c r="G84" s="14">
        <f t="shared" si="10"/>
        <v>7.5</v>
      </c>
      <c r="H84" s="14">
        <f t="shared" si="11"/>
        <v>7.5</v>
      </c>
      <c r="I84" s="4">
        <f t="shared" si="8"/>
        <v>45.1875</v>
      </c>
      <c r="J84" s="2">
        <f t="shared" si="9"/>
        <v>20209750</v>
      </c>
      <c r="K84" s="22">
        <v>1</v>
      </c>
      <c r="N84" t="str">
        <v>M3-7.5-7.5</v>
      </c>
      <c r="O84">
        <v>45.1875</v>
      </c>
      <c r="P84" s="19">
        <v>20209750</v>
      </c>
    </row>
    <row r="85" spans="5:16" x14ac:dyDescent="0.25">
      <c r="E85" s="1">
        <f t="shared" si="6"/>
        <v>79</v>
      </c>
      <c r="F85" s="10" t="str">
        <f t="shared" si="7"/>
        <v>M3-7.5-8</v>
      </c>
      <c r="G85" s="14">
        <f t="shared" si="10"/>
        <v>7.5</v>
      </c>
      <c r="H85" s="14">
        <f t="shared" si="11"/>
        <v>8</v>
      </c>
      <c r="I85" s="4">
        <f t="shared" si="8"/>
        <v>48</v>
      </c>
      <c r="J85" s="2">
        <f t="shared" si="9"/>
        <v>21256000</v>
      </c>
      <c r="K85" s="22">
        <v>1</v>
      </c>
      <c r="N85" t="str">
        <v>M3-7.5-8</v>
      </c>
      <c r="O85">
        <v>48</v>
      </c>
      <c r="P85" s="19">
        <v>21256000</v>
      </c>
    </row>
    <row r="86" spans="5:16" x14ac:dyDescent="0.25">
      <c r="E86" s="1">
        <f t="shared" si="6"/>
        <v>80</v>
      </c>
      <c r="F86" s="10" t="str">
        <f t="shared" si="7"/>
        <v>M3-7.5-8.5</v>
      </c>
      <c r="G86" s="14">
        <f t="shared" si="10"/>
        <v>7.5</v>
      </c>
      <c r="H86" s="14">
        <f t="shared" si="11"/>
        <v>8.5</v>
      </c>
      <c r="I86" s="4">
        <f t="shared" si="8"/>
        <v>50.8125</v>
      </c>
      <c r="J86" s="2">
        <f t="shared" si="9"/>
        <v>22302250</v>
      </c>
      <c r="K86" s="22">
        <v>1</v>
      </c>
      <c r="N86" t="str">
        <v>M3-7.5-8.5</v>
      </c>
      <c r="O86">
        <v>50.8125</v>
      </c>
      <c r="P86" s="19">
        <v>22302250</v>
      </c>
    </row>
    <row r="87" spans="5:16" x14ac:dyDescent="0.25">
      <c r="E87" s="1">
        <f t="shared" si="6"/>
        <v>81</v>
      </c>
      <c r="F87" s="10" t="str">
        <f t="shared" si="7"/>
        <v>M3-7.5-9</v>
      </c>
      <c r="G87" s="14">
        <f t="shared" si="10"/>
        <v>7.5</v>
      </c>
      <c r="H87" s="14">
        <f t="shared" si="11"/>
        <v>9</v>
      </c>
      <c r="I87" s="4">
        <f t="shared" si="8"/>
        <v>53.625</v>
      </c>
      <c r="J87" s="2">
        <f t="shared" si="9"/>
        <v>23348500</v>
      </c>
      <c r="K87" s="22">
        <v>1</v>
      </c>
      <c r="N87" t="str">
        <v>M3-7.5-9</v>
      </c>
      <c r="O87">
        <v>53.625</v>
      </c>
      <c r="P87" s="19">
        <v>23348500</v>
      </c>
    </row>
    <row r="88" spans="5:16" x14ac:dyDescent="0.25">
      <c r="E88" s="1">
        <f t="shared" si="6"/>
        <v>82</v>
      </c>
      <c r="F88" s="10" t="str">
        <f t="shared" si="7"/>
        <v>M3-7.5-9.5</v>
      </c>
      <c r="G88" s="14">
        <f t="shared" si="10"/>
        <v>7.5</v>
      </c>
      <c r="H88" s="14">
        <f t="shared" si="11"/>
        <v>9.5</v>
      </c>
      <c r="I88" s="4">
        <f t="shared" si="8"/>
        <v>56.4375</v>
      </c>
      <c r="J88" s="2">
        <f t="shared" si="9"/>
        <v>24394750</v>
      </c>
      <c r="K88" s="22">
        <v>1</v>
      </c>
      <c r="N88" t="str">
        <v>M3-7.5-9.5</v>
      </c>
      <c r="O88">
        <v>56.4375</v>
      </c>
      <c r="P88" s="19">
        <v>24394750</v>
      </c>
    </row>
    <row r="89" spans="5:16" x14ac:dyDescent="0.25">
      <c r="E89" s="1">
        <f t="shared" si="6"/>
        <v>83</v>
      </c>
      <c r="F89" s="10" t="str">
        <f t="shared" si="7"/>
        <v>M3-7.5-10</v>
      </c>
      <c r="G89" s="14">
        <f t="shared" si="10"/>
        <v>7.5</v>
      </c>
      <c r="H89" s="14">
        <f t="shared" si="11"/>
        <v>10</v>
      </c>
      <c r="I89" s="4">
        <f t="shared" si="8"/>
        <v>59.25</v>
      </c>
      <c r="J89" s="2">
        <f t="shared" si="9"/>
        <v>25441000</v>
      </c>
      <c r="K89" s="22">
        <v>1</v>
      </c>
      <c r="N89" t="str">
        <v>M3-7.5-10</v>
      </c>
      <c r="O89">
        <v>59.25</v>
      </c>
      <c r="P89" s="19">
        <v>25441000</v>
      </c>
    </row>
    <row r="90" spans="5:16" x14ac:dyDescent="0.25">
      <c r="E90" s="1">
        <f t="shared" si="6"/>
        <v>84</v>
      </c>
      <c r="F90" s="10" t="str">
        <f t="shared" si="7"/>
        <v>M3-7.5-10.5</v>
      </c>
      <c r="G90" s="14">
        <f t="shared" si="10"/>
        <v>7.5</v>
      </c>
      <c r="H90" s="14">
        <f t="shared" si="11"/>
        <v>10.5</v>
      </c>
      <c r="I90" s="4">
        <f t="shared" si="8"/>
        <v>62.0625</v>
      </c>
      <c r="J90" s="2">
        <f t="shared" si="9"/>
        <v>26487250</v>
      </c>
      <c r="K90" s="22">
        <v>1</v>
      </c>
      <c r="N90" t="str">
        <v>M3-7.5-10.5</v>
      </c>
      <c r="O90">
        <v>62.0625</v>
      </c>
      <c r="P90" s="19">
        <v>26487250</v>
      </c>
    </row>
    <row r="91" spans="5:16" x14ac:dyDescent="0.25">
      <c r="E91" s="1">
        <f t="shared" si="6"/>
        <v>85</v>
      </c>
      <c r="F91" s="10" t="str">
        <f t="shared" si="7"/>
        <v>M3-7.5-11</v>
      </c>
      <c r="G91" s="14">
        <f t="shared" si="10"/>
        <v>7.5</v>
      </c>
      <c r="H91" s="14">
        <f t="shared" si="11"/>
        <v>11</v>
      </c>
      <c r="I91" s="4">
        <f t="shared" si="8"/>
        <v>64.875</v>
      </c>
      <c r="J91" s="2">
        <f t="shared" si="9"/>
        <v>27533500</v>
      </c>
      <c r="K91" s="22">
        <v>1</v>
      </c>
      <c r="N91" t="str">
        <v>M3-7.5-11</v>
      </c>
      <c r="O91">
        <v>64.875</v>
      </c>
      <c r="P91" s="19">
        <v>27533500</v>
      </c>
    </row>
    <row r="92" spans="5:16" x14ac:dyDescent="0.25">
      <c r="E92" s="1">
        <f t="shared" si="6"/>
        <v>86</v>
      </c>
      <c r="F92" s="10" t="str">
        <f t="shared" si="7"/>
        <v>M3-7.5-11.5</v>
      </c>
      <c r="G92" s="14">
        <f t="shared" si="10"/>
        <v>7.5</v>
      </c>
      <c r="H92" s="14">
        <f t="shared" si="11"/>
        <v>11.5</v>
      </c>
      <c r="I92" s="4">
        <f t="shared" si="8"/>
        <v>67.6875</v>
      </c>
      <c r="J92" s="2">
        <f t="shared" si="9"/>
        <v>28579750</v>
      </c>
      <c r="K92" s="22">
        <v>1</v>
      </c>
      <c r="N92" t="str">
        <v>M3-7.5-11.5</v>
      </c>
      <c r="O92">
        <v>67.6875</v>
      </c>
      <c r="P92" s="19">
        <v>28579750</v>
      </c>
    </row>
    <row r="93" spans="5:16" x14ac:dyDescent="0.25">
      <c r="E93" s="1">
        <f t="shared" si="6"/>
        <v>87</v>
      </c>
      <c r="F93" s="10" t="str">
        <f t="shared" si="7"/>
        <v>M3-7.5-12</v>
      </c>
      <c r="G93" s="14">
        <f t="shared" si="10"/>
        <v>7.5</v>
      </c>
      <c r="H93" s="14">
        <f t="shared" si="11"/>
        <v>12</v>
      </c>
      <c r="I93" s="4">
        <f t="shared" si="8"/>
        <v>70.5</v>
      </c>
      <c r="J93" s="2">
        <f t="shared" si="9"/>
        <v>29626000</v>
      </c>
      <c r="K93" s="22">
        <v>1</v>
      </c>
      <c r="N93" t="str">
        <v>M3-7.5-12</v>
      </c>
      <c r="O93">
        <v>70.5</v>
      </c>
      <c r="P93" s="19">
        <v>29626000</v>
      </c>
    </row>
    <row r="94" spans="5:16" x14ac:dyDescent="0.25">
      <c r="E94" s="1">
        <f t="shared" si="6"/>
        <v>88</v>
      </c>
      <c r="F94" s="10" t="str">
        <f t="shared" si="7"/>
        <v>M3-7.5-12.5</v>
      </c>
      <c r="G94" s="14">
        <f t="shared" si="10"/>
        <v>7.5</v>
      </c>
      <c r="H94" s="14">
        <f t="shared" si="11"/>
        <v>12.5</v>
      </c>
      <c r="I94" s="4">
        <f t="shared" si="8"/>
        <v>73.3125</v>
      </c>
      <c r="J94" s="2">
        <f t="shared" si="9"/>
        <v>30672250</v>
      </c>
      <c r="K94" s="22">
        <v>1</v>
      </c>
      <c r="N94" t="str">
        <v>M3-7.5-12.5</v>
      </c>
      <c r="O94">
        <v>73.3125</v>
      </c>
      <c r="P94" s="19">
        <v>30672250</v>
      </c>
    </row>
    <row r="95" spans="5:16" x14ac:dyDescent="0.25">
      <c r="E95" s="1">
        <f t="shared" si="6"/>
        <v>89</v>
      </c>
      <c r="F95" s="10" t="str">
        <f t="shared" si="7"/>
        <v>M3-7.5-13</v>
      </c>
      <c r="G95" s="14">
        <f t="shared" si="10"/>
        <v>7.5</v>
      </c>
      <c r="H95" s="14">
        <f t="shared" si="11"/>
        <v>13</v>
      </c>
      <c r="I95" s="4">
        <f t="shared" si="8"/>
        <v>76.125</v>
      </c>
      <c r="J95" s="2">
        <f t="shared" si="9"/>
        <v>31718500</v>
      </c>
      <c r="K95" s="22">
        <v>1</v>
      </c>
      <c r="N95" t="str">
        <v>M3-7.5-13</v>
      </c>
      <c r="O95">
        <v>76.125</v>
      </c>
      <c r="P95" s="19">
        <v>31718500</v>
      </c>
    </row>
    <row r="96" spans="5:16" x14ac:dyDescent="0.25">
      <c r="E96" s="1">
        <f t="shared" si="6"/>
        <v>90</v>
      </c>
      <c r="F96" s="10" t="str">
        <f t="shared" si="7"/>
        <v>M3-7.5-13.5</v>
      </c>
      <c r="G96" s="14">
        <f t="shared" si="10"/>
        <v>7.5</v>
      </c>
      <c r="H96" s="14">
        <f t="shared" si="11"/>
        <v>13.5</v>
      </c>
      <c r="I96" s="4">
        <f t="shared" si="8"/>
        <v>78.9375</v>
      </c>
      <c r="J96" s="2">
        <f t="shared" si="9"/>
        <v>32764750</v>
      </c>
      <c r="K96" s="22">
        <v>1</v>
      </c>
      <c r="N96" t="str">
        <v>M3-7.5-13.5</v>
      </c>
      <c r="O96">
        <v>78.9375</v>
      </c>
      <c r="P96" s="19">
        <v>32764750</v>
      </c>
    </row>
    <row r="97" spans="5:16" x14ac:dyDescent="0.25">
      <c r="E97" s="1">
        <f t="shared" si="6"/>
        <v>91</v>
      </c>
      <c r="F97" s="10" t="str">
        <f t="shared" si="7"/>
        <v>M3-8-6.5</v>
      </c>
      <c r="G97" s="14">
        <f t="shared" si="10"/>
        <v>8</v>
      </c>
      <c r="H97" s="14">
        <f t="shared" si="11"/>
        <v>6.5</v>
      </c>
      <c r="I97" s="4">
        <f t="shared" si="8"/>
        <v>42</v>
      </c>
      <c r="J97" s="2">
        <f t="shared" si="9"/>
        <v>19024000</v>
      </c>
      <c r="K97" s="22">
        <v>1</v>
      </c>
      <c r="N97" t="str">
        <v>M3-8-6.5</v>
      </c>
      <c r="O97">
        <v>42</v>
      </c>
      <c r="P97" s="19">
        <v>19024000</v>
      </c>
    </row>
    <row r="98" spans="5:16" x14ac:dyDescent="0.25">
      <c r="E98" s="1">
        <f t="shared" si="6"/>
        <v>92</v>
      </c>
      <c r="F98" s="10" t="str">
        <f t="shared" si="7"/>
        <v>M3-8-7</v>
      </c>
      <c r="G98" s="14">
        <f t="shared" si="10"/>
        <v>8</v>
      </c>
      <c r="H98" s="14">
        <f t="shared" si="11"/>
        <v>7</v>
      </c>
      <c r="I98" s="4">
        <f t="shared" si="8"/>
        <v>45</v>
      </c>
      <c r="J98" s="2">
        <f t="shared" si="9"/>
        <v>20140000</v>
      </c>
      <c r="K98" s="22">
        <v>1</v>
      </c>
      <c r="N98" t="str">
        <v>M3-8-7</v>
      </c>
      <c r="O98">
        <v>45</v>
      </c>
      <c r="P98" s="19">
        <v>20140000</v>
      </c>
    </row>
    <row r="99" spans="5:16" x14ac:dyDescent="0.25">
      <c r="E99" s="1">
        <f t="shared" si="6"/>
        <v>93</v>
      </c>
      <c r="F99" s="10" t="str">
        <f t="shared" si="7"/>
        <v>M3-8-7.5</v>
      </c>
      <c r="G99" s="14">
        <f t="shared" si="10"/>
        <v>8</v>
      </c>
      <c r="H99" s="14">
        <f t="shared" si="11"/>
        <v>7.5</v>
      </c>
      <c r="I99" s="4">
        <f t="shared" si="8"/>
        <v>48</v>
      </c>
      <c r="J99" s="2">
        <f t="shared" si="9"/>
        <v>21256000</v>
      </c>
      <c r="K99" s="22">
        <v>1</v>
      </c>
      <c r="N99" t="str">
        <v>M3-8-7.5</v>
      </c>
      <c r="O99">
        <v>48</v>
      </c>
      <c r="P99" s="19">
        <v>21256000</v>
      </c>
    </row>
    <row r="100" spans="5:16" x14ac:dyDescent="0.25">
      <c r="E100" s="1">
        <f t="shared" si="6"/>
        <v>94</v>
      </c>
      <c r="F100" s="10" t="str">
        <f t="shared" si="7"/>
        <v>M3-8-8</v>
      </c>
      <c r="G100" s="14">
        <f t="shared" si="10"/>
        <v>8</v>
      </c>
      <c r="H100" s="14">
        <f t="shared" si="11"/>
        <v>8</v>
      </c>
      <c r="I100" s="4">
        <f t="shared" si="8"/>
        <v>51</v>
      </c>
      <c r="J100" s="2">
        <f t="shared" si="9"/>
        <v>22372000</v>
      </c>
      <c r="K100" s="22">
        <v>1</v>
      </c>
      <c r="N100" t="str">
        <v>M3-8-8</v>
      </c>
      <c r="O100">
        <v>51</v>
      </c>
      <c r="P100" s="19">
        <v>22372000</v>
      </c>
    </row>
    <row r="101" spans="5:16" x14ac:dyDescent="0.25">
      <c r="E101" s="1">
        <f t="shared" si="6"/>
        <v>95</v>
      </c>
      <c r="F101" s="10" t="str">
        <f t="shared" si="7"/>
        <v>M3-8-8.5</v>
      </c>
      <c r="G101" s="14">
        <f t="shared" si="10"/>
        <v>8</v>
      </c>
      <c r="H101" s="14">
        <f t="shared" si="11"/>
        <v>8.5</v>
      </c>
      <c r="I101" s="4">
        <f t="shared" si="8"/>
        <v>54</v>
      </c>
      <c r="J101" s="2">
        <f t="shared" si="9"/>
        <v>23488000</v>
      </c>
      <c r="K101" s="22">
        <v>1</v>
      </c>
      <c r="N101" t="str">
        <v>M3-8-8.5</v>
      </c>
      <c r="O101">
        <v>54</v>
      </c>
      <c r="P101" s="19">
        <v>23488000</v>
      </c>
    </row>
    <row r="102" spans="5:16" x14ac:dyDescent="0.25">
      <c r="E102" s="1">
        <f t="shared" si="6"/>
        <v>96</v>
      </c>
      <c r="F102" s="10" t="str">
        <f t="shared" si="7"/>
        <v>M3-8-9</v>
      </c>
      <c r="G102" s="14">
        <f t="shared" si="10"/>
        <v>8</v>
      </c>
      <c r="H102" s="14">
        <f t="shared" si="11"/>
        <v>9</v>
      </c>
      <c r="I102" s="4">
        <f t="shared" si="8"/>
        <v>57</v>
      </c>
      <c r="J102" s="2">
        <f t="shared" si="9"/>
        <v>24604000</v>
      </c>
      <c r="K102" s="22">
        <v>1</v>
      </c>
      <c r="N102" t="str">
        <v>M3-8-9</v>
      </c>
      <c r="O102">
        <v>57</v>
      </c>
      <c r="P102" s="19">
        <v>24604000</v>
      </c>
    </row>
    <row r="103" spans="5:16" x14ac:dyDescent="0.25">
      <c r="E103" s="1">
        <f t="shared" si="6"/>
        <v>97</v>
      </c>
      <c r="F103" s="10" t="str">
        <f t="shared" si="7"/>
        <v>M3-8-9.5</v>
      </c>
      <c r="G103" s="14">
        <f t="shared" si="10"/>
        <v>8</v>
      </c>
      <c r="H103" s="14">
        <f t="shared" si="11"/>
        <v>9.5</v>
      </c>
      <c r="I103" s="4">
        <f t="shared" si="8"/>
        <v>60</v>
      </c>
      <c r="J103" s="2">
        <f t="shared" si="9"/>
        <v>25720000</v>
      </c>
      <c r="K103" s="22">
        <v>1</v>
      </c>
      <c r="N103" t="str">
        <v>M3-8-9.5</v>
      </c>
      <c r="O103">
        <v>60</v>
      </c>
      <c r="P103" s="19">
        <v>25720000</v>
      </c>
    </row>
    <row r="104" spans="5:16" x14ac:dyDescent="0.25">
      <c r="E104" s="1">
        <f t="shared" si="6"/>
        <v>98</v>
      </c>
      <c r="F104" s="10" t="str">
        <f t="shared" si="7"/>
        <v>M3-8-10</v>
      </c>
      <c r="G104" s="14">
        <f t="shared" si="10"/>
        <v>8</v>
      </c>
      <c r="H104" s="14">
        <f t="shared" si="11"/>
        <v>10</v>
      </c>
      <c r="I104" s="4">
        <f t="shared" si="8"/>
        <v>63</v>
      </c>
      <c r="J104" s="2">
        <f t="shared" si="9"/>
        <v>26836000</v>
      </c>
      <c r="K104" s="22">
        <v>1</v>
      </c>
      <c r="N104" t="str">
        <v>M3-8-10</v>
      </c>
      <c r="O104">
        <v>63</v>
      </c>
      <c r="P104" s="19">
        <v>26836000</v>
      </c>
    </row>
    <row r="105" spans="5:16" x14ac:dyDescent="0.25">
      <c r="E105" s="1">
        <f t="shared" si="6"/>
        <v>99</v>
      </c>
      <c r="F105" s="10" t="str">
        <f t="shared" si="7"/>
        <v>M3-8-10.5</v>
      </c>
      <c r="G105" s="14">
        <f t="shared" si="10"/>
        <v>8</v>
      </c>
      <c r="H105" s="14">
        <f t="shared" si="11"/>
        <v>10.5</v>
      </c>
      <c r="I105" s="4">
        <f t="shared" si="8"/>
        <v>66</v>
      </c>
      <c r="J105" s="2">
        <f t="shared" si="9"/>
        <v>27952000</v>
      </c>
      <c r="K105" s="22">
        <v>1</v>
      </c>
      <c r="N105" t="str">
        <v>M3-8-10.5</v>
      </c>
      <c r="O105">
        <v>66</v>
      </c>
      <c r="P105" s="19">
        <v>27952000</v>
      </c>
    </row>
    <row r="106" spans="5:16" x14ac:dyDescent="0.25">
      <c r="E106" s="1">
        <f t="shared" si="6"/>
        <v>100</v>
      </c>
      <c r="F106" s="10" t="str">
        <f t="shared" si="7"/>
        <v>M3-8-11</v>
      </c>
      <c r="G106" s="14">
        <f t="shared" si="10"/>
        <v>8</v>
      </c>
      <c r="H106" s="14">
        <f t="shared" si="11"/>
        <v>11</v>
      </c>
      <c r="I106" s="4">
        <f t="shared" si="8"/>
        <v>69</v>
      </c>
      <c r="J106" s="2">
        <f t="shared" si="9"/>
        <v>29068000</v>
      </c>
      <c r="K106" s="22">
        <v>1</v>
      </c>
      <c r="N106" t="str">
        <v>M3-8-11</v>
      </c>
      <c r="O106">
        <v>69</v>
      </c>
      <c r="P106" s="19">
        <v>29068000</v>
      </c>
    </row>
    <row r="107" spans="5:16" x14ac:dyDescent="0.25">
      <c r="E107" s="1">
        <f t="shared" si="6"/>
        <v>101</v>
      </c>
      <c r="F107" s="10" t="str">
        <f t="shared" si="7"/>
        <v>M3-8-11.5</v>
      </c>
      <c r="G107" s="14">
        <f t="shared" si="10"/>
        <v>8</v>
      </c>
      <c r="H107" s="14">
        <f t="shared" si="11"/>
        <v>11.5</v>
      </c>
      <c r="I107" s="4">
        <f t="shared" si="8"/>
        <v>72</v>
      </c>
      <c r="J107" s="2">
        <f t="shared" si="9"/>
        <v>30184000</v>
      </c>
      <c r="K107" s="22">
        <v>1</v>
      </c>
      <c r="N107" t="str">
        <v>M3-8-11.5</v>
      </c>
      <c r="O107">
        <v>72</v>
      </c>
      <c r="P107" s="19">
        <v>30184000</v>
      </c>
    </row>
    <row r="108" spans="5:16" x14ac:dyDescent="0.25">
      <c r="E108" s="1">
        <f t="shared" si="6"/>
        <v>102</v>
      </c>
      <c r="F108" s="10" t="str">
        <f t="shared" si="7"/>
        <v>M3-8-12</v>
      </c>
      <c r="G108" s="14">
        <f t="shared" si="10"/>
        <v>8</v>
      </c>
      <c r="H108" s="14">
        <f t="shared" si="11"/>
        <v>12</v>
      </c>
      <c r="I108" s="4">
        <f t="shared" si="8"/>
        <v>75</v>
      </c>
      <c r="J108" s="2">
        <f t="shared" si="9"/>
        <v>31300000</v>
      </c>
      <c r="K108" s="22">
        <v>1</v>
      </c>
      <c r="N108" t="str">
        <v>M3-8-12</v>
      </c>
      <c r="O108">
        <v>75</v>
      </c>
      <c r="P108" s="19">
        <v>31300000</v>
      </c>
    </row>
    <row r="109" spans="5:16" x14ac:dyDescent="0.25">
      <c r="E109" s="1">
        <f t="shared" si="6"/>
        <v>103</v>
      </c>
      <c r="F109" s="10" t="str">
        <f t="shared" si="7"/>
        <v>M3-8-12.5</v>
      </c>
      <c r="G109" s="14">
        <f t="shared" si="10"/>
        <v>8</v>
      </c>
      <c r="H109" s="14">
        <f t="shared" si="11"/>
        <v>12.5</v>
      </c>
      <c r="I109" s="4">
        <f t="shared" si="8"/>
        <v>78</v>
      </c>
      <c r="J109" s="2">
        <f t="shared" si="9"/>
        <v>32416000</v>
      </c>
      <c r="K109" s="22">
        <v>1</v>
      </c>
      <c r="N109" t="str">
        <v>M3-8-12.5</v>
      </c>
      <c r="O109">
        <v>78</v>
      </c>
      <c r="P109" s="19">
        <v>32416000</v>
      </c>
    </row>
    <row r="110" spans="5:16" x14ac:dyDescent="0.25">
      <c r="E110" s="1">
        <f t="shared" si="6"/>
        <v>104</v>
      </c>
      <c r="F110" s="10" t="str">
        <f t="shared" si="7"/>
        <v>M3-8-13</v>
      </c>
      <c r="G110" s="14">
        <f t="shared" si="10"/>
        <v>8</v>
      </c>
      <c r="H110" s="14">
        <f t="shared" si="11"/>
        <v>13</v>
      </c>
      <c r="I110" s="4">
        <f t="shared" si="8"/>
        <v>81</v>
      </c>
      <c r="J110" s="2">
        <f t="shared" si="9"/>
        <v>33532000</v>
      </c>
      <c r="K110" s="22">
        <v>1</v>
      </c>
      <c r="N110" t="str">
        <v>M3-8-13</v>
      </c>
      <c r="O110">
        <v>81</v>
      </c>
      <c r="P110" s="19">
        <v>33532000</v>
      </c>
    </row>
    <row r="111" spans="5:16" x14ac:dyDescent="0.25">
      <c r="E111" s="1">
        <f t="shared" si="6"/>
        <v>105</v>
      </c>
      <c r="F111" s="10" t="str">
        <f t="shared" si="7"/>
        <v>M3-8-13.5</v>
      </c>
      <c r="G111" s="14">
        <f t="shared" si="10"/>
        <v>8</v>
      </c>
      <c r="H111" s="14">
        <f t="shared" si="11"/>
        <v>13.5</v>
      </c>
      <c r="I111" s="4">
        <f t="shared" si="8"/>
        <v>84</v>
      </c>
      <c r="J111" s="2">
        <f t="shared" si="9"/>
        <v>34648000</v>
      </c>
      <c r="K111" s="22">
        <v>1</v>
      </c>
      <c r="N111" t="str">
        <v>M3-8-13.5</v>
      </c>
      <c r="O111">
        <v>84</v>
      </c>
      <c r="P111" s="19">
        <v>34648000</v>
      </c>
    </row>
    <row r="112" spans="5:16" x14ac:dyDescent="0.25">
      <c r="E112" s="1">
        <f t="shared" si="6"/>
        <v>106</v>
      </c>
      <c r="F112" s="10" t="str">
        <f t="shared" si="7"/>
        <v>M3-8.5-6.5</v>
      </c>
      <c r="G112" s="14">
        <f t="shared" si="10"/>
        <v>8.5</v>
      </c>
      <c r="H112" s="14">
        <f t="shared" si="11"/>
        <v>6.5</v>
      </c>
      <c r="I112" s="4">
        <f t="shared" si="8"/>
        <v>44.4375</v>
      </c>
      <c r="J112" s="2">
        <f t="shared" si="9"/>
        <v>19930750</v>
      </c>
      <c r="K112" s="22">
        <v>1</v>
      </c>
      <c r="N112" t="str">
        <v>M3-8.5-6.5</v>
      </c>
      <c r="O112">
        <v>44.4375</v>
      </c>
      <c r="P112" s="19">
        <v>19930750</v>
      </c>
    </row>
    <row r="113" spans="5:16" x14ac:dyDescent="0.25">
      <c r="E113" s="1">
        <f t="shared" si="6"/>
        <v>107</v>
      </c>
      <c r="F113" s="10" t="str">
        <f t="shared" si="7"/>
        <v>M3-8.5-7</v>
      </c>
      <c r="G113" s="14">
        <f t="shared" si="10"/>
        <v>8.5</v>
      </c>
      <c r="H113" s="14">
        <f t="shared" si="11"/>
        <v>7</v>
      </c>
      <c r="I113" s="4">
        <f t="shared" si="8"/>
        <v>47.625</v>
      </c>
      <c r="J113" s="2">
        <f t="shared" si="9"/>
        <v>21116500</v>
      </c>
      <c r="K113" s="22">
        <v>1</v>
      </c>
      <c r="N113" t="str">
        <v>M3-8.5-7</v>
      </c>
      <c r="O113">
        <v>47.625</v>
      </c>
      <c r="P113" s="19">
        <v>21116500</v>
      </c>
    </row>
    <row r="114" spans="5:16" x14ac:dyDescent="0.25">
      <c r="E114" s="1">
        <f t="shared" si="6"/>
        <v>108</v>
      </c>
      <c r="F114" s="10" t="str">
        <f t="shared" si="7"/>
        <v>M3-8.5-7.5</v>
      </c>
      <c r="G114" s="14">
        <f t="shared" si="10"/>
        <v>8.5</v>
      </c>
      <c r="H114" s="14">
        <f t="shared" si="11"/>
        <v>7.5</v>
      </c>
      <c r="I114" s="4">
        <f t="shared" si="8"/>
        <v>50.8125</v>
      </c>
      <c r="J114" s="2">
        <f t="shared" si="9"/>
        <v>22302250</v>
      </c>
      <c r="K114" s="22">
        <v>1</v>
      </c>
      <c r="N114" t="str">
        <v>M3-8.5-7.5</v>
      </c>
      <c r="O114">
        <v>50.8125</v>
      </c>
      <c r="P114" s="19">
        <v>22302250</v>
      </c>
    </row>
    <row r="115" spans="5:16" x14ac:dyDescent="0.25">
      <c r="E115" s="1">
        <f t="shared" si="6"/>
        <v>109</v>
      </c>
      <c r="F115" s="10" t="str">
        <f t="shared" si="7"/>
        <v>M3-8.5-8</v>
      </c>
      <c r="G115" s="14">
        <f t="shared" si="10"/>
        <v>8.5</v>
      </c>
      <c r="H115" s="14">
        <f t="shared" si="11"/>
        <v>8</v>
      </c>
      <c r="I115" s="4">
        <f t="shared" si="8"/>
        <v>54</v>
      </c>
      <c r="J115" s="2">
        <f t="shared" si="9"/>
        <v>23488000</v>
      </c>
      <c r="K115" s="22">
        <v>1</v>
      </c>
      <c r="N115" t="str">
        <v>M3-8.5-8</v>
      </c>
      <c r="O115">
        <v>54</v>
      </c>
      <c r="P115" s="19">
        <v>23488000</v>
      </c>
    </row>
    <row r="116" spans="5:16" x14ac:dyDescent="0.25">
      <c r="E116" s="1">
        <f t="shared" si="6"/>
        <v>110</v>
      </c>
      <c r="F116" s="10" t="str">
        <f t="shared" si="7"/>
        <v>M3-8.5-8.5</v>
      </c>
      <c r="G116" s="14">
        <f t="shared" si="10"/>
        <v>8.5</v>
      </c>
      <c r="H116" s="14">
        <f t="shared" si="11"/>
        <v>8.5</v>
      </c>
      <c r="I116" s="4">
        <f t="shared" si="8"/>
        <v>57.1875</v>
      </c>
      <c r="J116" s="2">
        <f t="shared" si="9"/>
        <v>24673750</v>
      </c>
      <c r="K116" s="22">
        <v>1</v>
      </c>
      <c r="N116" t="str">
        <v>M3-8.5-8.5</v>
      </c>
      <c r="O116">
        <v>57.1875</v>
      </c>
      <c r="P116" s="19">
        <v>24673750</v>
      </c>
    </row>
    <row r="117" spans="5:16" x14ac:dyDescent="0.25">
      <c r="E117" s="1">
        <f t="shared" si="6"/>
        <v>111</v>
      </c>
      <c r="F117" s="10" t="str">
        <f t="shared" si="7"/>
        <v>M3-8.5-9</v>
      </c>
      <c r="G117" s="14">
        <f t="shared" si="10"/>
        <v>8.5</v>
      </c>
      <c r="H117" s="14">
        <f t="shared" si="11"/>
        <v>9</v>
      </c>
      <c r="I117" s="4">
        <f t="shared" si="8"/>
        <v>60.375</v>
      </c>
      <c r="J117" s="2">
        <f t="shared" si="9"/>
        <v>25859500</v>
      </c>
      <c r="K117" s="22">
        <v>1</v>
      </c>
      <c r="N117" t="str">
        <v>M3-8.5-9</v>
      </c>
      <c r="O117">
        <v>60.375</v>
      </c>
      <c r="P117" s="19">
        <v>25859500</v>
      </c>
    </row>
    <row r="118" spans="5:16" x14ac:dyDescent="0.25">
      <c r="E118" s="1">
        <f t="shared" si="6"/>
        <v>112</v>
      </c>
      <c r="F118" s="10" t="str">
        <f t="shared" si="7"/>
        <v>M3-8.5-9.5</v>
      </c>
      <c r="G118" s="14">
        <f t="shared" si="10"/>
        <v>8.5</v>
      </c>
      <c r="H118" s="14">
        <f t="shared" si="11"/>
        <v>9.5</v>
      </c>
      <c r="I118" s="4">
        <f t="shared" si="8"/>
        <v>63.5625</v>
      </c>
      <c r="J118" s="2">
        <f t="shared" si="9"/>
        <v>27045250</v>
      </c>
      <c r="K118" s="22">
        <v>1</v>
      </c>
      <c r="N118" t="str">
        <v>M3-8.5-9.5</v>
      </c>
      <c r="O118">
        <v>63.5625</v>
      </c>
      <c r="P118" s="19">
        <v>27045250</v>
      </c>
    </row>
    <row r="119" spans="5:16" x14ac:dyDescent="0.25">
      <c r="E119" s="1">
        <f t="shared" si="6"/>
        <v>113</v>
      </c>
      <c r="F119" s="10" t="str">
        <f t="shared" si="7"/>
        <v>M3-8.5-10</v>
      </c>
      <c r="G119" s="14">
        <f t="shared" si="10"/>
        <v>8.5</v>
      </c>
      <c r="H119" s="14">
        <f t="shared" si="11"/>
        <v>10</v>
      </c>
      <c r="I119" s="4">
        <f t="shared" si="8"/>
        <v>66.75</v>
      </c>
      <c r="J119" s="2">
        <f t="shared" si="9"/>
        <v>28231000</v>
      </c>
      <c r="K119" s="22">
        <v>1</v>
      </c>
      <c r="N119" t="str">
        <v>M3-8.5-10</v>
      </c>
      <c r="O119">
        <v>66.75</v>
      </c>
      <c r="P119" s="19">
        <v>28231000</v>
      </c>
    </row>
    <row r="120" spans="5:16" x14ac:dyDescent="0.25">
      <c r="E120" s="1">
        <f t="shared" si="6"/>
        <v>114</v>
      </c>
      <c r="F120" s="10" t="str">
        <f t="shared" si="7"/>
        <v>M3-8.5-10.5</v>
      </c>
      <c r="G120" s="14">
        <f t="shared" si="10"/>
        <v>8.5</v>
      </c>
      <c r="H120" s="14">
        <f t="shared" si="11"/>
        <v>10.5</v>
      </c>
      <c r="I120" s="4">
        <f t="shared" si="8"/>
        <v>69.9375</v>
      </c>
      <c r="J120" s="2">
        <f t="shared" si="9"/>
        <v>29416750</v>
      </c>
      <c r="K120" s="22">
        <v>1</v>
      </c>
      <c r="N120" t="str">
        <v>M3-8.5-10.5</v>
      </c>
      <c r="O120">
        <v>69.9375</v>
      </c>
      <c r="P120" s="19">
        <v>29416750</v>
      </c>
    </row>
    <row r="121" spans="5:16" x14ac:dyDescent="0.25">
      <c r="E121" s="1">
        <f t="shared" si="6"/>
        <v>115</v>
      </c>
      <c r="F121" s="10" t="str">
        <f t="shared" si="7"/>
        <v>M3-8.5-11</v>
      </c>
      <c r="G121" s="14">
        <f t="shared" si="10"/>
        <v>8.5</v>
      </c>
      <c r="H121" s="14">
        <f t="shared" si="11"/>
        <v>11</v>
      </c>
      <c r="I121" s="4">
        <f t="shared" si="8"/>
        <v>73.125</v>
      </c>
      <c r="J121" s="2">
        <f t="shared" si="9"/>
        <v>30602500</v>
      </c>
      <c r="K121" s="22">
        <v>1</v>
      </c>
      <c r="N121" t="str">
        <v>M3-8.5-11</v>
      </c>
      <c r="O121">
        <v>73.125</v>
      </c>
      <c r="P121" s="19">
        <v>30602500</v>
      </c>
    </row>
    <row r="122" spans="5:16" x14ac:dyDescent="0.25">
      <c r="E122" s="1">
        <f t="shared" si="6"/>
        <v>116</v>
      </c>
      <c r="F122" s="10" t="str">
        <f t="shared" si="7"/>
        <v>M3-8.5-11.5</v>
      </c>
      <c r="G122" s="14">
        <f t="shared" si="10"/>
        <v>8.5</v>
      </c>
      <c r="H122" s="14">
        <f t="shared" si="11"/>
        <v>11.5</v>
      </c>
      <c r="I122" s="4">
        <f t="shared" si="8"/>
        <v>76.3125</v>
      </c>
      <c r="J122" s="2">
        <f t="shared" si="9"/>
        <v>31788250</v>
      </c>
      <c r="K122" s="22">
        <v>1</v>
      </c>
      <c r="N122" t="str">
        <v>M3-8.5-11.5</v>
      </c>
      <c r="O122">
        <v>76.3125</v>
      </c>
      <c r="P122" s="19">
        <v>31788250</v>
      </c>
    </row>
    <row r="123" spans="5:16" x14ac:dyDescent="0.25">
      <c r="E123" s="1">
        <f t="shared" si="6"/>
        <v>117</v>
      </c>
      <c r="F123" s="10" t="str">
        <f t="shared" si="7"/>
        <v>M3-8.5-12</v>
      </c>
      <c r="G123" s="14">
        <f t="shared" si="10"/>
        <v>8.5</v>
      </c>
      <c r="H123" s="14">
        <f t="shared" si="11"/>
        <v>12</v>
      </c>
      <c r="I123" s="4">
        <f t="shared" si="8"/>
        <v>79.5</v>
      </c>
      <c r="J123" s="2">
        <f t="shared" si="9"/>
        <v>32974000</v>
      </c>
      <c r="K123" s="22">
        <v>1</v>
      </c>
      <c r="N123" t="str">
        <v>M3-8.5-12</v>
      </c>
      <c r="O123">
        <v>79.5</v>
      </c>
      <c r="P123" s="19">
        <v>32974000</v>
      </c>
    </row>
    <row r="124" spans="5:16" x14ac:dyDescent="0.25">
      <c r="E124" s="1">
        <f t="shared" si="6"/>
        <v>118</v>
      </c>
      <c r="F124" s="10" t="str">
        <f t="shared" si="7"/>
        <v>M3-8.5-12.5</v>
      </c>
      <c r="G124" s="14">
        <f t="shared" si="10"/>
        <v>8.5</v>
      </c>
      <c r="H124" s="14">
        <f t="shared" si="11"/>
        <v>12.5</v>
      </c>
      <c r="I124" s="4">
        <f t="shared" si="8"/>
        <v>82.6875</v>
      </c>
      <c r="J124" s="2">
        <f t="shared" si="9"/>
        <v>34159750</v>
      </c>
      <c r="K124" s="22">
        <v>1</v>
      </c>
      <c r="N124" t="str">
        <v>M3-8.5-12.5</v>
      </c>
      <c r="O124">
        <v>82.6875</v>
      </c>
      <c r="P124" s="19">
        <v>34159750</v>
      </c>
    </row>
    <row r="125" spans="5:16" x14ac:dyDescent="0.25">
      <c r="E125" s="1">
        <f t="shared" si="6"/>
        <v>119</v>
      </c>
      <c r="F125" s="10" t="str">
        <f t="shared" si="7"/>
        <v>M3-8.5-13</v>
      </c>
      <c r="G125" s="14">
        <f t="shared" si="10"/>
        <v>8.5</v>
      </c>
      <c r="H125" s="14">
        <f t="shared" si="11"/>
        <v>13</v>
      </c>
      <c r="I125" s="4">
        <f t="shared" si="8"/>
        <v>85.875</v>
      </c>
      <c r="J125" s="2">
        <f t="shared" si="9"/>
        <v>35345500</v>
      </c>
      <c r="K125" s="22">
        <v>1</v>
      </c>
      <c r="N125" t="str">
        <v>M3-8.5-13</v>
      </c>
      <c r="O125">
        <v>85.875</v>
      </c>
      <c r="P125" s="19">
        <v>35345500</v>
      </c>
    </row>
    <row r="126" spans="5:16" x14ac:dyDescent="0.25">
      <c r="E126" s="1">
        <f t="shared" si="6"/>
        <v>120</v>
      </c>
      <c r="F126" s="10" t="str">
        <f t="shared" si="7"/>
        <v>M3-8.5-13.5</v>
      </c>
      <c r="G126" s="14">
        <f t="shared" si="10"/>
        <v>8.5</v>
      </c>
      <c r="H126" s="14">
        <f t="shared" si="11"/>
        <v>13.5</v>
      </c>
      <c r="I126" s="4">
        <f t="shared" si="8"/>
        <v>89.0625</v>
      </c>
      <c r="J126" s="2">
        <f t="shared" si="9"/>
        <v>36531250</v>
      </c>
      <c r="K126" s="22">
        <v>1</v>
      </c>
      <c r="N126" t="str">
        <v>M3-8.5-13.5</v>
      </c>
      <c r="O126">
        <v>89.0625</v>
      </c>
      <c r="P126" s="19">
        <v>36531250</v>
      </c>
    </row>
    <row r="127" spans="5:16" x14ac:dyDescent="0.25">
      <c r="E127" s="1">
        <f t="shared" si="6"/>
        <v>121</v>
      </c>
      <c r="F127" s="10" t="str">
        <f t="shared" si="7"/>
        <v>M3-9-6.5</v>
      </c>
      <c r="G127" s="14">
        <f t="shared" si="10"/>
        <v>9</v>
      </c>
      <c r="H127" s="14">
        <f t="shared" si="11"/>
        <v>6.5</v>
      </c>
      <c r="I127" s="4">
        <f t="shared" si="8"/>
        <v>46.875</v>
      </c>
      <c r="J127" s="2">
        <f t="shared" si="9"/>
        <v>20837500</v>
      </c>
      <c r="K127" s="22">
        <v>1</v>
      </c>
      <c r="N127" t="str">
        <v>M3-9-6.5</v>
      </c>
      <c r="O127">
        <v>46.875</v>
      </c>
      <c r="P127" s="19">
        <v>20837500</v>
      </c>
    </row>
    <row r="128" spans="5:16" x14ac:dyDescent="0.25">
      <c r="E128" s="1">
        <f t="shared" si="6"/>
        <v>122</v>
      </c>
      <c r="F128" s="10" t="str">
        <f t="shared" si="7"/>
        <v>M3-9-7</v>
      </c>
      <c r="G128" s="14">
        <f t="shared" si="10"/>
        <v>9</v>
      </c>
      <c r="H128" s="14">
        <f t="shared" si="11"/>
        <v>7</v>
      </c>
      <c r="I128" s="4">
        <f t="shared" si="8"/>
        <v>50.25</v>
      </c>
      <c r="J128" s="2">
        <f t="shared" si="9"/>
        <v>22093000</v>
      </c>
      <c r="K128" s="22">
        <v>1</v>
      </c>
      <c r="N128" t="str">
        <v>M3-9-7</v>
      </c>
      <c r="O128">
        <v>50.25</v>
      </c>
      <c r="P128" s="19">
        <v>22093000</v>
      </c>
    </row>
    <row r="129" spans="5:16" x14ac:dyDescent="0.25">
      <c r="E129" s="1">
        <f t="shared" si="6"/>
        <v>123</v>
      </c>
      <c r="F129" s="10" t="str">
        <f t="shared" si="7"/>
        <v>M3-9-7.5</v>
      </c>
      <c r="G129" s="14">
        <f t="shared" si="10"/>
        <v>9</v>
      </c>
      <c r="H129" s="14">
        <f t="shared" si="11"/>
        <v>7.5</v>
      </c>
      <c r="I129" s="4">
        <f t="shared" si="8"/>
        <v>53.625</v>
      </c>
      <c r="J129" s="2">
        <f t="shared" si="9"/>
        <v>23348500</v>
      </c>
      <c r="K129" s="22">
        <v>1</v>
      </c>
      <c r="N129" t="str">
        <v>M3-9-7.5</v>
      </c>
      <c r="O129">
        <v>53.625</v>
      </c>
      <c r="P129" s="19">
        <v>23348500</v>
      </c>
    </row>
    <row r="130" spans="5:16" x14ac:dyDescent="0.25">
      <c r="E130" s="1">
        <f t="shared" si="6"/>
        <v>124</v>
      </c>
      <c r="F130" s="10" t="str">
        <f t="shared" si="7"/>
        <v>M3-9-8</v>
      </c>
      <c r="G130" s="14">
        <f t="shared" si="10"/>
        <v>9</v>
      </c>
      <c r="H130" s="14">
        <f t="shared" si="11"/>
        <v>8</v>
      </c>
      <c r="I130" s="4">
        <f t="shared" si="8"/>
        <v>57</v>
      </c>
      <c r="J130" s="2">
        <f t="shared" si="9"/>
        <v>24604000</v>
      </c>
      <c r="K130" s="22">
        <v>1</v>
      </c>
      <c r="N130" t="str">
        <v>M3-9-8</v>
      </c>
      <c r="O130">
        <v>57</v>
      </c>
      <c r="P130" s="19">
        <v>24604000</v>
      </c>
    </row>
    <row r="131" spans="5:16" x14ac:dyDescent="0.25">
      <c r="E131" s="1">
        <f t="shared" si="6"/>
        <v>125</v>
      </c>
      <c r="F131" s="10" t="str">
        <f t="shared" si="7"/>
        <v>M3-9-8.5</v>
      </c>
      <c r="G131" s="14">
        <f t="shared" si="10"/>
        <v>9</v>
      </c>
      <c r="H131" s="14">
        <f t="shared" si="11"/>
        <v>8.5</v>
      </c>
      <c r="I131" s="4">
        <f t="shared" si="8"/>
        <v>60.375</v>
      </c>
      <c r="J131" s="2">
        <f t="shared" si="9"/>
        <v>25859500</v>
      </c>
      <c r="K131" s="22">
        <v>1</v>
      </c>
      <c r="N131" t="str">
        <v>M3-9-8.5</v>
      </c>
      <c r="O131">
        <v>60.375</v>
      </c>
      <c r="P131" s="19">
        <v>25859500</v>
      </c>
    </row>
    <row r="132" spans="5:16" x14ac:dyDescent="0.25">
      <c r="E132" s="1">
        <f t="shared" si="6"/>
        <v>126</v>
      </c>
      <c r="F132" s="10" t="str">
        <f t="shared" si="7"/>
        <v>M3-9-9</v>
      </c>
      <c r="G132" s="14">
        <f t="shared" si="10"/>
        <v>9</v>
      </c>
      <c r="H132" s="14">
        <f t="shared" si="11"/>
        <v>9</v>
      </c>
      <c r="I132" s="4">
        <f t="shared" si="8"/>
        <v>63.75</v>
      </c>
      <c r="J132" s="2">
        <f t="shared" si="9"/>
        <v>27115000</v>
      </c>
      <c r="K132" s="22">
        <v>1</v>
      </c>
      <c r="N132" t="str">
        <v>M3-9-9</v>
      </c>
      <c r="O132">
        <v>63.75</v>
      </c>
      <c r="P132" s="19">
        <v>27115000</v>
      </c>
    </row>
    <row r="133" spans="5:16" x14ac:dyDescent="0.25">
      <c r="E133" s="1">
        <f t="shared" si="6"/>
        <v>127</v>
      </c>
      <c r="F133" s="10" t="str">
        <f t="shared" si="7"/>
        <v>M3-9-9.5</v>
      </c>
      <c r="G133" s="14">
        <f t="shared" si="10"/>
        <v>9</v>
      </c>
      <c r="H133" s="14">
        <f t="shared" si="11"/>
        <v>9.5</v>
      </c>
      <c r="I133" s="4">
        <f t="shared" si="8"/>
        <v>67.125</v>
      </c>
      <c r="J133" s="2">
        <f t="shared" si="9"/>
        <v>28370500</v>
      </c>
      <c r="K133" s="22">
        <v>1</v>
      </c>
      <c r="N133" t="str">
        <v>M3-9-9.5</v>
      </c>
      <c r="O133">
        <v>67.125</v>
      </c>
      <c r="P133" s="19">
        <v>28370500</v>
      </c>
    </row>
    <row r="134" spans="5:16" x14ac:dyDescent="0.25">
      <c r="E134" s="1">
        <f t="shared" si="6"/>
        <v>128</v>
      </c>
      <c r="F134" s="10" t="str">
        <f t="shared" si="7"/>
        <v>M3-9-10</v>
      </c>
      <c r="G134" s="14">
        <f t="shared" si="10"/>
        <v>9</v>
      </c>
      <c r="H134" s="14">
        <f t="shared" si="11"/>
        <v>10</v>
      </c>
      <c r="I134" s="4">
        <f t="shared" si="8"/>
        <v>70.5</v>
      </c>
      <c r="J134" s="2">
        <f t="shared" si="9"/>
        <v>29626000</v>
      </c>
      <c r="K134" s="22">
        <v>1</v>
      </c>
      <c r="N134" t="str">
        <v>M3-9-10</v>
      </c>
      <c r="O134">
        <v>70.5</v>
      </c>
      <c r="P134" s="19">
        <v>29626000</v>
      </c>
    </row>
    <row r="135" spans="5:16" x14ac:dyDescent="0.25">
      <c r="E135" s="1">
        <f t="shared" ref="E135:E198" si="12">ROW()-6</f>
        <v>129</v>
      </c>
      <c r="F135" s="10" t="str">
        <f t="shared" ref="F135:F198" si="13">$C$4&amp;"-"&amp;G135&amp;"-"&amp;H135</f>
        <v>M3-9-10.5</v>
      </c>
      <c r="G135" s="14">
        <f t="shared" si="10"/>
        <v>9</v>
      </c>
      <c r="H135" s="14">
        <f t="shared" si="11"/>
        <v>10.5</v>
      </c>
      <c r="I135" s="4">
        <f t="shared" ref="I135:I198" si="14">SUM((G135*H135)/4,1)*3</f>
        <v>73.875</v>
      </c>
      <c r="J135" s="2">
        <f t="shared" ref="J135:J198" si="15">ROUND(SUM(I135*$C$6,$C$5),0)</f>
        <v>30881500</v>
      </c>
      <c r="K135" s="22">
        <v>1</v>
      </c>
      <c r="N135" t="str">
        <v>M3-9-10.5</v>
      </c>
      <c r="O135">
        <v>73.875</v>
      </c>
      <c r="P135" s="19">
        <v>30881500</v>
      </c>
    </row>
    <row r="136" spans="5:16" x14ac:dyDescent="0.25">
      <c r="E136" s="1">
        <f t="shared" si="12"/>
        <v>130</v>
      </c>
      <c r="F136" s="10" t="str">
        <f t="shared" si="13"/>
        <v>M3-9-11</v>
      </c>
      <c r="G136" s="14">
        <f t="shared" ref="G136:G199" si="16">$G$3+ROUNDDOWN($E135/($I$4+1),0)*0.5</f>
        <v>9</v>
      </c>
      <c r="H136" s="14">
        <f t="shared" ref="H136:H199" si="17">IF(MOD(E136-1,$I$4+1)=0,$H$3,H135+0.5)</f>
        <v>11</v>
      </c>
      <c r="I136" s="4">
        <f t="shared" si="14"/>
        <v>77.25</v>
      </c>
      <c r="J136" s="2">
        <f t="shared" si="15"/>
        <v>32137000</v>
      </c>
      <c r="K136" s="22">
        <v>1</v>
      </c>
      <c r="N136" t="str">
        <v>M3-9-11</v>
      </c>
      <c r="O136">
        <v>77.25</v>
      </c>
      <c r="P136" s="19">
        <v>32137000</v>
      </c>
    </row>
    <row r="137" spans="5:16" x14ac:dyDescent="0.25">
      <c r="E137" s="1">
        <f t="shared" si="12"/>
        <v>131</v>
      </c>
      <c r="F137" s="10" t="str">
        <f t="shared" si="13"/>
        <v>M3-9-11.5</v>
      </c>
      <c r="G137" s="14">
        <f t="shared" si="16"/>
        <v>9</v>
      </c>
      <c r="H137" s="14">
        <f t="shared" si="17"/>
        <v>11.5</v>
      </c>
      <c r="I137" s="4">
        <f t="shared" si="14"/>
        <v>80.625</v>
      </c>
      <c r="J137" s="2">
        <f t="shared" si="15"/>
        <v>33392500</v>
      </c>
      <c r="K137" s="22">
        <v>1</v>
      </c>
      <c r="N137" t="str">
        <v>M3-9-11.5</v>
      </c>
      <c r="O137">
        <v>80.625</v>
      </c>
      <c r="P137" s="19">
        <v>33392500</v>
      </c>
    </row>
    <row r="138" spans="5:16" x14ac:dyDescent="0.25">
      <c r="E138" s="1">
        <f t="shared" si="12"/>
        <v>132</v>
      </c>
      <c r="F138" s="10" t="str">
        <f t="shared" si="13"/>
        <v>M3-9-12</v>
      </c>
      <c r="G138" s="14">
        <f t="shared" si="16"/>
        <v>9</v>
      </c>
      <c r="H138" s="14">
        <f t="shared" si="17"/>
        <v>12</v>
      </c>
      <c r="I138" s="4">
        <f t="shared" si="14"/>
        <v>84</v>
      </c>
      <c r="J138" s="2">
        <f t="shared" si="15"/>
        <v>34648000</v>
      </c>
      <c r="K138" s="22">
        <v>1</v>
      </c>
      <c r="N138" t="str">
        <v>M3-9-12</v>
      </c>
      <c r="O138">
        <v>84</v>
      </c>
      <c r="P138" s="19">
        <v>34648000</v>
      </c>
    </row>
    <row r="139" spans="5:16" x14ac:dyDescent="0.25">
      <c r="E139" s="1">
        <f t="shared" si="12"/>
        <v>133</v>
      </c>
      <c r="F139" s="10" t="str">
        <f t="shared" si="13"/>
        <v>M3-9-12.5</v>
      </c>
      <c r="G139" s="14">
        <f t="shared" si="16"/>
        <v>9</v>
      </c>
      <c r="H139" s="14">
        <f t="shared" si="17"/>
        <v>12.5</v>
      </c>
      <c r="I139" s="4">
        <f t="shared" si="14"/>
        <v>87.375</v>
      </c>
      <c r="J139" s="2">
        <f t="shared" si="15"/>
        <v>35903500</v>
      </c>
      <c r="K139" s="22">
        <v>1</v>
      </c>
      <c r="N139" t="str">
        <v>M3-9-12.5</v>
      </c>
      <c r="O139">
        <v>87.375</v>
      </c>
      <c r="P139" s="19">
        <v>35903500</v>
      </c>
    </row>
    <row r="140" spans="5:16" x14ac:dyDescent="0.25">
      <c r="E140" s="1">
        <f t="shared" si="12"/>
        <v>134</v>
      </c>
      <c r="F140" s="10" t="str">
        <f t="shared" si="13"/>
        <v>M3-9-13</v>
      </c>
      <c r="G140" s="14">
        <f t="shared" si="16"/>
        <v>9</v>
      </c>
      <c r="H140" s="14">
        <f t="shared" si="17"/>
        <v>13</v>
      </c>
      <c r="I140" s="4">
        <f t="shared" si="14"/>
        <v>90.75</v>
      </c>
      <c r="J140" s="2">
        <f t="shared" si="15"/>
        <v>37159000</v>
      </c>
      <c r="K140" s="22">
        <v>1</v>
      </c>
      <c r="N140" t="str">
        <v>M3-9-13</v>
      </c>
      <c r="O140">
        <v>90.75</v>
      </c>
      <c r="P140" s="19">
        <v>37159000</v>
      </c>
    </row>
    <row r="141" spans="5:16" x14ac:dyDescent="0.25">
      <c r="E141" s="1">
        <f t="shared" si="12"/>
        <v>135</v>
      </c>
      <c r="F141" s="10" t="str">
        <f t="shared" si="13"/>
        <v>M3-9-13.5</v>
      </c>
      <c r="G141" s="14">
        <f t="shared" si="16"/>
        <v>9</v>
      </c>
      <c r="H141" s="14">
        <f t="shared" si="17"/>
        <v>13.5</v>
      </c>
      <c r="I141" s="4">
        <f t="shared" si="14"/>
        <v>94.125</v>
      </c>
      <c r="J141" s="2">
        <f t="shared" si="15"/>
        <v>38414500</v>
      </c>
      <c r="K141" s="22">
        <v>1</v>
      </c>
      <c r="N141" t="str">
        <v>M3-9-13.5</v>
      </c>
      <c r="O141">
        <v>94.125</v>
      </c>
      <c r="P141" s="19">
        <v>38414500</v>
      </c>
    </row>
    <row r="142" spans="5:16" x14ac:dyDescent="0.25">
      <c r="E142" s="1">
        <f t="shared" si="12"/>
        <v>136</v>
      </c>
      <c r="F142" s="10" t="str">
        <f t="shared" si="13"/>
        <v>M3-9.5-6.5</v>
      </c>
      <c r="G142" s="14">
        <f t="shared" si="16"/>
        <v>9.5</v>
      </c>
      <c r="H142" s="14">
        <f t="shared" si="17"/>
        <v>6.5</v>
      </c>
      <c r="I142" s="4">
        <f t="shared" si="14"/>
        <v>49.3125</v>
      </c>
      <c r="J142" s="2">
        <f t="shared" si="15"/>
        <v>21744250</v>
      </c>
      <c r="K142" s="22">
        <v>1</v>
      </c>
      <c r="N142" t="str">
        <v>M3-9.5-6.5</v>
      </c>
      <c r="O142">
        <v>49.3125</v>
      </c>
      <c r="P142" s="19">
        <v>21744250</v>
      </c>
    </row>
    <row r="143" spans="5:16" x14ac:dyDescent="0.25">
      <c r="E143" s="1">
        <f t="shared" si="12"/>
        <v>137</v>
      </c>
      <c r="F143" s="10" t="str">
        <f t="shared" si="13"/>
        <v>M3-9.5-7</v>
      </c>
      <c r="G143" s="14">
        <f t="shared" si="16"/>
        <v>9.5</v>
      </c>
      <c r="H143" s="14">
        <f t="shared" si="17"/>
        <v>7</v>
      </c>
      <c r="I143" s="4">
        <f t="shared" si="14"/>
        <v>52.875</v>
      </c>
      <c r="J143" s="2">
        <f t="shared" si="15"/>
        <v>23069500</v>
      </c>
      <c r="K143" s="22">
        <v>1</v>
      </c>
      <c r="N143" t="str">
        <v>M3-9.5-7</v>
      </c>
      <c r="O143">
        <v>52.875</v>
      </c>
      <c r="P143" s="19">
        <v>23069500</v>
      </c>
    </row>
    <row r="144" spans="5:16" x14ac:dyDescent="0.25">
      <c r="E144" s="1">
        <f t="shared" si="12"/>
        <v>138</v>
      </c>
      <c r="F144" s="10" t="str">
        <f t="shared" si="13"/>
        <v>M3-9.5-7.5</v>
      </c>
      <c r="G144" s="14">
        <f t="shared" si="16"/>
        <v>9.5</v>
      </c>
      <c r="H144" s="14">
        <f t="shared" si="17"/>
        <v>7.5</v>
      </c>
      <c r="I144" s="4">
        <f t="shared" si="14"/>
        <v>56.4375</v>
      </c>
      <c r="J144" s="2">
        <f t="shared" si="15"/>
        <v>24394750</v>
      </c>
      <c r="K144" s="22">
        <v>1</v>
      </c>
      <c r="N144" t="str">
        <v>M3-9.5-7.5</v>
      </c>
      <c r="O144">
        <v>56.4375</v>
      </c>
      <c r="P144" s="19">
        <v>24394750</v>
      </c>
    </row>
    <row r="145" spans="5:16" x14ac:dyDescent="0.25">
      <c r="E145" s="1">
        <f t="shared" si="12"/>
        <v>139</v>
      </c>
      <c r="F145" s="10" t="str">
        <f t="shared" si="13"/>
        <v>M3-9.5-8</v>
      </c>
      <c r="G145" s="14">
        <f t="shared" si="16"/>
        <v>9.5</v>
      </c>
      <c r="H145" s="14">
        <f t="shared" si="17"/>
        <v>8</v>
      </c>
      <c r="I145" s="4">
        <f t="shared" si="14"/>
        <v>60</v>
      </c>
      <c r="J145" s="2">
        <f t="shared" si="15"/>
        <v>25720000</v>
      </c>
      <c r="K145" s="22">
        <v>1</v>
      </c>
      <c r="N145" t="str">
        <v>M3-9.5-8</v>
      </c>
      <c r="O145">
        <v>60</v>
      </c>
      <c r="P145" s="19">
        <v>25720000</v>
      </c>
    </row>
    <row r="146" spans="5:16" x14ac:dyDescent="0.25">
      <c r="E146" s="1">
        <f t="shared" si="12"/>
        <v>140</v>
      </c>
      <c r="F146" s="10" t="str">
        <f t="shared" si="13"/>
        <v>M3-9.5-8.5</v>
      </c>
      <c r="G146" s="14">
        <f t="shared" si="16"/>
        <v>9.5</v>
      </c>
      <c r="H146" s="14">
        <f t="shared" si="17"/>
        <v>8.5</v>
      </c>
      <c r="I146" s="4">
        <f t="shared" si="14"/>
        <v>63.5625</v>
      </c>
      <c r="J146" s="2">
        <f t="shared" si="15"/>
        <v>27045250</v>
      </c>
      <c r="K146" s="22">
        <v>1</v>
      </c>
      <c r="N146" t="str">
        <v>M3-9.5-8.5</v>
      </c>
      <c r="O146">
        <v>63.5625</v>
      </c>
      <c r="P146" s="19">
        <v>27045250</v>
      </c>
    </row>
    <row r="147" spans="5:16" x14ac:dyDescent="0.25">
      <c r="E147" s="1">
        <f t="shared" si="12"/>
        <v>141</v>
      </c>
      <c r="F147" s="10" t="str">
        <f t="shared" si="13"/>
        <v>M3-9.5-9</v>
      </c>
      <c r="G147" s="14">
        <f t="shared" si="16"/>
        <v>9.5</v>
      </c>
      <c r="H147" s="14">
        <f t="shared" si="17"/>
        <v>9</v>
      </c>
      <c r="I147" s="4">
        <f t="shared" si="14"/>
        <v>67.125</v>
      </c>
      <c r="J147" s="2">
        <f t="shared" si="15"/>
        <v>28370500</v>
      </c>
      <c r="K147" s="22">
        <v>1</v>
      </c>
      <c r="N147" t="str">
        <v>M3-9.5-9</v>
      </c>
      <c r="O147">
        <v>67.125</v>
      </c>
      <c r="P147" s="19">
        <v>28370500</v>
      </c>
    </row>
    <row r="148" spans="5:16" x14ac:dyDescent="0.25">
      <c r="E148" s="1">
        <f t="shared" si="12"/>
        <v>142</v>
      </c>
      <c r="F148" s="10" t="str">
        <f t="shared" si="13"/>
        <v>M3-9.5-9.5</v>
      </c>
      <c r="G148" s="14">
        <f t="shared" si="16"/>
        <v>9.5</v>
      </c>
      <c r="H148" s="14">
        <f t="shared" si="17"/>
        <v>9.5</v>
      </c>
      <c r="I148" s="4">
        <f t="shared" si="14"/>
        <v>70.6875</v>
      </c>
      <c r="J148" s="2">
        <f t="shared" si="15"/>
        <v>29695750</v>
      </c>
      <c r="K148" s="22">
        <v>1</v>
      </c>
      <c r="N148" t="str">
        <v>M3-9.5-9.5</v>
      </c>
      <c r="O148">
        <v>70.6875</v>
      </c>
      <c r="P148" s="19">
        <v>29695750</v>
      </c>
    </row>
    <row r="149" spans="5:16" x14ac:dyDescent="0.25">
      <c r="E149" s="1">
        <f t="shared" si="12"/>
        <v>143</v>
      </c>
      <c r="F149" s="10" t="str">
        <f t="shared" si="13"/>
        <v>M3-9.5-10</v>
      </c>
      <c r="G149" s="14">
        <f t="shared" si="16"/>
        <v>9.5</v>
      </c>
      <c r="H149" s="14">
        <f t="shared" si="17"/>
        <v>10</v>
      </c>
      <c r="I149" s="4">
        <f t="shared" si="14"/>
        <v>74.25</v>
      </c>
      <c r="J149" s="2">
        <f t="shared" si="15"/>
        <v>31021000</v>
      </c>
      <c r="K149" s="22">
        <v>1</v>
      </c>
      <c r="N149" t="str">
        <v>M3-9.5-10</v>
      </c>
      <c r="O149">
        <v>74.25</v>
      </c>
      <c r="P149" s="19">
        <v>31021000</v>
      </c>
    </row>
    <row r="150" spans="5:16" x14ac:dyDescent="0.25">
      <c r="E150" s="1">
        <f t="shared" si="12"/>
        <v>144</v>
      </c>
      <c r="F150" s="10" t="str">
        <f t="shared" si="13"/>
        <v>M3-9.5-10.5</v>
      </c>
      <c r="G150" s="14">
        <f t="shared" si="16"/>
        <v>9.5</v>
      </c>
      <c r="H150" s="14">
        <f t="shared" si="17"/>
        <v>10.5</v>
      </c>
      <c r="I150" s="4">
        <f t="shared" si="14"/>
        <v>77.8125</v>
      </c>
      <c r="J150" s="2">
        <f t="shared" si="15"/>
        <v>32346250</v>
      </c>
      <c r="K150" s="22">
        <v>1</v>
      </c>
      <c r="N150" t="str">
        <v>M3-9.5-10.5</v>
      </c>
      <c r="O150">
        <v>77.8125</v>
      </c>
      <c r="P150" s="19">
        <v>32346250</v>
      </c>
    </row>
    <row r="151" spans="5:16" x14ac:dyDescent="0.25">
      <c r="E151" s="1">
        <f t="shared" si="12"/>
        <v>145</v>
      </c>
      <c r="F151" s="10" t="str">
        <f t="shared" si="13"/>
        <v>M3-9.5-11</v>
      </c>
      <c r="G151" s="14">
        <f t="shared" si="16"/>
        <v>9.5</v>
      </c>
      <c r="H151" s="14">
        <f t="shared" si="17"/>
        <v>11</v>
      </c>
      <c r="I151" s="4">
        <f t="shared" si="14"/>
        <v>81.375</v>
      </c>
      <c r="J151" s="2">
        <f t="shared" si="15"/>
        <v>33671500</v>
      </c>
      <c r="K151" s="22">
        <v>1</v>
      </c>
      <c r="N151" t="str">
        <v>M3-9.5-11</v>
      </c>
      <c r="O151">
        <v>81.375</v>
      </c>
      <c r="P151" s="19">
        <v>33671500</v>
      </c>
    </row>
    <row r="152" spans="5:16" x14ac:dyDescent="0.25">
      <c r="E152" s="1">
        <f t="shared" si="12"/>
        <v>146</v>
      </c>
      <c r="F152" s="10" t="str">
        <f t="shared" si="13"/>
        <v>M3-9.5-11.5</v>
      </c>
      <c r="G152" s="14">
        <f t="shared" si="16"/>
        <v>9.5</v>
      </c>
      <c r="H152" s="14">
        <f t="shared" si="17"/>
        <v>11.5</v>
      </c>
      <c r="I152" s="4">
        <f t="shared" si="14"/>
        <v>84.9375</v>
      </c>
      <c r="J152" s="2">
        <f t="shared" si="15"/>
        <v>34996750</v>
      </c>
      <c r="K152" s="22">
        <v>1</v>
      </c>
      <c r="N152" t="str">
        <v>M3-9.5-11.5</v>
      </c>
      <c r="O152">
        <v>84.9375</v>
      </c>
      <c r="P152" s="19">
        <v>34996750</v>
      </c>
    </row>
    <row r="153" spans="5:16" x14ac:dyDescent="0.25">
      <c r="E153" s="1">
        <f t="shared" si="12"/>
        <v>147</v>
      </c>
      <c r="F153" s="10" t="str">
        <f t="shared" si="13"/>
        <v>M3-9.5-12</v>
      </c>
      <c r="G153" s="14">
        <f t="shared" si="16"/>
        <v>9.5</v>
      </c>
      <c r="H153" s="14">
        <f t="shared" si="17"/>
        <v>12</v>
      </c>
      <c r="I153" s="4">
        <f t="shared" si="14"/>
        <v>88.5</v>
      </c>
      <c r="J153" s="2">
        <f t="shared" si="15"/>
        <v>36322000</v>
      </c>
      <c r="K153" s="22">
        <v>1</v>
      </c>
      <c r="N153" t="str">
        <v>M3-9.5-12</v>
      </c>
      <c r="O153">
        <v>88.5</v>
      </c>
      <c r="P153" s="19">
        <v>36322000</v>
      </c>
    </row>
    <row r="154" spans="5:16" x14ac:dyDescent="0.25">
      <c r="E154" s="1">
        <f t="shared" si="12"/>
        <v>148</v>
      </c>
      <c r="F154" s="10" t="str">
        <f t="shared" si="13"/>
        <v>M3-9.5-12.5</v>
      </c>
      <c r="G154" s="14">
        <f t="shared" si="16"/>
        <v>9.5</v>
      </c>
      <c r="H154" s="14">
        <f t="shared" si="17"/>
        <v>12.5</v>
      </c>
      <c r="I154" s="4">
        <f t="shared" si="14"/>
        <v>92.0625</v>
      </c>
      <c r="J154" s="2">
        <f t="shared" si="15"/>
        <v>37647250</v>
      </c>
      <c r="K154" s="22">
        <v>1</v>
      </c>
      <c r="N154" t="str">
        <v>M3-9.5-12.5</v>
      </c>
      <c r="O154">
        <v>92.0625</v>
      </c>
      <c r="P154" s="19">
        <v>37647250</v>
      </c>
    </row>
    <row r="155" spans="5:16" x14ac:dyDescent="0.25">
      <c r="E155" s="1">
        <f t="shared" si="12"/>
        <v>149</v>
      </c>
      <c r="F155" s="10" t="str">
        <f t="shared" si="13"/>
        <v>M3-9.5-13</v>
      </c>
      <c r="G155" s="14">
        <f t="shared" si="16"/>
        <v>9.5</v>
      </c>
      <c r="H155" s="14">
        <f t="shared" si="17"/>
        <v>13</v>
      </c>
      <c r="I155" s="4">
        <f t="shared" si="14"/>
        <v>95.625</v>
      </c>
      <c r="J155" s="2">
        <f t="shared" si="15"/>
        <v>38972500</v>
      </c>
      <c r="K155" s="22">
        <v>1</v>
      </c>
      <c r="N155" t="str">
        <v>M3-9.5-13</v>
      </c>
      <c r="O155">
        <v>95.625</v>
      </c>
      <c r="P155" s="19">
        <v>38972500</v>
      </c>
    </row>
    <row r="156" spans="5:16" x14ac:dyDescent="0.25">
      <c r="E156" s="1">
        <f t="shared" si="12"/>
        <v>150</v>
      </c>
      <c r="F156" s="10" t="str">
        <f t="shared" si="13"/>
        <v>M3-9.5-13.5</v>
      </c>
      <c r="G156" s="14">
        <f t="shared" si="16"/>
        <v>9.5</v>
      </c>
      <c r="H156" s="14">
        <f t="shared" si="17"/>
        <v>13.5</v>
      </c>
      <c r="I156" s="4">
        <f t="shared" si="14"/>
        <v>99.1875</v>
      </c>
      <c r="J156" s="2">
        <f t="shared" si="15"/>
        <v>40297750</v>
      </c>
      <c r="K156" s="22">
        <v>1</v>
      </c>
      <c r="N156" t="str">
        <v>M3-9.5-13.5</v>
      </c>
      <c r="O156">
        <v>99.1875</v>
      </c>
      <c r="P156" s="19">
        <v>40297750</v>
      </c>
    </row>
    <row r="157" spans="5:16" x14ac:dyDescent="0.25">
      <c r="E157" s="1">
        <f t="shared" si="12"/>
        <v>151</v>
      </c>
      <c r="F157" s="10" t="str">
        <f t="shared" si="13"/>
        <v>M3-10-6.5</v>
      </c>
      <c r="G157" s="14">
        <f t="shared" si="16"/>
        <v>10</v>
      </c>
      <c r="H157" s="14">
        <f t="shared" si="17"/>
        <v>6.5</v>
      </c>
      <c r="I157" s="4">
        <f t="shared" si="14"/>
        <v>51.75</v>
      </c>
      <c r="J157" s="2">
        <f t="shared" si="15"/>
        <v>22651000</v>
      </c>
      <c r="K157" s="22">
        <v>1</v>
      </c>
      <c r="N157" t="str">
        <v>M3-10-6.5</v>
      </c>
      <c r="O157">
        <v>51.75</v>
      </c>
      <c r="P157" s="19">
        <v>22651000</v>
      </c>
    </row>
    <row r="158" spans="5:16" x14ac:dyDescent="0.25">
      <c r="E158" s="1">
        <f t="shared" si="12"/>
        <v>152</v>
      </c>
      <c r="F158" s="10" t="str">
        <f t="shared" si="13"/>
        <v>M3-10-7</v>
      </c>
      <c r="G158" s="14">
        <f t="shared" si="16"/>
        <v>10</v>
      </c>
      <c r="H158" s="14">
        <f t="shared" si="17"/>
        <v>7</v>
      </c>
      <c r="I158" s="4">
        <f t="shared" si="14"/>
        <v>55.5</v>
      </c>
      <c r="J158" s="2">
        <f t="shared" si="15"/>
        <v>24046000</v>
      </c>
      <c r="K158" s="22">
        <v>1</v>
      </c>
      <c r="N158" t="str">
        <v>M3-10-7</v>
      </c>
      <c r="O158">
        <v>55.5</v>
      </c>
      <c r="P158" s="19">
        <v>24046000</v>
      </c>
    </row>
    <row r="159" spans="5:16" x14ac:dyDescent="0.25">
      <c r="E159" s="1">
        <f t="shared" si="12"/>
        <v>153</v>
      </c>
      <c r="F159" s="10" t="str">
        <f t="shared" si="13"/>
        <v>M3-10-7.5</v>
      </c>
      <c r="G159" s="14">
        <f t="shared" si="16"/>
        <v>10</v>
      </c>
      <c r="H159" s="14">
        <f t="shared" si="17"/>
        <v>7.5</v>
      </c>
      <c r="I159" s="4">
        <f t="shared" si="14"/>
        <v>59.25</v>
      </c>
      <c r="J159" s="2">
        <f t="shared" si="15"/>
        <v>25441000</v>
      </c>
      <c r="K159" s="22">
        <v>1</v>
      </c>
      <c r="N159" t="str">
        <v>M3-10-7.5</v>
      </c>
      <c r="O159">
        <v>59.25</v>
      </c>
      <c r="P159" s="19">
        <v>25441000</v>
      </c>
    </row>
    <row r="160" spans="5:16" x14ac:dyDescent="0.25">
      <c r="E160" s="1">
        <f t="shared" si="12"/>
        <v>154</v>
      </c>
      <c r="F160" s="10" t="str">
        <f t="shared" si="13"/>
        <v>M3-10-8</v>
      </c>
      <c r="G160" s="14">
        <f t="shared" si="16"/>
        <v>10</v>
      </c>
      <c r="H160" s="14">
        <f t="shared" si="17"/>
        <v>8</v>
      </c>
      <c r="I160" s="4">
        <f t="shared" si="14"/>
        <v>63</v>
      </c>
      <c r="J160" s="2">
        <f t="shared" si="15"/>
        <v>26836000</v>
      </c>
      <c r="K160" s="22">
        <v>1</v>
      </c>
      <c r="N160" t="str">
        <v>M3-10-8</v>
      </c>
      <c r="O160">
        <v>63</v>
      </c>
      <c r="P160" s="19">
        <v>26836000</v>
      </c>
    </row>
    <row r="161" spans="5:16" x14ac:dyDescent="0.25">
      <c r="E161" s="1">
        <f t="shared" si="12"/>
        <v>155</v>
      </c>
      <c r="F161" s="10" t="str">
        <f t="shared" si="13"/>
        <v>M3-10-8.5</v>
      </c>
      <c r="G161" s="14">
        <f t="shared" si="16"/>
        <v>10</v>
      </c>
      <c r="H161" s="14">
        <f t="shared" si="17"/>
        <v>8.5</v>
      </c>
      <c r="I161" s="4">
        <f t="shared" si="14"/>
        <v>66.75</v>
      </c>
      <c r="J161" s="2">
        <f t="shared" si="15"/>
        <v>28231000</v>
      </c>
      <c r="K161" s="22">
        <v>1</v>
      </c>
      <c r="N161" t="str">
        <v>M3-10-8.5</v>
      </c>
      <c r="O161">
        <v>66.75</v>
      </c>
      <c r="P161" s="19">
        <v>28231000</v>
      </c>
    </row>
    <row r="162" spans="5:16" x14ac:dyDescent="0.25">
      <c r="E162" s="1">
        <f t="shared" si="12"/>
        <v>156</v>
      </c>
      <c r="F162" s="10" t="str">
        <f t="shared" si="13"/>
        <v>M3-10-9</v>
      </c>
      <c r="G162" s="14">
        <f t="shared" si="16"/>
        <v>10</v>
      </c>
      <c r="H162" s="14">
        <f t="shared" si="17"/>
        <v>9</v>
      </c>
      <c r="I162" s="4">
        <f t="shared" si="14"/>
        <v>70.5</v>
      </c>
      <c r="J162" s="2">
        <f t="shared" si="15"/>
        <v>29626000</v>
      </c>
      <c r="K162" s="22">
        <v>1</v>
      </c>
      <c r="N162" t="str">
        <v>M3-10-9</v>
      </c>
      <c r="O162">
        <v>70.5</v>
      </c>
      <c r="P162" s="19">
        <v>29626000</v>
      </c>
    </row>
    <row r="163" spans="5:16" x14ac:dyDescent="0.25">
      <c r="E163" s="1">
        <f t="shared" si="12"/>
        <v>157</v>
      </c>
      <c r="F163" s="10" t="str">
        <f t="shared" si="13"/>
        <v>M3-10-9.5</v>
      </c>
      <c r="G163" s="14">
        <f t="shared" si="16"/>
        <v>10</v>
      </c>
      <c r="H163" s="14">
        <f t="shared" si="17"/>
        <v>9.5</v>
      </c>
      <c r="I163" s="4">
        <f t="shared" si="14"/>
        <v>74.25</v>
      </c>
      <c r="J163" s="2">
        <f t="shared" si="15"/>
        <v>31021000</v>
      </c>
      <c r="K163" s="22">
        <v>1</v>
      </c>
      <c r="N163" t="str">
        <v>M3-10-9.5</v>
      </c>
      <c r="O163">
        <v>74.25</v>
      </c>
      <c r="P163" s="19">
        <v>31021000</v>
      </c>
    </row>
    <row r="164" spans="5:16" x14ac:dyDescent="0.25">
      <c r="E164" s="1">
        <f t="shared" si="12"/>
        <v>158</v>
      </c>
      <c r="F164" s="10" t="str">
        <f t="shared" si="13"/>
        <v>M3-10-10</v>
      </c>
      <c r="G164" s="14">
        <f t="shared" si="16"/>
        <v>10</v>
      </c>
      <c r="H164" s="14">
        <f t="shared" si="17"/>
        <v>10</v>
      </c>
      <c r="I164" s="4">
        <f t="shared" si="14"/>
        <v>78</v>
      </c>
      <c r="J164" s="2">
        <f t="shared" si="15"/>
        <v>32416000</v>
      </c>
      <c r="K164" s="22">
        <v>1</v>
      </c>
      <c r="N164" t="str">
        <v>M3-10-10</v>
      </c>
      <c r="O164">
        <v>78</v>
      </c>
      <c r="P164" s="19">
        <v>32416000</v>
      </c>
    </row>
    <row r="165" spans="5:16" x14ac:dyDescent="0.25">
      <c r="E165" s="1">
        <f t="shared" si="12"/>
        <v>159</v>
      </c>
      <c r="F165" s="10" t="str">
        <f t="shared" si="13"/>
        <v>M3-10-10.5</v>
      </c>
      <c r="G165" s="14">
        <f t="shared" si="16"/>
        <v>10</v>
      </c>
      <c r="H165" s="14">
        <f t="shared" si="17"/>
        <v>10.5</v>
      </c>
      <c r="I165" s="4">
        <f t="shared" si="14"/>
        <v>81.75</v>
      </c>
      <c r="J165" s="2">
        <f t="shared" si="15"/>
        <v>33811000</v>
      </c>
      <c r="K165" s="22">
        <v>1</v>
      </c>
      <c r="N165" t="str">
        <v>M3-10-10.5</v>
      </c>
      <c r="O165">
        <v>81.75</v>
      </c>
      <c r="P165" s="19">
        <v>33811000</v>
      </c>
    </row>
    <row r="166" spans="5:16" x14ac:dyDescent="0.25">
      <c r="E166" s="1">
        <f t="shared" si="12"/>
        <v>160</v>
      </c>
      <c r="F166" s="10" t="str">
        <f t="shared" si="13"/>
        <v>M3-10-11</v>
      </c>
      <c r="G166" s="14">
        <f t="shared" si="16"/>
        <v>10</v>
      </c>
      <c r="H166" s="14">
        <f t="shared" si="17"/>
        <v>11</v>
      </c>
      <c r="I166" s="4">
        <f t="shared" si="14"/>
        <v>85.5</v>
      </c>
      <c r="J166" s="2">
        <f t="shared" si="15"/>
        <v>35206000</v>
      </c>
      <c r="K166" s="22">
        <v>1</v>
      </c>
      <c r="N166" t="str">
        <v>M3-10-11</v>
      </c>
      <c r="O166">
        <v>85.5</v>
      </c>
      <c r="P166" s="19">
        <v>35206000</v>
      </c>
    </row>
    <row r="167" spans="5:16" x14ac:dyDescent="0.25">
      <c r="E167" s="1">
        <f t="shared" si="12"/>
        <v>161</v>
      </c>
      <c r="F167" s="10" t="str">
        <f t="shared" si="13"/>
        <v>M3-10-11.5</v>
      </c>
      <c r="G167" s="14">
        <f t="shared" si="16"/>
        <v>10</v>
      </c>
      <c r="H167" s="14">
        <f t="shared" si="17"/>
        <v>11.5</v>
      </c>
      <c r="I167" s="4">
        <f t="shared" si="14"/>
        <v>89.25</v>
      </c>
      <c r="J167" s="2">
        <f t="shared" si="15"/>
        <v>36601000</v>
      </c>
      <c r="K167" s="22">
        <v>1</v>
      </c>
      <c r="N167" t="str">
        <v>M3-10-11.5</v>
      </c>
      <c r="O167">
        <v>89.25</v>
      </c>
      <c r="P167" s="19">
        <v>36601000</v>
      </c>
    </row>
    <row r="168" spans="5:16" x14ac:dyDescent="0.25">
      <c r="E168" s="1">
        <f t="shared" si="12"/>
        <v>162</v>
      </c>
      <c r="F168" s="10" t="str">
        <f t="shared" si="13"/>
        <v>M3-10-12</v>
      </c>
      <c r="G168" s="14">
        <f t="shared" si="16"/>
        <v>10</v>
      </c>
      <c r="H168" s="14">
        <f t="shared" si="17"/>
        <v>12</v>
      </c>
      <c r="I168" s="4">
        <f t="shared" si="14"/>
        <v>93</v>
      </c>
      <c r="J168" s="2">
        <f t="shared" si="15"/>
        <v>37996000</v>
      </c>
      <c r="K168" s="22">
        <v>1</v>
      </c>
      <c r="N168" t="str">
        <v>M3-10-12</v>
      </c>
      <c r="O168">
        <v>93</v>
      </c>
      <c r="P168" s="19">
        <v>37996000</v>
      </c>
    </row>
    <row r="169" spans="5:16" x14ac:dyDescent="0.25">
      <c r="E169" s="1">
        <f t="shared" si="12"/>
        <v>163</v>
      </c>
      <c r="F169" s="10" t="str">
        <f t="shared" si="13"/>
        <v>M3-10-12.5</v>
      </c>
      <c r="G169" s="14">
        <f t="shared" si="16"/>
        <v>10</v>
      </c>
      <c r="H169" s="14">
        <f t="shared" si="17"/>
        <v>12.5</v>
      </c>
      <c r="I169" s="4">
        <f t="shared" si="14"/>
        <v>96.75</v>
      </c>
      <c r="J169" s="2">
        <f t="shared" si="15"/>
        <v>39391000</v>
      </c>
      <c r="K169" s="22">
        <v>1</v>
      </c>
      <c r="N169" t="str">
        <v>M3-10-12.5</v>
      </c>
      <c r="O169">
        <v>96.75</v>
      </c>
      <c r="P169" s="19">
        <v>39391000</v>
      </c>
    </row>
    <row r="170" spans="5:16" x14ac:dyDescent="0.25">
      <c r="E170" s="1">
        <f t="shared" si="12"/>
        <v>164</v>
      </c>
      <c r="F170" s="10" t="str">
        <f t="shared" si="13"/>
        <v>M3-10-13</v>
      </c>
      <c r="G170" s="14">
        <f t="shared" si="16"/>
        <v>10</v>
      </c>
      <c r="H170" s="14">
        <f t="shared" si="17"/>
        <v>13</v>
      </c>
      <c r="I170" s="4">
        <f t="shared" si="14"/>
        <v>100.5</v>
      </c>
      <c r="J170" s="2">
        <f t="shared" si="15"/>
        <v>40786000</v>
      </c>
      <c r="K170" s="22">
        <v>1</v>
      </c>
      <c r="N170" t="str">
        <v>M3-10-13</v>
      </c>
      <c r="O170">
        <v>100.5</v>
      </c>
      <c r="P170" s="19">
        <v>40786000</v>
      </c>
    </row>
    <row r="171" spans="5:16" x14ac:dyDescent="0.25">
      <c r="E171" s="1">
        <f t="shared" si="12"/>
        <v>165</v>
      </c>
      <c r="F171" s="10" t="str">
        <f t="shared" si="13"/>
        <v>M3-10-13.5</v>
      </c>
      <c r="G171" s="14">
        <f t="shared" si="16"/>
        <v>10</v>
      </c>
      <c r="H171" s="14">
        <f t="shared" si="17"/>
        <v>13.5</v>
      </c>
      <c r="I171" s="4">
        <f t="shared" si="14"/>
        <v>104.25</v>
      </c>
      <c r="J171" s="2">
        <f t="shared" si="15"/>
        <v>42181000</v>
      </c>
      <c r="K171" s="22">
        <v>1</v>
      </c>
      <c r="N171" t="str">
        <v>M3-10-13.5</v>
      </c>
      <c r="O171">
        <v>104.25</v>
      </c>
      <c r="P171" s="19">
        <v>42181000</v>
      </c>
    </row>
    <row r="172" spans="5:16" x14ac:dyDescent="0.25">
      <c r="E172" s="1">
        <f t="shared" si="12"/>
        <v>166</v>
      </c>
      <c r="F172" s="10" t="str">
        <f t="shared" si="13"/>
        <v>M3-10.5-6.5</v>
      </c>
      <c r="G172" s="14">
        <f t="shared" si="16"/>
        <v>10.5</v>
      </c>
      <c r="H172" s="14">
        <f t="shared" si="17"/>
        <v>6.5</v>
      </c>
      <c r="I172" s="4">
        <f t="shared" si="14"/>
        <v>54.1875</v>
      </c>
      <c r="J172" s="2">
        <f t="shared" si="15"/>
        <v>23557750</v>
      </c>
      <c r="K172" s="22">
        <v>1</v>
      </c>
      <c r="N172" t="str">
        <v>M3-10.5-6.5</v>
      </c>
      <c r="O172">
        <v>54.1875</v>
      </c>
      <c r="P172" s="19">
        <v>23557750</v>
      </c>
    </row>
    <row r="173" spans="5:16" x14ac:dyDescent="0.25">
      <c r="E173" s="1">
        <f t="shared" si="12"/>
        <v>167</v>
      </c>
      <c r="F173" s="10" t="str">
        <f t="shared" si="13"/>
        <v>M3-10.5-7</v>
      </c>
      <c r="G173" s="14">
        <f t="shared" si="16"/>
        <v>10.5</v>
      </c>
      <c r="H173" s="14">
        <f t="shared" si="17"/>
        <v>7</v>
      </c>
      <c r="I173" s="4">
        <f t="shared" si="14"/>
        <v>58.125</v>
      </c>
      <c r="J173" s="2">
        <f t="shared" si="15"/>
        <v>25022500</v>
      </c>
      <c r="K173" s="22">
        <v>1</v>
      </c>
      <c r="N173" t="str">
        <v>M3-10.5-7</v>
      </c>
      <c r="O173">
        <v>58.125</v>
      </c>
      <c r="P173" s="19">
        <v>25022500</v>
      </c>
    </row>
    <row r="174" spans="5:16" x14ac:dyDescent="0.25">
      <c r="E174" s="1">
        <f t="shared" si="12"/>
        <v>168</v>
      </c>
      <c r="F174" s="10" t="str">
        <f t="shared" si="13"/>
        <v>M3-10.5-7.5</v>
      </c>
      <c r="G174" s="14">
        <f t="shared" si="16"/>
        <v>10.5</v>
      </c>
      <c r="H174" s="14">
        <f t="shared" si="17"/>
        <v>7.5</v>
      </c>
      <c r="I174" s="4">
        <f t="shared" si="14"/>
        <v>62.0625</v>
      </c>
      <c r="J174" s="2">
        <f t="shared" si="15"/>
        <v>26487250</v>
      </c>
      <c r="K174" s="22">
        <v>1</v>
      </c>
      <c r="N174" t="str">
        <v>M3-10.5-7.5</v>
      </c>
      <c r="O174">
        <v>62.0625</v>
      </c>
      <c r="P174" s="19">
        <v>26487250</v>
      </c>
    </row>
    <row r="175" spans="5:16" x14ac:dyDescent="0.25">
      <c r="E175" s="1">
        <f t="shared" si="12"/>
        <v>169</v>
      </c>
      <c r="F175" s="10" t="str">
        <f t="shared" si="13"/>
        <v>M3-10.5-8</v>
      </c>
      <c r="G175" s="14">
        <f t="shared" si="16"/>
        <v>10.5</v>
      </c>
      <c r="H175" s="14">
        <f t="shared" si="17"/>
        <v>8</v>
      </c>
      <c r="I175" s="4">
        <f t="shared" si="14"/>
        <v>66</v>
      </c>
      <c r="J175" s="2">
        <f t="shared" si="15"/>
        <v>27952000</v>
      </c>
      <c r="K175" s="22">
        <v>1</v>
      </c>
      <c r="N175" t="str">
        <v>M3-10.5-8</v>
      </c>
      <c r="O175">
        <v>66</v>
      </c>
      <c r="P175" s="19">
        <v>27952000</v>
      </c>
    </row>
    <row r="176" spans="5:16" x14ac:dyDescent="0.25">
      <c r="E176" s="1">
        <f t="shared" si="12"/>
        <v>170</v>
      </c>
      <c r="F176" s="10" t="str">
        <f t="shared" si="13"/>
        <v>M3-10.5-8.5</v>
      </c>
      <c r="G176" s="14">
        <f t="shared" si="16"/>
        <v>10.5</v>
      </c>
      <c r="H176" s="14">
        <f t="shared" si="17"/>
        <v>8.5</v>
      </c>
      <c r="I176" s="4">
        <f t="shared" si="14"/>
        <v>69.9375</v>
      </c>
      <c r="J176" s="2">
        <f t="shared" si="15"/>
        <v>29416750</v>
      </c>
      <c r="K176" s="22">
        <v>1</v>
      </c>
      <c r="N176" t="str">
        <v>M3-10.5-8.5</v>
      </c>
      <c r="O176">
        <v>69.9375</v>
      </c>
      <c r="P176" s="19">
        <v>29416750</v>
      </c>
    </row>
    <row r="177" spans="5:16" x14ac:dyDescent="0.25">
      <c r="E177" s="1">
        <f t="shared" si="12"/>
        <v>171</v>
      </c>
      <c r="F177" s="10" t="str">
        <f t="shared" si="13"/>
        <v>M3-10.5-9</v>
      </c>
      <c r="G177" s="14">
        <f t="shared" si="16"/>
        <v>10.5</v>
      </c>
      <c r="H177" s="14">
        <f t="shared" si="17"/>
        <v>9</v>
      </c>
      <c r="I177" s="4">
        <f t="shared" si="14"/>
        <v>73.875</v>
      </c>
      <c r="J177" s="2">
        <f t="shared" si="15"/>
        <v>30881500</v>
      </c>
      <c r="K177" s="22">
        <v>1</v>
      </c>
      <c r="N177" t="str">
        <v>M3-10.5-9</v>
      </c>
      <c r="O177">
        <v>73.875</v>
      </c>
      <c r="P177" s="19">
        <v>30881500</v>
      </c>
    </row>
    <row r="178" spans="5:16" x14ac:dyDescent="0.25">
      <c r="E178" s="1">
        <f t="shared" si="12"/>
        <v>172</v>
      </c>
      <c r="F178" s="10" t="str">
        <f t="shared" si="13"/>
        <v>M3-10.5-9.5</v>
      </c>
      <c r="G178" s="14">
        <f t="shared" si="16"/>
        <v>10.5</v>
      </c>
      <c r="H178" s="14">
        <f t="shared" si="17"/>
        <v>9.5</v>
      </c>
      <c r="I178" s="4">
        <f t="shared" si="14"/>
        <v>77.8125</v>
      </c>
      <c r="J178" s="2">
        <f t="shared" si="15"/>
        <v>32346250</v>
      </c>
      <c r="K178" s="22">
        <v>1</v>
      </c>
      <c r="N178" t="str">
        <v>M3-10.5-9.5</v>
      </c>
      <c r="O178">
        <v>77.8125</v>
      </c>
      <c r="P178" s="19">
        <v>32346250</v>
      </c>
    </row>
    <row r="179" spans="5:16" x14ac:dyDescent="0.25">
      <c r="E179" s="1">
        <f t="shared" si="12"/>
        <v>173</v>
      </c>
      <c r="F179" s="10" t="str">
        <f t="shared" si="13"/>
        <v>M3-10.5-10</v>
      </c>
      <c r="G179" s="14">
        <f t="shared" si="16"/>
        <v>10.5</v>
      </c>
      <c r="H179" s="14">
        <f t="shared" si="17"/>
        <v>10</v>
      </c>
      <c r="I179" s="4">
        <f t="shared" si="14"/>
        <v>81.75</v>
      </c>
      <c r="J179" s="2">
        <f t="shared" si="15"/>
        <v>33811000</v>
      </c>
      <c r="K179" s="22">
        <v>1</v>
      </c>
      <c r="N179" t="str">
        <v>M3-10.5-10</v>
      </c>
      <c r="O179">
        <v>81.75</v>
      </c>
      <c r="P179" s="19">
        <v>33811000</v>
      </c>
    </row>
    <row r="180" spans="5:16" x14ac:dyDescent="0.25">
      <c r="E180" s="1">
        <f t="shared" si="12"/>
        <v>174</v>
      </c>
      <c r="F180" s="10" t="str">
        <f t="shared" si="13"/>
        <v>M3-10.5-10.5</v>
      </c>
      <c r="G180" s="14">
        <f t="shared" si="16"/>
        <v>10.5</v>
      </c>
      <c r="H180" s="14">
        <f t="shared" si="17"/>
        <v>10.5</v>
      </c>
      <c r="I180" s="4">
        <f t="shared" si="14"/>
        <v>85.6875</v>
      </c>
      <c r="J180" s="2">
        <f t="shared" si="15"/>
        <v>35275750</v>
      </c>
      <c r="K180" s="22">
        <v>1</v>
      </c>
      <c r="N180" t="str">
        <v>M3-10.5-10.5</v>
      </c>
      <c r="O180">
        <v>85.6875</v>
      </c>
      <c r="P180" s="19">
        <v>35275750</v>
      </c>
    </row>
    <row r="181" spans="5:16" x14ac:dyDescent="0.25">
      <c r="E181" s="1">
        <f t="shared" si="12"/>
        <v>175</v>
      </c>
      <c r="F181" s="10" t="str">
        <f t="shared" si="13"/>
        <v>M3-10.5-11</v>
      </c>
      <c r="G181" s="14">
        <f t="shared" si="16"/>
        <v>10.5</v>
      </c>
      <c r="H181" s="14">
        <f t="shared" si="17"/>
        <v>11</v>
      </c>
      <c r="I181" s="4">
        <f t="shared" si="14"/>
        <v>89.625</v>
      </c>
      <c r="J181" s="2">
        <f t="shared" si="15"/>
        <v>36740500</v>
      </c>
      <c r="K181" s="22">
        <v>1</v>
      </c>
      <c r="N181" t="str">
        <v>M3-10.5-11</v>
      </c>
      <c r="O181">
        <v>89.625</v>
      </c>
      <c r="P181" s="19">
        <v>36740500</v>
      </c>
    </row>
    <row r="182" spans="5:16" x14ac:dyDescent="0.25">
      <c r="E182" s="1">
        <f t="shared" si="12"/>
        <v>176</v>
      </c>
      <c r="F182" s="10" t="str">
        <f t="shared" si="13"/>
        <v>M3-10.5-11.5</v>
      </c>
      <c r="G182" s="14">
        <f t="shared" si="16"/>
        <v>10.5</v>
      </c>
      <c r="H182" s="14">
        <f t="shared" si="17"/>
        <v>11.5</v>
      </c>
      <c r="I182" s="4">
        <f t="shared" si="14"/>
        <v>93.5625</v>
      </c>
      <c r="J182" s="2">
        <f t="shared" si="15"/>
        <v>38205250</v>
      </c>
      <c r="K182" s="22">
        <v>1</v>
      </c>
      <c r="N182" t="str">
        <v>M3-10.5-11.5</v>
      </c>
      <c r="O182">
        <v>93.5625</v>
      </c>
      <c r="P182" s="19">
        <v>38205250</v>
      </c>
    </row>
    <row r="183" spans="5:16" x14ac:dyDescent="0.25">
      <c r="E183" s="1">
        <f t="shared" si="12"/>
        <v>177</v>
      </c>
      <c r="F183" s="10" t="str">
        <f t="shared" si="13"/>
        <v>M3-10.5-12</v>
      </c>
      <c r="G183" s="14">
        <f t="shared" si="16"/>
        <v>10.5</v>
      </c>
      <c r="H183" s="14">
        <f t="shared" si="17"/>
        <v>12</v>
      </c>
      <c r="I183" s="4">
        <f t="shared" si="14"/>
        <v>97.5</v>
      </c>
      <c r="J183" s="2">
        <f t="shared" si="15"/>
        <v>39670000</v>
      </c>
      <c r="K183" s="22">
        <v>1</v>
      </c>
      <c r="N183" t="str">
        <v>M3-10.5-12</v>
      </c>
      <c r="O183">
        <v>97.5</v>
      </c>
      <c r="P183" s="19">
        <v>39670000</v>
      </c>
    </row>
    <row r="184" spans="5:16" x14ac:dyDescent="0.25">
      <c r="E184" s="1">
        <f t="shared" si="12"/>
        <v>178</v>
      </c>
      <c r="F184" s="10" t="str">
        <f t="shared" si="13"/>
        <v>M3-10.5-12.5</v>
      </c>
      <c r="G184" s="14">
        <f t="shared" si="16"/>
        <v>10.5</v>
      </c>
      <c r="H184" s="14">
        <f t="shared" si="17"/>
        <v>12.5</v>
      </c>
      <c r="I184" s="4">
        <f t="shared" si="14"/>
        <v>101.4375</v>
      </c>
      <c r="J184" s="2">
        <f t="shared" si="15"/>
        <v>41134750</v>
      </c>
      <c r="K184" s="22">
        <v>1</v>
      </c>
      <c r="N184" t="str">
        <v>M3-10.5-12.5</v>
      </c>
      <c r="O184">
        <v>101.4375</v>
      </c>
      <c r="P184" s="19">
        <v>41134750</v>
      </c>
    </row>
    <row r="185" spans="5:16" x14ac:dyDescent="0.25">
      <c r="E185" s="1">
        <f t="shared" si="12"/>
        <v>179</v>
      </c>
      <c r="F185" s="10" t="str">
        <f t="shared" si="13"/>
        <v>M3-10.5-13</v>
      </c>
      <c r="G185" s="14">
        <f t="shared" si="16"/>
        <v>10.5</v>
      </c>
      <c r="H185" s="14">
        <f t="shared" si="17"/>
        <v>13</v>
      </c>
      <c r="I185" s="4">
        <f t="shared" si="14"/>
        <v>105.375</v>
      </c>
      <c r="J185" s="2">
        <f t="shared" si="15"/>
        <v>42599500</v>
      </c>
      <c r="K185" s="22">
        <v>1</v>
      </c>
      <c r="N185" t="str">
        <v>M3-10.5-13</v>
      </c>
      <c r="O185">
        <v>105.375</v>
      </c>
      <c r="P185" s="19">
        <v>42599500</v>
      </c>
    </row>
    <row r="186" spans="5:16" x14ac:dyDescent="0.25">
      <c r="E186" s="1">
        <f t="shared" si="12"/>
        <v>180</v>
      </c>
      <c r="F186" s="10" t="str">
        <f t="shared" si="13"/>
        <v>M3-10.5-13.5</v>
      </c>
      <c r="G186" s="14">
        <f t="shared" si="16"/>
        <v>10.5</v>
      </c>
      <c r="H186" s="14">
        <f t="shared" si="17"/>
        <v>13.5</v>
      </c>
      <c r="I186" s="4">
        <f t="shared" si="14"/>
        <v>109.3125</v>
      </c>
      <c r="J186" s="2">
        <f t="shared" si="15"/>
        <v>44064250</v>
      </c>
      <c r="K186" s="22">
        <v>1</v>
      </c>
      <c r="N186" t="str">
        <v>M3-10.5-13.5</v>
      </c>
      <c r="O186">
        <v>109.3125</v>
      </c>
      <c r="P186" s="19">
        <v>44064250</v>
      </c>
    </row>
    <row r="187" spans="5:16" x14ac:dyDescent="0.25">
      <c r="E187" s="1">
        <f t="shared" si="12"/>
        <v>181</v>
      </c>
      <c r="F187" s="10" t="str">
        <f t="shared" si="13"/>
        <v>M3-11-6.5</v>
      </c>
      <c r="G187" s="14">
        <f t="shared" si="16"/>
        <v>11</v>
      </c>
      <c r="H187" s="14">
        <f t="shared" si="17"/>
        <v>6.5</v>
      </c>
      <c r="I187" s="4">
        <f t="shared" si="14"/>
        <v>56.625</v>
      </c>
      <c r="J187" s="2">
        <f t="shared" si="15"/>
        <v>24464500</v>
      </c>
      <c r="K187" s="22">
        <v>1</v>
      </c>
      <c r="N187" t="str">
        <v>M3-11-6.5</v>
      </c>
      <c r="O187">
        <v>56.625</v>
      </c>
      <c r="P187" s="19">
        <v>24464500</v>
      </c>
    </row>
    <row r="188" spans="5:16" x14ac:dyDescent="0.25">
      <c r="E188" s="1">
        <f t="shared" si="12"/>
        <v>182</v>
      </c>
      <c r="F188" s="10" t="str">
        <f t="shared" si="13"/>
        <v>M3-11-7</v>
      </c>
      <c r="G188" s="14">
        <f t="shared" si="16"/>
        <v>11</v>
      </c>
      <c r="H188" s="14">
        <f t="shared" si="17"/>
        <v>7</v>
      </c>
      <c r="I188" s="4">
        <f t="shared" si="14"/>
        <v>60.75</v>
      </c>
      <c r="J188" s="2">
        <f t="shared" si="15"/>
        <v>25999000</v>
      </c>
      <c r="K188" s="22">
        <v>1</v>
      </c>
      <c r="N188" t="str">
        <v>M3-11-7</v>
      </c>
      <c r="O188">
        <v>60.75</v>
      </c>
      <c r="P188" s="19">
        <v>25999000</v>
      </c>
    </row>
    <row r="189" spans="5:16" x14ac:dyDescent="0.25">
      <c r="E189" s="1">
        <f t="shared" si="12"/>
        <v>183</v>
      </c>
      <c r="F189" s="10" t="str">
        <f t="shared" si="13"/>
        <v>M3-11-7.5</v>
      </c>
      <c r="G189" s="14">
        <f t="shared" si="16"/>
        <v>11</v>
      </c>
      <c r="H189" s="14">
        <f t="shared" si="17"/>
        <v>7.5</v>
      </c>
      <c r="I189" s="4">
        <f t="shared" si="14"/>
        <v>64.875</v>
      </c>
      <c r="J189" s="2">
        <f t="shared" si="15"/>
        <v>27533500</v>
      </c>
      <c r="K189" s="22">
        <v>1</v>
      </c>
      <c r="N189" t="str">
        <v>M3-11-7.5</v>
      </c>
      <c r="O189">
        <v>64.875</v>
      </c>
      <c r="P189" s="19">
        <v>27533500</v>
      </c>
    </row>
    <row r="190" spans="5:16" x14ac:dyDescent="0.25">
      <c r="E190" s="1">
        <f t="shared" si="12"/>
        <v>184</v>
      </c>
      <c r="F190" s="10" t="str">
        <f t="shared" si="13"/>
        <v>M3-11-8</v>
      </c>
      <c r="G190" s="14">
        <f t="shared" si="16"/>
        <v>11</v>
      </c>
      <c r="H190" s="14">
        <f t="shared" si="17"/>
        <v>8</v>
      </c>
      <c r="I190" s="4">
        <f t="shared" si="14"/>
        <v>69</v>
      </c>
      <c r="J190" s="2">
        <f t="shared" si="15"/>
        <v>29068000</v>
      </c>
      <c r="K190" s="22">
        <v>1</v>
      </c>
      <c r="N190" t="str">
        <v>M3-11-8</v>
      </c>
      <c r="O190">
        <v>69</v>
      </c>
      <c r="P190" s="19">
        <v>29068000</v>
      </c>
    </row>
    <row r="191" spans="5:16" x14ac:dyDescent="0.25">
      <c r="E191" s="1">
        <f t="shared" si="12"/>
        <v>185</v>
      </c>
      <c r="F191" s="10" t="str">
        <f t="shared" si="13"/>
        <v>M3-11-8.5</v>
      </c>
      <c r="G191" s="14">
        <f t="shared" si="16"/>
        <v>11</v>
      </c>
      <c r="H191" s="14">
        <f t="shared" si="17"/>
        <v>8.5</v>
      </c>
      <c r="I191" s="4">
        <f t="shared" si="14"/>
        <v>73.125</v>
      </c>
      <c r="J191" s="2">
        <f t="shared" si="15"/>
        <v>30602500</v>
      </c>
      <c r="K191" s="22">
        <v>1</v>
      </c>
      <c r="N191" t="str">
        <v>M3-11-8.5</v>
      </c>
      <c r="O191">
        <v>73.125</v>
      </c>
      <c r="P191" s="19">
        <v>30602500</v>
      </c>
    </row>
    <row r="192" spans="5:16" x14ac:dyDescent="0.25">
      <c r="E192" s="1">
        <f t="shared" si="12"/>
        <v>186</v>
      </c>
      <c r="F192" s="10" t="str">
        <f t="shared" si="13"/>
        <v>M3-11-9</v>
      </c>
      <c r="G192" s="14">
        <f t="shared" si="16"/>
        <v>11</v>
      </c>
      <c r="H192" s="14">
        <f t="shared" si="17"/>
        <v>9</v>
      </c>
      <c r="I192" s="4">
        <f t="shared" si="14"/>
        <v>77.25</v>
      </c>
      <c r="J192" s="2">
        <f t="shared" si="15"/>
        <v>32137000</v>
      </c>
      <c r="K192" s="22">
        <v>1</v>
      </c>
      <c r="N192" t="str">
        <v>M3-11-9</v>
      </c>
      <c r="O192">
        <v>77.25</v>
      </c>
      <c r="P192" s="19">
        <v>32137000</v>
      </c>
    </row>
    <row r="193" spans="5:16" x14ac:dyDescent="0.25">
      <c r="E193" s="1">
        <f t="shared" si="12"/>
        <v>187</v>
      </c>
      <c r="F193" s="10" t="str">
        <f t="shared" si="13"/>
        <v>M3-11-9.5</v>
      </c>
      <c r="G193" s="14">
        <f t="shared" si="16"/>
        <v>11</v>
      </c>
      <c r="H193" s="14">
        <f t="shared" si="17"/>
        <v>9.5</v>
      </c>
      <c r="I193" s="4">
        <f t="shared" si="14"/>
        <v>81.375</v>
      </c>
      <c r="J193" s="2">
        <f t="shared" si="15"/>
        <v>33671500</v>
      </c>
      <c r="K193" s="22">
        <v>1</v>
      </c>
      <c r="N193" t="str">
        <v>M3-11-9.5</v>
      </c>
      <c r="O193">
        <v>81.375</v>
      </c>
      <c r="P193" s="19">
        <v>33671500</v>
      </c>
    </row>
    <row r="194" spans="5:16" x14ac:dyDescent="0.25">
      <c r="E194" s="1">
        <f t="shared" si="12"/>
        <v>188</v>
      </c>
      <c r="F194" s="10" t="str">
        <f t="shared" si="13"/>
        <v>M3-11-10</v>
      </c>
      <c r="G194" s="14">
        <f t="shared" si="16"/>
        <v>11</v>
      </c>
      <c r="H194" s="14">
        <f t="shared" si="17"/>
        <v>10</v>
      </c>
      <c r="I194" s="4">
        <f t="shared" si="14"/>
        <v>85.5</v>
      </c>
      <c r="J194" s="2">
        <f t="shared" si="15"/>
        <v>35206000</v>
      </c>
      <c r="K194" s="22">
        <v>1</v>
      </c>
      <c r="N194" t="str">
        <v>M3-11-10</v>
      </c>
      <c r="O194">
        <v>85.5</v>
      </c>
      <c r="P194" s="19">
        <v>35206000</v>
      </c>
    </row>
    <row r="195" spans="5:16" x14ac:dyDescent="0.25">
      <c r="E195" s="1">
        <f t="shared" si="12"/>
        <v>189</v>
      </c>
      <c r="F195" s="10" t="str">
        <f t="shared" si="13"/>
        <v>M3-11-10.5</v>
      </c>
      <c r="G195" s="14">
        <f t="shared" si="16"/>
        <v>11</v>
      </c>
      <c r="H195" s="14">
        <f t="shared" si="17"/>
        <v>10.5</v>
      </c>
      <c r="I195" s="4">
        <f t="shared" si="14"/>
        <v>89.625</v>
      </c>
      <c r="J195" s="2">
        <f t="shared" si="15"/>
        <v>36740500</v>
      </c>
      <c r="K195" s="22">
        <v>1</v>
      </c>
      <c r="N195" t="str">
        <v>M3-11-10.5</v>
      </c>
      <c r="O195">
        <v>89.625</v>
      </c>
      <c r="P195" s="19">
        <v>36740500</v>
      </c>
    </row>
    <row r="196" spans="5:16" x14ac:dyDescent="0.25">
      <c r="E196" s="1">
        <f t="shared" si="12"/>
        <v>190</v>
      </c>
      <c r="F196" s="10" t="str">
        <f t="shared" si="13"/>
        <v>M3-11-11</v>
      </c>
      <c r="G196" s="14">
        <f t="shared" si="16"/>
        <v>11</v>
      </c>
      <c r="H196" s="14">
        <f t="shared" si="17"/>
        <v>11</v>
      </c>
      <c r="I196" s="4">
        <f t="shared" si="14"/>
        <v>93.75</v>
      </c>
      <c r="J196" s="2">
        <f t="shared" si="15"/>
        <v>38275000</v>
      </c>
      <c r="K196" s="22">
        <v>1</v>
      </c>
      <c r="N196" t="str">
        <v>M3-11-11</v>
      </c>
      <c r="O196">
        <v>93.75</v>
      </c>
      <c r="P196" s="19">
        <v>38275000</v>
      </c>
    </row>
    <row r="197" spans="5:16" x14ac:dyDescent="0.25">
      <c r="E197" s="1">
        <f t="shared" si="12"/>
        <v>191</v>
      </c>
      <c r="F197" s="10" t="str">
        <f t="shared" si="13"/>
        <v>M3-11-11.5</v>
      </c>
      <c r="G197" s="14">
        <f t="shared" si="16"/>
        <v>11</v>
      </c>
      <c r="H197" s="14">
        <f t="shared" si="17"/>
        <v>11.5</v>
      </c>
      <c r="I197" s="4">
        <f t="shared" si="14"/>
        <v>97.875</v>
      </c>
      <c r="J197" s="2">
        <f t="shared" si="15"/>
        <v>39809500</v>
      </c>
      <c r="K197" s="22">
        <v>1</v>
      </c>
      <c r="N197" t="str">
        <v>M3-11-11.5</v>
      </c>
      <c r="O197">
        <v>97.875</v>
      </c>
      <c r="P197" s="19">
        <v>39809500</v>
      </c>
    </row>
    <row r="198" spans="5:16" x14ac:dyDescent="0.25">
      <c r="E198" s="1">
        <f t="shared" si="12"/>
        <v>192</v>
      </c>
      <c r="F198" s="10" t="str">
        <f t="shared" si="13"/>
        <v>M3-11-12</v>
      </c>
      <c r="G198" s="14">
        <f t="shared" si="16"/>
        <v>11</v>
      </c>
      <c r="H198" s="14">
        <f t="shared" si="17"/>
        <v>12</v>
      </c>
      <c r="I198" s="4">
        <f t="shared" si="14"/>
        <v>102</v>
      </c>
      <c r="J198" s="2">
        <f t="shared" si="15"/>
        <v>41344000</v>
      </c>
      <c r="K198" s="22">
        <v>1</v>
      </c>
      <c r="N198" t="str">
        <v>M3-11-12</v>
      </c>
      <c r="O198">
        <v>102</v>
      </c>
      <c r="P198" s="19">
        <v>41344000</v>
      </c>
    </row>
    <row r="199" spans="5:16" x14ac:dyDescent="0.25">
      <c r="E199" s="1">
        <f t="shared" ref="E199:E216" si="18">ROW()-6</f>
        <v>193</v>
      </c>
      <c r="F199" s="10" t="str">
        <f t="shared" ref="F199:F216" si="19">$C$4&amp;"-"&amp;G199&amp;"-"&amp;H199</f>
        <v>M3-11-12.5</v>
      </c>
      <c r="G199" s="14">
        <f t="shared" si="16"/>
        <v>11</v>
      </c>
      <c r="H199" s="14">
        <f t="shared" si="17"/>
        <v>12.5</v>
      </c>
      <c r="I199" s="4">
        <f t="shared" ref="I199:I216" si="20">SUM((G199*H199)/4,1)*3</f>
        <v>106.125</v>
      </c>
      <c r="J199" s="2">
        <f t="shared" ref="J199:J216" si="21">ROUND(SUM(I199*$C$6,$C$5),0)</f>
        <v>42878500</v>
      </c>
      <c r="K199" s="22">
        <v>1</v>
      </c>
      <c r="N199" t="str">
        <v>M3-11-12.5</v>
      </c>
      <c r="O199">
        <v>106.125</v>
      </c>
      <c r="P199" s="19">
        <v>42878500</v>
      </c>
    </row>
    <row r="200" spans="5:16" x14ac:dyDescent="0.25">
      <c r="E200" s="1">
        <f t="shared" si="18"/>
        <v>194</v>
      </c>
      <c r="F200" s="10" t="str">
        <f t="shared" si="19"/>
        <v>M3-11-13</v>
      </c>
      <c r="G200" s="14">
        <f t="shared" ref="G200:G216" si="22">$G$3+ROUNDDOWN($E199/($I$4+1),0)*0.5</f>
        <v>11</v>
      </c>
      <c r="H200" s="14">
        <f t="shared" ref="H200:H216" si="23">IF(MOD(E200-1,$I$4+1)=0,$H$3,H199+0.5)</f>
        <v>13</v>
      </c>
      <c r="I200" s="4">
        <f t="shared" si="20"/>
        <v>110.25</v>
      </c>
      <c r="J200" s="2">
        <f t="shared" si="21"/>
        <v>44413000</v>
      </c>
      <c r="K200" s="22">
        <v>1</v>
      </c>
      <c r="N200" t="str">
        <v>M3-11-13</v>
      </c>
      <c r="O200">
        <v>110.25</v>
      </c>
      <c r="P200" s="19">
        <v>44413000</v>
      </c>
    </row>
    <row r="201" spans="5:16" x14ac:dyDescent="0.25">
      <c r="E201" s="1">
        <f t="shared" si="18"/>
        <v>195</v>
      </c>
      <c r="F201" s="10" t="str">
        <f t="shared" si="19"/>
        <v>M3-11-13.5</v>
      </c>
      <c r="G201" s="14">
        <f t="shared" si="22"/>
        <v>11</v>
      </c>
      <c r="H201" s="14">
        <f t="shared" si="23"/>
        <v>13.5</v>
      </c>
      <c r="I201" s="4">
        <f t="shared" si="20"/>
        <v>114.375</v>
      </c>
      <c r="J201" s="2">
        <f t="shared" si="21"/>
        <v>45947500</v>
      </c>
      <c r="K201" s="22">
        <v>1</v>
      </c>
      <c r="N201" t="str">
        <v>M3-11-13.5</v>
      </c>
      <c r="O201">
        <v>114.375</v>
      </c>
      <c r="P201" s="19">
        <v>45947500</v>
      </c>
    </row>
    <row r="202" spans="5:16" x14ac:dyDescent="0.25">
      <c r="E202" s="1">
        <f t="shared" si="18"/>
        <v>196</v>
      </c>
      <c r="F202" s="10" t="str">
        <f t="shared" si="19"/>
        <v>M3-11.5-6.5</v>
      </c>
      <c r="G202" s="14">
        <f t="shared" si="22"/>
        <v>11.5</v>
      </c>
      <c r="H202" s="14">
        <f t="shared" si="23"/>
        <v>6.5</v>
      </c>
      <c r="I202" s="4">
        <f t="shared" si="20"/>
        <v>59.0625</v>
      </c>
      <c r="J202" s="2">
        <f t="shared" si="21"/>
        <v>25371250</v>
      </c>
      <c r="K202" s="22">
        <v>1</v>
      </c>
      <c r="N202" t="str">
        <v>M3-11.5-6.5</v>
      </c>
      <c r="O202">
        <v>59.0625</v>
      </c>
      <c r="P202" s="19">
        <v>25371250</v>
      </c>
    </row>
    <row r="203" spans="5:16" x14ac:dyDescent="0.25">
      <c r="E203" s="1">
        <f t="shared" si="18"/>
        <v>197</v>
      </c>
      <c r="F203" s="10" t="str">
        <f t="shared" si="19"/>
        <v>M3-11.5-7</v>
      </c>
      <c r="G203" s="14">
        <f t="shared" si="22"/>
        <v>11.5</v>
      </c>
      <c r="H203" s="14">
        <f t="shared" si="23"/>
        <v>7</v>
      </c>
      <c r="I203" s="4">
        <f t="shared" si="20"/>
        <v>63.375</v>
      </c>
      <c r="J203" s="2">
        <f t="shared" si="21"/>
        <v>26975500</v>
      </c>
      <c r="K203" s="22">
        <v>1</v>
      </c>
      <c r="N203" t="str">
        <v>M3-11.5-7</v>
      </c>
      <c r="O203">
        <v>63.375</v>
      </c>
      <c r="P203" s="19">
        <v>26975500</v>
      </c>
    </row>
    <row r="204" spans="5:16" x14ac:dyDescent="0.25">
      <c r="E204" s="1">
        <f t="shared" si="18"/>
        <v>198</v>
      </c>
      <c r="F204" s="10" t="str">
        <f t="shared" si="19"/>
        <v>M3-11.5-7.5</v>
      </c>
      <c r="G204" s="14">
        <f t="shared" si="22"/>
        <v>11.5</v>
      </c>
      <c r="H204" s="14">
        <f t="shared" si="23"/>
        <v>7.5</v>
      </c>
      <c r="I204" s="4">
        <f t="shared" si="20"/>
        <v>67.6875</v>
      </c>
      <c r="J204" s="2">
        <f t="shared" si="21"/>
        <v>28579750</v>
      </c>
      <c r="K204" s="22">
        <v>1</v>
      </c>
      <c r="N204" t="str">
        <v>M3-11.5-7.5</v>
      </c>
      <c r="O204">
        <v>67.6875</v>
      </c>
      <c r="P204" s="19">
        <v>28579750</v>
      </c>
    </row>
    <row r="205" spans="5:16" x14ac:dyDescent="0.25">
      <c r="E205" s="1">
        <f t="shared" si="18"/>
        <v>199</v>
      </c>
      <c r="F205" s="10" t="str">
        <f t="shared" si="19"/>
        <v>M3-11.5-8</v>
      </c>
      <c r="G205" s="14">
        <f t="shared" si="22"/>
        <v>11.5</v>
      </c>
      <c r="H205" s="14">
        <f t="shared" si="23"/>
        <v>8</v>
      </c>
      <c r="I205" s="4">
        <f t="shared" si="20"/>
        <v>72</v>
      </c>
      <c r="J205" s="2">
        <f t="shared" si="21"/>
        <v>30184000</v>
      </c>
      <c r="K205" s="22">
        <v>1</v>
      </c>
      <c r="N205" t="str">
        <v>M3-11.5-8</v>
      </c>
      <c r="O205">
        <v>72</v>
      </c>
      <c r="P205" s="19">
        <v>30184000</v>
      </c>
    </row>
    <row r="206" spans="5:16" x14ac:dyDescent="0.25">
      <c r="E206" s="1">
        <f t="shared" si="18"/>
        <v>200</v>
      </c>
      <c r="F206" s="10" t="str">
        <f t="shared" si="19"/>
        <v>M3-11.5-8.5</v>
      </c>
      <c r="G206" s="14">
        <f t="shared" si="22"/>
        <v>11.5</v>
      </c>
      <c r="H206" s="14">
        <f t="shared" si="23"/>
        <v>8.5</v>
      </c>
      <c r="I206" s="4">
        <f t="shared" si="20"/>
        <v>76.3125</v>
      </c>
      <c r="J206" s="2">
        <f t="shared" si="21"/>
        <v>31788250</v>
      </c>
      <c r="K206" s="22">
        <v>1</v>
      </c>
      <c r="N206" t="str">
        <v>M3-11.5-8.5</v>
      </c>
      <c r="O206">
        <v>76.3125</v>
      </c>
      <c r="P206" s="19">
        <v>31788250</v>
      </c>
    </row>
    <row r="207" spans="5:16" x14ac:dyDescent="0.25">
      <c r="E207" s="1">
        <f t="shared" si="18"/>
        <v>201</v>
      </c>
      <c r="F207" s="10" t="str">
        <f t="shared" si="19"/>
        <v>M3-11.5-9</v>
      </c>
      <c r="G207" s="14">
        <f t="shared" si="22"/>
        <v>11.5</v>
      </c>
      <c r="H207" s="14">
        <f t="shared" si="23"/>
        <v>9</v>
      </c>
      <c r="I207" s="4">
        <f t="shared" si="20"/>
        <v>80.625</v>
      </c>
      <c r="J207" s="2">
        <f t="shared" si="21"/>
        <v>33392500</v>
      </c>
      <c r="K207" s="22">
        <v>1</v>
      </c>
      <c r="N207" t="str">
        <v>M3-11.5-9</v>
      </c>
      <c r="O207">
        <v>80.625</v>
      </c>
      <c r="P207" s="19">
        <v>33392500</v>
      </c>
    </row>
    <row r="208" spans="5:16" x14ac:dyDescent="0.25">
      <c r="E208" s="1">
        <f t="shared" si="18"/>
        <v>202</v>
      </c>
      <c r="F208" s="10" t="str">
        <f t="shared" si="19"/>
        <v>M3-11.5-9.5</v>
      </c>
      <c r="G208" s="14">
        <f t="shared" si="22"/>
        <v>11.5</v>
      </c>
      <c r="H208" s="14">
        <f t="shared" si="23"/>
        <v>9.5</v>
      </c>
      <c r="I208" s="4">
        <f t="shared" si="20"/>
        <v>84.9375</v>
      </c>
      <c r="J208" s="2">
        <f t="shared" si="21"/>
        <v>34996750</v>
      </c>
      <c r="K208" s="22">
        <v>1</v>
      </c>
      <c r="N208" t="str">
        <v>M3-11.5-9.5</v>
      </c>
      <c r="O208">
        <v>84.9375</v>
      </c>
      <c r="P208" s="19">
        <v>34996750</v>
      </c>
    </row>
    <row r="209" spans="5:16" x14ac:dyDescent="0.25">
      <c r="E209" s="1">
        <f t="shared" si="18"/>
        <v>203</v>
      </c>
      <c r="F209" s="10" t="str">
        <f t="shared" si="19"/>
        <v>M3-11.5-10</v>
      </c>
      <c r="G209" s="14">
        <f t="shared" si="22"/>
        <v>11.5</v>
      </c>
      <c r="H209" s="14">
        <f t="shared" si="23"/>
        <v>10</v>
      </c>
      <c r="I209" s="4">
        <f t="shared" si="20"/>
        <v>89.25</v>
      </c>
      <c r="J209" s="2">
        <f t="shared" si="21"/>
        <v>36601000</v>
      </c>
      <c r="K209" s="22">
        <v>1</v>
      </c>
      <c r="N209" t="str">
        <v>M3-11.5-10</v>
      </c>
      <c r="O209">
        <v>89.25</v>
      </c>
      <c r="P209" s="19">
        <v>36601000</v>
      </c>
    </row>
    <row r="210" spans="5:16" x14ac:dyDescent="0.25">
      <c r="E210" s="1">
        <f t="shared" si="18"/>
        <v>204</v>
      </c>
      <c r="F210" s="10" t="str">
        <f t="shared" si="19"/>
        <v>M3-11.5-10.5</v>
      </c>
      <c r="G210" s="14">
        <f t="shared" si="22"/>
        <v>11.5</v>
      </c>
      <c r="H210" s="14">
        <f t="shared" si="23"/>
        <v>10.5</v>
      </c>
      <c r="I210" s="4">
        <f t="shared" si="20"/>
        <v>93.5625</v>
      </c>
      <c r="J210" s="2">
        <f t="shared" si="21"/>
        <v>38205250</v>
      </c>
      <c r="K210" s="22">
        <v>1</v>
      </c>
      <c r="N210" t="str">
        <v>M3-11.5-10.5</v>
      </c>
      <c r="O210">
        <v>93.5625</v>
      </c>
      <c r="P210" s="19">
        <v>38205250</v>
      </c>
    </row>
    <row r="211" spans="5:16" x14ac:dyDescent="0.25">
      <c r="E211" s="1">
        <f t="shared" si="18"/>
        <v>205</v>
      </c>
      <c r="F211" s="10" t="str">
        <f t="shared" si="19"/>
        <v>M3-11.5-11</v>
      </c>
      <c r="G211" s="14">
        <f t="shared" si="22"/>
        <v>11.5</v>
      </c>
      <c r="H211" s="14">
        <f t="shared" si="23"/>
        <v>11</v>
      </c>
      <c r="I211" s="4">
        <f t="shared" si="20"/>
        <v>97.875</v>
      </c>
      <c r="J211" s="2">
        <f t="shared" si="21"/>
        <v>39809500</v>
      </c>
      <c r="K211" s="22">
        <v>1</v>
      </c>
      <c r="N211" t="str">
        <v>M3-11.5-11</v>
      </c>
      <c r="O211">
        <v>97.875</v>
      </c>
      <c r="P211" s="19">
        <v>39809500</v>
      </c>
    </row>
    <row r="212" spans="5:16" x14ac:dyDescent="0.25">
      <c r="E212" s="1">
        <f t="shared" si="18"/>
        <v>206</v>
      </c>
      <c r="F212" s="10" t="str">
        <f t="shared" si="19"/>
        <v>M3-11.5-11.5</v>
      </c>
      <c r="G212" s="14">
        <f t="shared" si="22"/>
        <v>11.5</v>
      </c>
      <c r="H212" s="14">
        <f t="shared" si="23"/>
        <v>11.5</v>
      </c>
      <c r="I212" s="4">
        <f t="shared" si="20"/>
        <v>102.1875</v>
      </c>
      <c r="J212" s="2">
        <f t="shared" si="21"/>
        <v>41413750</v>
      </c>
      <c r="K212" s="22">
        <v>1</v>
      </c>
      <c r="N212" t="str">
        <v>M3-11.5-11.5</v>
      </c>
      <c r="O212">
        <v>102.1875</v>
      </c>
      <c r="P212" s="19">
        <v>41413750</v>
      </c>
    </row>
    <row r="213" spans="5:16" x14ac:dyDescent="0.25">
      <c r="E213" s="1">
        <f t="shared" si="18"/>
        <v>207</v>
      </c>
      <c r="F213" s="10" t="str">
        <f t="shared" si="19"/>
        <v>M3-11.5-12</v>
      </c>
      <c r="G213" s="14">
        <f t="shared" si="22"/>
        <v>11.5</v>
      </c>
      <c r="H213" s="14">
        <f t="shared" si="23"/>
        <v>12</v>
      </c>
      <c r="I213" s="4">
        <f t="shared" si="20"/>
        <v>106.5</v>
      </c>
      <c r="J213" s="2">
        <f t="shared" si="21"/>
        <v>43018000</v>
      </c>
      <c r="K213" s="22">
        <v>1</v>
      </c>
      <c r="N213" t="str">
        <v>M3-11.5-12</v>
      </c>
      <c r="O213">
        <v>106.5</v>
      </c>
      <c r="P213" s="19">
        <v>43018000</v>
      </c>
    </row>
    <row r="214" spans="5:16" x14ac:dyDescent="0.25">
      <c r="E214" s="1">
        <f t="shared" si="18"/>
        <v>208</v>
      </c>
      <c r="F214" s="10" t="str">
        <f t="shared" si="19"/>
        <v>M3-11.5-12.5</v>
      </c>
      <c r="G214" s="14">
        <f t="shared" si="22"/>
        <v>11.5</v>
      </c>
      <c r="H214" s="14">
        <f t="shared" si="23"/>
        <v>12.5</v>
      </c>
      <c r="I214" s="4">
        <f t="shared" si="20"/>
        <v>110.8125</v>
      </c>
      <c r="J214" s="2">
        <f t="shared" si="21"/>
        <v>44622250</v>
      </c>
      <c r="K214" s="22">
        <v>1</v>
      </c>
      <c r="N214" t="str">
        <v>M3-11.5-12.5</v>
      </c>
      <c r="O214">
        <v>110.8125</v>
      </c>
      <c r="P214" s="19">
        <v>44622250</v>
      </c>
    </row>
    <row r="215" spans="5:16" x14ac:dyDescent="0.25">
      <c r="E215" s="1">
        <f t="shared" si="18"/>
        <v>209</v>
      </c>
      <c r="F215" s="10" t="str">
        <f t="shared" si="19"/>
        <v>M3-11.5-13</v>
      </c>
      <c r="G215" s="14">
        <f t="shared" si="22"/>
        <v>11.5</v>
      </c>
      <c r="H215" s="14">
        <f t="shared" si="23"/>
        <v>13</v>
      </c>
      <c r="I215" s="4">
        <f t="shared" si="20"/>
        <v>115.125</v>
      </c>
      <c r="J215" s="2">
        <f t="shared" si="21"/>
        <v>46226500</v>
      </c>
      <c r="K215" s="22">
        <v>1</v>
      </c>
      <c r="N215" t="str">
        <v>M3-11.5-13</v>
      </c>
      <c r="O215">
        <v>115.125</v>
      </c>
      <c r="P215" s="19">
        <v>46226500</v>
      </c>
    </row>
    <row r="216" spans="5:16" x14ac:dyDescent="0.25">
      <c r="E216" s="1">
        <f t="shared" si="18"/>
        <v>210</v>
      </c>
      <c r="F216" s="10" t="str">
        <f t="shared" si="19"/>
        <v>M3-11.5-13.5</v>
      </c>
      <c r="G216" s="14">
        <f t="shared" si="22"/>
        <v>11.5</v>
      </c>
      <c r="H216" s="14">
        <f t="shared" si="23"/>
        <v>13.5</v>
      </c>
      <c r="I216" s="4">
        <f t="shared" si="20"/>
        <v>119.4375</v>
      </c>
      <c r="J216" s="2">
        <f t="shared" si="21"/>
        <v>47830750</v>
      </c>
      <c r="K216" s="22">
        <v>1</v>
      </c>
      <c r="N216" t="str">
        <v>M3-11.5-13.5</v>
      </c>
      <c r="O216">
        <v>119.4375</v>
      </c>
      <c r="P216" s="19">
        <v>47830750</v>
      </c>
    </row>
    <row r="217" spans="5:16" x14ac:dyDescent="0.25">
      <c r="F217" s="10"/>
      <c r="G217" s="14"/>
      <c r="H217" s="14"/>
      <c r="I217" s="4"/>
      <c r="J217" s="2"/>
      <c r="K217" s="22"/>
      <c r="P217" s="19"/>
    </row>
    <row r="218" spans="5:16" x14ac:dyDescent="0.25">
      <c r="F218" s="10"/>
      <c r="G218" s="14"/>
      <c r="H218" s="14"/>
      <c r="I218" s="4"/>
      <c r="J218" s="2"/>
      <c r="K218" s="22"/>
      <c r="P218" s="19"/>
    </row>
    <row r="219" spans="5:16" x14ac:dyDescent="0.25">
      <c r="F219" s="10"/>
      <c r="G219" s="14"/>
      <c r="H219" s="14"/>
      <c r="I219" s="4"/>
      <c r="J219" s="2"/>
      <c r="K219" s="22"/>
      <c r="P219" s="19"/>
    </row>
    <row r="220" spans="5:16" x14ac:dyDescent="0.25">
      <c r="F220" s="10"/>
      <c r="G220" s="14"/>
      <c r="H220" s="14"/>
      <c r="I220" s="4"/>
      <c r="J220" s="2"/>
      <c r="K220" s="22"/>
      <c r="P220" s="19"/>
    </row>
    <row r="221" spans="5:16" x14ac:dyDescent="0.25">
      <c r="F221" s="10"/>
      <c r="G221" s="14"/>
      <c r="H221" s="14"/>
      <c r="I221" s="4"/>
      <c r="J221" s="2"/>
      <c r="K221" s="22"/>
      <c r="P221" s="19"/>
    </row>
    <row r="222" spans="5:16" x14ac:dyDescent="0.25">
      <c r="F222" s="10"/>
      <c r="G222" s="14"/>
      <c r="H222" s="14"/>
      <c r="I222" s="4"/>
      <c r="J222" s="2"/>
      <c r="K222" s="22"/>
      <c r="P222" s="19"/>
    </row>
    <row r="223" spans="5:16" x14ac:dyDescent="0.25">
      <c r="F223" s="10"/>
      <c r="G223" s="14"/>
      <c r="H223" s="14"/>
      <c r="I223" s="4"/>
      <c r="J223" s="2"/>
      <c r="K223" s="22"/>
      <c r="P223" s="19"/>
    </row>
    <row r="224" spans="5:16" x14ac:dyDescent="0.25">
      <c r="F224" s="10"/>
      <c r="G224" s="14"/>
      <c r="H224" s="14"/>
      <c r="I224" s="4"/>
      <c r="J224" s="2"/>
      <c r="K224" s="22"/>
      <c r="P224" s="19"/>
    </row>
    <row r="225" spans="6:16" x14ac:dyDescent="0.25">
      <c r="F225" s="10"/>
      <c r="G225" s="14"/>
      <c r="H225" s="14"/>
      <c r="I225" s="4"/>
      <c r="J225" s="2"/>
      <c r="K225" s="22"/>
      <c r="P225" s="19"/>
    </row>
    <row r="226" spans="6:16" x14ac:dyDescent="0.25">
      <c r="F226" s="10"/>
      <c r="G226" s="14"/>
      <c r="H226" s="14"/>
      <c r="I226" s="4"/>
      <c r="J226" s="2"/>
      <c r="K226" s="22"/>
      <c r="P226" s="19"/>
    </row>
    <row r="227" spans="6:16" x14ac:dyDescent="0.25">
      <c r="F227" s="10"/>
      <c r="G227" s="14"/>
      <c r="H227" s="14"/>
      <c r="I227" s="4"/>
      <c r="J227" s="2"/>
      <c r="K227" s="22"/>
      <c r="P227" s="19"/>
    </row>
    <row r="228" spans="6:16" x14ac:dyDescent="0.25">
      <c r="F228" s="10"/>
      <c r="G228" s="14"/>
      <c r="H228" s="14"/>
      <c r="I228" s="4"/>
      <c r="J228" s="2"/>
      <c r="K228" s="22"/>
      <c r="P228" s="19"/>
    </row>
    <row r="229" spans="6:16" x14ac:dyDescent="0.25">
      <c r="F229" s="10"/>
      <c r="G229" s="14"/>
      <c r="H229" s="14"/>
      <c r="I229" s="4"/>
      <c r="J229" s="2"/>
      <c r="K229" s="22"/>
      <c r="P229" s="19"/>
    </row>
    <row r="230" spans="6:16" x14ac:dyDescent="0.25">
      <c r="F230" s="10"/>
      <c r="G230" s="14"/>
      <c r="H230" s="14"/>
      <c r="I230" s="4"/>
      <c r="J230" s="2"/>
      <c r="K230" s="22"/>
      <c r="P230" s="19"/>
    </row>
    <row r="231" spans="6:16" x14ac:dyDescent="0.25">
      <c r="F231" s="10"/>
      <c r="G231" s="14"/>
      <c r="H231" s="14"/>
      <c r="I231" s="4"/>
      <c r="J231" s="2"/>
      <c r="K231" s="22"/>
      <c r="P231" s="19"/>
    </row>
    <row r="232" spans="6:16" x14ac:dyDescent="0.25">
      <c r="F232" s="10"/>
      <c r="G232" s="14"/>
      <c r="H232" s="14"/>
      <c r="I232" s="4"/>
      <c r="J232" s="2"/>
      <c r="K232" s="22"/>
      <c r="P232" s="19"/>
    </row>
    <row r="233" spans="6:16" x14ac:dyDescent="0.25">
      <c r="F233" s="10"/>
      <c r="G233" s="14"/>
      <c r="H233" s="14"/>
      <c r="I233" s="4"/>
      <c r="J233" s="2"/>
      <c r="K233" s="22"/>
      <c r="P233" s="19"/>
    </row>
    <row r="234" spans="6:16" x14ac:dyDescent="0.25">
      <c r="F234" s="10"/>
      <c r="G234" s="14"/>
      <c r="H234" s="14"/>
      <c r="I234" s="4"/>
      <c r="J234" s="2"/>
      <c r="K234" s="22"/>
      <c r="P234" s="19"/>
    </row>
    <row r="235" spans="6:16" x14ac:dyDescent="0.25">
      <c r="F235" s="10"/>
      <c r="G235" s="14"/>
      <c r="H235" s="14"/>
      <c r="I235" s="4"/>
      <c r="J235" s="2"/>
      <c r="K235" s="22"/>
      <c r="P235" s="19"/>
    </row>
    <row r="236" spans="6:16" x14ac:dyDescent="0.25">
      <c r="F236" s="10"/>
      <c r="G236" s="14"/>
      <c r="H236" s="14"/>
      <c r="I236" s="4"/>
      <c r="J236" s="2"/>
      <c r="K236" s="22"/>
      <c r="P236" s="19"/>
    </row>
    <row r="237" spans="6:16" x14ac:dyDescent="0.25">
      <c r="F237" s="10"/>
      <c r="G237" s="14"/>
      <c r="H237" s="14"/>
      <c r="I237" s="4"/>
      <c r="J237" s="2"/>
      <c r="K237" s="22"/>
      <c r="P237" s="19"/>
    </row>
    <row r="238" spans="6:16" x14ac:dyDescent="0.25">
      <c r="F238" s="10"/>
      <c r="G238" s="14"/>
      <c r="H238" s="14"/>
      <c r="I238" s="4"/>
      <c r="J238" s="2"/>
      <c r="K238" s="22"/>
      <c r="P238" s="19"/>
    </row>
    <row r="239" spans="6:16" x14ac:dyDescent="0.25">
      <c r="F239" s="10"/>
      <c r="G239" s="14"/>
      <c r="H239" s="14"/>
      <c r="I239" s="4"/>
      <c r="J239" s="2"/>
      <c r="K239" s="22"/>
      <c r="P239" s="19"/>
    </row>
    <row r="240" spans="6:16" x14ac:dyDescent="0.25">
      <c r="F240" s="10"/>
      <c r="G240" s="14"/>
      <c r="H240" s="14"/>
      <c r="I240" s="4"/>
      <c r="J240" s="2"/>
      <c r="K240" s="22"/>
      <c r="P240" s="19"/>
    </row>
    <row r="241" spans="6:16" x14ac:dyDescent="0.25">
      <c r="F241" s="10"/>
      <c r="G241" s="14"/>
      <c r="H241" s="14"/>
      <c r="I241" s="4"/>
      <c r="J241" s="2"/>
      <c r="K241" s="22"/>
      <c r="P241" s="19"/>
    </row>
    <row r="242" spans="6:16" x14ac:dyDescent="0.25">
      <c r="F242" s="10"/>
      <c r="G242" s="14"/>
      <c r="H242" s="14"/>
      <c r="I242" s="4"/>
      <c r="J242" s="2"/>
      <c r="K242" s="22"/>
      <c r="P242" s="19"/>
    </row>
    <row r="243" spans="6:16" x14ac:dyDescent="0.25">
      <c r="F243" s="10"/>
      <c r="G243" s="14"/>
      <c r="H243" s="14"/>
      <c r="I243" s="4"/>
      <c r="J243" s="2"/>
      <c r="K243" s="22"/>
      <c r="P243" s="19"/>
    </row>
    <row r="244" spans="6:16" x14ac:dyDescent="0.25">
      <c r="F244" s="10"/>
      <c r="G244" s="14"/>
      <c r="H244" s="14"/>
      <c r="I244" s="4"/>
      <c r="J244" s="2"/>
      <c r="K244" s="22"/>
      <c r="P244" s="19"/>
    </row>
    <row r="245" spans="6:16" x14ac:dyDescent="0.25">
      <c r="F245" s="10"/>
      <c r="G245" s="14"/>
      <c r="H245" s="14"/>
      <c r="I245" s="4"/>
      <c r="J245" s="2"/>
      <c r="K245" s="22"/>
      <c r="P245" s="19"/>
    </row>
    <row r="246" spans="6:16" x14ac:dyDescent="0.25">
      <c r="F246" s="10"/>
      <c r="G246" s="14"/>
      <c r="H246" s="14"/>
      <c r="I246" s="4"/>
      <c r="J246" s="2"/>
      <c r="K246" s="22"/>
      <c r="P246" s="19"/>
    </row>
    <row r="247" spans="6:16" x14ac:dyDescent="0.25">
      <c r="F247" s="10"/>
      <c r="G247" s="14"/>
      <c r="H247" s="14"/>
      <c r="I247" s="4"/>
      <c r="J247" s="2"/>
      <c r="K247" s="22"/>
      <c r="P247" s="19"/>
    </row>
    <row r="248" spans="6:16" x14ac:dyDescent="0.25">
      <c r="F248" s="10"/>
      <c r="G248" s="14"/>
      <c r="H248" s="14"/>
      <c r="I248" s="4"/>
      <c r="J248" s="2"/>
      <c r="K248" s="22"/>
      <c r="P248" s="19"/>
    </row>
    <row r="249" spans="6:16" x14ac:dyDescent="0.25">
      <c r="F249" s="10"/>
      <c r="G249" s="14"/>
      <c r="H249" s="14"/>
      <c r="I249" s="4"/>
      <c r="J249" s="2"/>
      <c r="K249" s="22"/>
      <c r="P249" s="19"/>
    </row>
    <row r="250" spans="6:16" x14ac:dyDescent="0.25">
      <c r="F250" s="10"/>
      <c r="G250" s="14"/>
      <c r="H250" s="14"/>
      <c r="I250" s="4"/>
      <c r="J250" s="2"/>
      <c r="K250" s="22"/>
      <c r="P250" s="19"/>
    </row>
    <row r="251" spans="6:16" x14ac:dyDescent="0.25">
      <c r="F251" s="10"/>
      <c r="G251" s="14"/>
      <c r="H251" s="14"/>
      <c r="I251" s="4"/>
      <c r="J251" s="2"/>
      <c r="K251" s="22"/>
      <c r="P251" s="19"/>
    </row>
    <row r="252" spans="6:16" x14ac:dyDescent="0.25">
      <c r="F252" s="10"/>
      <c r="G252" s="14"/>
      <c r="H252" s="14"/>
      <c r="I252" s="4"/>
      <c r="J252" s="2"/>
      <c r="K252" s="22"/>
      <c r="P252" s="19"/>
    </row>
    <row r="253" spans="6:16" x14ac:dyDescent="0.25">
      <c r="F253" s="10"/>
      <c r="G253" s="14"/>
      <c r="H253" s="14"/>
      <c r="I253" s="4"/>
      <c r="J253" s="2"/>
      <c r="K253" s="22"/>
      <c r="P253" s="19"/>
    </row>
    <row r="254" spans="6:16" x14ac:dyDescent="0.25">
      <c r="F254" s="10"/>
      <c r="G254" s="14"/>
      <c r="H254" s="14"/>
      <c r="I254" s="4"/>
      <c r="J254" s="2"/>
      <c r="K254" s="22"/>
      <c r="P254" s="19"/>
    </row>
    <row r="255" spans="6:16" x14ac:dyDescent="0.25">
      <c r="F255" s="10"/>
      <c r="G255" s="14"/>
      <c r="H255" s="14"/>
      <c r="I255" s="4"/>
      <c r="J255" s="2"/>
      <c r="K255" s="22"/>
      <c r="P255" s="19"/>
    </row>
    <row r="256" spans="6:16" x14ac:dyDescent="0.25">
      <c r="F256" s="10"/>
      <c r="G256" s="14"/>
      <c r="H256" s="14"/>
      <c r="I256" s="4"/>
      <c r="J256" s="2"/>
      <c r="K256" s="22"/>
      <c r="P256" s="19"/>
    </row>
    <row r="257" spans="6:16" x14ac:dyDescent="0.25">
      <c r="F257" s="10"/>
      <c r="G257" s="14"/>
      <c r="H257" s="14"/>
      <c r="I257" s="4"/>
      <c r="J257" s="2"/>
      <c r="K257" s="22"/>
      <c r="P257" s="19"/>
    </row>
    <row r="258" spans="6:16" x14ac:dyDescent="0.25">
      <c r="F258" s="10"/>
      <c r="G258" s="14"/>
      <c r="H258" s="14"/>
      <c r="I258" s="4"/>
      <c r="J258" s="2"/>
      <c r="K258" s="22"/>
      <c r="P258" s="19"/>
    </row>
    <row r="259" spans="6:16" x14ac:dyDescent="0.25">
      <c r="F259" s="10"/>
      <c r="G259" s="14"/>
      <c r="H259" s="14"/>
      <c r="I259" s="4"/>
      <c r="J259" s="2"/>
      <c r="K259" s="22"/>
      <c r="P259" s="19"/>
    </row>
    <row r="260" spans="6:16" x14ac:dyDescent="0.25">
      <c r="F260" s="10"/>
      <c r="G260" s="14"/>
      <c r="H260" s="14"/>
      <c r="I260" s="4"/>
      <c r="J260" s="2"/>
      <c r="K260" s="22"/>
      <c r="P260" s="19"/>
    </row>
    <row r="261" spans="6:16" x14ac:dyDescent="0.25">
      <c r="F261" s="10"/>
      <c r="G261" s="14"/>
      <c r="H261" s="14"/>
      <c r="I261" s="4"/>
      <c r="J261" s="2"/>
      <c r="K261" s="22"/>
      <c r="P261" s="19"/>
    </row>
    <row r="262" spans="6:16" x14ac:dyDescent="0.25">
      <c r="F262" s="10"/>
      <c r="G262" s="14"/>
      <c r="H262" s="14"/>
      <c r="I262" s="4"/>
      <c r="J262" s="2"/>
      <c r="K262" s="22"/>
      <c r="P262" s="19"/>
    </row>
    <row r="263" spans="6:16" x14ac:dyDescent="0.25">
      <c r="F263" s="10"/>
      <c r="G263" s="14"/>
      <c r="H263" s="14"/>
      <c r="I263" s="4"/>
      <c r="J263" s="2"/>
      <c r="K263" s="22"/>
      <c r="P263" s="19"/>
    </row>
    <row r="264" spans="6:16" x14ac:dyDescent="0.25">
      <c r="F264" s="10"/>
      <c r="G264" s="14"/>
      <c r="H264" s="14"/>
      <c r="I264" s="4"/>
      <c r="J264" s="2"/>
      <c r="K264" s="22"/>
      <c r="P264" s="19"/>
    </row>
    <row r="265" spans="6:16" x14ac:dyDescent="0.25">
      <c r="F265" s="10"/>
      <c r="G265" s="14"/>
      <c r="H265" s="14"/>
      <c r="I265" s="4"/>
      <c r="J265" s="2"/>
      <c r="K265" s="22"/>
      <c r="P265" s="19"/>
    </row>
    <row r="266" spans="6:16" x14ac:dyDescent="0.25">
      <c r="F266" s="10"/>
      <c r="G266" s="14"/>
      <c r="H266" s="14"/>
      <c r="I266" s="4"/>
      <c r="J266" s="2"/>
      <c r="K266" s="22"/>
      <c r="P266" s="19"/>
    </row>
    <row r="267" spans="6:16" x14ac:dyDescent="0.25">
      <c r="F267" s="10"/>
      <c r="G267" s="14"/>
      <c r="H267" s="14"/>
      <c r="I267" s="4"/>
      <c r="J267" s="2"/>
      <c r="K267" s="22"/>
      <c r="P267" s="19"/>
    </row>
    <row r="268" spans="6:16" x14ac:dyDescent="0.25">
      <c r="F268" s="10"/>
      <c r="G268" s="14"/>
      <c r="H268" s="14"/>
      <c r="I268" s="4"/>
      <c r="J268" s="2"/>
      <c r="K268" s="22"/>
      <c r="P268" s="19"/>
    </row>
    <row r="269" spans="6:16" x14ac:dyDescent="0.25">
      <c r="F269" s="10"/>
      <c r="G269" s="14"/>
      <c r="H269" s="14"/>
      <c r="I269" s="4"/>
      <c r="J269" s="2"/>
      <c r="K269" s="22"/>
      <c r="P269" s="19"/>
    </row>
    <row r="270" spans="6:16" x14ac:dyDescent="0.25">
      <c r="F270" s="10"/>
      <c r="G270" s="14"/>
      <c r="H270" s="14"/>
      <c r="I270" s="4"/>
      <c r="J270" s="2"/>
      <c r="K270" s="22"/>
      <c r="P270" s="19"/>
    </row>
    <row r="271" spans="6:16" x14ac:dyDescent="0.25">
      <c r="F271" s="10"/>
      <c r="G271" s="14"/>
      <c r="H271" s="14"/>
      <c r="I271" s="4"/>
      <c r="J271" s="2"/>
      <c r="K271" s="22"/>
      <c r="P271" s="19"/>
    </row>
    <row r="272" spans="6:16" x14ac:dyDescent="0.25">
      <c r="F272" s="10"/>
      <c r="G272" s="14"/>
      <c r="H272" s="14"/>
      <c r="I272" s="4"/>
      <c r="J272" s="2"/>
      <c r="K272" s="22"/>
      <c r="P272" s="19"/>
    </row>
    <row r="273" spans="6:16" x14ac:dyDescent="0.25">
      <c r="F273" s="10"/>
      <c r="G273" s="14"/>
      <c r="H273" s="14"/>
      <c r="I273" s="4"/>
      <c r="J273" s="2"/>
      <c r="K273" s="21"/>
      <c r="P273" s="19"/>
    </row>
    <row r="274" spans="6:16" x14ac:dyDescent="0.25">
      <c r="F274" s="10"/>
      <c r="G274" s="14"/>
      <c r="H274" s="14"/>
      <c r="I274" s="4"/>
      <c r="J274" s="2"/>
      <c r="K274" s="21"/>
      <c r="P274" s="19"/>
    </row>
    <row r="275" spans="6:16" x14ac:dyDescent="0.25">
      <c r="F275" s="10"/>
      <c r="G275" s="14"/>
      <c r="H275" s="14"/>
      <c r="I275" s="4"/>
      <c r="J275" s="2"/>
      <c r="K275" s="21"/>
      <c r="P275" s="19"/>
    </row>
    <row r="276" spans="6:16" x14ac:dyDescent="0.25">
      <c r="F276" s="10"/>
      <c r="G276" s="14"/>
      <c r="H276" s="14"/>
      <c r="I276" s="4"/>
      <c r="J276" s="2"/>
      <c r="K276" s="21"/>
      <c r="P276" s="19"/>
    </row>
    <row r="277" spans="6:16" x14ac:dyDescent="0.25">
      <c r="F277" s="10"/>
      <c r="G277" s="14"/>
      <c r="H277" s="14"/>
      <c r="I277" s="4"/>
      <c r="J277" s="2"/>
      <c r="K277" s="21"/>
      <c r="P277" s="19"/>
    </row>
    <row r="278" spans="6:16" x14ac:dyDescent="0.25">
      <c r="F278" s="10"/>
      <c r="G278" s="14"/>
      <c r="H278" s="14"/>
      <c r="I278" s="4"/>
      <c r="J278" s="2"/>
      <c r="K278" s="21"/>
      <c r="P278" s="19"/>
    </row>
    <row r="279" spans="6:16" x14ac:dyDescent="0.25">
      <c r="F279" s="10"/>
      <c r="G279" s="14"/>
      <c r="H279" s="14"/>
      <c r="I279" s="4"/>
      <c r="J279" s="2"/>
      <c r="K279" s="21"/>
      <c r="P279" s="19"/>
    </row>
    <row r="280" spans="6:16" x14ac:dyDescent="0.25">
      <c r="F280" s="10"/>
      <c r="G280" s="14"/>
      <c r="H280" s="14"/>
      <c r="I280" s="4"/>
      <c r="J280" s="2"/>
      <c r="K280" s="21"/>
      <c r="P280" s="19"/>
    </row>
    <row r="281" spans="6:16" x14ac:dyDescent="0.25">
      <c r="F281" s="10"/>
      <c r="G281" s="14"/>
      <c r="H281" s="14"/>
      <c r="I281" s="4"/>
      <c r="J281" s="2"/>
      <c r="K281" s="21"/>
      <c r="P281" s="19"/>
    </row>
    <row r="282" spans="6:16" x14ac:dyDescent="0.25">
      <c r="F282" s="10"/>
      <c r="G282" s="14"/>
      <c r="H282" s="14"/>
      <c r="I282" s="4"/>
      <c r="J282" s="2"/>
      <c r="K282" s="21"/>
      <c r="P282" s="19"/>
    </row>
    <row r="283" spans="6:16" x14ac:dyDescent="0.25">
      <c r="F283" s="10"/>
      <c r="G283" s="14"/>
      <c r="H283" s="14"/>
      <c r="I283" s="4"/>
      <c r="J283" s="2"/>
      <c r="K283" s="21"/>
      <c r="P283" s="19"/>
    </row>
    <row r="284" spans="6:16" x14ac:dyDescent="0.25">
      <c r="F284" s="10"/>
      <c r="G284" s="14"/>
      <c r="H284" s="14"/>
      <c r="I284" s="4"/>
      <c r="J284" s="2"/>
      <c r="K284" s="21"/>
      <c r="P284" s="19"/>
    </row>
    <row r="285" spans="6:16" x14ac:dyDescent="0.25">
      <c r="F285" s="10"/>
      <c r="G285" s="14"/>
      <c r="H285" s="14"/>
      <c r="I285" s="4"/>
      <c r="J285" s="2"/>
      <c r="K285" s="21"/>
      <c r="P285" s="19"/>
    </row>
    <row r="286" spans="6:16" x14ac:dyDescent="0.25">
      <c r="F286" s="10"/>
      <c r="G286" s="14"/>
      <c r="H286" s="14"/>
      <c r="I286" s="4"/>
      <c r="J286" s="2"/>
      <c r="K286" s="21"/>
      <c r="P286" s="19"/>
    </row>
    <row r="287" spans="6:16" x14ac:dyDescent="0.25">
      <c r="F287" s="10"/>
      <c r="G287" s="14"/>
      <c r="H287" s="14"/>
      <c r="I287" s="4"/>
      <c r="J287" s="2"/>
      <c r="K287" s="21"/>
      <c r="P287" s="19"/>
    </row>
    <row r="288" spans="6:16" x14ac:dyDescent="0.25">
      <c r="F288" s="10"/>
      <c r="G288" s="14"/>
      <c r="H288" s="14"/>
      <c r="I288" s="4"/>
      <c r="J288" s="2"/>
      <c r="K288" s="21"/>
      <c r="P288" s="19"/>
    </row>
    <row r="289" spans="6:16" x14ac:dyDescent="0.25">
      <c r="F289" s="10"/>
      <c r="G289" s="14"/>
      <c r="H289" s="14"/>
      <c r="I289" s="4"/>
      <c r="J289" s="2"/>
      <c r="K289" s="21"/>
      <c r="P289" s="19"/>
    </row>
    <row r="290" spans="6:16" x14ac:dyDescent="0.25">
      <c r="F290" s="10"/>
      <c r="G290" s="14"/>
      <c r="H290" s="14"/>
      <c r="I290" s="4"/>
      <c r="J290" s="2"/>
      <c r="K290" s="21"/>
      <c r="P290" s="19"/>
    </row>
    <row r="291" spans="6:16" x14ac:dyDescent="0.25">
      <c r="F291" s="10"/>
      <c r="G291" s="14"/>
      <c r="H291" s="14"/>
      <c r="I291" s="4"/>
      <c r="J291" s="2"/>
      <c r="K291" s="21"/>
      <c r="P291" s="19"/>
    </row>
    <row r="292" spans="6:16" x14ac:dyDescent="0.25">
      <c r="F292" s="10"/>
      <c r="G292" s="14"/>
      <c r="H292" s="14"/>
      <c r="I292" s="4"/>
      <c r="J292" s="2"/>
      <c r="K292" s="21"/>
      <c r="P292" s="19"/>
    </row>
    <row r="293" spans="6:16" x14ac:dyDescent="0.25">
      <c r="F293" s="10"/>
      <c r="G293" s="14"/>
      <c r="H293" s="14"/>
      <c r="I293" s="4"/>
      <c r="J293" s="2"/>
      <c r="K293" s="21"/>
      <c r="P293" s="19"/>
    </row>
    <row r="294" spans="6:16" x14ac:dyDescent="0.25">
      <c r="F294" s="10"/>
      <c r="G294" s="14"/>
      <c r="H294" s="14"/>
      <c r="I294" s="4"/>
      <c r="J294" s="2"/>
      <c r="K294" s="21"/>
      <c r="P294" s="19"/>
    </row>
    <row r="295" spans="6:16" x14ac:dyDescent="0.25">
      <c r="F295" s="10"/>
      <c r="G295" s="14"/>
      <c r="H295" s="14"/>
      <c r="I295" s="4"/>
      <c r="J295" s="2"/>
      <c r="K295" s="21"/>
      <c r="P295" s="19"/>
    </row>
    <row r="296" spans="6:16" x14ac:dyDescent="0.25">
      <c r="F296" s="10"/>
      <c r="G296" s="14"/>
      <c r="H296" s="14"/>
      <c r="I296" s="4"/>
      <c r="J296" s="2"/>
      <c r="K296" s="21"/>
      <c r="P296" s="19"/>
    </row>
    <row r="297" spans="6:16" x14ac:dyDescent="0.25">
      <c r="F297" s="10"/>
      <c r="G297" s="14"/>
      <c r="H297" s="14"/>
      <c r="I297" s="4"/>
      <c r="J297" s="2"/>
      <c r="K297" s="21"/>
      <c r="P297" s="19"/>
    </row>
    <row r="298" spans="6:16" x14ac:dyDescent="0.25">
      <c r="F298" s="10"/>
      <c r="G298" s="14"/>
      <c r="H298" s="14"/>
      <c r="I298" s="4"/>
      <c r="J298" s="2"/>
      <c r="K298" s="21"/>
      <c r="P298" s="19"/>
    </row>
    <row r="299" spans="6:16" x14ac:dyDescent="0.25">
      <c r="F299" s="10"/>
      <c r="G299" s="14"/>
      <c r="H299" s="14"/>
      <c r="I299" s="4"/>
      <c r="J299" s="2"/>
      <c r="K299" s="21"/>
      <c r="P299" s="19"/>
    </row>
    <row r="300" spans="6:16" x14ac:dyDescent="0.25">
      <c r="F300" s="10"/>
      <c r="G300" s="14"/>
      <c r="H300" s="14"/>
      <c r="I300" s="4"/>
      <c r="J300" s="2"/>
      <c r="K300" s="21"/>
      <c r="P300" s="19"/>
    </row>
    <row r="301" spans="6:16" x14ac:dyDescent="0.25">
      <c r="F301" s="10"/>
      <c r="G301" s="14"/>
      <c r="H301" s="14"/>
      <c r="I301" s="4"/>
      <c r="J301" s="2"/>
      <c r="K301" s="21"/>
      <c r="P301" s="19"/>
    </row>
    <row r="302" spans="6:16" x14ac:dyDescent="0.25">
      <c r="F302" s="10"/>
      <c r="G302" s="14"/>
      <c r="H302" s="14"/>
      <c r="I302" s="4"/>
      <c r="J302" s="2"/>
      <c r="K302" s="21"/>
      <c r="P302" s="19"/>
    </row>
    <row r="303" spans="6:16" x14ac:dyDescent="0.25">
      <c r="F303" s="10"/>
      <c r="G303" s="14"/>
      <c r="H303" s="14"/>
      <c r="I303" s="4"/>
      <c r="J303" s="2"/>
      <c r="K303" s="21"/>
      <c r="P303" s="19"/>
    </row>
    <row r="304" spans="6:16" x14ac:dyDescent="0.25">
      <c r="F304" s="10"/>
      <c r="G304" s="14"/>
      <c r="H304" s="14"/>
      <c r="I304" s="4"/>
      <c r="J304" s="2"/>
      <c r="K304" s="21"/>
      <c r="P304" s="19"/>
    </row>
    <row r="305" spans="6:16" x14ac:dyDescent="0.25">
      <c r="F305" s="10"/>
      <c r="G305" s="14"/>
      <c r="H305" s="14"/>
      <c r="I305" s="4"/>
      <c r="J305" s="2"/>
      <c r="K305" s="21"/>
      <c r="P305" s="19"/>
    </row>
    <row r="306" spans="6:16" x14ac:dyDescent="0.25">
      <c r="F306" s="10"/>
      <c r="G306" s="14"/>
      <c r="H306" s="14"/>
      <c r="I306" s="4"/>
      <c r="J306" s="2"/>
      <c r="K306" s="21"/>
      <c r="P306" s="19"/>
    </row>
    <row r="307" spans="6:16" x14ac:dyDescent="0.25">
      <c r="F307" s="10"/>
      <c r="G307" s="14"/>
      <c r="H307" s="14"/>
      <c r="I307" s="4"/>
      <c r="J307" s="2"/>
      <c r="K307" s="21"/>
      <c r="P307" s="19"/>
    </row>
    <row r="308" spans="6:16" x14ac:dyDescent="0.25">
      <c r="F308" s="10"/>
      <c r="G308" s="14"/>
      <c r="H308" s="14"/>
      <c r="I308" s="4"/>
      <c r="J308" s="2"/>
      <c r="K308" s="21"/>
      <c r="P308" s="19"/>
    </row>
    <row r="309" spans="6:16" x14ac:dyDescent="0.25">
      <c r="F309" s="10"/>
      <c r="G309" s="14"/>
      <c r="H309" s="14"/>
      <c r="I309" s="4"/>
      <c r="J309" s="2"/>
      <c r="K309" s="21"/>
      <c r="P309" s="19"/>
    </row>
    <row r="310" spans="6:16" x14ac:dyDescent="0.25">
      <c r="F310" s="10"/>
      <c r="G310" s="14"/>
      <c r="H310" s="14"/>
      <c r="I310" s="4"/>
      <c r="J310" s="2"/>
      <c r="K310" s="21"/>
      <c r="P310" s="19"/>
    </row>
    <row r="311" spans="6:16" x14ac:dyDescent="0.25">
      <c r="F311" s="10"/>
      <c r="G311" s="14"/>
      <c r="H311" s="14"/>
      <c r="I311" s="4"/>
      <c r="J311" s="2"/>
      <c r="K311" s="21"/>
      <c r="P311" s="19"/>
    </row>
    <row r="312" spans="6:16" x14ac:dyDescent="0.25">
      <c r="F312" s="10"/>
      <c r="G312" s="14"/>
      <c r="H312" s="14"/>
      <c r="I312" s="4"/>
      <c r="J312" s="2"/>
      <c r="K312" s="21"/>
      <c r="P312" s="19"/>
    </row>
    <row r="313" spans="6:16" x14ac:dyDescent="0.25">
      <c r="F313" s="10"/>
      <c r="G313" s="14"/>
      <c r="H313" s="14"/>
      <c r="I313" s="4"/>
      <c r="J313" s="2"/>
      <c r="K313" s="21"/>
      <c r="P313" s="19"/>
    </row>
    <row r="314" spans="6:16" x14ac:dyDescent="0.25">
      <c r="F314" s="10"/>
      <c r="G314" s="14"/>
      <c r="H314" s="14"/>
      <c r="I314" s="4"/>
      <c r="J314" s="2"/>
      <c r="K314" s="21"/>
      <c r="P314" s="19"/>
    </row>
    <row r="315" spans="6:16" x14ac:dyDescent="0.25">
      <c r="F315" s="10"/>
      <c r="G315" s="14"/>
      <c r="H315" s="14"/>
      <c r="I315" s="4"/>
      <c r="J315" s="2"/>
      <c r="K315" s="21"/>
      <c r="P315" s="19"/>
    </row>
    <row r="316" spans="6:16" x14ac:dyDescent="0.25">
      <c r="F316" s="10"/>
      <c r="G316" s="14"/>
      <c r="H316" s="14"/>
      <c r="I316" s="4"/>
      <c r="J316" s="2"/>
      <c r="K316" s="21"/>
      <c r="P316" s="19"/>
    </row>
    <row r="317" spans="6:16" x14ac:dyDescent="0.25">
      <c r="F317" s="10"/>
      <c r="G317" s="14"/>
      <c r="H317" s="14"/>
      <c r="I317" s="4"/>
      <c r="J317" s="2"/>
      <c r="K317" s="21"/>
      <c r="P317" s="19"/>
    </row>
    <row r="318" spans="6:16" x14ac:dyDescent="0.25">
      <c r="F318" s="10"/>
      <c r="G318" s="14"/>
      <c r="H318" s="14"/>
      <c r="I318" s="4"/>
      <c r="J318" s="2"/>
      <c r="K318" s="21"/>
      <c r="P318" s="19"/>
    </row>
    <row r="319" spans="6:16" x14ac:dyDescent="0.25">
      <c r="F319" s="10"/>
      <c r="G319" s="14"/>
      <c r="H319" s="14"/>
      <c r="I319" s="4"/>
      <c r="J319" s="2"/>
      <c r="K319" s="21"/>
      <c r="P319" s="19"/>
    </row>
    <row r="320" spans="6:16" x14ac:dyDescent="0.25">
      <c r="F320" s="10"/>
      <c r="G320" s="14"/>
      <c r="H320" s="14"/>
      <c r="I320" s="4"/>
      <c r="J320" s="2"/>
      <c r="K320" s="21"/>
      <c r="P320" s="19"/>
    </row>
    <row r="321" spans="6:16" x14ac:dyDescent="0.25">
      <c r="F321" s="10"/>
      <c r="G321" s="14"/>
      <c r="H321" s="14"/>
      <c r="I321" s="4"/>
      <c r="J321" s="2"/>
      <c r="K321" s="21"/>
      <c r="P321" s="19"/>
    </row>
    <row r="322" spans="6:16" x14ac:dyDescent="0.25">
      <c r="F322" s="10"/>
      <c r="G322" s="14"/>
      <c r="H322" s="14"/>
      <c r="I322" s="4"/>
      <c r="J322" s="2"/>
      <c r="K322" s="21"/>
      <c r="P322" s="19"/>
    </row>
    <row r="323" spans="6:16" x14ac:dyDescent="0.25">
      <c r="F323" s="10"/>
      <c r="G323" s="14"/>
      <c r="H323" s="14"/>
      <c r="I323" s="4"/>
      <c r="J323" s="2"/>
      <c r="K323" s="21"/>
      <c r="P323" s="19"/>
    </row>
    <row r="324" spans="6:16" x14ac:dyDescent="0.25">
      <c r="F324" s="10"/>
      <c r="G324" s="14"/>
      <c r="H324" s="14"/>
      <c r="I324" s="4"/>
      <c r="J324" s="2"/>
      <c r="K324" s="21"/>
      <c r="P324" s="19"/>
    </row>
    <row r="325" spans="6:16" x14ac:dyDescent="0.25">
      <c r="F325" s="10"/>
      <c r="G325" s="14"/>
      <c r="H325" s="14"/>
      <c r="I325" s="4"/>
      <c r="J325" s="2"/>
      <c r="K325" s="21"/>
      <c r="P325" s="19"/>
    </row>
    <row r="326" spans="6:16" x14ac:dyDescent="0.25">
      <c r="F326" s="10"/>
      <c r="G326" s="14"/>
      <c r="H326" s="14"/>
      <c r="I326" s="4"/>
      <c r="J326" s="2"/>
      <c r="K326" s="21"/>
      <c r="P326" s="19"/>
    </row>
    <row r="327" spans="6:16" x14ac:dyDescent="0.25">
      <c r="F327" s="10"/>
      <c r="G327" s="14"/>
      <c r="H327" s="14"/>
      <c r="I327" s="4"/>
      <c r="J327" s="2"/>
      <c r="K327" s="21"/>
      <c r="P327" s="19"/>
    </row>
    <row r="328" spans="6:16" x14ac:dyDescent="0.25">
      <c r="F328" s="10"/>
      <c r="G328" s="14"/>
      <c r="H328" s="14"/>
      <c r="I328" s="4"/>
      <c r="J328" s="2"/>
      <c r="K328" s="21"/>
      <c r="P328" s="19"/>
    </row>
    <row r="329" spans="6:16" x14ac:dyDescent="0.25">
      <c r="P329" s="19"/>
    </row>
    <row r="330" spans="6:16" x14ac:dyDescent="0.25">
      <c r="P330" s="19"/>
    </row>
    <row r="331" spans="6:16" x14ac:dyDescent="0.25">
      <c r="P331" s="19"/>
    </row>
    <row r="332" spans="6:16" x14ac:dyDescent="0.25">
      <c r="P332" s="19"/>
    </row>
    <row r="333" spans="6:16" x14ac:dyDescent="0.25">
      <c r="P333" s="19"/>
    </row>
    <row r="334" spans="6:16" x14ac:dyDescent="0.25">
      <c r="P334" s="19"/>
    </row>
    <row r="335" spans="6:16" x14ac:dyDescent="0.25">
      <c r="P335" s="19"/>
    </row>
    <row r="336" spans="6:16" x14ac:dyDescent="0.25">
      <c r="P336" s="19"/>
    </row>
    <row r="337" spans="16:16" x14ac:dyDescent="0.25">
      <c r="P337" s="19"/>
    </row>
    <row r="338" spans="16:16" x14ac:dyDescent="0.25">
      <c r="P338" s="19"/>
    </row>
    <row r="339" spans="16:16" x14ac:dyDescent="0.25">
      <c r="P339" s="19"/>
    </row>
    <row r="340" spans="16:16" x14ac:dyDescent="0.25">
      <c r="P340" s="19"/>
    </row>
    <row r="341" spans="16:16" x14ac:dyDescent="0.25">
      <c r="P341" s="19"/>
    </row>
    <row r="342" spans="16:16" x14ac:dyDescent="0.25">
      <c r="P342" s="19"/>
    </row>
    <row r="343" spans="16:16" x14ac:dyDescent="0.25">
      <c r="P343" s="19"/>
    </row>
    <row r="344" spans="16:16" x14ac:dyDescent="0.25">
      <c r="P344" s="19"/>
    </row>
    <row r="345" spans="16:16" x14ac:dyDescent="0.25">
      <c r="P345" s="19"/>
    </row>
    <row r="346" spans="16:16" x14ac:dyDescent="0.25">
      <c r="P346" s="19"/>
    </row>
    <row r="347" spans="16:16" x14ac:dyDescent="0.25">
      <c r="P347" s="19"/>
    </row>
    <row r="348" spans="16:16" x14ac:dyDescent="0.25">
      <c r="P348" s="19"/>
    </row>
    <row r="349" spans="16:16" x14ac:dyDescent="0.25">
      <c r="P349" s="19"/>
    </row>
    <row r="350" spans="16:16" x14ac:dyDescent="0.25">
      <c r="P350" s="19"/>
    </row>
    <row r="351" spans="16:16" x14ac:dyDescent="0.25">
      <c r="P351" s="19"/>
    </row>
    <row r="352" spans="16:16" x14ac:dyDescent="0.25">
      <c r="P352" s="19"/>
    </row>
    <row r="353" spans="16:16" x14ac:dyDescent="0.25">
      <c r="P353" s="19"/>
    </row>
    <row r="354" spans="16:16" x14ac:dyDescent="0.25">
      <c r="P354" s="19"/>
    </row>
    <row r="355" spans="16:16" x14ac:dyDescent="0.25">
      <c r="P355" s="19"/>
    </row>
    <row r="356" spans="16:16" x14ac:dyDescent="0.25">
      <c r="P356" s="19"/>
    </row>
    <row r="357" spans="16:16" x14ac:dyDescent="0.25">
      <c r="P357" s="19"/>
    </row>
    <row r="358" spans="16:16" x14ac:dyDescent="0.25">
      <c r="P358" s="19"/>
    </row>
    <row r="359" spans="16:16" x14ac:dyDescent="0.25">
      <c r="P359" s="19"/>
    </row>
    <row r="360" spans="16:16" x14ac:dyDescent="0.25">
      <c r="P360" s="19"/>
    </row>
    <row r="361" spans="16:16" x14ac:dyDescent="0.25">
      <c r="P361" s="19"/>
    </row>
    <row r="362" spans="16:16" x14ac:dyDescent="0.25">
      <c r="P362" s="19"/>
    </row>
    <row r="363" spans="16:16" x14ac:dyDescent="0.25">
      <c r="P363" s="19"/>
    </row>
    <row r="364" spans="16:16" x14ac:dyDescent="0.25">
      <c r="P364" s="19"/>
    </row>
    <row r="365" spans="16:16" x14ac:dyDescent="0.25">
      <c r="P365" s="19"/>
    </row>
    <row r="366" spans="16:16" x14ac:dyDescent="0.25">
      <c r="P366" s="19"/>
    </row>
    <row r="367" spans="16:16" x14ac:dyDescent="0.25">
      <c r="P367" s="19"/>
    </row>
    <row r="368" spans="16:16" x14ac:dyDescent="0.25">
      <c r="P368" s="19"/>
    </row>
    <row r="369" spans="16:16" x14ac:dyDescent="0.25">
      <c r="P369" s="19"/>
    </row>
    <row r="370" spans="16:16" x14ac:dyDescent="0.25">
      <c r="P370" s="19"/>
    </row>
    <row r="371" spans="16:16" x14ac:dyDescent="0.25">
      <c r="P371" s="19"/>
    </row>
    <row r="372" spans="16:16" x14ac:dyDescent="0.25">
      <c r="P372" s="19"/>
    </row>
    <row r="373" spans="16:16" x14ac:dyDescent="0.25">
      <c r="P373" s="19"/>
    </row>
    <row r="374" spans="16:16" x14ac:dyDescent="0.25">
      <c r="P374" s="19"/>
    </row>
    <row r="375" spans="16:16" x14ac:dyDescent="0.25">
      <c r="P375" s="19"/>
    </row>
    <row r="376" spans="16:16" x14ac:dyDescent="0.25">
      <c r="P376" s="19"/>
    </row>
    <row r="377" spans="16:16" x14ac:dyDescent="0.25">
      <c r="P377" s="19"/>
    </row>
    <row r="378" spans="16:16" x14ac:dyDescent="0.25">
      <c r="P378" s="19"/>
    </row>
    <row r="379" spans="16:16" x14ac:dyDescent="0.25">
      <c r="P379" s="19"/>
    </row>
    <row r="380" spans="16:16" x14ac:dyDescent="0.25">
      <c r="P380" s="19"/>
    </row>
    <row r="381" spans="16:16" x14ac:dyDescent="0.25">
      <c r="P381" s="19"/>
    </row>
    <row r="382" spans="16:16" x14ac:dyDescent="0.25">
      <c r="P382" s="19"/>
    </row>
    <row r="383" spans="16:16" x14ac:dyDescent="0.25">
      <c r="P383" s="19"/>
    </row>
    <row r="384" spans="16:16" x14ac:dyDescent="0.25">
      <c r="P384" s="19"/>
    </row>
    <row r="385" spans="16:16" x14ac:dyDescent="0.25">
      <c r="P385" s="19"/>
    </row>
    <row r="386" spans="16:16" x14ac:dyDescent="0.25">
      <c r="P386" s="19"/>
    </row>
    <row r="387" spans="16:16" x14ac:dyDescent="0.25">
      <c r="P387" s="19"/>
    </row>
    <row r="388" spans="16:16" x14ac:dyDescent="0.25">
      <c r="P388" s="19"/>
    </row>
    <row r="389" spans="16:16" x14ac:dyDescent="0.25">
      <c r="P389" s="19"/>
    </row>
    <row r="390" spans="16:16" x14ac:dyDescent="0.25">
      <c r="P390" s="19"/>
    </row>
    <row r="391" spans="16:16" x14ac:dyDescent="0.25">
      <c r="P391" s="19"/>
    </row>
    <row r="392" spans="16:16" x14ac:dyDescent="0.25">
      <c r="P392" s="19"/>
    </row>
    <row r="393" spans="16:16" x14ac:dyDescent="0.25">
      <c r="P393" s="19"/>
    </row>
    <row r="394" spans="16:16" x14ac:dyDescent="0.25">
      <c r="P394" s="19"/>
    </row>
    <row r="395" spans="16:16" x14ac:dyDescent="0.25">
      <c r="P395" s="19"/>
    </row>
    <row r="396" spans="16:16" x14ac:dyDescent="0.25">
      <c r="P396" s="19"/>
    </row>
    <row r="397" spans="16:16" x14ac:dyDescent="0.25">
      <c r="P397" s="19"/>
    </row>
    <row r="398" spans="16:16" x14ac:dyDescent="0.25">
      <c r="P398" s="19"/>
    </row>
    <row r="399" spans="16:16" x14ac:dyDescent="0.25">
      <c r="P399" s="19"/>
    </row>
    <row r="400" spans="16:16" x14ac:dyDescent="0.25">
      <c r="P400" s="19"/>
    </row>
    <row r="401" spans="16:16" x14ac:dyDescent="0.25">
      <c r="P401" s="19"/>
    </row>
    <row r="402" spans="16:16" x14ac:dyDescent="0.25">
      <c r="P402" s="19"/>
    </row>
    <row r="403" spans="16:16" x14ac:dyDescent="0.25">
      <c r="P403" s="19"/>
    </row>
    <row r="404" spans="16:16" x14ac:dyDescent="0.25">
      <c r="P404" s="19"/>
    </row>
    <row r="405" spans="16:16" x14ac:dyDescent="0.25">
      <c r="P405" s="19"/>
    </row>
    <row r="406" spans="16:16" x14ac:dyDescent="0.25">
      <c r="P406" s="19"/>
    </row>
    <row r="407" spans="16:16" x14ac:dyDescent="0.25">
      <c r="P407" s="19"/>
    </row>
    <row r="408" spans="16:16" x14ac:dyDescent="0.25">
      <c r="P408" s="19"/>
    </row>
    <row r="409" spans="16:16" x14ac:dyDescent="0.25">
      <c r="P409" s="19"/>
    </row>
    <row r="410" spans="16:16" x14ac:dyDescent="0.25">
      <c r="P410" s="19"/>
    </row>
    <row r="411" spans="16:16" x14ac:dyDescent="0.25">
      <c r="P411" s="19"/>
    </row>
    <row r="412" spans="16:16" x14ac:dyDescent="0.25">
      <c r="P412" s="19"/>
    </row>
    <row r="413" spans="16:16" x14ac:dyDescent="0.25">
      <c r="P413" s="19"/>
    </row>
    <row r="414" spans="16:16" x14ac:dyDescent="0.25">
      <c r="P414" s="19"/>
    </row>
    <row r="415" spans="16:16" x14ac:dyDescent="0.25">
      <c r="P415" s="19"/>
    </row>
    <row r="416" spans="16:16" x14ac:dyDescent="0.25">
      <c r="P416" s="19"/>
    </row>
    <row r="417" spans="16:16" x14ac:dyDescent="0.25">
      <c r="P417" s="19"/>
    </row>
    <row r="418" spans="16:16" x14ac:dyDescent="0.25">
      <c r="P418" s="19"/>
    </row>
    <row r="419" spans="16:16" x14ac:dyDescent="0.25">
      <c r="P419" s="19"/>
    </row>
    <row r="420" spans="16:16" x14ac:dyDescent="0.25">
      <c r="P420" s="19"/>
    </row>
    <row r="421" spans="16:16" x14ac:dyDescent="0.25">
      <c r="P421" s="19"/>
    </row>
    <row r="422" spans="16:16" x14ac:dyDescent="0.25">
      <c r="P422" s="19"/>
    </row>
    <row r="423" spans="16:16" x14ac:dyDescent="0.25">
      <c r="P423" s="19"/>
    </row>
    <row r="424" spans="16:16" x14ac:dyDescent="0.25">
      <c r="P424" s="19"/>
    </row>
    <row r="425" spans="16:16" x14ac:dyDescent="0.25">
      <c r="P425" s="19"/>
    </row>
    <row r="426" spans="16:16" x14ac:dyDescent="0.25">
      <c r="P426" s="19"/>
    </row>
    <row r="427" spans="16:16" x14ac:dyDescent="0.25">
      <c r="P427" s="19"/>
    </row>
    <row r="428" spans="16:16" x14ac:dyDescent="0.25">
      <c r="P428" s="19"/>
    </row>
    <row r="429" spans="16:16" x14ac:dyDescent="0.25">
      <c r="P429" s="19"/>
    </row>
    <row r="430" spans="16:16" x14ac:dyDescent="0.25">
      <c r="P430" s="19"/>
    </row>
    <row r="431" spans="16:16" x14ac:dyDescent="0.25">
      <c r="P431" s="19"/>
    </row>
    <row r="432" spans="16:16" x14ac:dyDescent="0.25">
      <c r="P432" s="19"/>
    </row>
    <row r="433" spans="16:16" x14ac:dyDescent="0.25">
      <c r="P433" s="19"/>
    </row>
    <row r="434" spans="16:16" x14ac:dyDescent="0.25">
      <c r="P434" s="19"/>
    </row>
    <row r="435" spans="16:16" x14ac:dyDescent="0.25">
      <c r="P435" s="19"/>
    </row>
    <row r="436" spans="16:16" x14ac:dyDescent="0.25">
      <c r="P436" s="19"/>
    </row>
    <row r="437" spans="16:16" x14ac:dyDescent="0.25">
      <c r="P437" s="19"/>
    </row>
    <row r="438" spans="16:16" x14ac:dyDescent="0.25">
      <c r="P438" s="19"/>
    </row>
    <row r="439" spans="16:16" x14ac:dyDescent="0.25">
      <c r="P439" s="19"/>
    </row>
    <row r="440" spans="16:16" x14ac:dyDescent="0.25">
      <c r="P440" s="19"/>
    </row>
    <row r="441" spans="16:16" x14ac:dyDescent="0.25">
      <c r="P441" s="19"/>
    </row>
    <row r="442" spans="16:16" x14ac:dyDescent="0.25">
      <c r="P442" s="19"/>
    </row>
    <row r="443" spans="16:16" x14ac:dyDescent="0.25">
      <c r="P443" s="19"/>
    </row>
    <row r="444" spans="16:16" x14ac:dyDescent="0.25">
      <c r="P444" s="19"/>
    </row>
    <row r="445" spans="16:16" x14ac:dyDescent="0.25">
      <c r="P445" s="19"/>
    </row>
    <row r="446" spans="16:16" x14ac:dyDescent="0.25">
      <c r="P446" s="19"/>
    </row>
    <row r="447" spans="16:16" x14ac:dyDescent="0.25">
      <c r="P447" s="19"/>
    </row>
    <row r="448" spans="16:16" x14ac:dyDescent="0.25">
      <c r="P448" s="19"/>
    </row>
    <row r="449" spans="16:16" x14ac:dyDescent="0.25">
      <c r="P449" s="19"/>
    </row>
    <row r="450" spans="16:16" x14ac:dyDescent="0.25">
      <c r="P450" s="19"/>
    </row>
    <row r="451" spans="16:16" x14ac:dyDescent="0.25">
      <c r="P451" s="19"/>
    </row>
    <row r="452" spans="16:16" x14ac:dyDescent="0.25">
      <c r="P452" s="19"/>
    </row>
    <row r="453" spans="16:16" x14ac:dyDescent="0.25">
      <c r="P453" s="19"/>
    </row>
    <row r="454" spans="16:16" x14ac:dyDescent="0.25">
      <c r="P454" s="19"/>
    </row>
    <row r="455" spans="16:16" x14ac:dyDescent="0.25">
      <c r="P455" s="19"/>
    </row>
    <row r="456" spans="16:16" x14ac:dyDescent="0.25">
      <c r="P456" s="19"/>
    </row>
    <row r="457" spans="16:16" x14ac:dyDescent="0.25">
      <c r="P457" s="19"/>
    </row>
    <row r="458" spans="16:16" x14ac:dyDescent="0.25">
      <c r="P458" s="19"/>
    </row>
    <row r="459" spans="16:16" x14ac:dyDescent="0.25">
      <c r="P459" s="19"/>
    </row>
    <row r="460" spans="16:16" x14ac:dyDescent="0.25">
      <c r="P460" s="19"/>
    </row>
    <row r="461" spans="16:16" x14ac:dyDescent="0.25">
      <c r="P461" s="19"/>
    </row>
    <row r="462" spans="16:16" x14ac:dyDescent="0.25">
      <c r="P462" s="19"/>
    </row>
    <row r="463" spans="16:16" x14ac:dyDescent="0.25">
      <c r="P463" s="19"/>
    </row>
    <row r="464" spans="16:16" x14ac:dyDescent="0.25">
      <c r="P464" s="19"/>
    </row>
    <row r="465" spans="16:16" x14ac:dyDescent="0.25">
      <c r="P465" s="19"/>
    </row>
    <row r="466" spans="16:16" x14ac:dyDescent="0.25">
      <c r="P466" s="19"/>
    </row>
    <row r="467" spans="16:16" x14ac:dyDescent="0.25">
      <c r="P467" s="19"/>
    </row>
    <row r="468" spans="16:16" x14ac:dyDescent="0.25">
      <c r="P468" s="19"/>
    </row>
    <row r="469" spans="16:16" x14ac:dyDescent="0.25">
      <c r="P469" s="19"/>
    </row>
    <row r="470" spans="16:16" x14ac:dyDescent="0.25">
      <c r="P470" s="19"/>
    </row>
    <row r="471" spans="16:16" x14ac:dyDescent="0.25">
      <c r="P471" s="19"/>
    </row>
    <row r="472" spans="16:16" x14ac:dyDescent="0.25">
      <c r="P472" s="19"/>
    </row>
    <row r="473" spans="16:16" x14ac:dyDescent="0.25">
      <c r="P473" s="19"/>
    </row>
    <row r="474" spans="16:16" x14ac:dyDescent="0.25">
      <c r="P474" s="19"/>
    </row>
    <row r="475" spans="16:16" x14ac:dyDescent="0.25">
      <c r="P475" s="19"/>
    </row>
    <row r="476" spans="16:16" x14ac:dyDescent="0.25">
      <c r="P476" s="19"/>
    </row>
    <row r="477" spans="16:16" x14ac:dyDescent="0.25">
      <c r="P477" s="19"/>
    </row>
    <row r="478" spans="16:16" x14ac:dyDescent="0.25">
      <c r="P478" s="19"/>
    </row>
    <row r="479" spans="16:16" x14ac:dyDescent="0.25">
      <c r="P479" s="19"/>
    </row>
    <row r="480" spans="16:16" x14ac:dyDescent="0.25">
      <c r="P480" s="19"/>
    </row>
    <row r="481" spans="16:16" x14ac:dyDescent="0.25">
      <c r="P481" s="19"/>
    </row>
    <row r="482" spans="16:16" x14ac:dyDescent="0.25">
      <c r="P482" s="19"/>
    </row>
    <row r="483" spans="16:16" x14ac:dyDescent="0.25">
      <c r="P483" s="19"/>
    </row>
    <row r="484" spans="16:16" x14ac:dyDescent="0.25">
      <c r="P484" s="19"/>
    </row>
    <row r="485" spans="16:16" x14ac:dyDescent="0.25">
      <c r="P485" s="19"/>
    </row>
    <row r="486" spans="16:16" x14ac:dyDescent="0.25">
      <c r="P486" s="19"/>
    </row>
    <row r="487" spans="16:16" x14ac:dyDescent="0.25">
      <c r="P487" s="19"/>
    </row>
    <row r="488" spans="16:16" x14ac:dyDescent="0.25">
      <c r="P488" s="19"/>
    </row>
    <row r="489" spans="16:16" x14ac:dyDescent="0.25">
      <c r="P489" s="19"/>
    </row>
    <row r="490" spans="16:16" x14ac:dyDescent="0.25">
      <c r="P490" s="19"/>
    </row>
    <row r="491" spans="16:16" x14ac:dyDescent="0.25">
      <c r="P491" s="19"/>
    </row>
    <row r="492" spans="16:16" x14ac:dyDescent="0.25">
      <c r="P492" s="19"/>
    </row>
    <row r="493" spans="16:16" x14ac:dyDescent="0.25">
      <c r="P493" s="19"/>
    </row>
    <row r="494" spans="16:16" x14ac:dyDescent="0.25">
      <c r="P494" s="19"/>
    </row>
    <row r="495" spans="16:16" x14ac:dyDescent="0.25">
      <c r="P495" s="19"/>
    </row>
    <row r="496" spans="16:16" x14ac:dyDescent="0.25">
      <c r="P496" s="19"/>
    </row>
    <row r="497" spans="16:16" x14ac:dyDescent="0.25">
      <c r="P497" s="19"/>
    </row>
    <row r="498" spans="16:16" x14ac:dyDescent="0.25">
      <c r="P498" s="19"/>
    </row>
    <row r="499" spans="16:16" x14ac:dyDescent="0.25">
      <c r="P499" s="19"/>
    </row>
    <row r="500" spans="16:16" x14ac:dyDescent="0.25">
      <c r="P500" s="19"/>
    </row>
    <row r="501" spans="16:16" x14ac:dyDescent="0.25">
      <c r="P501" s="19"/>
    </row>
    <row r="502" spans="16:16" x14ac:dyDescent="0.25">
      <c r="P502" s="19"/>
    </row>
    <row r="503" spans="16:16" x14ac:dyDescent="0.25">
      <c r="P503" s="19"/>
    </row>
    <row r="504" spans="16:16" x14ac:dyDescent="0.25">
      <c r="P504" s="19"/>
    </row>
    <row r="505" spans="16:16" x14ac:dyDescent="0.25">
      <c r="P505" s="19"/>
    </row>
    <row r="506" spans="16:16" x14ac:dyDescent="0.25">
      <c r="P506" s="19"/>
    </row>
    <row r="507" spans="16:16" x14ac:dyDescent="0.25">
      <c r="P507" s="19"/>
    </row>
    <row r="508" spans="16:16" x14ac:dyDescent="0.25">
      <c r="P508" s="19"/>
    </row>
    <row r="509" spans="16:16" x14ac:dyDescent="0.25">
      <c r="P509" s="19"/>
    </row>
    <row r="510" spans="16:16" x14ac:dyDescent="0.25">
      <c r="P510" s="19"/>
    </row>
    <row r="511" spans="16:16" x14ac:dyDescent="0.25">
      <c r="P511" s="19"/>
    </row>
    <row r="512" spans="16:16" x14ac:dyDescent="0.25">
      <c r="P512" s="19"/>
    </row>
    <row r="513" spans="16:16" x14ac:dyDescent="0.25">
      <c r="P513" s="19"/>
    </row>
    <row r="514" spans="16:16" x14ac:dyDescent="0.25">
      <c r="P514" s="19"/>
    </row>
    <row r="515" spans="16:16" x14ac:dyDescent="0.25">
      <c r="P515" s="19"/>
    </row>
    <row r="516" spans="16:16" x14ac:dyDescent="0.25">
      <c r="P516" s="19"/>
    </row>
    <row r="517" spans="16:16" x14ac:dyDescent="0.25">
      <c r="P517" s="19"/>
    </row>
    <row r="518" spans="16:16" x14ac:dyDescent="0.25">
      <c r="P518" s="19"/>
    </row>
    <row r="519" spans="16:16" x14ac:dyDescent="0.25">
      <c r="P519" s="19"/>
    </row>
    <row r="520" spans="16:16" x14ac:dyDescent="0.25">
      <c r="P520" s="19"/>
    </row>
    <row r="521" spans="16:16" x14ac:dyDescent="0.25">
      <c r="P521" s="19"/>
    </row>
    <row r="522" spans="16:16" x14ac:dyDescent="0.25">
      <c r="P522" s="19"/>
    </row>
    <row r="523" spans="16:16" x14ac:dyDescent="0.25">
      <c r="P523" s="19"/>
    </row>
    <row r="524" spans="16:16" x14ac:dyDescent="0.25">
      <c r="P524" s="19"/>
    </row>
    <row r="525" spans="16:16" x14ac:dyDescent="0.25">
      <c r="P525" s="19"/>
    </row>
    <row r="526" spans="16:16" x14ac:dyDescent="0.25">
      <c r="P526" s="19"/>
    </row>
    <row r="527" spans="16:16" x14ac:dyDescent="0.25">
      <c r="P527" s="19"/>
    </row>
    <row r="528" spans="16:16" x14ac:dyDescent="0.25">
      <c r="P528" s="19"/>
    </row>
    <row r="529" spans="16:16" x14ac:dyDescent="0.25">
      <c r="P529" s="19"/>
    </row>
    <row r="530" spans="16:16" x14ac:dyDescent="0.25">
      <c r="P530" s="19"/>
    </row>
    <row r="531" spans="16:16" x14ac:dyDescent="0.25">
      <c r="P531" s="19"/>
    </row>
    <row r="532" spans="16:16" x14ac:dyDescent="0.25">
      <c r="P532" s="19"/>
    </row>
    <row r="533" spans="16:16" x14ac:dyDescent="0.25">
      <c r="P533" s="19"/>
    </row>
    <row r="534" spans="16:16" x14ac:dyDescent="0.25">
      <c r="P534" s="19"/>
    </row>
    <row r="535" spans="16:16" x14ac:dyDescent="0.25">
      <c r="P535" s="19"/>
    </row>
    <row r="536" spans="16:16" x14ac:dyDescent="0.25">
      <c r="P536" s="19"/>
    </row>
    <row r="537" spans="16:16" x14ac:dyDescent="0.25">
      <c r="P537" s="19"/>
    </row>
    <row r="538" spans="16:16" x14ac:dyDescent="0.25">
      <c r="P538" s="19"/>
    </row>
    <row r="539" spans="16:16" x14ac:dyDescent="0.25">
      <c r="P539" s="19"/>
    </row>
    <row r="540" spans="16:16" x14ac:dyDescent="0.25">
      <c r="P540" s="19"/>
    </row>
    <row r="541" spans="16:16" x14ac:dyDescent="0.25">
      <c r="P541" s="19"/>
    </row>
    <row r="542" spans="16:16" x14ac:dyDescent="0.25">
      <c r="P542" s="19"/>
    </row>
    <row r="543" spans="16:16" x14ac:dyDescent="0.25">
      <c r="P543" s="19"/>
    </row>
    <row r="544" spans="16:16" x14ac:dyDescent="0.25">
      <c r="P544" s="19"/>
    </row>
    <row r="545" spans="16:16" x14ac:dyDescent="0.25">
      <c r="P545" s="19"/>
    </row>
    <row r="546" spans="16:16" x14ac:dyDescent="0.25">
      <c r="P546" s="19"/>
    </row>
    <row r="547" spans="16:16" x14ac:dyDescent="0.25">
      <c r="P547" s="19"/>
    </row>
    <row r="548" spans="16:16" x14ac:dyDescent="0.25">
      <c r="P548" s="19"/>
    </row>
    <row r="549" spans="16:16" x14ac:dyDescent="0.25">
      <c r="P549" s="19"/>
    </row>
    <row r="550" spans="16:16" x14ac:dyDescent="0.25">
      <c r="P550" s="19"/>
    </row>
    <row r="551" spans="16:16" x14ac:dyDescent="0.25">
      <c r="P551" s="19"/>
    </row>
    <row r="552" spans="16:16" x14ac:dyDescent="0.25">
      <c r="P552" s="19"/>
    </row>
    <row r="553" spans="16:16" x14ac:dyDescent="0.25">
      <c r="P553" s="19"/>
    </row>
    <row r="554" spans="16:16" x14ac:dyDescent="0.25">
      <c r="P554" s="19"/>
    </row>
    <row r="555" spans="16:16" x14ac:dyDescent="0.25">
      <c r="P555" s="19"/>
    </row>
    <row r="556" spans="16:16" x14ac:dyDescent="0.25">
      <c r="P556" s="19"/>
    </row>
    <row r="557" spans="16:16" x14ac:dyDescent="0.25">
      <c r="P557" s="19"/>
    </row>
    <row r="558" spans="16:16" x14ac:dyDescent="0.25">
      <c r="P558" s="19"/>
    </row>
    <row r="559" spans="16:16" x14ac:dyDescent="0.25">
      <c r="P559" s="19"/>
    </row>
    <row r="560" spans="16:16" x14ac:dyDescent="0.25">
      <c r="P560" s="19"/>
    </row>
    <row r="561" spans="16:16" x14ac:dyDescent="0.25">
      <c r="P561" s="19"/>
    </row>
    <row r="562" spans="16:16" x14ac:dyDescent="0.25">
      <c r="P562" s="19"/>
    </row>
    <row r="563" spans="16:16" x14ac:dyDescent="0.25">
      <c r="P563" s="19"/>
    </row>
    <row r="564" spans="16:16" x14ac:dyDescent="0.25">
      <c r="P564" s="19"/>
    </row>
    <row r="565" spans="16:16" x14ac:dyDescent="0.25">
      <c r="P565" s="19"/>
    </row>
    <row r="566" spans="16:16" x14ac:dyDescent="0.25">
      <c r="P566" s="19"/>
    </row>
    <row r="567" spans="16:16" x14ac:dyDescent="0.25">
      <c r="P567" s="19"/>
    </row>
    <row r="568" spans="16:16" x14ac:dyDescent="0.25">
      <c r="P568" s="19"/>
    </row>
    <row r="569" spans="16:16" x14ac:dyDescent="0.25">
      <c r="P569" s="19"/>
    </row>
    <row r="570" spans="16:16" x14ac:dyDescent="0.25">
      <c r="P570" s="19"/>
    </row>
    <row r="571" spans="16:16" x14ac:dyDescent="0.25">
      <c r="P571" s="19"/>
    </row>
    <row r="572" spans="16:16" x14ac:dyDescent="0.25">
      <c r="P572" s="19"/>
    </row>
    <row r="573" spans="16:16" x14ac:dyDescent="0.25">
      <c r="P573" s="19"/>
    </row>
    <row r="574" spans="16:16" x14ac:dyDescent="0.25">
      <c r="P574" s="19"/>
    </row>
    <row r="575" spans="16:16" x14ac:dyDescent="0.25">
      <c r="P575" s="19"/>
    </row>
    <row r="576" spans="16:16" x14ac:dyDescent="0.25">
      <c r="P576" s="19"/>
    </row>
    <row r="577" spans="16:16" x14ac:dyDescent="0.25">
      <c r="P577" s="19"/>
    </row>
    <row r="578" spans="16:16" x14ac:dyDescent="0.25">
      <c r="P578" s="19"/>
    </row>
    <row r="579" spans="16:16" x14ac:dyDescent="0.25">
      <c r="P579" s="19"/>
    </row>
    <row r="580" spans="16:16" x14ac:dyDescent="0.25">
      <c r="P580" s="19"/>
    </row>
    <row r="581" spans="16:16" x14ac:dyDescent="0.25">
      <c r="P581" s="19"/>
    </row>
    <row r="582" spans="16:16" x14ac:dyDescent="0.25">
      <c r="P582" s="19"/>
    </row>
    <row r="583" spans="16:16" x14ac:dyDescent="0.25">
      <c r="P583" s="19"/>
    </row>
    <row r="584" spans="16:16" x14ac:dyDescent="0.25">
      <c r="P584" s="19"/>
    </row>
    <row r="585" spans="16:16" x14ac:dyDescent="0.25">
      <c r="P585" s="19"/>
    </row>
    <row r="586" spans="16:16" x14ac:dyDescent="0.25">
      <c r="P586" s="19"/>
    </row>
    <row r="587" spans="16:16" x14ac:dyDescent="0.25">
      <c r="P587" s="19"/>
    </row>
    <row r="588" spans="16:16" x14ac:dyDescent="0.25">
      <c r="P588" s="19"/>
    </row>
    <row r="589" spans="16:16" x14ac:dyDescent="0.25">
      <c r="P589" s="19"/>
    </row>
    <row r="590" spans="16:16" x14ac:dyDescent="0.25">
      <c r="P590" s="19"/>
    </row>
    <row r="591" spans="16:16" x14ac:dyDescent="0.25">
      <c r="P591" s="19"/>
    </row>
    <row r="592" spans="16:16" x14ac:dyDescent="0.25">
      <c r="P592" s="19"/>
    </row>
    <row r="593" spans="16:16" x14ac:dyDescent="0.25">
      <c r="P593" s="19"/>
    </row>
    <row r="594" spans="16:16" x14ac:dyDescent="0.25">
      <c r="P594" s="19"/>
    </row>
    <row r="595" spans="16:16" x14ac:dyDescent="0.25">
      <c r="P595" s="19"/>
    </row>
    <row r="596" spans="16:16" x14ac:dyDescent="0.25">
      <c r="P596" s="19"/>
    </row>
    <row r="597" spans="16:16" x14ac:dyDescent="0.25">
      <c r="P597" s="19"/>
    </row>
    <row r="598" spans="16:16" x14ac:dyDescent="0.25">
      <c r="P598" s="19"/>
    </row>
    <row r="599" spans="16:16" x14ac:dyDescent="0.25">
      <c r="P599" s="19"/>
    </row>
    <row r="600" spans="16:16" x14ac:dyDescent="0.25">
      <c r="P600" s="19"/>
    </row>
    <row r="601" spans="16:16" x14ac:dyDescent="0.25">
      <c r="P601" s="19"/>
    </row>
    <row r="602" spans="16:16" x14ac:dyDescent="0.25">
      <c r="P602" s="19"/>
    </row>
    <row r="603" spans="16:16" x14ac:dyDescent="0.25">
      <c r="P603" s="19"/>
    </row>
    <row r="604" spans="16:16" x14ac:dyDescent="0.25">
      <c r="P604" s="19"/>
    </row>
    <row r="605" spans="16:16" x14ac:dyDescent="0.25">
      <c r="P605" s="19"/>
    </row>
    <row r="606" spans="16:16" x14ac:dyDescent="0.25">
      <c r="P606" s="19"/>
    </row>
    <row r="607" spans="16:16" x14ac:dyDescent="0.25">
      <c r="P607" s="19"/>
    </row>
    <row r="608" spans="16:16" x14ac:dyDescent="0.25">
      <c r="P608" s="19"/>
    </row>
    <row r="609" spans="16:16" x14ac:dyDescent="0.25">
      <c r="P609" s="19"/>
    </row>
    <row r="610" spans="16:16" x14ac:dyDescent="0.25">
      <c r="P610" s="19"/>
    </row>
    <row r="611" spans="16:16" x14ac:dyDescent="0.25">
      <c r="P611" s="19"/>
    </row>
    <row r="612" spans="16:16" x14ac:dyDescent="0.25">
      <c r="P612" s="19"/>
    </row>
    <row r="613" spans="16:16" x14ac:dyDescent="0.25">
      <c r="P613" s="19"/>
    </row>
    <row r="614" spans="16:16" x14ac:dyDescent="0.25">
      <c r="P614" s="19"/>
    </row>
    <row r="615" spans="16:16" x14ac:dyDescent="0.25">
      <c r="P615" s="19"/>
    </row>
    <row r="616" spans="16:16" x14ac:dyDescent="0.25">
      <c r="P616" s="19"/>
    </row>
    <row r="617" spans="16:16" x14ac:dyDescent="0.25">
      <c r="P617" s="19"/>
    </row>
    <row r="618" spans="16:16" x14ac:dyDescent="0.25">
      <c r="P618" s="19"/>
    </row>
    <row r="619" spans="16:16" x14ac:dyDescent="0.25">
      <c r="P619" s="19"/>
    </row>
    <row r="620" spans="16:16" x14ac:dyDescent="0.25">
      <c r="P620" s="19"/>
    </row>
    <row r="621" spans="16:16" x14ac:dyDescent="0.25">
      <c r="P621" s="19"/>
    </row>
    <row r="622" spans="16:16" x14ac:dyDescent="0.25">
      <c r="P622" s="19"/>
    </row>
    <row r="623" spans="16:16" x14ac:dyDescent="0.25">
      <c r="P623" s="19"/>
    </row>
    <row r="624" spans="16:16" x14ac:dyDescent="0.25">
      <c r="P624" s="19"/>
    </row>
    <row r="625" spans="16:16" x14ac:dyDescent="0.25">
      <c r="P625" s="19"/>
    </row>
    <row r="626" spans="16:16" x14ac:dyDescent="0.25">
      <c r="P626" s="19"/>
    </row>
    <row r="627" spans="16:16" x14ac:dyDescent="0.25">
      <c r="P627" s="19"/>
    </row>
    <row r="628" spans="16:16" x14ac:dyDescent="0.25">
      <c r="P628" s="19"/>
    </row>
    <row r="629" spans="16:16" x14ac:dyDescent="0.25">
      <c r="P629" s="19"/>
    </row>
    <row r="630" spans="16:16" x14ac:dyDescent="0.25">
      <c r="P630" s="19"/>
    </row>
    <row r="631" spans="16:16" x14ac:dyDescent="0.25">
      <c r="P631" s="19"/>
    </row>
    <row r="632" spans="16:16" x14ac:dyDescent="0.25">
      <c r="P632" s="19"/>
    </row>
    <row r="633" spans="16:16" x14ac:dyDescent="0.25">
      <c r="P633" s="19"/>
    </row>
    <row r="634" spans="16:16" x14ac:dyDescent="0.25">
      <c r="P634" s="19"/>
    </row>
    <row r="635" spans="16:16" x14ac:dyDescent="0.25">
      <c r="P635" s="19"/>
    </row>
    <row r="636" spans="16:16" x14ac:dyDescent="0.25">
      <c r="P636" s="19"/>
    </row>
    <row r="637" spans="16:16" x14ac:dyDescent="0.25">
      <c r="P637" s="19"/>
    </row>
    <row r="638" spans="16:16" x14ac:dyDescent="0.25">
      <c r="P638" s="19"/>
    </row>
    <row r="639" spans="16:16" x14ac:dyDescent="0.25">
      <c r="P639" s="19"/>
    </row>
    <row r="640" spans="16:16" x14ac:dyDescent="0.25">
      <c r="P640" s="19"/>
    </row>
    <row r="641" spans="16:16" x14ac:dyDescent="0.25">
      <c r="P641" s="19"/>
    </row>
    <row r="642" spans="16:16" x14ac:dyDescent="0.25">
      <c r="P642" s="19"/>
    </row>
    <row r="643" spans="16:16" x14ac:dyDescent="0.25">
      <c r="P643" s="19"/>
    </row>
    <row r="644" spans="16:16" x14ac:dyDescent="0.25">
      <c r="P644" s="19"/>
    </row>
    <row r="645" spans="16:16" x14ac:dyDescent="0.25">
      <c r="P645" s="19"/>
    </row>
    <row r="646" spans="16:16" x14ac:dyDescent="0.25">
      <c r="P646" s="19"/>
    </row>
    <row r="647" spans="16:16" x14ac:dyDescent="0.25">
      <c r="P647" s="19"/>
    </row>
    <row r="648" spans="16:16" x14ac:dyDescent="0.25">
      <c r="P648" s="19"/>
    </row>
    <row r="649" spans="16:16" x14ac:dyDescent="0.25">
      <c r="P649" s="19"/>
    </row>
    <row r="650" spans="16:16" x14ac:dyDescent="0.25">
      <c r="P650" s="19"/>
    </row>
    <row r="651" spans="16:16" x14ac:dyDescent="0.25">
      <c r="P651" s="19"/>
    </row>
    <row r="652" spans="16:16" x14ac:dyDescent="0.25">
      <c r="P652" s="19"/>
    </row>
    <row r="653" spans="16:16" x14ac:dyDescent="0.25">
      <c r="P653" s="19"/>
    </row>
    <row r="654" spans="16:16" x14ac:dyDescent="0.25">
      <c r="P654" s="19"/>
    </row>
    <row r="655" spans="16:16" x14ac:dyDescent="0.25">
      <c r="P655" s="19"/>
    </row>
    <row r="656" spans="16:16" x14ac:dyDescent="0.25">
      <c r="P656" s="19"/>
    </row>
    <row r="657" spans="16:16" x14ac:dyDescent="0.25">
      <c r="P657" s="19"/>
    </row>
    <row r="658" spans="16:16" x14ac:dyDescent="0.25">
      <c r="P658" s="19"/>
    </row>
    <row r="659" spans="16:16" x14ac:dyDescent="0.25">
      <c r="P659" s="19"/>
    </row>
    <row r="660" spans="16:16" x14ac:dyDescent="0.25">
      <c r="P660" s="19"/>
    </row>
    <row r="661" spans="16:16" x14ac:dyDescent="0.25">
      <c r="P661" s="19"/>
    </row>
    <row r="662" spans="16:16" x14ac:dyDescent="0.25">
      <c r="P662" s="19"/>
    </row>
    <row r="663" spans="16:16" x14ac:dyDescent="0.25">
      <c r="P663" s="19"/>
    </row>
    <row r="664" spans="16:16" x14ac:dyDescent="0.25">
      <c r="P664" s="19"/>
    </row>
    <row r="665" spans="16:16" x14ac:dyDescent="0.25">
      <c r="P665" s="19"/>
    </row>
    <row r="666" spans="16:16" x14ac:dyDescent="0.25">
      <c r="P666" s="19"/>
    </row>
    <row r="667" spans="16:16" x14ac:dyDescent="0.25">
      <c r="P667" s="19"/>
    </row>
    <row r="668" spans="16:16" x14ac:dyDescent="0.25">
      <c r="P668" s="19"/>
    </row>
    <row r="669" spans="16:16" x14ac:dyDescent="0.25">
      <c r="P669" s="19"/>
    </row>
    <row r="670" spans="16:16" x14ac:dyDescent="0.25">
      <c r="P670" s="19"/>
    </row>
    <row r="671" spans="16:16" x14ac:dyDescent="0.25">
      <c r="P671" s="19"/>
    </row>
    <row r="672" spans="16:16" x14ac:dyDescent="0.25">
      <c r="P672" s="19"/>
    </row>
    <row r="673" spans="16:16" x14ac:dyDescent="0.25">
      <c r="P673" s="19"/>
    </row>
    <row r="674" spans="16:16" x14ac:dyDescent="0.25">
      <c r="P674" s="19"/>
    </row>
    <row r="675" spans="16:16" x14ac:dyDescent="0.25">
      <c r="P675" s="19"/>
    </row>
    <row r="676" spans="16:16" x14ac:dyDescent="0.25">
      <c r="P676" s="19"/>
    </row>
    <row r="677" spans="16:16" x14ac:dyDescent="0.25">
      <c r="P677" s="19"/>
    </row>
    <row r="678" spans="16:16" x14ac:dyDescent="0.25">
      <c r="P678" s="19"/>
    </row>
    <row r="679" spans="16:16" x14ac:dyDescent="0.25">
      <c r="P679" s="19"/>
    </row>
    <row r="680" spans="16:16" x14ac:dyDescent="0.25">
      <c r="P680" s="19"/>
    </row>
  </sheetData>
  <mergeCells count="1">
    <mergeCell ref="N4:P5"/>
  </mergeCells>
  <phoneticPr fontId="3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8115E-AB0C-4988-BE62-50D8EC77283B}">
  <sheetPr codeName="Sheet10">
    <tabColor rgb="FF00B050"/>
  </sheetPr>
  <dimension ref="A2:P680"/>
  <sheetViews>
    <sheetView zoomScaleNormal="100" workbookViewId="0">
      <pane xSplit="5" ySplit="6" topLeftCell="F260" activePane="bottomRight" state="frozen"/>
      <selection activeCell="L249" sqref="K249:L249"/>
      <selection pane="topRight" activeCell="L249" sqref="K249:L249"/>
      <selection pane="bottomLeft" activeCell="L249" sqref="K249:L249"/>
      <selection pane="bottomRight" activeCell="N6" sqref="N6:P272"/>
    </sheetView>
  </sheetViews>
  <sheetFormatPr defaultRowHeight="16.5" x14ac:dyDescent="0.25"/>
  <cols>
    <col min="1" max="1" width="2.25" style="15" customWidth="1"/>
    <col min="2" max="2" width="9.5" style="3" customWidth="1"/>
    <col min="3" max="3" width="18.375" customWidth="1"/>
    <col min="4" max="4" width="4.25" customWidth="1"/>
    <col min="5" max="5" width="5.75" style="1" customWidth="1"/>
    <col min="6" max="6" width="15.375" customWidth="1"/>
    <col min="7" max="8" width="7.25" style="11" customWidth="1"/>
    <col min="9" max="9" width="8.875" customWidth="1"/>
    <col min="10" max="10" width="14" customWidth="1"/>
    <col min="11" max="11" width="9" style="1"/>
    <col min="14" max="15" width="13.5" customWidth="1"/>
    <col min="16" max="16" width="17.25" customWidth="1"/>
  </cols>
  <sheetData>
    <row r="2" spans="2:16" x14ac:dyDescent="0.25">
      <c r="B2" s="7" t="s">
        <v>12</v>
      </c>
      <c r="C2" s="23" t="s">
        <v>39</v>
      </c>
      <c r="G2" s="17" t="s">
        <v>16</v>
      </c>
      <c r="H2" s="17" t="s">
        <v>17</v>
      </c>
    </row>
    <row r="3" spans="2:16" x14ac:dyDescent="0.25">
      <c r="B3" s="7" t="s">
        <v>13</v>
      </c>
      <c r="C3" s="23" t="s">
        <v>1</v>
      </c>
      <c r="F3" s="18" t="s">
        <v>6</v>
      </c>
      <c r="G3" s="12">
        <v>7</v>
      </c>
      <c r="H3" s="13">
        <v>7</v>
      </c>
      <c r="I3" s="17" t="s">
        <v>9</v>
      </c>
      <c r="J3" s="17" t="s">
        <v>25</v>
      </c>
    </row>
    <row r="4" spans="2:16" x14ac:dyDescent="0.25">
      <c r="B4" s="6" t="s">
        <v>4</v>
      </c>
      <c r="C4" s="8" t="s">
        <v>40</v>
      </c>
      <c r="F4" s="18" t="s">
        <v>7</v>
      </c>
      <c r="G4" s="12">
        <v>13.5</v>
      </c>
      <c r="H4" s="13">
        <v>16</v>
      </c>
      <c r="I4" s="5">
        <f>(H4-H3)*2</f>
        <v>18</v>
      </c>
      <c r="J4" s="16">
        <f>((G4-G3)*2+1)*((H4-H3)*2+1)</f>
        <v>266</v>
      </c>
      <c r="N4" s="86" t="s">
        <v>22</v>
      </c>
      <c r="O4" s="86"/>
      <c r="P4" s="86"/>
    </row>
    <row r="5" spans="2:16" x14ac:dyDescent="0.25">
      <c r="B5" s="6" t="s">
        <v>2</v>
      </c>
      <c r="C5" s="9">
        <f>2500000+300000</f>
        <v>2800000</v>
      </c>
      <c r="N5" s="86"/>
      <c r="O5" s="86"/>
      <c r="P5" s="86"/>
    </row>
    <row r="6" spans="2:16" x14ac:dyDescent="0.25">
      <c r="B6" s="6" t="s">
        <v>3</v>
      </c>
      <c r="C6" s="9">
        <f>435000+9500+10000</f>
        <v>454500</v>
      </c>
      <c r="E6" s="1" t="s">
        <v>8</v>
      </c>
      <c r="F6" t="s">
        <v>4</v>
      </c>
      <c r="G6" s="14" t="s">
        <v>10</v>
      </c>
      <c r="H6" s="14" t="s">
        <v>11</v>
      </c>
      <c r="I6" s="14" t="s">
        <v>15</v>
      </c>
      <c r="J6" s="14" t="s">
        <v>14</v>
      </c>
      <c r="K6" s="1" t="s">
        <v>71</v>
      </c>
      <c r="N6" s="1" t="s">
        <v>19</v>
      </c>
      <c r="O6" s="1" t="s">
        <v>72</v>
      </c>
      <c r="P6" s="1" t="s">
        <v>18</v>
      </c>
    </row>
    <row r="7" spans="2:16" x14ac:dyDescent="0.25">
      <c r="E7" s="1">
        <f t="shared" ref="E7:E70" si="0">ROW()-6</f>
        <v>1</v>
      </c>
      <c r="F7" s="10" t="str">
        <f t="shared" ref="F7:F70" si="1">$C$4&amp;"-"&amp;G7&amp;"-"&amp;H7</f>
        <v>A1-7-7</v>
      </c>
      <c r="G7" s="14">
        <f>G3</f>
        <v>7</v>
      </c>
      <c r="H7" s="14">
        <f>H3</f>
        <v>7</v>
      </c>
      <c r="I7" s="4">
        <f t="shared" ref="I7:I70" si="2">SUM((G7*H7)/4)</f>
        <v>12.25</v>
      </c>
      <c r="J7" s="2">
        <f t="shared" ref="J7:J70" si="3">ROUND(SUM(I7*$C$6,$C$5),0)</f>
        <v>8367625</v>
      </c>
      <c r="K7" s="22">
        <v>1</v>
      </c>
      <c r="N7" t="str" cm="1">
        <f t="array" ref="N7:N272">_xlfn._xlws.FILTER(A1テーブル[キー],A1テーブル[許可]=1)</f>
        <v>A1-7-7</v>
      </c>
      <c r="O7" cm="1">
        <f t="array" ref="O7:O272">_xlfn._xlws.FILTER(A1テーブル[m2],A1テーブル[許可]=1)</f>
        <v>12.25</v>
      </c>
      <c r="P7" s="19" cm="1">
        <f t="array" ref="P7:P272">_xlfn._xlws.FILTER(A1テーブル[M],A1テーブル[許可]=1)</f>
        <v>8367625</v>
      </c>
    </row>
    <row r="8" spans="2:16" x14ac:dyDescent="0.25">
      <c r="E8" s="1">
        <f t="shared" si="0"/>
        <v>2</v>
      </c>
      <c r="F8" s="10" t="str">
        <f t="shared" si="1"/>
        <v>A1-7-7.5</v>
      </c>
      <c r="G8" s="14">
        <f t="shared" ref="G8:G71" si="4">$G$3+ROUNDDOWN($E7/($I$4+1),0)*0.5</f>
        <v>7</v>
      </c>
      <c r="H8" s="14">
        <f t="shared" ref="H8:H71" si="5">IF(MOD(E8-1,$I$4+1)=0,$H$3,H7+0.5)</f>
        <v>7.5</v>
      </c>
      <c r="I8" s="4">
        <f t="shared" si="2"/>
        <v>13.125</v>
      </c>
      <c r="J8" s="2">
        <f t="shared" si="3"/>
        <v>8765313</v>
      </c>
      <c r="K8" s="22">
        <v>1</v>
      </c>
      <c r="N8" t="str">
        <v>A1-7-7.5</v>
      </c>
      <c r="O8">
        <v>13.125</v>
      </c>
      <c r="P8" s="19">
        <v>8765313</v>
      </c>
    </row>
    <row r="9" spans="2:16" x14ac:dyDescent="0.25">
      <c r="E9" s="1">
        <f t="shared" si="0"/>
        <v>3</v>
      </c>
      <c r="F9" s="10" t="str">
        <f t="shared" si="1"/>
        <v>A1-7-8</v>
      </c>
      <c r="G9" s="14">
        <f t="shared" si="4"/>
        <v>7</v>
      </c>
      <c r="H9" s="14">
        <f t="shared" si="5"/>
        <v>8</v>
      </c>
      <c r="I9" s="4">
        <f t="shared" si="2"/>
        <v>14</v>
      </c>
      <c r="J9" s="2">
        <f t="shared" si="3"/>
        <v>9163000</v>
      </c>
      <c r="K9" s="22">
        <v>1</v>
      </c>
      <c r="N9" t="str">
        <v>A1-7-8</v>
      </c>
      <c r="O9">
        <v>14</v>
      </c>
      <c r="P9" s="19">
        <v>9163000</v>
      </c>
    </row>
    <row r="10" spans="2:16" x14ac:dyDescent="0.25">
      <c r="E10" s="1">
        <f t="shared" si="0"/>
        <v>4</v>
      </c>
      <c r="F10" s="10" t="str">
        <f t="shared" si="1"/>
        <v>A1-7-8.5</v>
      </c>
      <c r="G10" s="14">
        <f t="shared" si="4"/>
        <v>7</v>
      </c>
      <c r="H10" s="14">
        <f t="shared" si="5"/>
        <v>8.5</v>
      </c>
      <c r="I10" s="4">
        <f t="shared" si="2"/>
        <v>14.875</v>
      </c>
      <c r="J10" s="2">
        <f t="shared" si="3"/>
        <v>9560688</v>
      </c>
      <c r="K10" s="22">
        <v>1</v>
      </c>
      <c r="N10" t="str">
        <v>A1-7-8.5</v>
      </c>
      <c r="O10">
        <v>14.875</v>
      </c>
      <c r="P10" s="19">
        <v>9560688</v>
      </c>
    </row>
    <row r="11" spans="2:16" x14ac:dyDescent="0.25">
      <c r="E11" s="1">
        <f t="shared" si="0"/>
        <v>5</v>
      </c>
      <c r="F11" s="10" t="str">
        <f t="shared" si="1"/>
        <v>A1-7-9</v>
      </c>
      <c r="G11" s="14">
        <f t="shared" si="4"/>
        <v>7</v>
      </c>
      <c r="H11" s="14">
        <f t="shared" si="5"/>
        <v>9</v>
      </c>
      <c r="I11" s="4">
        <f t="shared" si="2"/>
        <v>15.75</v>
      </c>
      <c r="J11" s="2">
        <f t="shared" si="3"/>
        <v>9958375</v>
      </c>
      <c r="K11" s="22">
        <v>1</v>
      </c>
      <c r="N11" t="str">
        <v>A1-7-9</v>
      </c>
      <c r="O11">
        <v>15.75</v>
      </c>
      <c r="P11" s="19">
        <v>9958375</v>
      </c>
    </row>
    <row r="12" spans="2:16" x14ac:dyDescent="0.25">
      <c r="E12" s="1">
        <f t="shared" si="0"/>
        <v>6</v>
      </c>
      <c r="F12" s="10" t="str">
        <f t="shared" si="1"/>
        <v>A1-7-9.5</v>
      </c>
      <c r="G12" s="14">
        <f t="shared" si="4"/>
        <v>7</v>
      </c>
      <c r="H12" s="14">
        <f t="shared" si="5"/>
        <v>9.5</v>
      </c>
      <c r="I12" s="4">
        <f t="shared" si="2"/>
        <v>16.625</v>
      </c>
      <c r="J12" s="2">
        <f t="shared" si="3"/>
        <v>10356063</v>
      </c>
      <c r="K12" s="22">
        <v>1</v>
      </c>
      <c r="N12" t="str">
        <v>A1-7-9.5</v>
      </c>
      <c r="O12">
        <v>16.625</v>
      </c>
      <c r="P12" s="19">
        <v>10356063</v>
      </c>
    </row>
    <row r="13" spans="2:16" x14ac:dyDescent="0.25">
      <c r="E13" s="1">
        <f t="shared" si="0"/>
        <v>7</v>
      </c>
      <c r="F13" s="10" t="str">
        <f t="shared" si="1"/>
        <v>A1-7-10</v>
      </c>
      <c r="G13" s="14">
        <f t="shared" si="4"/>
        <v>7</v>
      </c>
      <c r="H13" s="14">
        <f t="shared" si="5"/>
        <v>10</v>
      </c>
      <c r="I13" s="4">
        <f t="shared" si="2"/>
        <v>17.5</v>
      </c>
      <c r="J13" s="2">
        <f t="shared" si="3"/>
        <v>10753750</v>
      </c>
      <c r="K13" s="22">
        <v>1</v>
      </c>
      <c r="N13" t="str">
        <v>A1-7-10</v>
      </c>
      <c r="O13">
        <v>17.5</v>
      </c>
      <c r="P13" s="19">
        <v>10753750</v>
      </c>
    </row>
    <row r="14" spans="2:16" x14ac:dyDescent="0.25">
      <c r="E14" s="1">
        <f t="shared" si="0"/>
        <v>8</v>
      </c>
      <c r="F14" s="10" t="str">
        <f t="shared" si="1"/>
        <v>A1-7-10.5</v>
      </c>
      <c r="G14" s="14">
        <f t="shared" si="4"/>
        <v>7</v>
      </c>
      <c r="H14" s="14">
        <f t="shared" si="5"/>
        <v>10.5</v>
      </c>
      <c r="I14" s="4">
        <f t="shared" si="2"/>
        <v>18.375</v>
      </c>
      <c r="J14" s="2">
        <f t="shared" si="3"/>
        <v>11151438</v>
      </c>
      <c r="K14" s="22">
        <v>1</v>
      </c>
      <c r="N14" t="str">
        <v>A1-7-10.5</v>
      </c>
      <c r="O14">
        <v>18.375</v>
      </c>
      <c r="P14" s="19">
        <v>11151438</v>
      </c>
    </row>
    <row r="15" spans="2:16" x14ac:dyDescent="0.25">
      <c r="E15" s="1">
        <f t="shared" si="0"/>
        <v>9</v>
      </c>
      <c r="F15" s="10" t="str">
        <f t="shared" si="1"/>
        <v>A1-7-11</v>
      </c>
      <c r="G15" s="14">
        <f t="shared" si="4"/>
        <v>7</v>
      </c>
      <c r="H15" s="14">
        <f t="shared" si="5"/>
        <v>11</v>
      </c>
      <c r="I15" s="4">
        <f t="shared" si="2"/>
        <v>19.25</v>
      </c>
      <c r="J15" s="2">
        <f t="shared" si="3"/>
        <v>11549125</v>
      </c>
      <c r="K15" s="22">
        <v>1</v>
      </c>
      <c r="N15" t="str">
        <v>A1-7-11</v>
      </c>
      <c r="O15">
        <v>19.25</v>
      </c>
      <c r="P15" s="19">
        <v>11549125</v>
      </c>
    </row>
    <row r="16" spans="2:16" x14ac:dyDescent="0.25">
      <c r="E16" s="1">
        <f t="shared" si="0"/>
        <v>10</v>
      </c>
      <c r="F16" s="10" t="str">
        <f t="shared" si="1"/>
        <v>A1-7-11.5</v>
      </c>
      <c r="G16" s="14">
        <f t="shared" si="4"/>
        <v>7</v>
      </c>
      <c r="H16" s="14">
        <f t="shared" si="5"/>
        <v>11.5</v>
      </c>
      <c r="I16" s="4">
        <f t="shared" si="2"/>
        <v>20.125</v>
      </c>
      <c r="J16" s="2">
        <f t="shared" si="3"/>
        <v>11946813</v>
      </c>
      <c r="K16" s="22">
        <v>1</v>
      </c>
      <c r="N16" t="str">
        <v>A1-7-11.5</v>
      </c>
      <c r="O16">
        <v>20.125</v>
      </c>
      <c r="P16" s="19">
        <v>11946813</v>
      </c>
    </row>
    <row r="17" spans="5:16" x14ac:dyDescent="0.25">
      <c r="E17" s="1">
        <f t="shared" si="0"/>
        <v>11</v>
      </c>
      <c r="F17" s="10" t="str">
        <f t="shared" si="1"/>
        <v>A1-7-12</v>
      </c>
      <c r="G17" s="14">
        <f t="shared" si="4"/>
        <v>7</v>
      </c>
      <c r="H17" s="14">
        <f t="shared" si="5"/>
        <v>12</v>
      </c>
      <c r="I17" s="4">
        <f t="shared" si="2"/>
        <v>21</v>
      </c>
      <c r="J17" s="2">
        <f t="shared" si="3"/>
        <v>12344500</v>
      </c>
      <c r="K17" s="22">
        <v>1</v>
      </c>
      <c r="N17" t="str">
        <v>A1-7-12</v>
      </c>
      <c r="O17">
        <v>21</v>
      </c>
      <c r="P17" s="19">
        <v>12344500</v>
      </c>
    </row>
    <row r="18" spans="5:16" x14ac:dyDescent="0.25">
      <c r="E18" s="1">
        <f t="shared" si="0"/>
        <v>12</v>
      </c>
      <c r="F18" s="10" t="str">
        <f t="shared" si="1"/>
        <v>A1-7-12.5</v>
      </c>
      <c r="G18" s="14">
        <f t="shared" si="4"/>
        <v>7</v>
      </c>
      <c r="H18" s="14">
        <f t="shared" si="5"/>
        <v>12.5</v>
      </c>
      <c r="I18" s="4">
        <f t="shared" si="2"/>
        <v>21.875</v>
      </c>
      <c r="J18" s="2">
        <f t="shared" si="3"/>
        <v>12742188</v>
      </c>
      <c r="K18" s="22">
        <v>1</v>
      </c>
      <c r="N18" t="str">
        <v>A1-7-12.5</v>
      </c>
      <c r="O18">
        <v>21.875</v>
      </c>
      <c r="P18" s="19">
        <v>12742188</v>
      </c>
    </row>
    <row r="19" spans="5:16" x14ac:dyDescent="0.25">
      <c r="E19" s="1">
        <f t="shared" si="0"/>
        <v>13</v>
      </c>
      <c r="F19" s="10" t="str">
        <f t="shared" si="1"/>
        <v>A1-7-13</v>
      </c>
      <c r="G19" s="14">
        <f t="shared" si="4"/>
        <v>7</v>
      </c>
      <c r="H19" s="14">
        <f t="shared" si="5"/>
        <v>13</v>
      </c>
      <c r="I19" s="4">
        <f t="shared" si="2"/>
        <v>22.75</v>
      </c>
      <c r="J19" s="2">
        <f t="shared" si="3"/>
        <v>13139875</v>
      </c>
      <c r="K19" s="22">
        <v>1</v>
      </c>
      <c r="N19" t="str">
        <v>A1-7-13</v>
      </c>
      <c r="O19">
        <v>22.75</v>
      </c>
      <c r="P19" s="19">
        <v>13139875</v>
      </c>
    </row>
    <row r="20" spans="5:16" x14ac:dyDescent="0.25">
      <c r="E20" s="1">
        <f t="shared" si="0"/>
        <v>14</v>
      </c>
      <c r="F20" s="10" t="str">
        <f t="shared" si="1"/>
        <v>A1-7-13.5</v>
      </c>
      <c r="G20" s="14">
        <f t="shared" si="4"/>
        <v>7</v>
      </c>
      <c r="H20" s="14">
        <f t="shared" si="5"/>
        <v>13.5</v>
      </c>
      <c r="I20" s="4">
        <f t="shared" si="2"/>
        <v>23.625</v>
      </c>
      <c r="J20" s="2">
        <f t="shared" si="3"/>
        <v>13537563</v>
      </c>
      <c r="K20" s="22">
        <v>1</v>
      </c>
      <c r="N20" t="str">
        <v>A1-7-13.5</v>
      </c>
      <c r="O20">
        <v>23.625</v>
      </c>
      <c r="P20" s="19">
        <v>13537563</v>
      </c>
    </row>
    <row r="21" spans="5:16" x14ac:dyDescent="0.25">
      <c r="E21" s="1">
        <f t="shared" si="0"/>
        <v>15</v>
      </c>
      <c r="F21" s="10" t="str">
        <f t="shared" si="1"/>
        <v>A1-7-14</v>
      </c>
      <c r="G21" s="14">
        <f t="shared" si="4"/>
        <v>7</v>
      </c>
      <c r="H21" s="14">
        <f t="shared" si="5"/>
        <v>14</v>
      </c>
      <c r="I21" s="4">
        <f t="shared" si="2"/>
        <v>24.5</v>
      </c>
      <c r="J21" s="2">
        <f t="shared" si="3"/>
        <v>13935250</v>
      </c>
      <c r="K21" s="22">
        <v>1</v>
      </c>
      <c r="N21" t="str">
        <v>A1-7-14</v>
      </c>
      <c r="O21">
        <v>24.5</v>
      </c>
      <c r="P21" s="19">
        <v>13935250</v>
      </c>
    </row>
    <row r="22" spans="5:16" x14ac:dyDescent="0.25">
      <c r="E22" s="1">
        <f t="shared" si="0"/>
        <v>16</v>
      </c>
      <c r="F22" s="10" t="str">
        <f t="shared" si="1"/>
        <v>A1-7-14.5</v>
      </c>
      <c r="G22" s="14">
        <f t="shared" si="4"/>
        <v>7</v>
      </c>
      <c r="H22" s="14">
        <f t="shared" si="5"/>
        <v>14.5</v>
      </c>
      <c r="I22" s="4">
        <f t="shared" si="2"/>
        <v>25.375</v>
      </c>
      <c r="J22" s="2">
        <f t="shared" si="3"/>
        <v>14332938</v>
      </c>
      <c r="K22" s="22">
        <v>1</v>
      </c>
      <c r="N22" t="str">
        <v>A1-7-14.5</v>
      </c>
      <c r="O22">
        <v>25.375</v>
      </c>
      <c r="P22" s="19">
        <v>14332938</v>
      </c>
    </row>
    <row r="23" spans="5:16" x14ac:dyDescent="0.25">
      <c r="E23" s="1">
        <f t="shared" si="0"/>
        <v>17</v>
      </c>
      <c r="F23" s="10" t="str">
        <f t="shared" si="1"/>
        <v>A1-7-15</v>
      </c>
      <c r="G23" s="14">
        <f t="shared" si="4"/>
        <v>7</v>
      </c>
      <c r="H23" s="14">
        <f t="shared" si="5"/>
        <v>15</v>
      </c>
      <c r="I23" s="4">
        <f t="shared" si="2"/>
        <v>26.25</v>
      </c>
      <c r="J23" s="2">
        <f t="shared" si="3"/>
        <v>14730625</v>
      </c>
      <c r="K23" s="22">
        <v>1</v>
      </c>
      <c r="N23" t="str">
        <v>A1-7-15</v>
      </c>
      <c r="O23">
        <v>26.25</v>
      </c>
      <c r="P23" s="19">
        <v>14730625</v>
      </c>
    </row>
    <row r="24" spans="5:16" x14ac:dyDescent="0.25">
      <c r="E24" s="1">
        <f t="shared" si="0"/>
        <v>18</v>
      </c>
      <c r="F24" s="10" t="str">
        <f t="shared" si="1"/>
        <v>A1-7-15.5</v>
      </c>
      <c r="G24" s="14">
        <f t="shared" si="4"/>
        <v>7</v>
      </c>
      <c r="H24" s="14">
        <f t="shared" si="5"/>
        <v>15.5</v>
      </c>
      <c r="I24" s="4">
        <f t="shared" si="2"/>
        <v>27.125</v>
      </c>
      <c r="J24" s="2">
        <f t="shared" si="3"/>
        <v>15128313</v>
      </c>
      <c r="K24" s="22">
        <v>1</v>
      </c>
      <c r="N24" t="str">
        <v>A1-7-15.5</v>
      </c>
      <c r="O24">
        <v>27.125</v>
      </c>
      <c r="P24" s="19">
        <v>15128313</v>
      </c>
    </row>
    <row r="25" spans="5:16" x14ac:dyDescent="0.25">
      <c r="E25" s="1">
        <f t="shared" si="0"/>
        <v>19</v>
      </c>
      <c r="F25" s="10" t="str">
        <f t="shared" si="1"/>
        <v>A1-7-16</v>
      </c>
      <c r="G25" s="14">
        <f t="shared" si="4"/>
        <v>7</v>
      </c>
      <c r="H25" s="14">
        <f t="shared" si="5"/>
        <v>16</v>
      </c>
      <c r="I25" s="4">
        <f t="shared" si="2"/>
        <v>28</v>
      </c>
      <c r="J25" s="2">
        <f t="shared" si="3"/>
        <v>15526000</v>
      </c>
      <c r="K25" s="22">
        <v>1</v>
      </c>
      <c r="N25" t="str">
        <v>A1-7-16</v>
      </c>
      <c r="O25">
        <v>28</v>
      </c>
      <c r="P25" s="19">
        <v>15526000</v>
      </c>
    </row>
    <row r="26" spans="5:16" x14ac:dyDescent="0.25">
      <c r="E26" s="1">
        <f t="shared" si="0"/>
        <v>20</v>
      </c>
      <c r="F26" s="10" t="str">
        <f t="shared" si="1"/>
        <v>A1-7.5-7</v>
      </c>
      <c r="G26" s="14">
        <f t="shared" si="4"/>
        <v>7.5</v>
      </c>
      <c r="H26" s="14">
        <f t="shared" si="5"/>
        <v>7</v>
      </c>
      <c r="I26" s="4">
        <f t="shared" si="2"/>
        <v>13.125</v>
      </c>
      <c r="J26" s="2">
        <f t="shared" si="3"/>
        <v>8765313</v>
      </c>
      <c r="K26" s="22">
        <v>1</v>
      </c>
      <c r="N26" t="str">
        <v>A1-7.5-7</v>
      </c>
      <c r="O26">
        <v>13.125</v>
      </c>
      <c r="P26" s="19">
        <v>8765313</v>
      </c>
    </row>
    <row r="27" spans="5:16" x14ac:dyDescent="0.25">
      <c r="E27" s="1">
        <f t="shared" si="0"/>
        <v>21</v>
      </c>
      <c r="F27" s="10" t="str">
        <f t="shared" si="1"/>
        <v>A1-7.5-7.5</v>
      </c>
      <c r="G27" s="14">
        <f t="shared" si="4"/>
        <v>7.5</v>
      </c>
      <c r="H27" s="14">
        <f t="shared" si="5"/>
        <v>7.5</v>
      </c>
      <c r="I27" s="4">
        <f t="shared" si="2"/>
        <v>14.0625</v>
      </c>
      <c r="J27" s="2">
        <f t="shared" si="3"/>
        <v>9191406</v>
      </c>
      <c r="K27" s="22">
        <v>1</v>
      </c>
      <c r="N27" t="str">
        <v>A1-7.5-7.5</v>
      </c>
      <c r="O27">
        <v>14.0625</v>
      </c>
      <c r="P27" s="19">
        <v>9191406</v>
      </c>
    </row>
    <row r="28" spans="5:16" x14ac:dyDescent="0.25">
      <c r="E28" s="1">
        <f t="shared" si="0"/>
        <v>22</v>
      </c>
      <c r="F28" s="10" t="str">
        <f t="shared" si="1"/>
        <v>A1-7.5-8</v>
      </c>
      <c r="G28" s="14">
        <f t="shared" si="4"/>
        <v>7.5</v>
      </c>
      <c r="H28" s="14">
        <f t="shared" si="5"/>
        <v>8</v>
      </c>
      <c r="I28" s="4">
        <f t="shared" si="2"/>
        <v>15</v>
      </c>
      <c r="J28" s="2">
        <f t="shared" si="3"/>
        <v>9617500</v>
      </c>
      <c r="K28" s="22">
        <v>1</v>
      </c>
      <c r="N28" t="str">
        <v>A1-7.5-8</v>
      </c>
      <c r="O28">
        <v>15</v>
      </c>
      <c r="P28" s="19">
        <v>9617500</v>
      </c>
    </row>
    <row r="29" spans="5:16" x14ac:dyDescent="0.25">
      <c r="E29" s="1">
        <f t="shared" si="0"/>
        <v>23</v>
      </c>
      <c r="F29" s="10" t="str">
        <f t="shared" si="1"/>
        <v>A1-7.5-8.5</v>
      </c>
      <c r="G29" s="14">
        <f t="shared" si="4"/>
        <v>7.5</v>
      </c>
      <c r="H29" s="14">
        <f t="shared" si="5"/>
        <v>8.5</v>
      </c>
      <c r="I29" s="4">
        <f t="shared" si="2"/>
        <v>15.9375</v>
      </c>
      <c r="J29" s="2">
        <f t="shared" si="3"/>
        <v>10043594</v>
      </c>
      <c r="K29" s="22">
        <v>1</v>
      </c>
      <c r="N29" t="str">
        <v>A1-7.5-8.5</v>
      </c>
      <c r="O29">
        <v>15.9375</v>
      </c>
      <c r="P29" s="19">
        <v>10043594</v>
      </c>
    </row>
    <row r="30" spans="5:16" x14ac:dyDescent="0.25">
      <c r="E30" s="1">
        <f t="shared" si="0"/>
        <v>24</v>
      </c>
      <c r="F30" s="10" t="str">
        <f t="shared" si="1"/>
        <v>A1-7.5-9</v>
      </c>
      <c r="G30" s="14">
        <f t="shared" si="4"/>
        <v>7.5</v>
      </c>
      <c r="H30" s="14">
        <f t="shared" si="5"/>
        <v>9</v>
      </c>
      <c r="I30" s="4">
        <f t="shared" si="2"/>
        <v>16.875</v>
      </c>
      <c r="J30" s="2">
        <f t="shared" si="3"/>
        <v>10469688</v>
      </c>
      <c r="K30" s="22">
        <v>1</v>
      </c>
      <c r="N30" t="str">
        <v>A1-7.5-9</v>
      </c>
      <c r="O30">
        <v>16.875</v>
      </c>
      <c r="P30" s="19">
        <v>10469688</v>
      </c>
    </row>
    <row r="31" spans="5:16" x14ac:dyDescent="0.25">
      <c r="E31" s="1">
        <f t="shared" si="0"/>
        <v>25</v>
      </c>
      <c r="F31" s="10" t="str">
        <f t="shared" si="1"/>
        <v>A1-7.5-9.5</v>
      </c>
      <c r="G31" s="14">
        <f t="shared" si="4"/>
        <v>7.5</v>
      </c>
      <c r="H31" s="14">
        <f t="shared" si="5"/>
        <v>9.5</v>
      </c>
      <c r="I31" s="4">
        <f t="shared" si="2"/>
        <v>17.8125</v>
      </c>
      <c r="J31" s="2">
        <f t="shared" si="3"/>
        <v>10895781</v>
      </c>
      <c r="K31" s="22">
        <v>1</v>
      </c>
      <c r="N31" t="str">
        <v>A1-7.5-9.5</v>
      </c>
      <c r="O31">
        <v>17.8125</v>
      </c>
      <c r="P31" s="19">
        <v>10895781</v>
      </c>
    </row>
    <row r="32" spans="5:16" x14ac:dyDescent="0.25">
      <c r="E32" s="1">
        <f t="shared" si="0"/>
        <v>26</v>
      </c>
      <c r="F32" s="10" t="str">
        <f t="shared" si="1"/>
        <v>A1-7.5-10</v>
      </c>
      <c r="G32" s="14">
        <f t="shared" si="4"/>
        <v>7.5</v>
      </c>
      <c r="H32" s="14">
        <f t="shared" si="5"/>
        <v>10</v>
      </c>
      <c r="I32" s="4">
        <f t="shared" si="2"/>
        <v>18.75</v>
      </c>
      <c r="J32" s="2">
        <f t="shared" si="3"/>
        <v>11321875</v>
      </c>
      <c r="K32" s="22">
        <v>1</v>
      </c>
      <c r="N32" t="str">
        <v>A1-7.5-10</v>
      </c>
      <c r="O32">
        <v>18.75</v>
      </c>
      <c r="P32" s="19">
        <v>11321875</v>
      </c>
    </row>
    <row r="33" spans="5:16" x14ac:dyDescent="0.25">
      <c r="E33" s="1">
        <f t="shared" si="0"/>
        <v>27</v>
      </c>
      <c r="F33" s="10" t="str">
        <f t="shared" si="1"/>
        <v>A1-7.5-10.5</v>
      </c>
      <c r="G33" s="14">
        <f t="shared" si="4"/>
        <v>7.5</v>
      </c>
      <c r="H33" s="14">
        <f t="shared" si="5"/>
        <v>10.5</v>
      </c>
      <c r="I33" s="4">
        <f t="shared" si="2"/>
        <v>19.6875</v>
      </c>
      <c r="J33" s="2">
        <f t="shared" si="3"/>
        <v>11747969</v>
      </c>
      <c r="K33" s="22">
        <v>1</v>
      </c>
      <c r="N33" t="str">
        <v>A1-7.5-10.5</v>
      </c>
      <c r="O33">
        <v>19.6875</v>
      </c>
      <c r="P33" s="19">
        <v>11747969</v>
      </c>
    </row>
    <row r="34" spans="5:16" x14ac:dyDescent="0.25">
      <c r="E34" s="1">
        <f t="shared" si="0"/>
        <v>28</v>
      </c>
      <c r="F34" s="10" t="str">
        <f t="shared" si="1"/>
        <v>A1-7.5-11</v>
      </c>
      <c r="G34" s="14">
        <f t="shared" si="4"/>
        <v>7.5</v>
      </c>
      <c r="H34" s="14">
        <f t="shared" si="5"/>
        <v>11</v>
      </c>
      <c r="I34" s="4">
        <f t="shared" si="2"/>
        <v>20.625</v>
      </c>
      <c r="J34" s="2">
        <f t="shared" si="3"/>
        <v>12174063</v>
      </c>
      <c r="K34" s="22">
        <v>1</v>
      </c>
      <c r="N34" t="str">
        <v>A1-7.5-11</v>
      </c>
      <c r="O34">
        <v>20.625</v>
      </c>
      <c r="P34" s="19">
        <v>12174063</v>
      </c>
    </row>
    <row r="35" spans="5:16" x14ac:dyDescent="0.25">
      <c r="E35" s="1">
        <f t="shared" si="0"/>
        <v>29</v>
      </c>
      <c r="F35" s="10" t="str">
        <f t="shared" si="1"/>
        <v>A1-7.5-11.5</v>
      </c>
      <c r="G35" s="14">
        <f t="shared" si="4"/>
        <v>7.5</v>
      </c>
      <c r="H35" s="14">
        <f t="shared" si="5"/>
        <v>11.5</v>
      </c>
      <c r="I35" s="4">
        <f t="shared" si="2"/>
        <v>21.5625</v>
      </c>
      <c r="J35" s="2">
        <f t="shared" si="3"/>
        <v>12600156</v>
      </c>
      <c r="K35" s="22">
        <v>1</v>
      </c>
      <c r="N35" t="str">
        <v>A1-7.5-11.5</v>
      </c>
      <c r="O35">
        <v>21.5625</v>
      </c>
      <c r="P35" s="19">
        <v>12600156</v>
      </c>
    </row>
    <row r="36" spans="5:16" x14ac:dyDescent="0.25">
      <c r="E36" s="1">
        <f t="shared" si="0"/>
        <v>30</v>
      </c>
      <c r="F36" s="10" t="str">
        <f t="shared" si="1"/>
        <v>A1-7.5-12</v>
      </c>
      <c r="G36" s="14">
        <f t="shared" si="4"/>
        <v>7.5</v>
      </c>
      <c r="H36" s="14">
        <f t="shared" si="5"/>
        <v>12</v>
      </c>
      <c r="I36" s="4">
        <f t="shared" si="2"/>
        <v>22.5</v>
      </c>
      <c r="J36" s="2">
        <f t="shared" si="3"/>
        <v>13026250</v>
      </c>
      <c r="K36" s="22">
        <v>1</v>
      </c>
      <c r="N36" t="str">
        <v>A1-7.5-12</v>
      </c>
      <c r="O36">
        <v>22.5</v>
      </c>
      <c r="P36" s="19">
        <v>13026250</v>
      </c>
    </row>
    <row r="37" spans="5:16" x14ac:dyDescent="0.25">
      <c r="E37" s="1">
        <f t="shared" si="0"/>
        <v>31</v>
      </c>
      <c r="F37" s="10" t="str">
        <f t="shared" si="1"/>
        <v>A1-7.5-12.5</v>
      </c>
      <c r="G37" s="14">
        <f t="shared" si="4"/>
        <v>7.5</v>
      </c>
      <c r="H37" s="14">
        <f t="shared" si="5"/>
        <v>12.5</v>
      </c>
      <c r="I37" s="4">
        <f t="shared" si="2"/>
        <v>23.4375</v>
      </c>
      <c r="J37" s="2">
        <f t="shared" si="3"/>
        <v>13452344</v>
      </c>
      <c r="K37" s="22">
        <v>1</v>
      </c>
      <c r="N37" t="str">
        <v>A1-7.5-12.5</v>
      </c>
      <c r="O37">
        <v>23.4375</v>
      </c>
      <c r="P37" s="19">
        <v>13452344</v>
      </c>
    </row>
    <row r="38" spans="5:16" x14ac:dyDescent="0.25">
      <c r="E38" s="1">
        <f t="shared" si="0"/>
        <v>32</v>
      </c>
      <c r="F38" s="10" t="str">
        <f t="shared" si="1"/>
        <v>A1-7.5-13</v>
      </c>
      <c r="G38" s="14">
        <f t="shared" si="4"/>
        <v>7.5</v>
      </c>
      <c r="H38" s="14">
        <f t="shared" si="5"/>
        <v>13</v>
      </c>
      <c r="I38" s="4">
        <f t="shared" si="2"/>
        <v>24.375</v>
      </c>
      <c r="J38" s="2">
        <f t="shared" si="3"/>
        <v>13878438</v>
      </c>
      <c r="K38" s="22">
        <v>1</v>
      </c>
      <c r="N38" t="str">
        <v>A1-7.5-13</v>
      </c>
      <c r="O38">
        <v>24.375</v>
      </c>
      <c r="P38" s="19">
        <v>13878438</v>
      </c>
    </row>
    <row r="39" spans="5:16" x14ac:dyDescent="0.25">
      <c r="E39" s="1">
        <f t="shared" si="0"/>
        <v>33</v>
      </c>
      <c r="F39" s="10" t="str">
        <f t="shared" si="1"/>
        <v>A1-7.5-13.5</v>
      </c>
      <c r="G39" s="14">
        <f t="shared" si="4"/>
        <v>7.5</v>
      </c>
      <c r="H39" s="14">
        <f t="shared" si="5"/>
        <v>13.5</v>
      </c>
      <c r="I39" s="4">
        <f t="shared" si="2"/>
        <v>25.3125</v>
      </c>
      <c r="J39" s="2">
        <f t="shared" si="3"/>
        <v>14304531</v>
      </c>
      <c r="K39" s="22">
        <v>1</v>
      </c>
      <c r="N39" t="str">
        <v>A1-7.5-13.5</v>
      </c>
      <c r="O39">
        <v>25.3125</v>
      </c>
      <c r="P39" s="19">
        <v>14304531</v>
      </c>
    </row>
    <row r="40" spans="5:16" x14ac:dyDescent="0.25">
      <c r="E40" s="1">
        <f t="shared" si="0"/>
        <v>34</v>
      </c>
      <c r="F40" s="10" t="str">
        <f t="shared" si="1"/>
        <v>A1-7.5-14</v>
      </c>
      <c r="G40" s="14">
        <f t="shared" si="4"/>
        <v>7.5</v>
      </c>
      <c r="H40" s="14">
        <f t="shared" si="5"/>
        <v>14</v>
      </c>
      <c r="I40" s="4">
        <f t="shared" si="2"/>
        <v>26.25</v>
      </c>
      <c r="J40" s="2">
        <f t="shared" si="3"/>
        <v>14730625</v>
      </c>
      <c r="K40" s="22">
        <v>1</v>
      </c>
      <c r="N40" t="str">
        <v>A1-7.5-14</v>
      </c>
      <c r="O40">
        <v>26.25</v>
      </c>
      <c r="P40" s="19">
        <v>14730625</v>
      </c>
    </row>
    <row r="41" spans="5:16" x14ac:dyDescent="0.25">
      <c r="E41" s="1">
        <f t="shared" si="0"/>
        <v>35</v>
      </c>
      <c r="F41" s="10" t="str">
        <f t="shared" si="1"/>
        <v>A1-7.5-14.5</v>
      </c>
      <c r="G41" s="14">
        <f t="shared" si="4"/>
        <v>7.5</v>
      </c>
      <c r="H41" s="14">
        <f t="shared" si="5"/>
        <v>14.5</v>
      </c>
      <c r="I41" s="4">
        <f t="shared" si="2"/>
        <v>27.1875</v>
      </c>
      <c r="J41" s="2">
        <f t="shared" si="3"/>
        <v>15156719</v>
      </c>
      <c r="K41" s="22">
        <v>1</v>
      </c>
      <c r="N41" t="str">
        <v>A1-7.5-14.5</v>
      </c>
      <c r="O41">
        <v>27.1875</v>
      </c>
      <c r="P41" s="19">
        <v>15156719</v>
      </c>
    </row>
    <row r="42" spans="5:16" x14ac:dyDescent="0.25">
      <c r="E42" s="1">
        <f t="shared" si="0"/>
        <v>36</v>
      </c>
      <c r="F42" s="10" t="str">
        <f t="shared" si="1"/>
        <v>A1-7.5-15</v>
      </c>
      <c r="G42" s="14">
        <f t="shared" si="4"/>
        <v>7.5</v>
      </c>
      <c r="H42" s="14">
        <f t="shared" si="5"/>
        <v>15</v>
      </c>
      <c r="I42" s="4">
        <f t="shared" si="2"/>
        <v>28.125</v>
      </c>
      <c r="J42" s="2">
        <f t="shared" si="3"/>
        <v>15582813</v>
      </c>
      <c r="K42" s="22">
        <v>1</v>
      </c>
      <c r="N42" t="str">
        <v>A1-7.5-15</v>
      </c>
      <c r="O42">
        <v>28.125</v>
      </c>
      <c r="P42" s="19">
        <v>15582813</v>
      </c>
    </row>
    <row r="43" spans="5:16" x14ac:dyDescent="0.25">
      <c r="E43" s="1">
        <f t="shared" si="0"/>
        <v>37</v>
      </c>
      <c r="F43" s="10" t="str">
        <f t="shared" si="1"/>
        <v>A1-7.5-15.5</v>
      </c>
      <c r="G43" s="14">
        <f t="shared" si="4"/>
        <v>7.5</v>
      </c>
      <c r="H43" s="14">
        <f t="shared" si="5"/>
        <v>15.5</v>
      </c>
      <c r="I43" s="4">
        <f t="shared" si="2"/>
        <v>29.0625</v>
      </c>
      <c r="J43" s="2">
        <f t="shared" si="3"/>
        <v>16008906</v>
      </c>
      <c r="K43" s="22">
        <v>1</v>
      </c>
      <c r="N43" t="str">
        <v>A1-7.5-15.5</v>
      </c>
      <c r="O43">
        <v>29.0625</v>
      </c>
      <c r="P43" s="19">
        <v>16008906</v>
      </c>
    </row>
    <row r="44" spans="5:16" x14ac:dyDescent="0.25">
      <c r="E44" s="1">
        <f t="shared" si="0"/>
        <v>38</v>
      </c>
      <c r="F44" s="10" t="str">
        <f t="shared" si="1"/>
        <v>A1-7.5-16</v>
      </c>
      <c r="G44" s="14">
        <f t="shared" si="4"/>
        <v>7.5</v>
      </c>
      <c r="H44" s="14">
        <f t="shared" si="5"/>
        <v>16</v>
      </c>
      <c r="I44" s="4">
        <f t="shared" si="2"/>
        <v>30</v>
      </c>
      <c r="J44" s="2">
        <f t="shared" si="3"/>
        <v>16435000</v>
      </c>
      <c r="K44" s="22">
        <v>1</v>
      </c>
      <c r="N44" t="str">
        <v>A1-7.5-16</v>
      </c>
      <c r="O44">
        <v>30</v>
      </c>
      <c r="P44" s="19">
        <v>16435000</v>
      </c>
    </row>
    <row r="45" spans="5:16" x14ac:dyDescent="0.25">
      <c r="E45" s="1">
        <f t="shared" si="0"/>
        <v>39</v>
      </c>
      <c r="F45" s="10" t="str">
        <f t="shared" si="1"/>
        <v>A1-8-7</v>
      </c>
      <c r="G45" s="14">
        <f t="shared" si="4"/>
        <v>8</v>
      </c>
      <c r="H45" s="14">
        <f t="shared" si="5"/>
        <v>7</v>
      </c>
      <c r="I45" s="4">
        <f t="shared" si="2"/>
        <v>14</v>
      </c>
      <c r="J45" s="2">
        <f t="shared" si="3"/>
        <v>9163000</v>
      </c>
      <c r="K45" s="22">
        <v>1</v>
      </c>
      <c r="N45" t="str">
        <v>A1-8-7</v>
      </c>
      <c r="O45">
        <v>14</v>
      </c>
      <c r="P45" s="19">
        <v>9163000</v>
      </c>
    </row>
    <row r="46" spans="5:16" x14ac:dyDescent="0.25">
      <c r="E46" s="1">
        <f t="shared" si="0"/>
        <v>40</v>
      </c>
      <c r="F46" s="10" t="str">
        <f t="shared" si="1"/>
        <v>A1-8-7.5</v>
      </c>
      <c r="G46" s="14">
        <f t="shared" si="4"/>
        <v>8</v>
      </c>
      <c r="H46" s="14">
        <f t="shared" si="5"/>
        <v>7.5</v>
      </c>
      <c r="I46" s="4">
        <f t="shared" si="2"/>
        <v>15</v>
      </c>
      <c r="J46" s="2">
        <f t="shared" si="3"/>
        <v>9617500</v>
      </c>
      <c r="K46" s="22">
        <v>1</v>
      </c>
      <c r="N46" t="str">
        <v>A1-8-7.5</v>
      </c>
      <c r="O46">
        <v>15</v>
      </c>
      <c r="P46" s="19">
        <v>9617500</v>
      </c>
    </row>
    <row r="47" spans="5:16" x14ac:dyDescent="0.25">
      <c r="E47" s="1">
        <f t="shared" si="0"/>
        <v>41</v>
      </c>
      <c r="F47" s="10" t="str">
        <f t="shared" si="1"/>
        <v>A1-8-8</v>
      </c>
      <c r="G47" s="14">
        <f t="shared" si="4"/>
        <v>8</v>
      </c>
      <c r="H47" s="14">
        <f t="shared" si="5"/>
        <v>8</v>
      </c>
      <c r="I47" s="4">
        <f t="shared" si="2"/>
        <v>16</v>
      </c>
      <c r="J47" s="2">
        <f t="shared" si="3"/>
        <v>10072000</v>
      </c>
      <c r="K47" s="22">
        <v>1</v>
      </c>
      <c r="N47" t="str">
        <v>A1-8-8</v>
      </c>
      <c r="O47">
        <v>16</v>
      </c>
      <c r="P47" s="19">
        <v>10072000</v>
      </c>
    </row>
    <row r="48" spans="5:16" x14ac:dyDescent="0.25">
      <c r="E48" s="1">
        <f t="shared" si="0"/>
        <v>42</v>
      </c>
      <c r="F48" s="10" t="str">
        <f t="shared" si="1"/>
        <v>A1-8-8.5</v>
      </c>
      <c r="G48" s="14">
        <f t="shared" si="4"/>
        <v>8</v>
      </c>
      <c r="H48" s="14">
        <f t="shared" si="5"/>
        <v>8.5</v>
      </c>
      <c r="I48" s="4">
        <f t="shared" si="2"/>
        <v>17</v>
      </c>
      <c r="J48" s="2">
        <f t="shared" si="3"/>
        <v>10526500</v>
      </c>
      <c r="K48" s="22">
        <v>1</v>
      </c>
      <c r="N48" t="str">
        <v>A1-8-8.5</v>
      </c>
      <c r="O48">
        <v>17</v>
      </c>
      <c r="P48" s="19">
        <v>10526500</v>
      </c>
    </row>
    <row r="49" spans="5:16" x14ac:dyDescent="0.25">
      <c r="E49" s="1">
        <f t="shared" si="0"/>
        <v>43</v>
      </c>
      <c r="F49" s="10" t="str">
        <f t="shared" si="1"/>
        <v>A1-8-9</v>
      </c>
      <c r="G49" s="14">
        <f t="shared" si="4"/>
        <v>8</v>
      </c>
      <c r="H49" s="14">
        <f t="shared" si="5"/>
        <v>9</v>
      </c>
      <c r="I49" s="4">
        <f t="shared" si="2"/>
        <v>18</v>
      </c>
      <c r="J49" s="2">
        <f t="shared" si="3"/>
        <v>10981000</v>
      </c>
      <c r="K49" s="22">
        <v>1</v>
      </c>
      <c r="N49" t="str">
        <v>A1-8-9</v>
      </c>
      <c r="O49">
        <v>18</v>
      </c>
      <c r="P49" s="19">
        <v>10981000</v>
      </c>
    </row>
    <row r="50" spans="5:16" x14ac:dyDescent="0.25">
      <c r="E50" s="1">
        <f t="shared" si="0"/>
        <v>44</v>
      </c>
      <c r="F50" s="10" t="str">
        <f t="shared" si="1"/>
        <v>A1-8-9.5</v>
      </c>
      <c r="G50" s="14">
        <f t="shared" si="4"/>
        <v>8</v>
      </c>
      <c r="H50" s="14">
        <f t="shared" si="5"/>
        <v>9.5</v>
      </c>
      <c r="I50" s="4">
        <f t="shared" si="2"/>
        <v>19</v>
      </c>
      <c r="J50" s="2">
        <f t="shared" si="3"/>
        <v>11435500</v>
      </c>
      <c r="K50" s="22">
        <v>1</v>
      </c>
      <c r="N50" t="str">
        <v>A1-8-9.5</v>
      </c>
      <c r="O50">
        <v>19</v>
      </c>
      <c r="P50" s="19">
        <v>11435500</v>
      </c>
    </row>
    <row r="51" spans="5:16" x14ac:dyDescent="0.25">
      <c r="E51" s="1">
        <f t="shared" si="0"/>
        <v>45</v>
      </c>
      <c r="F51" s="10" t="str">
        <f t="shared" si="1"/>
        <v>A1-8-10</v>
      </c>
      <c r="G51" s="14">
        <f t="shared" si="4"/>
        <v>8</v>
      </c>
      <c r="H51" s="14">
        <f t="shared" si="5"/>
        <v>10</v>
      </c>
      <c r="I51" s="4">
        <f t="shared" si="2"/>
        <v>20</v>
      </c>
      <c r="J51" s="2">
        <f t="shared" si="3"/>
        <v>11890000</v>
      </c>
      <c r="K51" s="22">
        <v>1</v>
      </c>
      <c r="N51" t="str">
        <v>A1-8-10</v>
      </c>
      <c r="O51">
        <v>20</v>
      </c>
      <c r="P51" s="19">
        <v>11890000</v>
      </c>
    </row>
    <row r="52" spans="5:16" x14ac:dyDescent="0.25">
      <c r="E52" s="1">
        <f t="shared" si="0"/>
        <v>46</v>
      </c>
      <c r="F52" s="10" t="str">
        <f t="shared" si="1"/>
        <v>A1-8-10.5</v>
      </c>
      <c r="G52" s="14">
        <f t="shared" si="4"/>
        <v>8</v>
      </c>
      <c r="H52" s="14">
        <f t="shared" si="5"/>
        <v>10.5</v>
      </c>
      <c r="I52" s="4">
        <f t="shared" si="2"/>
        <v>21</v>
      </c>
      <c r="J52" s="2">
        <f t="shared" si="3"/>
        <v>12344500</v>
      </c>
      <c r="K52" s="22">
        <v>1</v>
      </c>
      <c r="N52" t="str">
        <v>A1-8-10.5</v>
      </c>
      <c r="O52">
        <v>21</v>
      </c>
      <c r="P52" s="19">
        <v>12344500</v>
      </c>
    </row>
    <row r="53" spans="5:16" x14ac:dyDescent="0.25">
      <c r="E53" s="1">
        <f t="shared" si="0"/>
        <v>47</v>
      </c>
      <c r="F53" s="10" t="str">
        <f t="shared" si="1"/>
        <v>A1-8-11</v>
      </c>
      <c r="G53" s="14">
        <f t="shared" si="4"/>
        <v>8</v>
      </c>
      <c r="H53" s="14">
        <f t="shared" si="5"/>
        <v>11</v>
      </c>
      <c r="I53" s="4">
        <f t="shared" si="2"/>
        <v>22</v>
      </c>
      <c r="J53" s="2">
        <f t="shared" si="3"/>
        <v>12799000</v>
      </c>
      <c r="K53" s="22">
        <v>1</v>
      </c>
      <c r="N53" t="str">
        <v>A1-8-11</v>
      </c>
      <c r="O53">
        <v>22</v>
      </c>
      <c r="P53" s="19">
        <v>12799000</v>
      </c>
    </row>
    <row r="54" spans="5:16" x14ac:dyDescent="0.25">
      <c r="E54" s="1">
        <f t="shared" si="0"/>
        <v>48</v>
      </c>
      <c r="F54" s="10" t="str">
        <f t="shared" si="1"/>
        <v>A1-8-11.5</v>
      </c>
      <c r="G54" s="14">
        <f t="shared" si="4"/>
        <v>8</v>
      </c>
      <c r="H54" s="14">
        <f t="shared" si="5"/>
        <v>11.5</v>
      </c>
      <c r="I54" s="4">
        <f t="shared" si="2"/>
        <v>23</v>
      </c>
      <c r="J54" s="2">
        <f t="shared" si="3"/>
        <v>13253500</v>
      </c>
      <c r="K54" s="22">
        <v>1</v>
      </c>
      <c r="N54" t="str">
        <v>A1-8-11.5</v>
      </c>
      <c r="O54">
        <v>23</v>
      </c>
      <c r="P54" s="19">
        <v>13253500</v>
      </c>
    </row>
    <row r="55" spans="5:16" x14ac:dyDescent="0.25">
      <c r="E55" s="1">
        <f t="shared" si="0"/>
        <v>49</v>
      </c>
      <c r="F55" s="10" t="str">
        <f t="shared" si="1"/>
        <v>A1-8-12</v>
      </c>
      <c r="G55" s="14">
        <f t="shared" si="4"/>
        <v>8</v>
      </c>
      <c r="H55" s="14">
        <f t="shared" si="5"/>
        <v>12</v>
      </c>
      <c r="I55" s="4">
        <f t="shared" si="2"/>
        <v>24</v>
      </c>
      <c r="J55" s="2">
        <f t="shared" si="3"/>
        <v>13708000</v>
      </c>
      <c r="K55" s="22">
        <v>1</v>
      </c>
      <c r="N55" t="str">
        <v>A1-8-12</v>
      </c>
      <c r="O55">
        <v>24</v>
      </c>
      <c r="P55" s="19">
        <v>13708000</v>
      </c>
    </row>
    <row r="56" spans="5:16" x14ac:dyDescent="0.25">
      <c r="E56" s="1">
        <f t="shared" si="0"/>
        <v>50</v>
      </c>
      <c r="F56" s="10" t="str">
        <f t="shared" si="1"/>
        <v>A1-8-12.5</v>
      </c>
      <c r="G56" s="14">
        <f t="shared" si="4"/>
        <v>8</v>
      </c>
      <c r="H56" s="14">
        <f t="shared" si="5"/>
        <v>12.5</v>
      </c>
      <c r="I56" s="4">
        <f t="shared" si="2"/>
        <v>25</v>
      </c>
      <c r="J56" s="2">
        <f t="shared" si="3"/>
        <v>14162500</v>
      </c>
      <c r="K56" s="22">
        <v>1</v>
      </c>
      <c r="N56" t="str">
        <v>A1-8-12.5</v>
      </c>
      <c r="O56">
        <v>25</v>
      </c>
      <c r="P56" s="19">
        <v>14162500</v>
      </c>
    </row>
    <row r="57" spans="5:16" x14ac:dyDescent="0.25">
      <c r="E57" s="1">
        <f t="shared" si="0"/>
        <v>51</v>
      </c>
      <c r="F57" s="10" t="str">
        <f t="shared" si="1"/>
        <v>A1-8-13</v>
      </c>
      <c r="G57" s="14">
        <f t="shared" si="4"/>
        <v>8</v>
      </c>
      <c r="H57" s="14">
        <f t="shared" si="5"/>
        <v>13</v>
      </c>
      <c r="I57" s="4">
        <f t="shared" si="2"/>
        <v>26</v>
      </c>
      <c r="J57" s="2">
        <f t="shared" si="3"/>
        <v>14617000</v>
      </c>
      <c r="K57" s="22">
        <v>1</v>
      </c>
      <c r="N57" t="str">
        <v>A1-8-13</v>
      </c>
      <c r="O57">
        <v>26</v>
      </c>
      <c r="P57" s="19">
        <v>14617000</v>
      </c>
    </row>
    <row r="58" spans="5:16" x14ac:dyDescent="0.25">
      <c r="E58" s="1">
        <f t="shared" si="0"/>
        <v>52</v>
      </c>
      <c r="F58" s="10" t="str">
        <f t="shared" si="1"/>
        <v>A1-8-13.5</v>
      </c>
      <c r="G58" s="14">
        <f t="shared" si="4"/>
        <v>8</v>
      </c>
      <c r="H58" s="14">
        <f t="shared" si="5"/>
        <v>13.5</v>
      </c>
      <c r="I58" s="4">
        <f t="shared" si="2"/>
        <v>27</v>
      </c>
      <c r="J58" s="2">
        <f t="shared" si="3"/>
        <v>15071500</v>
      </c>
      <c r="K58" s="22">
        <v>1</v>
      </c>
      <c r="N58" t="str">
        <v>A1-8-13.5</v>
      </c>
      <c r="O58">
        <v>27</v>
      </c>
      <c r="P58" s="19">
        <v>15071500</v>
      </c>
    </row>
    <row r="59" spans="5:16" x14ac:dyDescent="0.25">
      <c r="E59" s="1">
        <f t="shared" si="0"/>
        <v>53</v>
      </c>
      <c r="F59" s="10" t="str">
        <f t="shared" si="1"/>
        <v>A1-8-14</v>
      </c>
      <c r="G59" s="14">
        <f t="shared" si="4"/>
        <v>8</v>
      </c>
      <c r="H59" s="14">
        <f t="shared" si="5"/>
        <v>14</v>
      </c>
      <c r="I59" s="4">
        <f t="shared" si="2"/>
        <v>28</v>
      </c>
      <c r="J59" s="2">
        <f t="shared" si="3"/>
        <v>15526000</v>
      </c>
      <c r="K59" s="22">
        <v>1</v>
      </c>
      <c r="N59" t="str">
        <v>A1-8-14</v>
      </c>
      <c r="O59">
        <v>28</v>
      </c>
      <c r="P59" s="19">
        <v>15526000</v>
      </c>
    </row>
    <row r="60" spans="5:16" x14ac:dyDescent="0.25">
      <c r="E60" s="1">
        <f t="shared" si="0"/>
        <v>54</v>
      </c>
      <c r="F60" s="10" t="str">
        <f t="shared" si="1"/>
        <v>A1-8-14.5</v>
      </c>
      <c r="G60" s="14">
        <f t="shared" si="4"/>
        <v>8</v>
      </c>
      <c r="H60" s="14">
        <f t="shared" si="5"/>
        <v>14.5</v>
      </c>
      <c r="I60" s="4">
        <f t="shared" si="2"/>
        <v>29</v>
      </c>
      <c r="J60" s="2">
        <f t="shared" si="3"/>
        <v>15980500</v>
      </c>
      <c r="K60" s="22">
        <v>1</v>
      </c>
      <c r="N60" t="str">
        <v>A1-8-14.5</v>
      </c>
      <c r="O60">
        <v>29</v>
      </c>
      <c r="P60" s="19">
        <v>15980500</v>
      </c>
    </row>
    <row r="61" spans="5:16" x14ac:dyDescent="0.25">
      <c r="E61" s="1">
        <f t="shared" si="0"/>
        <v>55</v>
      </c>
      <c r="F61" s="10" t="str">
        <f t="shared" si="1"/>
        <v>A1-8-15</v>
      </c>
      <c r="G61" s="14">
        <f t="shared" si="4"/>
        <v>8</v>
      </c>
      <c r="H61" s="14">
        <f t="shared" si="5"/>
        <v>15</v>
      </c>
      <c r="I61" s="4">
        <f t="shared" si="2"/>
        <v>30</v>
      </c>
      <c r="J61" s="2">
        <f t="shared" si="3"/>
        <v>16435000</v>
      </c>
      <c r="K61" s="22">
        <v>1</v>
      </c>
      <c r="N61" t="str">
        <v>A1-8-15</v>
      </c>
      <c r="O61">
        <v>30</v>
      </c>
      <c r="P61" s="19">
        <v>16435000</v>
      </c>
    </row>
    <row r="62" spans="5:16" x14ac:dyDescent="0.25">
      <c r="E62" s="1">
        <f t="shared" si="0"/>
        <v>56</v>
      </c>
      <c r="F62" s="10" t="str">
        <f t="shared" si="1"/>
        <v>A1-8-15.5</v>
      </c>
      <c r="G62" s="14">
        <f t="shared" si="4"/>
        <v>8</v>
      </c>
      <c r="H62" s="14">
        <f t="shared" si="5"/>
        <v>15.5</v>
      </c>
      <c r="I62" s="4">
        <f t="shared" si="2"/>
        <v>31</v>
      </c>
      <c r="J62" s="2">
        <f t="shared" si="3"/>
        <v>16889500</v>
      </c>
      <c r="K62" s="22">
        <v>1</v>
      </c>
      <c r="N62" t="str">
        <v>A1-8-15.5</v>
      </c>
      <c r="O62">
        <v>31</v>
      </c>
      <c r="P62" s="19">
        <v>16889500</v>
      </c>
    </row>
    <row r="63" spans="5:16" x14ac:dyDescent="0.25">
      <c r="E63" s="1">
        <f t="shared" si="0"/>
        <v>57</v>
      </c>
      <c r="F63" s="10" t="str">
        <f t="shared" si="1"/>
        <v>A1-8-16</v>
      </c>
      <c r="G63" s="14">
        <f t="shared" si="4"/>
        <v>8</v>
      </c>
      <c r="H63" s="14">
        <f t="shared" si="5"/>
        <v>16</v>
      </c>
      <c r="I63" s="4">
        <f t="shared" si="2"/>
        <v>32</v>
      </c>
      <c r="J63" s="2">
        <f t="shared" si="3"/>
        <v>17344000</v>
      </c>
      <c r="K63" s="22">
        <v>1</v>
      </c>
      <c r="N63" t="str">
        <v>A1-8-16</v>
      </c>
      <c r="O63">
        <v>32</v>
      </c>
      <c r="P63" s="19">
        <v>17344000</v>
      </c>
    </row>
    <row r="64" spans="5:16" x14ac:dyDescent="0.25">
      <c r="E64" s="1">
        <f t="shared" si="0"/>
        <v>58</v>
      </c>
      <c r="F64" s="10" t="str">
        <f t="shared" si="1"/>
        <v>A1-8.5-7</v>
      </c>
      <c r="G64" s="14">
        <f t="shared" si="4"/>
        <v>8.5</v>
      </c>
      <c r="H64" s="14">
        <f t="shared" si="5"/>
        <v>7</v>
      </c>
      <c r="I64" s="4">
        <f t="shared" si="2"/>
        <v>14.875</v>
      </c>
      <c r="J64" s="2">
        <f t="shared" si="3"/>
        <v>9560688</v>
      </c>
      <c r="K64" s="22">
        <v>1</v>
      </c>
      <c r="N64" t="str">
        <v>A1-8.5-7</v>
      </c>
      <c r="O64">
        <v>14.875</v>
      </c>
      <c r="P64" s="19">
        <v>9560688</v>
      </c>
    </row>
    <row r="65" spans="5:16" x14ac:dyDescent="0.25">
      <c r="E65" s="1">
        <f t="shared" si="0"/>
        <v>59</v>
      </c>
      <c r="F65" s="10" t="str">
        <f t="shared" si="1"/>
        <v>A1-8.5-7.5</v>
      </c>
      <c r="G65" s="14">
        <f t="shared" si="4"/>
        <v>8.5</v>
      </c>
      <c r="H65" s="14">
        <f t="shared" si="5"/>
        <v>7.5</v>
      </c>
      <c r="I65" s="4">
        <f t="shared" si="2"/>
        <v>15.9375</v>
      </c>
      <c r="J65" s="2">
        <f t="shared" si="3"/>
        <v>10043594</v>
      </c>
      <c r="K65" s="22">
        <v>1</v>
      </c>
      <c r="N65" t="str">
        <v>A1-8.5-7.5</v>
      </c>
      <c r="O65">
        <v>15.9375</v>
      </c>
      <c r="P65" s="19">
        <v>10043594</v>
      </c>
    </row>
    <row r="66" spans="5:16" x14ac:dyDescent="0.25">
      <c r="E66" s="1">
        <f t="shared" si="0"/>
        <v>60</v>
      </c>
      <c r="F66" s="10" t="str">
        <f t="shared" si="1"/>
        <v>A1-8.5-8</v>
      </c>
      <c r="G66" s="14">
        <f t="shared" si="4"/>
        <v>8.5</v>
      </c>
      <c r="H66" s="14">
        <f t="shared" si="5"/>
        <v>8</v>
      </c>
      <c r="I66" s="4">
        <f t="shared" si="2"/>
        <v>17</v>
      </c>
      <c r="J66" s="2">
        <f t="shared" si="3"/>
        <v>10526500</v>
      </c>
      <c r="K66" s="22">
        <v>1</v>
      </c>
      <c r="N66" t="str">
        <v>A1-8.5-8</v>
      </c>
      <c r="O66">
        <v>17</v>
      </c>
      <c r="P66" s="19">
        <v>10526500</v>
      </c>
    </row>
    <row r="67" spans="5:16" x14ac:dyDescent="0.25">
      <c r="E67" s="1">
        <f t="shared" si="0"/>
        <v>61</v>
      </c>
      <c r="F67" s="10" t="str">
        <f t="shared" si="1"/>
        <v>A1-8.5-8.5</v>
      </c>
      <c r="G67" s="14">
        <f t="shared" si="4"/>
        <v>8.5</v>
      </c>
      <c r="H67" s="14">
        <f t="shared" si="5"/>
        <v>8.5</v>
      </c>
      <c r="I67" s="4">
        <f t="shared" si="2"/>
        <v>18.0625</v>
      </c>
      <c r="J67" s="2">
        <f t="shared" si="3"/>
        <v>11009406</v>
      </c>
      <c r="K67" s="22">
        <v>1</v>
      </c>
      <c r="N67" t="str">
        <v>A1-8.5-8.5</v>
      </c>
      <c r="O67">
        <v>18.0625</v>
      </c>
      <c r="P67" s="19">
        <v>11009406</v>
      </c>
    </row>
    <row r="68" spans="5:16" x14ac:dyDescent="0.25">
      <c r="E68" s="1">
        <f t="shared" si="0"/>
        <v>62</v>
      </c>
      <c r="F68" s="10" t="str">
        <f t="shared" si="1"/>
        <v>A1-8.5-9</v>
      </c>
      <c r="G68" s="14">
        <f t="shared" si="4"/>
        <v>8.5</v>
      </c>
      <c r="H68" s="14">
        <f t="shared" si="5"/>
        <v>9</v>
      </c>
      <c r="I68" s="4">
        <f t="shared" si="2"/>
        <v>19.125</v>
      </c>
      <c r="J68" s="2">
        <f t="shared" si="3"/>
        <v>11492313</v>
      </c>
      <c r="K68" s="22">
        <v>1</v>
      </c>
      <c r="N68" t="str">
        <v>A1-8.5-9</v>
      </c>
      <c r="O68">
        <v>19.125</v>
      </c>
      <c r="P68" s="19">
        <v>11492313</v>
      </c>
    </row>
    <row r="69" spans="5:16" x14ac:dyDescent="0.25">
      <c r="E69" s="1">
        <f t="shared" si="0"/>
        <v>63</v>
      </c>
      <c r="F69" s="10" t="str">
        <f t="shared" si="1"/>
        <v>A1-8.5-9.5</v>
      </c>
      <c r="G69" s="14">
        <f t="shared" si="4"/>
        <v>8.5</v>
      </c>
      <c r="H69" s="14">
        <f t="shared" si="5"/>
        <v>9.5</v>
      </c>
      <c r="I69" s="4">
        <f t="shared" si="2"/>
        <v>20.1875</v>
      </c>
      <c r="J69" s="2">
        <f t="shared" si="3"/>
        <v>11975219</v>
      </c>
      <c r="K69" s="22">
        <v>1</v>
      </c>
      <c r="N69" t="str">
        <v>A1-8.5-9.5</v>
      </c>
      <c r="O69">
        <v>20.1875</v>
      </c>
      <c r="P69" s="19">
        <v>11975219</v>
      </c>
    </row>
    <row r="70" spans="5:16" x14ac:dyDescent="0.25">
      <c r="E70" s="1">
        <f t="shared" si="0"/>
        <v>64</v>
      </c>
      <c r="F70" s="10" t="str">
        <f t="shared" si="1"/>
        <v>A1-8.5-10</v>
      </c>
      <c r="G70" s="14">
        <f t="shared" si="4"/>
        <v>8.5</v>
      </c>
      <c r="H70" s="14">
        <f t="shared" si="5"/>
        <v>10</v>
      </c>
      <c r="I70" s="4">
        <f t="shared" si="2"/>
        <v>21.25</v>
      </c>
      <c r="J70" s="2">
        <f t="shared" si="3"/>
        <v>12458125</v>
      </c>
      <c r="K70" s="22">
        <v>1</v>
      </c>
      <c r="N70" t="str">
        <v>A1-8.5-10</v>
      </c>
      <c r="O70">
        <v>21.25</v>
      </c>
      <c r="P70" s="19">
        <v>12458125</v>
      </c>
    </row>
    <row r="71" spans="5:16" x14ac:dyDescent="0.25">
      <c r="E71" s="1">
        <f t="shared" ref="E71:E134" si="6">ROW()-6</f>
        <v>65</v>
      </c>
      <c r="F71" s="10" t="str">
        <f t="shared" ref="F71:F134" si="7">$C$4&amp;"-"&amp;G71&amp;"-"&amp;H71</f>
        <v>A1-8.5-10.5</v>
      </c>
      <c r="G71" s="14">
        <f t="shared" si="4"/>
        <v>8.5</v>
      </c>
      <c r="H71" s="14">
        <f t="shared" si="5"/>
        <v>10.5</v>
      </c>
      <c r="I71" s="4">
        <f t="shared" ref="I71:I134" si="8">SUM((G71*H71)/4)</f>
        <v>22.3125</v>
      </c>
      <c r="J71" s="2">
        <f t="shared" ref="J71:J134" si="9">ROUND(SUM(I71*$C$6,$C$5),0)</f>
        <v>12941031</v>
      </c>
      <c r="K71" s="22">
        <v>1</v>
      </c>
      <c r="N71" t="str">
        <v>A1-8.5-10.5</v>
      </c>
      <c r="O71">
        <v>22.3125</v>
      </c>
      <c r="P71" s="19">
        <v>12941031</v>
      </c>
    </row>
    <row r="72" spans="5:16" x14ac:dyDescent="0.25">
      <c r="E72" s="1">
        <f t="shared" si="6"/>
        <v>66</v>
      </c>
      <c r="F72" s="10" t="str">
        <f t="shared" si="7"/>
        <v>A1-8.5-11</v>
      </c>
      <c r="G72" s="14">
        <f t="shared" ref="G72:G135" si="10">$G$3+ROUNDDOWN($E71/($I$4+1),0)*0.5</f>
        <v>8.5</v>
      </c>
      <c r="H72" s="14">
        <f t="shared" ref="H72:H135" si="11">IF(MOD(E72-1,$I$4+1)=0,$H$3,H71+0.5)</f>
        <v>11</v>
      </c>
      <c r="I72" s="4">
        <f t="shared" si="8"/>
        <v>23.375</v>
      </c>
      <c r="J72" s="2">
        <f t="shared" si="9"/>
        <v>13423938</v>
      </c>
      <c r="K72" s="22">
        <v>1</v>
      </c>
      <c r="N72" t="str">
        <v>A1-8.5-11</v>
      </c>
      <c r="O72">
        <v>23.375</v>
      </c>
      <c r="P72" s="19">
        <v>13423938</v>
      </c>
    </row>
    <row r="73" spans="5:16" x14ac:dyDescent="0.25">
      <c r="E73" s="1">
        <f t="shared" si="6"/>
        <v>67</v>
      </c>
      <c r="F73" s="10" t="str">
        <f t="shared" si="7"/>
        <v>A1-8.5-11.5</v>
      </c>
      <c r="G73" s="14">
        <f t="shared" si="10"/>
        <v>8.5</v>
      </c>
      <c r="H73" s="14">
        <f t="shared" si="11"/>
        <v>11.5</v>
      </c>
      <c r="I73" s="4">
        <f t="shared" si="8"/>
        <v>24.4375</v>
      </c>
      <c r="J73" s="2">
        <f t="shared" si="9"/>
        <v>13906844</v>
      </c>
      <c r="K73" s="22">
        <v>1</v>
      </c>
      <c r="N73" t="str">
        <v>A1-8.5-11.5</v>
      </c>
      <c r="O73">
        <v>24.4375</v>
      </c>
      <c r="P73" s="19">
        <v>13906844</v>
      </c>
    </row>
    <row r="74" spans="5:16" x14ac:dyDescent="0.25">
      <c r="E74" s="1">
        <f t="shared" si="6"/>
        <v>68</v>
      </c>
      <c r="F74" s="10" t="str">
        <f t="shared" si="7"/>
        <v>A1-8.5-12</v>
      </c>
      <c r="G74" s="14">
        <f t="shared" si="10"/>
        <v>8.5</v>
      </c>
      <c r="H74" s="14">
        <f t="shared" si="11"/>
        <v>12</v>
      </c>
      <c r="I74" s="4">
        <f t="shared" si="8"/>
        <v>25.5</v>
      </c>
      <c r="J74" s="2">
        <f t="shared" si="9"/>
        <v>14389750</v>
      </c>
      <c r="K74" s="22">
        <v>1</v>
      </c>
      <c r="N74" t="str">
        <v>A1-8.5-12</v>
      </c>
      <c r="O74">
        <v>25.5</v>
      </c>
      <c r="P74" s="19">
        <v>14389750</v>
      </c>
    </row>
    <row r="75" spans="5:16" x14ac:dyDescent="0.25">
      <c r="E75" s="1">
        <f t="shared" si="6"/>
        <v>69</v>
      </c>
      <c r="F75" s="10" t="str">
        <f t="shared" si="7"/>
        <v>A1-8.5-12.5</v>
      </c>
      <c r="G75" s="14">
        <f t="shared" si="10"/>
        <v>8.5</v>
      </c>
      <c r="H75" s="14">
        <f t="shared" si="11"/>
        <v>12.5</v>
      </c>
      <c r="I75" s="4">
        <f t="shared" si="8"/>
        <v>26.5625</v>
      </c>
      <c r="J75" s="2">
        <f t="shared" si="9"/>
        <v>14872656</v>
      </c>
      <c r="K75" s="22">
        <v>1</v>
      </c>
      <c r="N75" t="str">
        <v>A1-8.5-12.5</v>
      </c>
      <c r="O75">
        <v>26.5625</v>
      </c>
      <c r="P75" s="19">
        <v>14872656</v>
      </c>
    </row>
    <row r="76" spans="5:16" x14ac:dyDescent="0.25">
      <c r="E76" s="1">
        <f t="shared" si="6"/>
        <v>70</v>
      </c>
      <c r="F76" s="10" t="str">
        <f t="shared" si="7"/>
        <v>A1-8.5-13</v>
      </c>
      <c r="G76" s="14">
        <f t="shared" si="10"/>
        <v>8.5</v>
      </c>
      <c r="H76" s="14">
        <f t="shared" si="11"/>
        <v>13</v>
      </c>
      <c r="I76" s="4">
        <f t="shared" si="8"/>
        <v>27.625</v>
      </c>
      <c r="J76" s="2">
        <f t="shared" si="9"/>
        <v>15355563</v>
      </c>
      <c r="K76" s="22">
        <v>1</v>
      </c>
      <c r="N76" t="str">
        <v>A1-8.5-13</v>
      </c>
      <c r="O76">
        <v>27.625</v>
      </c>
      <c r="P76" s="19">
        <v>15355563</v>
      </c>
    </row>
    <row r="77" spans="5:16" x14ac:dyDescent="0.25">
      <c r="E77" s="1">
        <f t="shared" si="6"/>
        <v>71</v>
      </c>
      <c r="F77" s="10" t="str">
        <f t="shared" si="7"/>
        <v>A1-8.5-13.5</v>
      </c>
      <c r="G77" s="14">
        <f t="shared" si="10"/>
        <v>8.5</v>
      </c>
      <c r="H77" s="14">
        <f t="shared" si="11"/>
        <v>13.5</v>
      </c>
      <c r="I77" s="4">
        <f t="shared" si="8"/>
        <v>28.6875</v>
      </c>
      <c r="J77" s="2">
        <f t="shared" si="9"/>
        <v>15838469</v>
      </c>
      <c r="K77" s="22">
        <v>1</v>
      </c>
      <c r="N77" t="str">
        <v>A1-8.5-13.5</v>
      </c>
      <c r="O77">
        <v>28.6875</v>
      </c>
      <c r="P77" s="19">
        <v>15838469</v>
      </c>
    </row>
    <row r="78" spans="5:16" x14ac:dyDescent="0.25">
      <c r="E78" s="1">
        <f t="shared" si="6"/>
        <v>72</v>
      </c>
      <c r="F78" s="10" t="str">
        <f t="shared" si="7"/>
        <v>A1-8.5-14</v>
      </c>
      <c r="G78" s="14">
        <f t="shared" si="10"/>
        <v>8.5</v>
      </c>
      <c r="H78" s="14">
        <f t="shared" si="11"/>
        <v>14</v>
      </c>
      <c r="I78" s="4">
        <f t="shared" si="8"/>
        <v>29.75</v>
      </c>
      <c r="J78" s="2">
        <f t="shared" si="9"/>
        <v>16321375</v>
      </c>
      <c r="K78" s="22">
        <v>1</v>
      </c>
      <c r="N78" t="str">
        <v>A1-8.5-14</v>
      </c>
      <c r="O78">
        <v>29.75</v>
      </c>
      <c r="P78" s="19">
        <v>16321375</v>
      </c>
    </row>
    <row r="79" spans="5:16" x14ac:dyDescent="0.25">
      <c r="E79" s="1">
        <f t="shared" si="6"/>
        <v>73</v>
      </c>
      <c r="F79" s="10" t="str">
        <f t="shared" si="7"/>
        <v>A1-8.5-14.5</v>
      </c>
      <c r="G79" s="14">
        <f t="shared" si="10"/>
        <v>8.5</v>
      </c>
      <c r="H79" s="14">
        <f t="shared" si="11"/>
        <v>14.5</v>
      </c>
      <c r="I79" s="4">
        <f t="shared" si="8"/>
        <v>30.8125</v>
      </c>
      <c r="J79" s="2">
        <f t="shared" si="9"/>
        <v>16804281</v>
      </c>
      <c r="K79" s="22">
        <v>1</v>
      </c>
      <c r="N79" t="str">
        <v>A1-8.5-14.5</v>
      </c>
      <c r="O79">
        <v>30.8125</v>
      </c>
      <c r="P79" s="19">
        <v>16804281</v>
      </c>
    </row>
    <row r="80" spans="5:16" x14ac:dyDescent="0.25">
      <c r="E80" s="1">
        <f t="shared" si="6"/>
        <v>74</v>
      </c>
      <c r="F80" s="10" t="str">
        <f t="shared" si="7"/>
        <v>A1-8.5-15</v>
      </c>
      <c r="G80" s="14">
        <f t="shared" si="10"/>
        <v>8.5</v>
      </c>
      <c r="H80" s="14">
        <f t="shared" si="11"/>
        <v>15</v>
      </c>
      <c r="I80" s="4">
        <f t="shared" si="8"/>
        <v>31.875</v>
      </c>
      <c r="J80" s="2">
        <f t="shared" si="9"/>
        <v>17287188</v>
      </c>
      <c r="K80" s="22">
        <v>1</v>
      </c>
      <c r="N80" t="str">
        <v>A1-8.5-15</v>
      </c>
      <c r="O80">
        <v>31.875</v>
      </c>
      <c r="P80" s="19">
        <v>17287188</v>
      </c>
    </row>
    <row r="81" spans="5:16" x14ac:dyDescent="0.25">
      <c r="E81" s="1">
        <f t="shared" si="6"/>
        <v>75</v>
      </c>
      <c r="F81" s="10" t="str">
        <f t="shared" si="7"/>
        <v>A1-8.5-15.5</v>
      </c>
      <c r="G81" s="14">
        <f t="shared" si="10"/>
        <v>8.5</v>
      </c>
      <c r="H81" s="14">
        <f t="shared" si="11"/>
        <v>15.5</v>
      </c>
      <c r="I81" s="4">
        <f t="shared" si="8"/>
        <v>32.9375</v>
      </c>
      <c r="J81" s="2">
        <f t="shared" si="9"/>
        <v>17770094</v>
      </c>
      <c r="K81" s="22">
        <v>1</v>
      </c>
      <c r="N81" t="str">
        <v>A1-8.5-15.5</v>
      </c>
      <c r="O81">
        <v>32.9375</v>
      </c>
      <c r="P81" s="19">
        <v>17770094</v>
      </c>
    </row>
    <row r="82" spans="5:16" x14ac:dyDescent="0.25">
      <c r="E82" s="1">
        <f t="shared" si="6"/>
        <v>76</v>
      </c>
      <c r="F82" s="10" t="str">
        <f t="shared" si="7"/>
        <v>A1-8.5-16</v>
      </c>
      <c r="G82" s="14">
        <f t="shared" si="10"/>
        <v>8.5</v>
      </c>
      <c r="H82" s="14">
        <f t="shared" si="11"/>
        <v>16</v>
      </c>
      <c r="I82" s="4">
        <f t="shared" si="8"/>
        <v>34</v>
      </c>
      <c r="J82" s="2">
        <f t="shared" si="9"/>
        <v>18253000</v>
      </c>
      <c r="K82" s="22">
        <v>1</v>
      </c>
      <c r="N82" t="str">
        <v>A1-8.5-16</v>
      </c>
      <c r="O82">
        <v>34</v>
      </c>
      <c r="P82" s="19">
        <v>18253000</v>
      </c>
    </row>
    <row r="83" spans="5:16" x14ac:dyDescent="0.25">
      <c r="E83" s="1">
        <f t="shared" si="6"/>
        <v>77</v>
      </c>
      <c r="F83" s="10" t="str">
        <f t="shared" si="7"/>
        <v>A1-9-7</v>
      </c>
      <c r="G83" s="14">
        <f t="shared" si="10"/>
        <v>9</v>
      </c>
      <c r="H83" s="14">
        <f t="shared" si="11"/>
        <v>7</v>
      </c>
      <c r="I83" s="4">
        <f t="shared" si="8"/>
        <v>15.75</v>
      </c>
      <c r="J83" s="2">
        <f t="shared" si="9"/>
        <v>9958375</v>
      </c>
      <c r="K83" s="22">
        <v>1</v>
      </c>
      <c r="N83" t="str">
        <v>A1-9-7</v>
      </c>
      <c r="O83">
        <v>15.75</v>
      </c>
      <c r="P83" s="19">
        <v>9958375</v>
      </c>
    </row>
    <row r="84" spans="5:16" x14ac:dyDescent="0.25">
      <c r="E84" s="1">
        <f t="shared" si="6"/>
        <v>78</v>
      </c>
      <c r="F84" s="10" t="str">
        <f t="shared" si="7"/>
        <v>A1-9-7.5</v>
      </c>
      <c r="G84" s="14">
        <f t="shared" si="10"/>
        <v>9</v>
      </c>
      <c r="H84" s="14">
        <f t="shared" si="11"/>
        <v>7.5</v>
      </c>
      <c r="I84" s="4">
        <f t="shared" si="8"/>
        <v>16.875</v>
      </c>
      <c r="J84" s="2">
        <f t="shared" si="9"/>
        <v>10469688</v>
      </c>
      <c r="K84" s="22">
        <v>1</v>
      </c>
      <c r="N84" t="str">
        <v>A1-9-7.5</v>
      </c>
      <c r="O84">
        <v>16.875</v>
      </c>
      <c r="P84" s="19">
        <v>10469688</v>
      </c>
    </row>
    <row r="85" spans="5:16" x14ac:dyDescent="0.25">
      <c r="E85" s="1">
        <f t="shared" si="6"/>
        <v>79</v>
      </c>
      <c r="F85" s="10" t="str">
        <f t="shared" si="7"/>
        <v>A1-9-8</v>
      </c>
      <c r="G85" s="14">
        <f t="shared" si="10"/>
        <v>9</v>
      </c>
      <c r="H85" s="14">
        <f t="shared" si="11"/>
        <v>8</v>
      </c>
      <c r="I85" s="4">
        <f t="shared" si="8"/>
        <v>18</v>
      </c>
      <c r="J85" s="2">
        <f t="shared" si="9"/>
        <v>10981000</v>
      </c>
      <c r="K85" s="22">
        <v>1</v>
      </c>
      <c r="N85" t="str">
        <v>A1-9-8</v>
      </c>
      <c r="O85">
        <v>18</v>
      </c>
      <c r="P85" s="19">
        <v>10981000</v>
      </c>
    </row>
    <row r="86" spans="5:16" x14ac:dyDescent="0.25">
      <c r="E86" s="1">
        <f t="shared" si="6"/>
        <v>80</v>
      </c>
      <c r="F86" s="10" t="str">
        <f t="shared" si="7"/>
        <v>A1-9-8.5</v>
      </c>
      <c r="G86" s="14">
        <f t="shared" si="10"/>
        <v>9</v>
      </c>
      <c r="H86" s="14">
        <f t="shared" si="11"/>
        <v>8.5</v>
      </c>
      <c r="I86" s="4">
        <f t="shared" si="8"/>
        <v>19.125</v>
      </c>
      <c r="J86" s="2">
        <f t="shared" si="9"/>
        <v>11492313</v>
      </c>
      <c r="K86" s="22">
        <v>1</v>
      </c>
      <c r="N86" t="str">
        <v>A1-9-8.5</v>
      </c>
      <c r="O86">
        <v>19.125</v>
      </c>
      <c r="P86" s="19">
        <v>11492313</v>
      </c>
    </row>
    <row r="87" spans="5:16" x14ac:dyDescent="0.25">
      <c r="E87" s="1">
        <f t="shared" si="6"/>
        <v>81</v>
      </c>
      <c r="F87" s="10" t="str">
        <f t="shared" si="7"/>
        <v>A1-9-9</v>
      </c>
      <c r="G87" s="14">
        <f t="shared" si="10"/>
        <v>9</v>
      </c>
      <c r="H87" s="14">
        <f t="shared" si="11"/>
        <v>9</v>
      </c>
      <c r="I87" s="4">
        <f t="shared" si="8"/>
        <v>20.25</v>
      </c>
      <c r="J87" s="2">
        <f t="shared" si="9"/>
        <v>12003625</v>
      </c>
      <c r="K87" s="22">
        <v>1</v>
      </c>
      <c r="N87" t="str">
        <v>A1-9-9</v>
      </c>
      <c r="O87">
        <v>20.25</v>
      </c>
      <c r="P87" s="19">
        <v>12003625</v>
      </c>
    </row>
    <row r="88" spans="5:16" x14ac:dyDescent="0.25">
      <c r="E88" s="1">
        <f t="shared" si="6"/>
        <v>82</v>
      </c>
      <c r="F88" s="10" t="str">
        <f t="shared" si="7"/>
        <v>A1-9-9.5</v>
      </c>
      <c r="G88" s="14">
        <f t="shared" si="10"/>
        <v>9</v>
      </c>
      <c r="H88" s="14">
        <f t="shared" si="11"/>
        <v>9.5</v>
      </c>
      <c r="I88" s="4">
        <f t="shared" si="8"/>
        <v>21.375</v>
      </c>
      <c r="J88" s="2">
        <f t="shared" si="9"/>
        <v>12514938</v>
      </c>
      <c r="K88" s="22">
        <v>1</v>
      </c>
      <c r="N88" t="str">
        <v>A1-9-9.5</v>
      </c>
      <c r="O88">
        <v>21.375</v>
      </c>
      <c r="P88" s="19">
        <v>12514938</v>
      </c>
    </row>
    <row r="89" spans="5:16" x14ac:dyDescent="0.25">
      <c r="E89" s="1">
        <f t="shared" si="6"/>
        <v>83</v>
      </c>
      <c r="F89" s="10" t="str">
        <f t="shared" si="7"/>
        <v>A1-9-10</v>
      </c>
      <c r="G89" s="14">
        <f t="shared" si="10"/>
        <v>9</v>
      </c>
      <c r="H89" s="14">
        <f t="shared" si="11"/>
        <v>10</v>
      </c>
      <c r="I89" s="4">
        <f t="shared" si="8"/>
        <v>22.5</v>
      </c>
      <c r="J89" s="2">
        <f t="shared" si="9"/>
        <v>13026250</v>
      </c>
      <c r="K89" s="22">
        <v>1</v>
      </c>
      <c r="N89" t="str">
        <v>A1-9-10</v>
      </c>
      <c r="O89">
        <v>22.5</v>
      </c>
      <c r="P89" s="19">
        <v>13026250</v>
      </c>
    </row>
    <row r="90" spans="5:16" x14ac:dyDescent="0.25">
      <c r="E90" s="1">
        <f t="shared" si="6"/>
        <v>84</v>
      </c>
      <c r="F90" s="10" t="str">
        <f t="shared" si="7"/>
        <v>A1-9-10.5</v>
      </c>
      <c r="G90" s="14">
        <f t="shared" si="10"/>
        <v>9</v>
      </c>
      <c r="H90" s="14">
        <f t="shared" si="11"/>
        <v>10.5</v>
      </c>
      <c r="I90" s="4">
        <f t="shared" si="8"/>
        <v>23.625</v>
      </c>
      <c r="J90" s="2">
        <f t="shared" si="9"/>
        <v>13537563</v>
      </c>
      <c r="K90" s="22">
        <v>1</v>
      </c>
      <c r="N90" t="str">
        <v>A1-9-10.5</v>
      </c>
      <c r="O90">
        <v>23.625</v>
      </c>
      <c r="P90" s="19">
        <v>13537563</v>
      </c>
    </row>
    <row r="91" spans="5:16" x14ac:dyDescent="0.25">
      <c r="E91" s="1">
        <f t="shared" si="6"/>
        <v>85</v>
      </c>
      <c r="F91" s="10" t="str">
        <f t="shared" si="7"/>
        <v>A1-9-11</v>
      </c>
      <c r="G91" s="14">
        <f t="shared" si="10"/>
        <v>9</v>
      </c>
      <c r="H91" s="14">
        <f t="shared" si="11"/>
        <v>11</v>
      </c>
      <c r="I91" s="4">
        <f t="shared" si="8"/>
        <v>24.75</v>
      </c>
      <c r="J91" s="2">
        <f t="shared" si="9"/>
        <v>14048875</v>
      </c>
      <c r="K91" s="22">
        <v>1</v>
      </c>
      <c r="N91" t="str">
        <v>A1-9-11</v>
      </c>
      <c r="O91">
        <v>24.75</v>
      </c>
      <c r="P91" s="19">
        <v>14048875</v>
      </c>
    </row>
    <row r="92" spans="5:16" x14ac:dyDescent="0.25">
      <c r="E92" s="1">
        <f t="shared" si="6"/>
        <v>86</v>
      </c>
      <c r="F92" s="10" t="str">
        <f t="shared" si="7"/>
        <v>A1-9-11.5</v>
      </c>
      <c r="G92" s="14">
        <f t="shared" si="10"/>
        <v>9</v>
      </c>
      <c r="H92" s="14">
        <f t="shared" si="11"/>
        <v>11.5</v>
      </c>
      <c r="I92" s="4">
        <f t="shared" si="8"/>
        <v>25.875</v>
      </c>
      <c r="J92" s="2">
        <f t="shared" si="9"/>
        <v>14560188</v>
      </c>
      <c r="K92" s="22">
        <v>1</v>
      </c>
      <c r="N92" t="str">
        <v>A1-9-11.5</v>
      </c>
      <c r="O92">
        <v>25.875</v>
      </c>
      <c r="P92" s="19">
        <v>14560188</v>
      </c>
    </row>
    <row r="93" spans="5:16" x14ac:dyDescent="0.25">
      <c r="E93" s="1">
        <f t="shared" si="6"/>
        <v>87</v>
      </c>
      <c r="F93" s="10" t="str">
        <f t="shared" si="7"/>
        <v>A1-9-12</v>
      </c>
      <c r="G93" s="14">
        <f t="shared" si="10"/>
        <v>9</v>
      </c>
      <c r="H93" s="14">
        <f t="shared" si="11"/>
        <v>12</v>
      </c>
      <c r="I93" s="4">
        <f t="shared" si="8"/>
        <v>27</v>
      </c>
      <c r="J93" s="2">
        <f t="shared" si="9"/>
        <v>15071500</v>
      </c>
      <c r="K93" s="22">
        <v>1</v>
      </c>
      <c r="N93" t="str">
        <v>A1-9-12</v>
      </c>
      <c r="O93">
        <v>27</v>
      </c>
      <c r="P93" s="19">
        <v>15071500</v>
      </c>
    </row>
    <row r="94" spans="5:16" x14ac:dyDescent="0.25">
      <c r="E94" s="1">
        <f t="shared" si="6"/>
        <v>88</v>
      </c>
      <c r="F94" s="10" t="str">
        <f t="shared" si="7"/>
        <v>A1-9-12.5</v>
      </c>
      <c r="G94" s="14">
        <f t="shared" si="10"/>
        <v>9</v>
      </c>
      <c r="H94" s="14">
        <f t="shared" si="11"/>
        <v>12.5</v>
      </c>
      <c r="I94" s="4">
        <f t="shared" si="8"/>
        <v>28.125</v>
      </c>
      <c r="J94" s="2">
        <f t="shared" si="9"/>
        <v>15582813</v>
      </c>
      <c r="K94" s="22">
        <v>1</v>
      </c>
      <c r="N94" t="str">
        <v>A1-9-12.5</v>
      </c>
      <c r="O94">
        <v>28.125</v>
      </c>
      <c r="P94" s="19">
        <v>15582813</v>
      </c>
    </row>
    <row r="95" spans="5:16" x14ac:dyDescent="0.25">
      <c r="E95" s="1">
        <f t="shared" si="6"/>
        <v>89</v>
      </c>
      <c r="F95" s="10" t="str">
        <f t="shared" si="7"/>
        <v>A1-9-13</v>
      </c>
      <c r="G95" s="14">
        <f t="shared" si="10"/>
        <v>9</v>
      </c>
      <c r="H95" s="14">
        <f t="shared" si="11"/>
        <v>13</v>
      </c>
      <c r="I95" s="4">
        <f t="shared" si="8"/>
        <v>29.25</v>
      </c>
      <c r="J95" s="2">
        <f t="shared" si="9"/>
        <v>16094125</v>
      </c>
      <c r="K95" s="22">
        <v>1</v>
      </c>
      <c r="N95" t="str">
        <v>A1-9-13</v>
      </c>
      <c r="O95">
        <v>29.25</v>
      </c>
      <c r="P95" s="19">
        <v>16094125</v>
      </c>
    </row>
    <row r="96" spans="5:16" x14ac:dyDescent="0.25">
      <c r="E96" s="1">
        <f t="shared" si="6"/>
        <v>90</v>
      </c>
      <c r="F96" s="10" t="str">
        <f t="shared" si="7"/>
        <v>A1-9-13.5</v>
      </c>
      <c r="G96" s="14">
        <f t="shared" si="10"/>
        <v>9</v>
      </c>
      <c r="H96" s="14">
        <f t="shared" si="11"/>
        <v>13.5</v>
      </c>
      <c r="I96" s="4">
        <f t="shared" si="8"/>
        <v>30.375</v>
      </c>
      <c r="J96" s="2">
        <f t="shared" si="9"/>
        <v>16605438</v>
      </c>
      <c r="K96" s="22">
        <v>1</v>
      </c>
      <c r="N96" t="str">
        <v>A1-9-13.5</v>
      </c>
      <c r="O96">
        <v>30.375</v>
      </c>
      <c r="P96" s="19">
        <v>16605438</v>
      </c>
    </row>
    <row r="97" spans="5:16" x14ac:dyDescent="0.25">
      <c r="E97" s="1">
        <f t="shared" si="6"/>
        <v>91</v>
      </c>
      <c r="F97" s="10" t="str">
        <f t="shared" si="7"/>
        <v>A1-9-14</v>
      </c>
      <c r="G97" s="14">
        <f t="shared" si="10"/>
        <v>9</v>
      </c>
      <c r="H97" s="14">
        <f t="shared" si="11"/>
        <v>14</v>
      </c>
      <c r="I97" s="4">
        <f t="shared" si="8"/>
        <v>31.5</v>
      </c>
      <c r="J97" s="2">
        <f t="shared" si="9"/>
        <v>17116750</v>
      </c>
      <c r="K97" s="22">
        <v>1</v>
      </c>
      <c r="N97" t="str">
        <v>A1-9-14</v>
      </c>
      <c r="O97">
        <v>31.5</v>
      </c>
      <c r="P97" s="19">
        <v>17116750</v>
      </c>
    </row>
    <row r="98" spans="5:16" x14ac:dyDescent="0.25">
      <c r="E98" s="1">
        <f t="shared" si="6"/>
        <v>92</v>
      </c>
      <c r="F98" s="10" t="str">
        <f t="shared" si="7"/>
        <v>A1-9-14.5</v>
      </c>
      <c r="G98" s="14">
        <f t="shared" si="10"/>
        <v>9</v>
      </c>
      <c r="H98" s="14">
        <f t="shared" si="11"/>
        <v>14.5</v>
      </c>
      <c r="I98" s="4">
        <f t="shared" si="8"/>
        <v>32.625</v>
      </c>
      <c r="J98" s="2">
        <f t="shared" si="9"/>
        <v>17628063</v>
      </c>
      <c r="K98" s="22">
        <v>1</v>
      </c>
      <c r="N98" t="str">
        <v>A1-9-14.5</v>
      </c>
      <c r="O98">
        <v>32.625</v>
      </c>
      <c r="P98" s="19">
        <v>17628063</v>
      </c>
    </row>
    <row r="99" spans="5:16" x14ac:dyDescent="0.25">
      <c r="E99" s="1">
        <f t="shared" si="6"/>
        <v>93</v>
      </c>
      <c r="F99" s="10" t="str">
        <f t="shared" si="7"/>
        <v>A1-9-15</v>
      </c>
      <c r="G99" s="14">
        <f t="shared" si="10"/>
        <v>9</v>
      </c>
      <c r="H99" s="14">
        <f t="shared" si="11"/>
        <v>15</v>
      </c>
      <c r="I99" s="4">
        <f t="shared" si="8"/>
        <v>33.75</v>
      </c>
      <c r="J99" s="2">
        <f t="shared" si="9"/>
        <v>18139375</v>
      </c>
      <c r="K99" s="22">
        <v>1</v>
      </c>
      <c r="N99" t="str">
        <v>A1-9-15</v>
      </c>
      <c r="O99">
        <v>33.75</v>
      </c>
      <c r="P99" s="19">
        <v>18139375</v>
      </c>
    </row>
    <row r="100" spans="5:16" x14ac:dyDescent="0.25">
      <c r="E100" s="1">
        <f t="shared" si="6"/>
        <v>94</v>
      </c>
      <c r="F100" s="10" t="str">
        <f t="shared" si="7"/>
        <v>A1-9-15.5</v>
      </c>
      <c r="G100" s="14">
        <f t="shared" si="10"/>
        <v>9</v>
      </c>
      <c r="H100" s="14">
        <f t="shared" si="11"/>
        <v>15.5</v>
      </c>
      <c r="I100" s="4">
        <f t="shared" si="8"/>
        <v>34.875</v>
      </c>
      <c r="J100" s="2">
        <f t="shared" si="9"/>
        <v>18650688</v>
      </c>
      <c r="K100" s="22">
        <v>1</v>
      </c>
      <c r="N100" t="str">
        <v>A1-9-15.5</v>
      </c>
      <c r="O100">
        <v>34.875</v>
      </c>
      <c r="P100" s="19">
        <v>18650688</v>
      </c>
    </row>
    <row r="101" spans="5:16" x14ac:dyDescent="0.25">
      <c r="E101" s="1">
        <f t="shared" si="6"/>
        <v>95</v>
      </c>
      <c r="F101" s="10" t="str">
        <f t="shared" si="7"/>
        <v>A1-9-16</v>
      </c>
      <c r="G101" s="14">
        <f t="shared" si="10"/>
        <v>9</v>
      </c>
      <c r="H101" s="14">
        <f t="shared" si="11"/>
        <v>16</v>
      </c>
      <c r="I101" s="4">
        <f t="shared" si="8"/>
        <v>36</v>
      </c>
      <c r="J101" s="2">
        <f t="shared" si="9"/>
        <v>19162000</v>
      </c>
      <c r="K101" s="22">
        <v>1</v>
      </c>
      <c r="N101" t="str">
        <v>A1-9-16</v>
      </c>
      <c r="O101">
        <v>36</v>
      </c>
      <c r="P101" s="19">
        <v>19162000</v>
      </c>
    </row>
    <row r="102" spans="5:16" x14ac:dyDescent="0.25">
      <c r="E102" s="1">
        <f t="shared" si="6"/>
        <v>96</v>
      </c>
      <c r="F102" s="10" t="str">
        <f t="shared" si="7"/>
        <v>A1-9.5-7</v>
      </c>
      <c r="G102" s="14">
        <f t="shared" si="10"/>
        <v>9.5</v>
      </c>
      <c r="H102" s="14">
        <f t="shared" si="11"/>
        <v>7</v>
      </c>
      <c r="I102" s="4">
        <f t="shared" si="8"/>
        <v>16.625</v>
      </c>
      <c r="J102" s="2">
        <f t="shared" si="9"/>
        <v>10356063</v>
      </c>
      <c r="K102" s="22">
        <v>1</v>
      </c>
      <c r="N102" t="str">
        <v>A1-9.5-7</v>
      </c>
      <c r="O102">
        <v>16.625</v>
      </c>
      <c r="P102" s="19">
        <v>10356063</v>
      </c>
    </row>
    <row r="103" spans="5:16" x14ac:dyDescent="0.25">
      <c r="E103" s="1">
        <f t="shared" si="6"/>
        <v>97</v>
      </c>
      <c r="F103" s="10" t="str">
        <f t="shared" si="7"/>
        <v>A1-9.5-7.5</v>
      </c>
      <c r="G103" s="14">
        <f t="shared" si="10"/>
        <v>9.5</v>
      </c>
      <c r="H103" s="14">
        <f t="shared" si="11"/>
        <v>7.5</v>
      </c>
      <c r="I103" s="4">
        <f t="shared" si="8"/>
        <v>17.8125</v>
      </c>
      <c r="J103" s="2">
        <f t="shared" si="9"/>
        <v>10895781</v>
      </c>
      <c r="K103" s="22">
        <v>1</v>
      </c>
      <c r="N103" t="str">
        <v>A1-9.5-7.5</v>
      </c>
      <c r="O103">
        <v>17.8125</v>
      </c>
      <c r="P103" s="19">
        <v>10895781</v>
      </c>
    </row>
    <row r="104" spans="5:16" x14ac:dyDescent="0.25">
      <c r="E104" s="1">
        <f t="shared" si="6"/>
        <v>98</v>
      </c>
      <c r="F104" s="10" t="str">
        <f t="shared" si="7"/>
        <v>A1-9.5-8</v>
      </c>
      <c r="G104" s="14">
        <f t="shared" si="10"/>
        <v>9.5</v>
      </c>
      <c r="H104" s="14">
        <f t="shared" si="11"/>
        <v>8</v>
      </c>
      <c r="I104" s="4">
        <f t="shared" si="8"/>
        <v>19</v>
      </c>
      <c r="J104" s="2">
        <f t="shared" si="9"/>
        <v>11435500</v>
      </c>
      <c r="K104" s="22">
        <v>1</v>
      </c>
      <c r="N104" t="str">
        <v>A1-9.5-8</v>
      </c>
      <c r="O104">
        <v>19</v>
      </c>
      <c r="P104" s="19">
        <v>11435500</v>
      </c>
    </row>
    <row r="105" spans="5:16" x14ac:dyDescent="0.25">
      <c r="E105" s="1">
        <f t="shared" si="6"/>
        <v>99</v>
      </c>
      <c r="F105" s="10" t="str">
        <f t="shared" si="7"/>
        <v>A1-9.5-8.5</v>
      </c>
      <c r="G105" s="14">
        <f t="shared" si="10"/>
        <v>9.5</v>
      </c>
      <c r="H105" s="14">
        <f t="shared" si="11"/>
        <v>8.5</v>
      </c>
      <c r="I105" s="4">
        <f t="shared" si="8"/>
        <v>20.1875</v>
      </c>
      <c r="J105" s="2">
        <f t="shared" si="9"/>
        <v>11975219</v>
      </c>
      <c r="K105" s="22">
        <v>1</v>
      </c>
      <c r="N105" t="str">
        <v>A1-9.5-8.5</v>
      </c>
      <c r="O105">
        <v>20.1875</v>
      </c>
      <c r="P105" s="19">
        <v>11975219</v>
      </c>
    </row>
    <row r="106" spans="5:16" x14ac:dyDescent="0.25">
      <c r="E106" s="1">
        <f t="shared" si="6"/>
        <v>100</v>
      </c>
      <c r="F106" s="10" t="str">
        <f t="shared" si="7"/>
        <v>A1-9.5-9</v>
      </c>
      <c r="G106" s="14">
        <f t="shared" si="10"/>
        <v>9.5</v>
      </c>
      <c r="H106" s="14">
        <f t="shared" si="11"/>
        <v>9</v>
      </c>
      <c r="I106" s="4">
        <f t="shared" si="8"/>
        <v>21.375</v>
      </c>
      <c r="J106" s="2">
        <f t="shared" si="9"/>
        <v>12514938</v>
      </c>
      <c r="K106" s="22">
        <v>1</v>
      </c>
      <c r="N106" t="str">
        <v>A1-9.5-9</v>
      </c>
      <c r="O106">
        <v>21.375</v>
      </c>
      <c r="P106" s="19">
        <v>12514938</v>
      </c>
    </row>
    <row r="107" spans="5:16" x14ac:dyDescent="0.25">
      <c r="E107" s="1">
        <f t="shared" si="6"/>
        <v>101</v>
      </c>
      <c r="F107" s="10" t="str">
        <f t="shared" si="7"/>
        <v>A1-9.5-9.5</v>
      </c>
      <c r="G107" s="14">
        <f t="shared" si="10"/>
        <v>9.5</v>
      </c>
      <c r="H107" s="14">
        <f t="shared" si="11"/>
        <v>9.5</v>
      </c>
      <c r="I107" s="4">
        <f t="shared" si="8"/>
        <v>22.5625</v>
      </c>
      <c r="J107" s="2">
        <f t="shared" si="9"/>
        <v>13054656</v>
      </c>
      <c r="K107" s="22">
        <v>1</v>
      </c>
      <c r="N107" t="str">
        <v>A1-9.5-9.5</v>
      </c>
      <c r="O107">
        <v>22.5625</v>
      </c>
      <c r="P107" s="19">
        <v>13054656</v>
      </c>
    </row>
    <row r="108" spans="5:16" x14ac:dyDescent="0.25">
      <c r="E108" s="1">
        <f t="shared" si="6"/>
        <v>102</v>
      </c>
      <c r="F108" s="10" t="str">
        <f t="shared" si="7"/>
        <v>A1-9.5-10</v>
      </c>
      <c r="G108" s="14">
        <f t="shared" si="10"/>
        <v>9.5</v>
      </c>
      <c r="H108" s="14">
        <f t="shared" si="11"/>
        <v>10</v>
      </c>
      <c r="I108" s="4">
        <f t="shared" si="8"/>
        <v>23.75</v>
      </c>
      <c r="J108" s="2">
        <f t="shared" si="9"/>
        <v>13594375</v>
      </c>
      <c r="K108" s="22">
        <v>1</v>
      </c>
      <c r="N108" t="str">
        <v>A1-9.5-10</v>
      </c>
      <c r="O108">
        <v>23.75</v>
      </c>
      <c r="P108" s="19">
        <v>13594375</v>
      </c>
    </row>
    <row r="109" spans="5:16" x14ac:dyDescent="0.25">
      <c r="E109" s="1">
        <f t="shared" si="6"/>
        <v>103</v>
      </c>
      <c r="F109" s="10" t="str">
        <f t="shared" si="7"/>
        <v>A1-9.5-10.5</v>
      </c>
      <c r="G109" s="14">
        <f t="shared" si="10"/>
        <v>9.5</v>
      </c>
      <c r="H109" s="14">
        <f t="shared" si="11"/>
        <v>10.5</v>
      </c>
      <c r="I109" s="4">
        <f t="shared" si="8"/>
        <v>24.9375</v>
      </c>
      <c r="J109" s="2">
        <f t="shared" si="9"/>
        <v>14134094</v>
      </c>
      <c r="K109" s="22">
        <v>1</v>
      </c>
      <c r="N109" t="str">
        <v>A1-9.5-10.5</v>
      </c>
      <c r="O109">
        <v>24.9375</v>
      </c>
      <c r="P109" s="19">
        <v>14134094</v>
      </c>
    </row>
    <row r="110" spans="5:16" x14ac:dyDescent="0.25">
      <c r="E110" s="1">
        <f t="shared" si="6"/>
        <v>104</v>
      </c>
      <c r="F110" s="10" t="str">
        <f t="shared" si="7"/>
        <v>A1-9.5-11</v>
      </c>
      <c r="G110" s="14">
        <f t="shared" si="10"/>
        <v>9.5</v>
      </c>
      <c r="H110" s="14">
        <f t="shared" si="11"/>
        <v>11</v>
      </c>
      <c r="I110" s="4">
        <f t="shared" si="8"/>
        <v>26.125</v>
      </c>
      <c r="J110" s="2">
        <f t="shared" si="9"/>
        <v>14673813</v>
      </c>
      <c r="K110" s="22">
        <v>1</v>
      </c>
      <c r="N110" t="str">
        <v>A1-9.5-11</v>
      </c>
      <c r="O110">
        <v>26.125</v>
      </c>
      <c r="P110" s="19">
        <v>14673813</v>
      </c>
    </row>
    <row r="111" spans="5:16" x14ac:dyDescent="0.25">
      <c r="E111" s="1">
        <f t="shared" si="6"/>
        <v>105</v>
      </c>
      <c r="F111" s="10" t="str">
        <f t="shared" si="7"/>
        <v>A1-9.5-11.5</v>
      </c>
      <c r="G111" s="14">
        <f t="shared" si="10"/>
        <v>9.5</v>
      </c>
      <c r="H111" s="14">
        <f t="shared" si="11"/>
        <v>11.5</v>
      </c>
      <c r="I111" s="4">
        <f t="shared" si="8"/>
        <v>27.3125</v>
      </c>
      <c r="J111" s="2">
        <f t="shared" si="9"/>
        <v>15213531</v>
      </c>
      <c r="K111" s="22">
        <v>1</v>
      </c>
      <c r="N111" t="str">
        <v>A1-9.5-11.5</v>
      </c>
      <c r="O111">
        <v>27.3125</v>
      </c>
      <c r="P111" s="19">
        <v>15213531</v>
      </c>
    </row>
    <row r="112" spans="5:16" x14ac:dyDescent="0.25">
      <c r="E112" s="1">
        <f t="shared" si="6"/>
        <v>106</v>
      </c>
      <c r="F112" s="10" t="str">
        <f t="shared" si="7"/>
        <v>A1-9.5-12</v>
      </c>
      <c r="G112" s="14">
        <f t="shared" si="10"/>
        <v>9.5</v>
      </c>
      <c r="H112" s="14">
        <f t="shared" si="11"/>
        <v>12</v>
      </c>
      <c r="I112" s="4">
        <f t="shared" si="8"/>
        <v>28.5</v>
      </c>
      <c r="J112" s="2">
        <f t="shared" si="9"/>
        <v>15753250</v>
      </c>
      <c r="K112" s="22">
        <v>1</v>
      </c>
      <c r="N112" t="str">
        <v>A1-9.5-12</v>
      </c>
      <c r="O112">
        <v>28.5</v>
      </c>
      <c r="P112" s="19">
        <v>15753250</v>
      </c>
    </row>
    <row r="113" spans="5:16" x14ac:dyDescent="0.25">
      <c r="E113" s="1">
        <f t="shared" si="6"/>
        <v>107</v>
      </c>
      <c r="F113" s="10" t="str">
        <f t="shared" si="7"/>
        <v>A1-9.5-12.5</v>
      </c>
      <c r="G113" s="14">
        <f t="shared" si="10"/>
        <v>9.5</v>
      </c>
      <c r="H113" s="14">
        <f t="shared" si="11"/>
        <v>12.5</v>
      </c>
      <c r="I113" s="4">
        <f t="shared" si="8"/>
        <v>29.6875</v>
      </c>
      <c r="J113" s="2">
        <f t="shared" si="9"/>
        <v>16292969</v>
      </c>
      <c r="K113" s="22">
        <v>1</v>
      </c>
      <c r="N113" t="str">
        <v>A1-9.5-12.5</v>
      </c>
      <c r="O113">
        <v>29.6875</v>
      </c>
      <c r="P113" s="19">
        <v>16292969</v>
      </c>
    </row>
    <row r="114" spans="5:16" x14ac:dyDescent="0.25">
      <c r="E114" s="1">
        <f t="shared" si="6"/>
        <v>108</v>
      </c>
      <c r="F114" s="10" t="str">
        <f t="shared" si="7"/>
        <v>A1-9.5-13</v>
      </c>
      <c r="G114" s="14">
        <f t="shared" si="10"/>
        <v>9.5</v>
      </c>
      <c r="H114" s="14">
        <f t="shared" si="11"/>
        <v>13</v>
      </c>
      <c r="I114" s="4">
        <f t="shared" si="8"/>
        <v>30.875</v>
      </c>
      <c r="J114" s="2">
        <f t="shared" si="9"/>
        <v>16832688</v>
      </c>
      <c r="K114" s="22">
        <v>1</v>
      </c>
      <c r="N114" t="str">
        <v>A1-9.5-13</v>
      </c>
      <c r="O114">
        <v>30.875</v>
      </c>
      <c r="P114" s="19">
        <v>16832688</v>
      </c>
    </row>
    <row r="115" spans="5:16" x14ac:dyDescent="0.25">
      <c r="E115" s="1">
        <f t="shared" si="6"/>
        <v>109</v>
      </c>
      <c r="F115" s="10" t="str">
        <f t="shared" si="7"/>
        <v>A1-9.5-13.5</v>
      </c>
      <c r="G115" s="14">
        <f t="shared" si="10"/>
        <v>9.5</v>
      </c>
      <c r="H115" s="14">
        <f t="shared" si="11"/>
        <v>13.5</v>
      </c>
      <c r="I115" s="4">
        <f t="shared" si="8"/>
        <v>32.0625</v>
      </c>
      <c r="J115" s="2">
        <f t="shared" si="9"/>
        <v>17372406</v>
      </c>
      <c r="K115" s="22">
        <v>1</v>
      </c>
      <c r="N115" t="str">
        <v>A1-9.5-13.5</v>
      </c>
      <c r="O115">
        <v>32.0625</v>
      </c>
      <c r="P115" s="19">
        <v>17372406</v>
      </c>
    </row>
    <row r="116" spans="5:16" x14ac:dyDescent="0.25">
      <c r="E116" s="1">
        <f t="shared" si="6"/>
        <v>110</v>
      </c>
      <c r="F116" s="10" t="str">
        <f t="shared" si="7"/>
        <v>A1-9.5-14</v>
      </c>
      <c r="G116" s="14">
        <f t="shared" si="10"/>
        <v>9.5</v>
      </c>
      <c r="H116" s="14">
        <f t="shared" si="11"/>
        <v>14</v>
      </c>
      <c r="I116" s="4">
        <f t="shared" si="8"/>
        <v>33.25</v>
      </c>
      <c r="J116" s="2">
        <f t="shared" si="9"/>
        <v>17912125</v>
      </c>
      <c r="K116" s="22">
        <v>1</v>
      </c>
      <c r="N116" t="str">
        <v>A1-9.5-14</v>
      </c>
      <c r="O116">
        <v>33.25</v>
      </c>
      <c r="P116" s="19">
        <v>17912125</v>
      </c>
    </row>
    <row r="117" spans="5:16" x14ac:dyDescent="0.25">
      <c r="E117" s="1">
        <f t="shared" si="6"/>
        <v>111</v>
      </c>
      <c r="F117" s="10" t="str">
        <f t="shared" si="7"/>
        <v>A1-9.5-14.5</v>
      </c>
      <c r="G117" s="14">
        <f t="shared" si="10"/>
        <v>9.5</v>
      </c>
      <c r="H117" s="14">
        <f t="shared" si="11"/>
        <v>14.5</v>
      </c>
      <c r="I117" s="4">
        <f t="shared" si="8"/>
        <v>34.4375</v>
      </c>
      <c r="J117" s="2">
        <f t="shared" si="9"/>
        <v>18451844</v>
      </c>
      <c r="K117" s="22">
        <v>1</v>
      </c>
      <c r="N117" t="str">
        <v>A1-9.5-14.5</v>
      </c>
      <c r="O117">
        <v>34.4375</v>
      </c>
      <c r="P117" s="19">
        <v>18451844</v>
      </c>
    </row>
    <row r="118" spans="5:16" x14ac:dyDescent="0.25">
      <c r="E118" s="1">
        <f t="shared" si="6"/>
        <v>112</v>
      </c>
      <c r="F118" s="10" t="str">
        <f t="shared" si="7"/>
        <v>A1-9.5-15</v>
      </c>
      <c r="G118" s="14">
        <f t="shared" si="10"/>
        <v>9.5</v>
      </c>
      <c r="H118" s="14">
        <f t="shared" si="11"/>
        <v>15</v>
      </c>
      <c r="I118" s="4">
        <f t="shared" si="8"/>
        <v>35.625</v>
      </c>
      <c r="J118" s="2">
        <f t="shared" si="9"/>
        <v>18991563</v>
      </c>
      <c r="K118" s="22">
        <v>1</v>
      </c>
      <c r="N118" t="str">
        <v>A1-9.5-15</v>
      </c>
      <c r="O118">
        <v>35.625</v>
      </c>
      <c r="P118" s="19">
        <v>18991563</v>
      </c>
    </row>
    <row r="119" spans="5:16" x14ac:dyDescent="0.25">
      <c r="E119" s="1">
        <f t="shared" si="6"/>
        <v>113</v>
      </c>
      <c r="F119" s="10" t="str">
        <f t="shared" si="7"/>
        <v>A1-9.5-15.5</v>
      </c>
      <c r="G119" s="14">
        <f t="shared" si="10"/>
        <v>9.5</v>
      </c>
      <c r="H119" s="14">
        <f t="shared" si="11"/>
        <v>15.5</v>
      </c>
      <c r="I119" s="4">
        <f t="shared" si="8"/>
        <v>36.8125</v>
      </c>
      <c r="J119" s="2">
        <f t="shared" si="9"/>
        <v>19531281</v>
      </c>
      <c r="K119" s="22">
        <v>1</v>
      </c>
      <c r="N119" t="str">
        <v>A1-9.5-15.5</v>
      </c>
      <c r="O119">
        <v>36.8125</v>
      </c>
      <c r="P119" s="19">
        <v>19531281</v>
      </c>
    </row>
    <row r="120" spans="5:16" x14ac:dyDescent="0.25">
      <c r="E120" s="1">
        <f t="shared" si="6"/>
        <v>114</v>
      </c>
      <c r="F120" s="10" t="str">
        <f t="shared" si="7"/>
        <v>A1-9.5-16</v>
      </c>
      <c r="G120" s="14">
        <f t="shared" si="10"/>
        <v>9.5</v>
      </c>
      <c r="H120" s="14">
        <f t="shared" si="11"/>
        <v>16</v>
      </c>
      <c r="I120" s="4">
        <f t="shared" si="8"/>
        <v>38</v>
      </c>
      <c r="J120" s="2">
        <f t="shared" si="9"/>
        <v>20071000</v>
      </c>
      <c r="K120" s="22">
        <v>1</v>
      </c>
      <c r="N120" t="str">
        <v>A1-9.5-16</v>
      </c>
      <c r="O120">
        <v>38</v>
      </c>
      <c r="P120" s="19">
        <v>20071000</v>
      </c>
    </row>
    <row r="121" spans="5:16" x14ac:dyDescent="0.25">
      <c r="E121" s="1">
        <f t="shared" si="6"/>
        <v>115</v>
      </c>
      <c r="F121" s="10" t="str">
        <f t="shared" si="7"/>
        <v>A1-10-7</v>
      </c>
      <c r="G121" s="14">
        <f t="shared" si="10"/>
        <v>10</v>
      </c>
      <c r="H121" s="14">
        <f t="shared" si="11"/>
        <v>7</v>
      </c>
      <c r="I121" s="4">
        <f t="shared" si="8"/>
        <v>17.5</v>
      </c>
      <c r="J121" s="2">
        <f t="shared" si="9"/>
        <v>10753750</v>
      </c>
      <c r="K121" s="22">
        <v>1</v>
      </c>
      <c r="N121" t="str">
        <v>A1-10-7</v>
      </c>
      <c r="O121">
        <v>17.5</v>
      </c>
      <c r="P121" s="19">
        <v>10753750</v>
      </c>
    </row>
    <row r="122" spans="5:16" x14ac:dyDescent="0.25">
      <c r="E122" s="1">
        <f t="shared" si="6"/>
        <v>116</v>
      </c>
      <c r="F122" s="10" t="str">
        <f t="shared" si="7"/>
        <v>A1-10-7.5</v>
      </c>
      <c r="G122" s="14">
        <f t="shared" si="10"/>
        <v>10</v>
      </c>
      <c r="H122" s="14">
        <f t="shared" si="11"/>
        <v>7.5</v>
      </c>
      <c r="I122" s="4">
        <f t="shared" si="8"/>
        <v>18.75</v>
      </c>
      <c r="J122" s="2">
        <f t="shared" si="9"/>
        <v>11321875</v>
      </c>
      <c r="K122" s="22">
        <v>1</v>
      </c>
      <c r="N122" t="str">
        <v>A1-10-7.5</v>
      </c>
      <c r="O122">
        <v>18.75</v>
      </c>
      <c r="P122" s="19">
        <v>11321875</v>
      </c>
    </row>
    <row r="123" spans="5:16" x14ac:dyDescent="0.25">
      <c r="E123" s="1">
        <f t="shared" si="6"/>
        <v>117</v>
      </c>
      <c r="F123" s="10" t="str">
        <f t="shared" si="7"/>
        <v>A1-10-8</v>
      </c>
      <c r="G123" s="14">
        <f t="shared" si="10"/>
        <v>10</v>
      </c>
      <c r="H123" s="14">
        <f t="shared" si="11"/>
        <v>8</v>
      </c>
      <c r="I123" s="4">
        <f t="shared" si="8"/>
        <v>20</v>
      </c>
      <c r="J123" s="2">
        <f t="shared" si="9"/>
        <v>11890000</v>
      </c>
      <c r="K123" s="22">
        <v>1</v>
      </c>
      <c r="N123" t="str">
        <v>A1-10-8</v>
      </c>
      <c r="O123">
        <v>20</v>
      </c>
      <c r="P123" s="19">
        <v>11890000</v>
      </c>
    </row>
    <row r="124" spans="5:16" x14ac:dyDescent="0.25">
      <c r="E124" s="1">
        <f t="shared" si="6"/>
        <v>118</v>
      </c>
      <c r="F124" s="10" t="str">
        <f t="shared" si="7"/>
        <v>A1-10-8.5</v>
      </c>
      <c r="G124" s="14">
        <f t="shared" si="10"/>
        <v>10</v>
      </c>
      <c r="H124" s="14">
        <f t="shared" si="11"/>
        <v>8.5</v>
      </c>
      <c r="I124" s="4">
        <f t="shared" si="8"/>
        <v>21.25</v>
      </c>
      <c r="J124" s="2">
        <f t="shared" si="9"/>
        <v>12458125</v>
      </c>
      <c r="K124" s="22">
        <v>1</v>
      </c>
      <c r="N124" t="str">
        <v>A1-10-8.5</v>
      </c>
      <c r="O124">
        <v>21.25</v>
      </c>
      <c r="P124" s="19">
        <v>12458125</v>
      </c>
    </row>
    <row r="125" spans="5:16" x14ac:dyDescent="0.25">
      <c r="E125" s="1">
        <f t="shared" si="6"/>
        <v>119</v>
      </c>
      <c r="F125" s="10" t="str">
        <f t="shared" si="7"/>
        <v>A1-10-9</v>
      </c>
      <c r="G125" s="14">
        <f t="shared" si="10"/>
        <v>10</v>
      </c>
      <c r="H125" s="14">
        <f t="shared" si="11"/>
        <v>9</v>
      </c>
      <c r="I125" s="4">
        <f t="shared" si="8"/>
        <v>22.5</v>
      </c>
      <c r="J125" s="2">
        <f t="shared" si="9"/>
        <v>13026250</v>
      </c>
      <c r="K125" s="22">
        <v>1</v>
      </c>
      <c r="N125" t="str">
        <v>A1-10-9</v>
      </c>
      <c r="O125">
        <v>22.5</v>
      </c>
      <c r="P125" s="19">
        <v>13026250</v>
      </c>
    </row>
    <row r="126" spans="5:16" x14ac:dyDescent="0.25">
      <c r="E126" s="1">
        <f t="shared" si="6"/>
        <v>120</v>
      </c>
      <c r="F126" s="10" t="str">
        <f t="shared" si="7"/>
        <v>A1-10-9.5</v>
      </c>
      <c r="G126" s="14">
        <f t="shared" si="10"/>
        <v>10</v>
      </c>
      <c r="H126" s="14">
        <f t="shared" si="11"/>
        <v>9.5</v>
      </c>
      <c r="I126" s="4">
        <f t="shared" si="8"/>
        <v>23.75</v>
      </c>
      <c r="J126" s="2">
        <f t="shared" si="9"/>
        <v>13594375</v>
      </c>
      <c r="K126" s="22">
        <v>1</v>
      </c>
      <c r="N126" t="str">
        <v>A1-10-9.5</v>
      </c>
      <c r="O126">
        <v>23.75</v>
      </c>
      <c r="P126" s="19">
        <v>13594375</v>
      </c>
    </row>
    <row r="127" spans="5:16" x14ac:dyDescent="0.25">
      <c r="E127" s="1">
        <f t="shared" si="6"/>
        <v>121</v>
      </c>
      <c r="F127" s="10" t="str">
        <f t="shared" si="7"/>
        <v>A1-10-10</v>
      </c>
      <c r="G127" s="14">
        <f t="shared" si="10"/>
        <v>10</v>
      </c>
      <c r="H127" s="14">
        <f t="shared" si="11"/>
        <v>10</v>
      </c>
      <c r="I127" s="4">
        <f t="shared" si="8"/>
        <v>25</v>
      </c>
      <c r="J127" s="2">
        <f t="shared" si="9"/>
        <v>14162500</v>
      </c>
      <c r="K127" s="22">
        <v>1</v>
      </c>
      <c r="N127" t="str">
        <v>A1-10-10</v>
      </c>
      <c r="O127">
        <v>25</v>
      </c>
      <c r="P127" s="19">
        <v>14162500</v>
      </c>
    </row>
    <row r="128" spans="5:16" x14ac:dyDescent="0.25">
      <c r="E128" s="1">
        <f t="shared" si="6"/>
        <v>122</v>
      </c>
      <c r="F128" s="10" t="str">
        <f t="shared" si="7"/>
        <v>A1-10-10.5</v>
      </c>
      <c r="G128" s="14">
        <f t="shared" si="10"/>
        <v>10</v>
      </c>
      <c r="H128" s="14">
        <f t="shared" si="11"/>
        <v>10.5</v>
      </c>
      <c r="I128" s="4">
        <f t="shared" si="8"/>
        <v>26.25</v>
      </c>
      <c r="J128" s="2">
        <f t="shared" si="9"/>
        <v>14730625</v>
      </c>
      <c r="K128" s="22">
        <v>1</v>
      </c>
      <c r="N128" t="str">
        <v>A1-10-10.5</v>
      </c>
      <c r="O128">
        <v>26.25</v>
      </c>
      <c r="P128" s="19">
        <v>14730625</v>
      </c>
    </row>
    <row r="129" spans="5:16" x14ac:dyDescent="0.25">
      <c r="E129" s="1">
        <f t="shared" si="6"/>
        <v>123</v>
      </c>
      <c r="F129" s="10" t="str">
        <f t="shared" si="7"/>
        <v>A1-10-11</v>
      </c>
      <c r="G129" s="14">
        <f t="shared" si="10"/>
        <v>10</v>
      </c>
      <c r="H129" s="14">
        <f t="shared" si="11"/>
        <v>11</v>
      </c>
      <c r="I129" s="4">
        <f t="shared" si="8"/>
        <v>27.5</v>
      </c>
      <c r="J129" s="2">
        <f t="shared" si="9"/>
        <v>15298750</v>
      </c>
      <c r="K129" s="22">
        <v>1</v>
      </c>
      <c r="N129" t="str">
        <v>A1-10-11</v>
      </c>
      <c r="O129">
        <v>27.5</v>
      </c>
      <c r="P129" s="19">
        <v>15298750</v>
      </c>
    </row>
    <row r="130" spans="5:16" x14ac:dyDescent="0.25">
      <c r="E130" s="1">
        <f t="shared" si="6"/>
        <v>124</v>
      </c>
      <c r="F130" s="10" t="str">
        <f t="shared" si="7"/>
        <v>A1-10-11.5</v>
      </c>
      <c r="G130" s="14">
        <f t="shared" si="10"/>
        <v>10</v>
      </c>
      <c r="H130" s="14">
        <f t="shared" si="11"/>
        <v>11.5</v>
      </c>
      <c r="I130" s="4">
        <f t="shared" si="8"/>
        <v>28.75</v>
      </c>
      <c r="J130" s="2">
        <f t="shared" si="9"/>
        <v>15866875</v>
      </c>
      <c r="K130" s="22">
        <v>1</v>
      </c>
      <c r="N130" t="str">
        <v>A1-10-11.5</v>
      </c>
      <c r="O130">
        <v>28.75</v>
      </c>
      <c r="P130" s="19">
        <v>15866875</v>
      </c>
    </row>
    <row r="131" spans="5:16" x14ac:dyDescent="0.25">
      <c r="E131" s="1">
        <f t="shared" si="6"/>
        <v>125</v>
      </c>
      <c r="F131" s="10" t="str">
        <f t="shared" si="7"/>
        <v>A1-10-12</v>
      </c>
      <c r="G131" s="14">
        <f t="shared" si="10"/>
        <v>10</v>
      </c>
      <c r="H131" s="14">
        <f t="shared" si="11"/>
        <v>12</v>
      </c>
      <c r="I131" s="4">
        <f t="shared" si="8"/>
        <v>30</v>
      </c>
      <c r="J131" s="2">
        <f t="shared" si="9"/>
        <v>16435000</v>
      </c>
      <c r="K131" s="22">
        <v>1</v>
      </c>
      <c r="N131" t="str">
        <v>A1-10-12</v>
      </c>
      <c r="O131">
        <v>30</v>
      </c>
      <c r="P131" s="19">
        <v>16435000</v>
      </c>
    </row>
    <row r="132" spans="5:16" x14ac:dyDescent="0.25">
      <c r="E132" s="1">
        <f t="shared" si="6"/>
        <v>126</v>
      </c>
      <c r="F132" s="10" t="str">
        <f t="shared" si="7"/>
        <v>A1-10-12.5</v>
      </c>
      <c r="G132" s="14">
        <f t="shared" si="10"/>
        <v>10</v>
      </c>
      <c r="H132" s="14">
        <f t="shared" si="11"/>
        <v>12.5</v>
      </c>
      <c r="I132" s="4">
        <f t="shared" si="8"/>
        <v>31.25</v>
      </c>
      <c r="J132" s="2">
        <f t="shared" si="9"/>
        <v>17003125</v>
      </c>
      <c r="K132" s="22">
        <v>1</v>
      </c>
      <c r="N132" t="str">
        <v>A1-10-12.5</v>
      </c>
      <c r="O132">
        <v>31.25</v>
      </c>
      <c r="P132" s="19">
        <v>17003125</v>
      </c>
    </row>
    <row r="133" spans="5:16" x14ac:dyDescent="0.25">
      <c r="E133" s="1">
        <f t="shared" si="6"/>
        <v>127</v>
      </c>
      <c r="F133" s="10" t="str">
        <f t="shared" si="7"/>
        <v>A1-10-13</v>
      </c>
      <c r="G133" s="14">
        <f t="shared" si="10"/>
        <v>10</v>
      </c>
      <c r="H133" s="14">
        <f t="shared" si="11"/>
        <v>13</v>
      </c>
      <c r="I133" s="4">
        <f t="shared" si="8"/>
        <v>32.5</v>
      </c>
      <c r="J133" s="2">
        <f t="shared" si="9"/>
        <v>17571250</v>
      </c>
      <c r="K133" s="22">
        <v>1</v>
      </c>
      <c r="N133" t="str">
        <v>A1-10-13</v>
      </c>
      <c r="O133">
        <v>32.5</v>
      </c>
      <c r="P133" s="19">
        <v>17571250</v>
      </c>
    </row>
    <row r="134" spans="5:16" x14ac:dyDescent="0.25">
      <c r="E134" s="1">
        <f t="shared" si="6"/>
        <v>128</v>
      </c>
      <c r="F134" s="10" t="str">
        <f t="shared" si="7"/>
        <v>A1-10-13.5</v>
      </c>
      <c r="G134" s="14">
        <f t="shared" si="10"/>
        <v>10</v>
      </c>
      <c r="H134" s="14">
        <f t="shared" si="11"/>
        <v>13.5</v>
      </c>
      <c r="I134" s="4">
        <f t="shared" si="8"/>
        <v>33.75</v>
      </c>
      <c r="J134" s="2">
        <f t="shared" si="9"/>
        <v>18139375</v>
      </c>
      <c r="K134" s="22">
        <v>1</v>
      </c>
      <c r="N134" t="str">
        <v>A1-10-13.5</v>
      </c>
      <c r="O134">
        <v>33.75</v>
      </c>
      <c r="P134" s="19">
        <v>18139375</v>
      </c>
    </row>
    <row r="135" spans="5:16" x14ac:dyDescent="0.25">
      <c r="E135" s="1">
        <f t="shared" ref="E135:E198" si="12">ROW()-6</f>
        <v>129</v>
      </c>
      <c r="F135" s="10" t="str">
        <f t="shared" ref="F135:F198" si="13">$C$4&amp;"-"&amp;G135&amp;"-"&amp;H135</f>
        <v>A1-10-14</v>
      </c>
      <c r="G135" s="14">
        <f t="shared" si="10"/>
        <v>10</v>
      </c>
      <c r="H135" s="14">
        <f t="shared" si="11"/>
        <v>14</v>
      </c>
      <c r="I135" s="4">
        <f t="shared" ref="I135:I198" si="14">SUM((G135*H135)/4)</f>
        <v>35</v>
      </c>
      <c r="J135" s="2">
        <f t="shared" ref="J135:J198" si="15">ROUND(SUM(I135*$C$6,$C$5),0)</f>
        <v>18707500</v>
      </c>
      <c r="K135" s="22">
        <v>1</v>
      </c>
      <c r="N135" t="str">
        <v>A1-10-14</v>
      </c>
      <c r="O135">
        <v>35</v>
      </c>
      <c r="P135" s="19">
        <v>18707500</v>
      </c>
    </row>
    <row r="136" spans="5:16" x14ac:dyDescent="0.25">
      <c r="E136" s="1">
        <f t="shared" si="12"/>
        <v>130</v>
      </c>
      <c r="F136" s="10" t="str">
        <f t="shared" si="13"/>
        <v>A1-10-14.5</v>
      </c>
      <c r="G136" s="14">
        <f t="shared" ref="G136:G199" si="16">$G$3+ROUNDDOWN($E135/($I$4+1),0)*0.5</f>
        <v>10</v>
      </c>
      <c r="H136" s="14">
        <f t="shared" ref="H136:H199" si="17">IF(MOD(E136-1,$I$4+1)=0,$H$3,H135+0.5)</f>
        <v>14.5</v>
      </c>
      <c r="I136" s="4">
        <f t="shared" si="14"/>
        <v>36.25</v>
      </c>
      <c r="J136" s="2">
        <f t="shared" si="15"/>
        <v>19275625</v>
      </c>
      <c r="K136" s="22">
        <v>1</v>
      </c>
      <c r="N136" t="str">
        <v>A1-10-14.5</v>
      </c>
      <c r="O136">
        <v>36.25</v>
      </c>
      <c r="P136" s="19">
        <v>19275625</v>
      </c>
    </row>
    <row r="137" spans="5:16" x14ac:dyDescent="0.25">
      <c r="E137" s="1">
        <f t="shared" si="12"/>
        <v>131</v>
      </c>
      <c r="F137" s="10" t="str">
        <f t="shared" si="13"/>
        <v>A1-10-15</v>
      </c>
      <c r="G137" s="14">
        <f t="shared" si="16"/>
        <v>10</v>
      </c>
      <c r="H137" s="14">
        <f t="shared" si="17"/>
        <v>15</v>
      </c>
      <c r="I137" s="4">
        <f t="shared" si="14"/>
        <v>37.5</v>
      </c>
      <c r="J137" s="2">
        <f t="shared" si="15"/>
        <v>19843750</v>
      </c>
      <c r="K137" s="22">
        <v>1</v>
      </c>
      <c r="N137" t="str">
        <v>A1-10-15</v>
      </c>
      <c r="O137">
        <v>37.5</v>
      </c>
      <c r="P137" s="19">
        <v>19843750</v>
      </c>
    </row>
    <row r="138" spans="5:16" x14ac:dyDescent="0.25">
      <c r="E138" s="1">
        <f t="shared" si="12"/>
        <v>132</v>
      </c>
      <c r="F138" s="10" t="str">
        <f t="shared" si="13"/>
        <v>A1-10-15.5</v>
      </c>
      <c r="G138" s="14">
        <f t="shared" si="16"/>
        <v>10</v>
      </c>
      <c r="H138" s="14">
        <f t="shared" si="17"/>
        <v>15.5</v>
      </c>
      <c r="I138" s="4">
        <f t="shared" si="14"/>
        <v>38.75</v>
      </c>
      <c r="J138" s="2">
        <f t="shared" si="15"/>
        <v>20411875</v>
      </c>
      <c r="K138" s="22">
        <v>1</v>
      </c>
      <c r="N138" t="str">
        <v>A1-10-15.5</v>
      </c>
      <c r="O138">
        <v>38.75</v>
      </c>
      <c r="P138" s="19">
        <v>20411875</v>
      </c>
    </row>
    <row r="139" spans="5:16" x14ac:dyDescent="0.25">
      <c r="E139" s="1">
        <f t="shared" si="12"/>
        <v>133</v>
      </c>
      <c r="F139" s="10" t="str">
        <f t="shared" si="13"/>
        <v>A1-10-16</v>
      </c>
      <c r="G139" s="14">
        <f t="shared" si="16"/>
        <v>10</v>
      </c>
      <c r="H139" s="14">
        <f t="shared" si="17"/>
        <v>16</v>
      </c>
      <c r="I139" s="4">
        <f t="shared" si="14"/>
        <v>40</v>
      </c>
      <c r="J139" s="2">
        <f t="shared" si="15"/>
        <v>20980000</v>
      </c>
      <c r="K139" s="22">
        <v>1</v>
      </c>
      <c r="N139" t="str">
        <v>A1-10-16</v>
      </c>
      <c r="O139">
        <v>40</v>
      </c>
      <c r="P139" s="19">
        <v>20980000</v>
      </c>
    </row>
    <row r="140" spans="5:16" x14ac:dyDescent="0.25">
      <c r="E140" s="1">
        <f t="shared" si="12"/>
        <v>134</v>
      </c>
      <c r="F140" s="10" t="str">
        <f t="shared" si="13"/>
        <v>A1-10.5-7</v>
      </c>
      <c r="G140" s="14">
        <f t="shared" si="16"/>
        <v>10.5</v>
      </c>
      <c r="H140" s="14">
        <f t="shared" si="17"/>
        <v>7</v>
      </c>
      <c r="I140" s="4">
        <f t="shared" si="14"/>
        <v>18.375</v>
      </c>
      <c r="J140" s="2">
        <f t="shared" si="15"/>
        <v>11151438</v>
      </c>
      <c r="K140" s="22">
        <v>1</v>
      </c>
      <c r="N140" t="str">
        <v>A1-10.5-7</v>
      </c>
      <c r="O140">
        <v>18.375</v>
      </c>
      <c r="P140" s="19">
        <v>11151438</v>
      </c>
    </row>
    <row r="141" spans="5:16" x14ac:dyDescent="0.25">
      <c r="E141" s="1">
        <f t="shared" si="12"/>
        <v>135</v>
      </c>
      <c r="F141" s="10" t="str">
        <f t="shared" si="13"/>
        <v>A1-10.5-7.5</v>
      </c>
      <c r="G141" s="14">
        <f t="shared" si="16"/>
        <v>10.5</v>
      </c>
      <c r="H141" s="14">
        <f t="shared" si="17"/>
        <v>7.5</v>
      </c>
      <c r="I141" s="4">
        <f t="shared" si="14"/>
        <v>19.6875</v>
      </c>
      <c r="J141" s="2">
        <f t="shared" si="15"/>
        <v>11747969</v>
      </c>
      <c r="K141" s="22">
        <v>1</v>
      </c>
      <c r="N141" t="str">
        <v>A1-10.5-7.5</v>
      </c>
      <c r="O141">
        <v>19.6875</v>
      </c>
      <c r="P141" s="19">
        <v>11747969</v>
      </c>
    </row>
    <row r="142" spans="5:16" x14ac:dyDescent="0.25">
      <c r="E142" s="1">
        <f t="shared" si="12"/>
        <v>136</v>
      </c>
      <c r="F142" s="10" t="str">
        <f t="shared" si="13"/>
        <v>A1-10.5-8</v>
      </c>
      <c r="G142" s="14">
        <f t="shared" si="16"/>
        <v>10.5</v>
      </c>
      <c r="H142" s="14">
        <f t="shared" si="17"/>
        <v>8</v>
      </c>
      <c r="I142" s="4">
        <f t="shared" si="14"/>
        <v>21</v>
      </c>
      <c r="J142" s="2">
        <f t="shared" si="15"/>
        <v>12344500</v>
      </c>
      <c r="K142" s="22">
        <v>1</v>
      </c>
      <c r="N142" t="str">
        <v>A1-10.5-8</v>
      </c>
      <c r="O142">
        <v>21</v>
      </c>
      <c r="P142" s="19">
        <v>12344500</v>
      </c>
    </row>
    <row r="143" spans="5:16" x14ac:dyDescent="0.25">
      <c r="E143" s="1">
        <f t="shared" si="12"/>
        <v>137</v>
      </c>
      <c r="F143" s="10" t="str">
        <f t="shared" si="13"/>
        <v>A1-10.5-8.5</v>
      </c>
      <c r="G143" s="14">
        <f t="shared" si="16"/>
        <v>10.5</v>
      </c>
      <c r="H143" s="14">
        <f t="shared" si="17"/>
        <v>8.5</v>
      </c>
      <c r="I143" s="4">
        <f t="shared" si="14"/>
        <v>22.3125</v>
      </c>
      <c r="J143" s="2">
        <f t="shared" si="15"/>
        <v>12941031</v>
      </c>
      <c r="K143" s="22">
        <v>1</v>
      </c>
      <c r="N143" t="str">
        <v>A1-10.5-8.5</v>
      </c>
      <c r="O143">
        <v>22.3125</v>
      </c>
      <c r="P143" s="19">
        <v>12941031</v>
      </c>
    </row>
    <row r="144" spans="5:16" x14ac:dyDescent="0.25">
      <c r="E144" s="1">
        <f t="shared" si="12"/>
        <v>138</v>
      </c>
      <c r="F144" s="10" t="str">
        <f t="shared" si="13"/>
        <v>A1-10.5-9</v>
      </c>
      <c r="G144" s="14">
        <f t="shared" si="16"/>
        <v>10.5</v>
      </c>
      <c r="H144" s="14">
        <f t="shared" si="17"/>
        <v>9</v>
      </c>
      <c r="I144" s="4">
        <f t="shared" si="14"/>
        <v>23.625</v>
      </c>
      <c r="J144" s="2">
        <f t="shared" si="15"/>
        <v>13537563</v>
      </c>
      <c r="K144" s="22">
        <v>1</v>
      </c>
      <c r="N144" t="str">
        <v>A1-10.5-9</v>
      </c>
      <c r="O144">
        <v>23.625</v>
      </c>
      <c r="P144" s="19">
        <v>13537563</v>
      </c>
    </row>
    <row r="145" spans="5:16" x14ac:dyDescent="0.25">
      <c r="E145" s="1">
        <f t="shared" si="12"/>
        <v>139</v>
      </c>
      <c r="F145" s="10" t="str">
        <f t="shared" si="13"/>
        <v>A1-10.5-9.5</v>
      </c>
      <c r="G145" s="14">
        <f t="shared" si="16"/>
        <v>10.5</v>
      </c>
      <c r="H145" s="14">
        <f t="shared" si="17"/>
        <v>9.5</v>
      </c>
      <c r="I145" s="4">
        <f t="shared" si="14"/>
        <v>24.9375</v>
      </c>
      <c r="J145" s="2">
        <f t="shared" si="15"/>
        <v>14134094</v>
      </c>
      <c r="K145" s="22">
        <v>1</v>
      </c>
      <c r="N145" t="str">
        <v>A1-10.5-9.5</v>
      </c>
      <c r="O145">
        <v>24.9375</v>
      </c>
      <c r="P145" s="19">
        <v>14134094</v>
      </c>
    </row>
    <row r="146" spans="5:16" x14ac:dyDescent="0.25">
      <c r="E146" s="1">
        <f t="shared" si="12"/>
        <v>140</v>
      </c>
      <c r="F146" s="10" t="str">
        <f t="shared" si="13"/>
        <v>A1-10.5-10</v>
      </c>
      <c r="G146" s="14">
        <f t="shared" si="16"/>
        <v>10.5</v>
      </c>
      <c r="H146" s="14">
        <f t="shared" si="17"/>
        <v>10</v>
      </c>
      <c r="I146" s="4">
        <f t="shared" si="14"/>
        <v>26.25</v>
      </c>
      <c r="J146" s="2">
        <f t="shared" si="15"/>
        <v>14730625</v>
      </c>
      <c r="K146" s="22">
        <v>1</v>
      </c>
      <c r="N146" t="str">
        <v>A1-10.5-10</v>
      </c>
      <c r="O146">
        <v>26.25</v>
      </c>
      <c r="P146" s="19">
        <v>14730625</v>
      </c>
    </row>
    <row r="147" spans="5:16" x14ac:dyDescent="0.25">
      <c r="E147" s="1">
        <f t="shared" si="12"/>
        <v>141</v>
      </c>
      <c r="F147" s="10" t="str">
        <f t="shared" si="13"/>
        <v>A1-10.5-10.5</v>
      </c>
      <c r="G147" s="14">
        <f t="shared" si="16"/>
        <v>10.5</v>
      </c>
      <c r="H147" s="14">
        <f t="shared" si="17"/>
        <v>10.5</v>
      </c>
      <c r="I147" s="4">
        <f t="shared" si="14"/>
        <v>27.5625</v>
      </c>
      <c r="J147" s="2">
        <f t="shared" si="15"/>
        <v>15327156</v>
      </c>
      <c r="K147" s="22">
        <v>1</v>
      </c>
      <c r="N147" t="str">
        <v>A1-10.5-10.5</v>
      </c>
      <c r="O147">
        <v>27.5625</v>
      </c>
      <c r="P147" s="19">
        <v>15327156</v>
      </c>
    </row>
    <row r="148" spans="5:16" x14ac:dyDescent="0.25">
      <c r="E148" s="1">
        <f t="shared" si="12"/>
        <v>142</v>
      </c>
      <c r="F148" s="10" t="str">
        <f t="shared" si="13"/>
        <v>A1-10.5-11</v>
      </c>
      <c r="G148" s="14">
        <f t="shared" si="16"/>
        <v>10.5</v>
      </c>
      <c r="H148" s="14">
        <f t="shared" si="17"/>
        <v>11</v>
      </c>
      <c r="I148" s="4">
        <f t="shared" si="14"/>
        <v>28.875</v>
      </c>
      <c r="J148" s="2">
        <f t="shared" si="15"/>
        <v>15923688</v>
      </c>
      <c r="K148" s="22">
        <v>1</v>
      </c>
      <c r="N148" t="str">
        <v>A1-10.5-11</v>
      </c>
      <c r="O148">
        <v>28.875</v>
      </c>
      <c r="P148" s="19">
        <v>15923688</v>
      </c>
    </row>
    <row r="149" spans="5:16" x14ac:dyDescent="0.25">
      <c r="E149" s="1">
        <f t="shared" si="12"/>
        <v>143</v>
      </c>
      <c r="F149" s="10" t="str">
        <f t="shared" si="13"/>
        <v>A1-10.5-11.5</v>
      </c>
      <c r="G149" s="14">
        <f t="shared" si="16"/>
        <v>10.5</v>
      </c>
      <c r="H149" s="14">
        <f t="shared" si="17"/>
        <v>11.5</v>
      </c>
      <c r="I149" s="4">
        <f t="shared" si="14"/>
        <v>30.1875</v>
      </c>
      <c r="J149" s="2">
        <f t="shared" si="15"/>
        <v>16520219</v>
      </c>
      <c r="K149" s="22">
        <v>1</v>
      </c>
      <c r="N149" t="str">
        <v>A1-10.5-11.5</v>
      </c>
      <c r="O149">
        <v>30.1875</v>
      </c>
      <c r="P149" s="19">
        <v>16520219</v>
      </c>
    </row>
    <row r="150" spans="5:16" x14ac:dyDescent="0.25">
      <c r="E150" s="1">
        <f t="shared" si="12"/>
        <v>144</v>
      </c>
      <c r="F150" s="10" t="str">
        <f t="shared" si="13"/>
        <v>A1-10.5-12</v>
      </c>
      <c r="G150" s="14">
        <f t="shared" si="16"/>
        <v>10.5</v>
      </c>
      <c r="H150" s="14">
        <f t="shared" si="17"/>
        <v>12</v>
      </c>
      <c r="I150" s="4">
        <f t="shared" si="14"/>
        <v>31.5</v>
      </c>
      <c r="J150" s="2">
        <f t="shared" si="15"/>
        <v>17116750</v>
      </c>
      <c r="K150" s="22">
        <v>1</v>
      </c>
      <c r="N150" t="str">
        <v>A1-10.5-12</v>
      </c>
      <c r="O150">
        <v>31.5</v>
      </c>
      <c r="P150" s="19">
        <v>17116750</v>
      </c>
    </row>
    <row r="151" spans="5:16" x14ac:dyDescent="0.25">
      <c r="E151" s="1">
        <f t="shared" si="12"/>
        <v>145</v>
      </c>
      <c r="F151" s="10" t="str">
        <f t="shared" si="13"/>
        <v>A1-10.5-12.5</v>
      </c>
      <c r="G151" s="14">
        <f t="shared" si="16"/>
        <v>10.5</v>
      </c>
      <c r="H151" s="14">
        <f t="shared" si="17"/>
        <v>12.5</v>
      </c>
      <c r="I151" s="4">
        <f t="shared" si="14"/>
        <v>32.8125</v>
      </c>
      <c r="J151" s="2">
        <f t="shared" si="15"/>
        <v>17713281</v>
      </c>
      <c r="K151" s="22">
        <v>1</v>
      </c>
      <c r="N151" t="str">
        <v>A1-10.5-12.5</v>
      </c>
      <c r="O151">
        <v>32.8125</v>
      </c>
      <c r="P151" s="19">
        <v>17713281</v>
      </c>
    </row>
    <row r="152" spans="5:16" x14ac:dyDescent="0.25">
      <c r="E152" s="1">
        <f t="shared" si="12"/>
        <v>146</v>
      </c>
      <c r="F152" s="10" t="str">
        <f t="shared" si="13"/>
        <v>A1-10.5-13</v>
      </c>
      <c r="G152" s="14">
        <f t="shared" si="16"/>
        <v>10.5</v>
      </c>
      <c r="H152" s="14">
        <f t="shared" si="17"/>
        <v>13</v>
      </c>
      <c r="I152" s="4">
        <f t="shared" si="14"/>
        <v>34.125</v>
      </c>
      <c r="J152" s="2">
        <f t="shared" si="15"/>
        <v>18309813</v>
      </c>
      <c r="K152" s="22">
        <v>1</v>
      </c>
      <c r="N152" t="str">
        <v>A1-10.5-13</v>
      </c>
      <c r="O152">
        <v>34.125</v>
      </c>
      <c r="P152" s="19">
        <v>18309813</v>
      </c>
    </row>
    <row r="153" spans="5:16" x14ac:dyDescent="0.25">
      <c r="E153" s="1">
        <f t="shared" si="12"/>
        <v>147</v>
      </c>
      <c r="F153" s="10" t="str">
        <f t="shared" si="13"/>
        <v>A1-10.5-13.5</v>
      </c>
      <c r="G153" s="14">
        <f t="shared" si="16"/>
        <v>10.5</v>
      </c>
      <c r="H153" s="14">
        <f t="shared" si="17"/>
        <v>13.5</v>
      </c>
      <c r="I153" s="4">
        <f t="shared" si="14"/>
        <v>35.4375</v>
      </c>
      <c r="J153" s="2">
        <f t="shared" si="15"/>
        <v>18906344</v>
      </c>
      <c r="K153" s="22">
        <v>1</v>
      </c>
      <c r="N153" t="str">
        <v>A1-10.5-13.5</v>
      </c>
      <c r="O153">
        <v>35.4375</v>
      </c>
      <c r="P153" s="19">
        <v>18906344</v>
      </c>
    </row>
    <row r="154" spans="5:16" x14ac:dyDescent="0.25">
      <c r="E154" s="1">
        <f t="shared" si="12"/>
        <v>148</v>
      </c>
      <c r="F154" s="10" t="str">
        <f t="shared" si="13"/>
        <v>A1-10.5-14</v>
      </c>
      <c r="G154" s="14">
        <f t="shared" si="16"/>
        <v>10.5</v>
      </c>
      <c r="H154" s="14">
        <f t="shared" si="17"/>
        <v>14</v>
      </c>
      <c r="I154" s="4">
        <f t="shared" si="14"/>
        <v>36.75</v>
      </c>
      <c r="J154" s="2">
        <f t="shared" si="15"/>
        <v>19502875</v>
      </c>
      <c r="K154" s="22">
        <v>1</v>
      </c>
      <c r="N154" t="str">
        <v>A1-10.5-14</v>
      </c>
      <c r="O154">
        <v>36.75</v>
      </c>
      <c r="P154" s="19">
        <v>19502875</v>
      </c>
    </row>
    <row r="155" spans="5:16" x14ac:dyDescent="0.25">
      <c r="E155" s="1">
        <f t="shared" si="12"/>
        <v>149</v>
      </c>
      <c r="F155" s="10" t="str">
        <f t="shared" si="13"/>
        <v>A1-10.5-14.5</v>
      </c>
      <c r="G155" s="14">
        <f t="shared" si="16"/>
        <v>10.5</v>
      </c>
      <c r="H155" s="14">
        <f t="shared" si="17"/>
        <v>14.5</v>
      </c>
      <c r="I155" s="4">
        <f t="shared" si="14"/>
        <v>38.0625</v>
      </c>
      <c r="J155" s="2">
        <f t="shared" si="15"/>
        <v>20099406</v>
      </c>
      <c r="K155" s="22">
        <v>1</v>
      </c>
      <c r="N155" t="str">
        <v>A1-10.5-14.5</v>
      </c>
      <c r="O155">
        <v>38.0625</v>
      </c>
      <c r="P155" s="19">
        <v>20099406</v>
      </c>
    </row>
    <row r="156" spans="5:16" x14ac:dyDescent="0.25">
      <c r="E156" s="1">
        <f t="shared" si="12"/>
        <v>150</v>
      </c>
      <c r="F156" s="10" t="str">
        <f t="shared" si="13"/>
        <v>A1-10.5-15</v>
      </c>
      <c r="G156" s="14">
        <f t="shared" si="16"/>
        <v>10.5</v>
      </c>
      <c r="H156" s="14">
        <f t="shared" si="17"/>
        <v>15</v>
      </c>
      <c r="I156" s="4">
        <f t="shared" si="14"/>
        <v>39.375</v>
      </c>
      <c r="J156" s="2">
        <f t="shared" si="15"/>
        <v>20695938</v>
      </c>
      <c r="K156" s="22">
        <v>1</v>
      </c>
      <c r="N156" t="str">
        <v>A1-10.5-15</v>
      </c>
      <c r="O156">
        <v>39.375</v>
      </c>
      <c r="P156" s="19">
        <v>20695938</v>
      </c>
    </row>
    <row r="157" spans="5:16" x14ac:dyDescent="0.25">
      <c r="E157" s="1">
        <f t="shared" si="12"/>
        <v>151</v>
      </c>
      <c r="F157" s="10" t="str">
        <f t="shared" si="13"/>
        <v>A1-10.5-15.5</v>
      </c>
      <c r="G157" s="14">
        <f t="shared" si="16"/>
        <v>10.5</v>
      </c>
      <c r="H157" s="14">
        <f t="shared" si="17"/>
        <v>15.5</v>
      </c>
      <c r="I157" s="4">
        <f t="shared" si="14"/>
        <v>40.6875</v>
      </c>
      <c r="J157" s="2">
        <f t="shared" si="15"/>
        <v>21292469</v>
      </c>
      <c r="K157" s="22">
        <v>1</v>
      </c>
      <c r="N157" t="str">
        <v>A1-10.5-15.5</v>
      </c>
      <c r="O157">
        <v>40.6875</v>
      </c>
      <c r="P157" s="19">
        <v>21292469</v>
      </c>
    </row>
    <row r="158" spans="5:16" x14ac:dyDescent="0.25">
      <c r="E158" s="1">
        <f t="shared" si="12"/>
        <v>152</v>
      </c>
      <c r="F158" s="10" t="str">
        <f t="shared" si="13"/>
        <v>A1-10.5-16</v>
      </c>
      <c r="G158" s="14">
        <f t="shared" si="16"/>
        <v>10.5</v>
      </c>
      <c r="H158" s="14">
        <f t="shared" si="17"/>
        <v>16</v>
      </c>
      <c r="I158" s="4">
        <f t="shared" si="14"/>
        <v>42</v>
      </c>
      <c r="J158" s="2">
        <f t="shared" si="15"/>
        <v>21889000</v>
      </c>
      <c r="K158" s="22">
        <v>1</v>
      </c>
      <c r="N158" t="str">
        <v>A1-10.5-16</v>
      </c>
      <c r="O158">
        <v>42</v>
      </c>
      <c r="P158" s="19">
        <v>21889000</v>
      </c>
    </row>
    <row r="159" spans="5:16" x14ac:dyDescent="0.25">
      <c r="E159" s="1">
        <f t="shared" si="12"/>
        <v>153</v>
      </c>
      <c r="F159" s="10" t="str">
        <f t="shared" si="13"/>
        <v>A1-11-7</v>
      </c>
      <c r="G159" s="14">
        <f t="shared" si="16"/>
        <v>11</v>
      </c>
      <c r="H159" s="14">
        <f t="shared" si="17"/>
        <v>7</v>
      </c>
      <c r="I159" s="4">
        <f t="shared" si="14"/>
        <v>19.25</v>
      </c>
      <c r="J159" s="2">
        <f t="shared" si="15"/>
        <v>11549125</v>
      </c>
      <c r="K159" s="22">
        <v>1</v>
      </c>
      <c r="N159" t="str">
        <v>A1-11-7</v>
      </c>
      <c r="O159">
        <v>19.25</v>
      </c>
      <c r="P159" s="19">
        <v>11549125</v>
      </c>
    </row>
    <row r="160" spans="5:16" x14ac:dyDescent="0.25">
      <c r="E160" s="1">
        <f t="shared" si="12"/>
        <v>154</v>
      </c>
      <c r="F160" s="10" t="str">
        <f t="shared" si="13"/>
        <v>A1-11-7.5</v>
      </c>
      <c r="G160" s="14">
        <f t="shared" si="16"/>
        <v>11</v>
      </c>
      <c r="H160" s="14">
        <f t="shared" si="17"/>
        <v>7.5</v>
      </c>
      <c r="I160" s="4">
        <f t="shared" si="14"/>
        <v>20.625</v>
      </c>
      <c r="J160" s="2">
        <f t="shared" si="15"/>
        <v>12174063</v>
      </c>
      <c r="K160" s="22">
        <v>1</v>
      </c>
      <c r="N160" t="str">
        <v>A1-11-7.5</v>
      </c>
      <c r="O160">
        <v>20.625</v>
      </c>
      <c r="P160" s="19">
        <v>12174063</v>
      </c>
    </row>
    <row r="161" spans="5:16" x14ac:dyDescent="0.25">
      <c r="E161" s="1">
        <f t="shared" si="12"/>
        <v>155</v>
      </c>
      <c r="F161" s="10" t="str">
        <f t="shared" si="13"/>
        <v>A1-11-8</v>
      </c>
      <c r="G161" s="14">
        <f t="shared" si="16"/>
        <v>11</v>
      </c>
      <c r="H161" s="14">
        <f t="shared" si="17"/>
        <v>8</v>
      </c>
      <c r="I161" s="4">
        <f t="shared" si="14"/>
        <v>22</v>
      </c>
      <c r="J161" s="2">
        <f t="shared" si="15"/>
        <v>12799000</v>
      </c>
      <c r="K161" s="22">
        <v>1</v>
      </c>
      <c r="N161" t="str">
        <v>A1-11-8</v>
      </c>
      <c r="O161">
        <v>22</v>
      </c>
      <c r="P161" s="19">
        <v>12799000</v>
      </c>
    </row>
    <row r="162" spans="5:16" x14ac:dyDescent="0.25">
      <c r="E162" s="1">
        <f t="shared" si="12"/>
        <v>156</v>
      </c>
      <c r="F162" s="10" t="str">
        <f t="shared" si="13"/>
        <v>A1-11-8.5</v>
      </c>
      <c r="G162" s="14">
        <f t="shared" si="16"/>
        <v>11</v>
      </c>
      <c r="H162" s="14">
        <f t="shared" si="17"/>
        <v>8.5</v>
      </c>
      <c r="I162" s="4">
        <f t="shared" si="14"/>
        <v>23.375</v>
      </c>
      <c r="J162" s="2">
        <f t="shared" si="15"/>
        <v>13423938</v>
      </c>
      <c r="K162" s="22">
        <v>1</v>
      </c>
      <c r="N162" t="str">
        <v>A1-11-8.5</v>
      </c>
      <c r="O162">
        <v>23.375</v>
      </c>
      <c r="P162" s="19">
        <v>13423938</v>
      </c>
    </row>
    <row r="163" spans="5:16" x14ac:dyDescent="0.25">
      <c r="E163" s="1">
        <f t="shared" si="12"/>
        <v>157</v>
      </c>
      <c r="F163" s="10" t="str">
        <f t="shared" si="13"/>
        <v>A1-11-9</v>
      </c>
      <c r="G163" s="14">
        <f t="shared" si="16"/>
        <v>11</v>
      </c>
      <c r="H163" s="14">
        <f t="shared" si="17"/>
        <v>9</v>
      </c>
      <c r="I163" s="4">
        <f t="shared" si="14"/>
        <v>24.75</v>
      </c>
      <c r="J163" s="2">
        <f t="shared" si="15"/>
        <v>14048875</v>
      </c>
      <c r="K163" s="22">
        <v>1</v>
      </c>
      <c r="N163" t="str">
        <v>A1-11-9</v>
      </c>
      <c r="O163">
        <v>24.75</v>
      </c>
      <c r="P163" s="19">
        <v>14048875</v>
      </c>
    </row>
    <row r="164" spans="5:16" x14ac:dyDescent="0.25">
      <c r="E164" s="1">
        <f t="shared" si="12"/>
        <v>158</v>
      </c>
      <c r="F164" s="10" t="str">
        <f t="shared" si="13"/>
        <v>A1-11-9.5</v>
      </c>
      <c r="G164" s="14">
        <f t="shared" si="16"/>
        <v>11</v>
      </c>
      <c r="H164" s="14">
        <f t="shared" si="17"/>
        <v>9.5</v>
      </c>
      <c r="I164" s="4">
        <f t="shared" si="14"/>
        <v>26.125</v>
      </c>
      <c r="J164" s="2">
        <f t="shared" si="15"/>
        <v>14673813</v>
      </c>
      <c r="K164" s="22">
        <v>1</v>
      </c>
      <c r="N164" t="str">
        <v>A1-11-9.5</v>
      </c>
      <c r="O164">
        <v>26.125</v>
      </c>
      <c r="P164" s="19">
        <v>14673813</v>
      </c>
    </row>
    <row r="165" spans="5:16" x14ac:dyDescent="0.25">
      <c r="E165" s="1">
        <f t="shared" si="12"/>
        <v>159</v>
      </c>
      <c r="F165" s="10" t="str">
        <f t="shared" si="13"/>
        <v>A1-11-10</v>
      </c>
      <c r="G165" s="14">
        <f t="shared" si="16"/>
        <v>11</v>
      </c>
      <c r="H165" s="14">
        <f t="shared" si="17"/>
        <v>10</v>
      </c>
      <c r="I165" s="4">
        <f t="shared" si="14"/>
        <v>27.5</v>
      </c>
      <c r="J165" s="2">
        <f t="shared" si="15"/>
        <v>15298750</v>
      </c>
      <c r="K165" s="22">
        <v>1</v>
      </c>
      <c r="N165" t="str">
        <v>A1-11-10</v>
      </c>
      <c r="O165">
        <v>27.5</v>
      </c>
      <c r="P165" s="19">
        <v>15298750</v>
      </c>
    </row>
    <row r="166" spans="5:16" x14ac:dyDescent="0.25">
      <c r="E166" s="1">
        <f t="shared" si="12"/>
        <v>160</v>
      </c>
      <c r="F166" s="10" t="str">
        <f t="shared" si="13"/>
        <v>A1-11-10.5</v>
      </c>
      <c r="G166" s="14">
        <f t="shared" si="16"/>
        <v>11</v>
      </c>
      <c r="H166" s="14">
        <f t="shared" si="17"/>
        <v>10.5</v>
      </c>
      <c r="I166" s="4">
        <f t="shared" si="14"/>
        <v>28.875</v>
      </c>
      <c r="J166" s="2">
        <f t="shared" si="15"/>
        <v>15923688</v>
      </c>
      <c r="K166" s="22">
        <v>1</v>
      </c>
      <c r="N166" t="str">
        <v>A1-11-10.5</v>
      </c>
      <c r="O166">
        <v>28.875</v>
      </c>
      <c r="P166" s="19">
        <v>15923688</v>
      </c>
    </row>
    <row r="167" spans="5:16" x14ac:dyDescent="0.25">
      <c r="E167" s="1">
        <f t="shared" si="12"/>
        <v>161</v>
      </c>
      <c r="F167" s="10" t="str">
        <f t="shared" si="13"/>
        <v>A1-11-11</v>
      </c>
      <c r="G167" s="14">
        <f t="shared" si="16"/>
        <v>11</v>
      </c>
      <c r="H167" s="14">
        <f t="shared" si="17"/>
        <v>11</v>
      </c>
      <c r="I167" s="4">
        <f t="shared" si="14"/>
        <v>30.25</v>
      </c>
      <c r="J167" s="2">
        <f t="shared" si="15"/>
        <v>16548625</v>
      </c>
      <c r="K167" s="22">
        <v>1</v>
      </c>
      <c r="N167" t="str">
        <v>A1-11-11</v>
      </c>
      <c r="O167">
        <v>30.25</v>
      </c>
      <c r="P167" s="19">
        <v>16548625</v>
      </c>
    </row>
    <row r="168" spans="5:16" x14ac:dyDescent="0.25">
      <c r="E168" s="1">
        <f t="shared" si="12"/>
        <v>162</v>
      </c>
      <c r="F168" s="10" t="str">
        <f t="shared" si="13"/>
        <v>A1-11-11.5</v>
      </c>
      <c r="G168" s="14">
        <f t="shared" si="16"/>
        <v>11</v>
      </c>
      <c r="H168" s="14">
        <f t="shared" si="17"/>
        <v>11.5</v>
      </c>
      <c r="I168" s="4">
        <f t="shared" si="14"/>
        <v>31.625</v>
      </c>
      <c r="J168" s="2">
        <f t="shared" si="15"/>
        <v>17173563</v>
      </c>
      <c r="K168" s="22">
        <v>1</v>
      </c>
      <c r="N168" t="str">
        <v>A1-11-11.5</v>
      </c>
      <c r="O168">
        <v>31.625</v>
      </c>
      <c r="P168" s="19">
        <v>17173563</v>
      </c>
    </row>
    <row r="169" spans="5:16" x14ac:dyDescent="0.25">
      <c r="E169" s="1">
        <f t="shared" si="12"/>
        <v>163</v>
      </c>
      <c r="F169" s="10" t="str">
        <f t="shared" si="13"/>
        <v>A1-11-12</v>
      </c>
      <c r="G169" s="14">
        <f t="shared" si="16"/>
        <v>11</v>
      </c>
      <c r="H169" s="14">
        <f t="shared" si="17"/>
        <v>12</v>
      </c>
      <c r="I169" s="4">
        <f t="shared" si="14"/>
        <v>33</v>
      </c>
      <c r="J169" s="2">
        <f t="shared" si="15"/>
        <v>17798500</v>
      </c>
      <c r="K169" s="22">
        <v>1</v>
      </c>
      <c r="N169" t="str">
        <v>A1-11-12</v>
      </c>
      <c r="O169">
        <v>33</v>
      </c>
      <c r="P169" s="19">
        <v>17798500</v>
      </c>
    </row>
    <row r="170" spans="5:16" x14ac:dyDescent="0.25">
      <c r="E170" s="1">
        <f t="shared" si="12"/>
        <v>164</v>
      </c>
      <c r="F170" s="10" t="str">
        <f t="shared" si="13"/>
        <v>A1-11-12.5</v>
      </c>
      <c r="G170" s="14">
        <f t="shared" si="16"/>
        <v>11</v>
      </c>
      <c r="H170" s="14">
        <f t="shared" si="17"/>
        <v>12.5</v>
      </c>
      <c r="I170" s="4">
        <f t="shared" si="14"/>
        <v>34.375</v>
      </c>
      <c r="J170" s="2">
        <f t="shared" si="15"/>
        <v>18423438</v>
      </c>
      <c r="K170" s="22">
        <v>1</v>
      </c>
      <c r="N170" t="str">
        <v>A1-11-12.5</v>
      </c>
      <c r="O170">
        <v>34.375</v>
      </c>
      <c r="P170" s="19">
        <v>18423438</v>
      </c>
    </row>
    <row r="171" spans="5:16" x14ac:dyDescent="0.25">
      <c r="E171" s="1">
        <f t="shared" si="12"/>
        <v>165</v>
      </c>
      <c r="F171" s="10" t="str">
        <f t="shared" si="13"/>
        <v>A1-11-13</v>
      </c>
      <c r="G171" s="14">
        <f t="shared" si="16"/>
        <v>11</v>
      </c>
      <c r="H171" s="14">
        <f t="shared" si="17"/>
        <v>13</v>
      </c>
      <c r="I171" s="4">
        <f t="shared" si="14"/>
        <v>35.75</v>
      </c>
      <c r="J171" s="2">
        <f t="shared" si="15"/>
        <v>19048375</v>
      </c>
      <c r="K171" s="22">
        <v>1</v>
      </c>
      <c r="N171" t="str">
        <v>A1-11-13</v>
      </c>
      <c r="O171">
        <v>35.75</v>
      </c>
      <c r="P171" s="19">
        <v>19048375</v>
      </c>
    </row>
    <row r="172" spans="5:16" x14ac:dyDescent="0.25">
      <c r="E172" s="1">
        <f t="shared" si="12"/>
        <v>166</v>
      </c>
      <c r="F172" s="10" t="str">
        <f t="shared" si="13"/>
        <v>A1-11-13.5</v>
      </c>
      <c r="G172" s="14">
        <f t="shared" si="16"/>
        <v>11</v>
      </c>
      <c r="H172" s="14">
        <f t="shared" si="17"/>
        <v>13.5</v>
      </c>
      <c r="I172" s="4">
        <f t="shared" si="14"/>
        <v>37.125</v>
      </c>
      <c r="J172" s="2">
        <f t="shared" si="15"/>
        <v>19673313</v>
      </c>
      <c r="K172" s="22">
        <v>1</v>
      </c>
      <c r="N172" t="str">
        <v>A1-11-13.5</v>
      </c>
      <c r="O172">
        <v>37.125</v>
      </c>
      <c r="P172" s="19">
        <v>19673313</v>
      </c>
    </row>
    <row r="173" spans="5:16" x14ac:dyDescent="0.25">
      <c r="E173" s="1">
        <f t="shared" si="12"/>
        <v>167</v>
      </c>
      <c r="F173" s="10" t="str">
        <f t="shared" si="13"/>
        <v>A1-11-14</v>
      </c>
      <c r="G173" s="14">
        <f t="shared" si="16"/>
        <v>11</v>
      </c>
      <c r="H173" s="14">
        <f t="shared" si="17"/>
        <v>14</v>
      </c>
      <c r="I173" s="4">
        <f t="shared" si="14"/>
        <v>38.5</v>
      </c>
      <c r="J173" s="2">
        <f t="shared" si="15"/>
        <v>20298250</v>
      </c>
      <c r="K173" s="22">
        <v>1</v>
      </c>
      <c r="N173" t="str">
        <v>A1-11-14</v>
      </c>
      <c r="O173">
        <v>38.5</v>
      </c>
      <c r="P173" s="19">
        <v>20298250</v>
      </c>
    </row>
    <row r="174" spans="5:16" x14ac:dyDescent="0.25">
      <c r="E174" s="1">
        <f t="shared" si="12"/>
        <v>168</v>
      </c>
      <c r="F174" s="10" t="str">
        <f t="shared" si="13"/>
        <v>A1-11-14.5</v>
      </c>
      <c r="G174" s="14">
        <f t="shared" si="16"/>
        <v>11</v>
      </c>
      <c r="H174" s="14">
        <f t="shared" si="17"/>
        <v>14.5</v>
      </c>
      <c r="I174" s="4">
        <f t="shared" si="14"/>
        <v>39.875</v>
      </c>
      <c r="J174" s="2">
        <f t="shared" si="15"/>
        <v>20923188</v>
      </c>
      <c r="K174" s="22">
        <v>1</v>
      </c>
      <c r="N174" t="str">
        <v>A1-11-14.5</v>
      </c>
      <c r="O174">
        <v>39.875</v>
      </c>
      <c r="P174" s="19">
        <v>20923188</v>
      </c>
    </row>
    <row r="175" spans="5:16" x14ac:dyDescent="0.25">
      <c r="E175" s="1">
        <f t="shared" si="12"/>
        <v>169</v>
      </c>
      <c r="F175" s="10" t="str">
        <f t="shared" si="13"/>
        <v>A1-11-15</v>
      </c>
      <c r="G175" s="14">
        <f t="shared" si="16"/>
        <v>11</v>
      </c>
      <c r="H175" s="14">
        <f t="shared" si="17"/>
        <v>15</v>
      </c>
      <c r="I175" s="4">
        <f t="shared" si="14"/>
        <v>41.25</v>
      </c>
      <c r="J175" s="2">
        <f t="shared" si="15"/>
        <v>21548125</v>
      </c>
      <c r="K175" s="22">
        <v>1</v>
      </c>
      <c r="N175" t="str">
        <v>A1-11-15</v>
      </c>
      <c r="O175">
        <v>41.25</v>
      </c>
      <c r="P175" s="19">
        <v>21548125</v>
      </c>
    </row>
    <row r="176" spans="5:16" x14ac:dyDescent="0.25">
      <c r="E176" s="1">
        <f t="shared" si="12"/>
        <v>170</v>
      </c>
      <c r="F176" s="10" t="str">
        <f t="shared" si="13"/>
        <v>A1-11-15.5</v>
      </c>
      <c r="G176" s="14">
        <f t="shared" si="16"/>
        <v>11</v>
      </c>
      <c r="H176" s="14">
        <f t="shared" si="17"/>
        <v>15.5</v>
      </c>
      <c r="I176" s="4">
        <f t="shared" si="14"/>
        <v>42.625</v>
      </c>
      <c r="J176" s="2">
        <f t="shared" si="15"/>
        <v>22173063</v>
      </c>
      <c r="K176" s="22">
        <v>1</v>
      </c>
      <c r="N176" t="str">
        <v>A1-11-15.5</v>
      </c>
      <c r="O176">
        <v>42.625</v>
      </c>
      <c r="P176" s="19">
        <v>22173063</v>
      </c>
    </row>
    <row r="177" spans="5:16" x14ac:dyDescent="0.25">
      <c r="E177" s="1">
        <f t="shared" si="12"/>
        <v>171</v>
      </c>
      <c r="F177" s="10" t="str">
        <f t="shared" si="13"/>
        <v>A1-11-16</v>
      </c>
      <c r="G177" s="14">
        <f t="shared" si="16"/>
        <v>11</v>
      </c>
      <c r="H177" s="14">
        <f t="shared" si="17"/>
        <v>16</v>
      </c>
      <c r="I177" s="4">
        <f t="shared" si="14"/>
        <v>44</v>
      </c>
      <c r="J177" s="2">
        <f t="shared" si="15"/>
        <v>22798000</v>
      </c>
      <c r="K177" s="22">
        <v>1</v>
      </c>
      <c r="N177" t="str">
        <v>A1-11-16</v>
      </c>
      <c r="O177">
        <v>44</v>
      </c>
      <c r="P177" s="19">
        <v>22798000</v>
      </c>
    </row>
    <row r="178" spans="5:16" x14ac:dyDescent="0.25">
      <c r="E178" s="1">
        <f t="shared" si="12"/>
        <v>172</v>
      </c>
      <c r="F178" s="10" t="str">
        <f t="shared" si="13"/>
        <v>A1-11.5-7</v>
      </c>
      <c r="G178" s="14">
        <f t="shared" si="16"/>
        <v>11.5</v>
      </c>
      <c r="H178" s="14">
        <f t="shared" si="17"/>
        <v>7</v>
      </c>
      <c r="I178" s="4">
        <f t="shared" si="14"/>
        <v>20.125</v>
      </c>
      <c r="J178" s="2">
        <f t="shared" si="15"/>
        <v>11946813</v>
      </c>
      <c r="K178" s="22">
        <v>1</v>
      </c>
      <c r="N178" t="str">
        <v>A1-11.5-7</v>
      </c>
      <c r="O178">
        <v>20.125</v>
      </c>
      <c r="P178" s="19">
        <v>11946813</v>
      </c>
    </row>
    <row r="179" spans="5:16" x14ac:dyDescent="0.25">
      <c r="E179" s="1">
        <f t="shared" si="12"/>
        <v>173</v>
      </c>
      <c r="F179" s="10" t="str">
        <f t="shared" si="13"/>
        <v>A1-11.5-7.5</v>
      </c>
      <c r="G179" s="14">
        <f t="shared" si="16"/>
        <v>11.5</v>
      </c>
      <c r="H179" s="14">
        <f t="shared" si="17"/>
        <v>7.5</v>
      </c>
      <c r="I179" s="4">
        <f t="shared" si="14"/>
        <v>21.5625</v>
      </c>
      <c r="J179" s="2">
        <f t="shared" si="15"/>
        <v>12600156</v>
      </c>
      <c r="K179" s="22">
        <v>1</v>
      </c>
      <c r="N179" t="str">
        <v>A1-11.5-7.5</v>
      </c>
      <c r="O179">
        <v>21.5625</v>
      </c>
      <c r="P179" s="19">
        <v>12600156</v>
      </c>
    </row>
    <row r="180" spans="5:16" x14ac:dyDescent="0.25">
      <c r="E180" s="1">
        <f t="shared" si="12"/>
        <v>174</v>
      </c>
      <c r="F180" s="10" t="str">
        <f t="shared" si="13"/>
        <v>A1-11.5-8</v>
      </c>
      <c r="G180" s="14">
        <f t="shared" si="16"/>
        <v>11.5</v>
      </c>
      <c r="H180" s="14">
        <f t="shared" si="17"/>
        <v>8</v>
      </c>
      <c r="I180" s="4">
        <f t="shared" si="14"/>
        <v>23</v>
      </c>
      <c r="J180" s="2">
        <f t="shared" si="15"/>
        <v>13253500</v>
      </c>
      <c r="K180" s="22">
        <v>1</v>
      </c>
      <c r="N180" t="str">
        <v>A1-11.5-8</v>
      </c>
      <c r="O180">
        <v>23</v>
      </c>
      <c r="P180" s="19">
        <v>13253500</v>
      </c>
    </row>
    <row r="181" spans="5:16" x14ac:dyDescent="0.25">
      <c r="E181" s="1">
        <f t="shared" si="12"/>
        <v>175</v>
      </c>
      <c r="F181" s="10" t="str">
        <f t="shared" si="13"/>
        <v>A1-11.5-8.5</v>
      </c>
      <c r="G181" s="14">
        <f t="shared" si="16"/>
        <v>11.5</v>
      </c>
      <c r="H181" s="14">
        <f t="shared" si="17"/>
        <v>8.5</v>
      </c>
      <c r="I181" s="4">
        <f t="shared" si="14"/>
        <v>24.4375</v>
      </c>
      <c r="J181" s="2">
        <f t="shared" si="15"/>
        <v>13906844</v>
      </c>
      <c r="K181" s="22">
        <v>1</v>
      </c>
      <c r="N181" t="str">
        <v>A1-11.5-8.5</v>
      </c>
      <c r="O181">
        <v>24.4375</v>
      </c>
      <c r="P181" s="19">
        <v>13906844</v>
      </c>
    </row>
    <row r="182" spans="5:16" x14ac:dyDescent="0.25">
      <c r="E182" s="1">
        <f t="shared" si="12"/>
        <v>176</v>
      </c>
      <c r="F182" s="10" t="str">
        <f t="shared" si="13"/>
        <v>A1-11.5-9</v>
      </c>
      <c r="G182" s="14">
        <f t="shared" si="16"/>
        <v>11.5</v>
      </c>
      <c r="H182" s="14">
        <f t="shared" si="17"/>
        <v>9</v>
      </c>
      <c r="I182" s="4">
        <f t="shared" si="14"/>
        <v>25.875</v>
      </c>
      <c r="J182" s="2">
        <f t="shared" si="15"/>
        <v>14560188</v>
      </c>
      <c r="K182" s="22">
        <v>1</v>
      </c>
      <c r="N182" t="str">
        <v>A1-11.5-9</v>
      </c>
      <c r="O182">
        <v>25.875</v>
      </c>
      <c r="P182" s="19">
        <v>14560188</v>
      </c>
    </row>
    <row r="183" spans="5:16" x14ac:dyDescent="0.25">
      <c r="E183" s="1">
        <f t="shared" si="12"/>
        <v>177</v>
      </c>
      <c r="F183" s="10" t="str">
        <f t="shared" si="13"/>
        <v>A1-11.5-9.5</v>
      </c>
      <c r="G183" s="14">
        <f t="shared" si="16"/>
        <v>11.5</v>
      </c>
      <c r="H183" s="14">
        <f t="shared" si="17"/>
        <v>9.5</v>
      </c>
      <c r="I183" s="4">
        <f t="shared" si="14"/>
        <v>27.3125</v>
      </c>
      <c r="J183" s="2">
        <f t="shared" si="15"/>
        <v>15213531</v>
      </c>
      <c r="K183" s="22">
        <v>1</v>
      </c>
      <c r="N183" t="str">
        <v>A1-11.5-9.5</v>
      </c>
      <c r="O183">
        <v>27.3125</v>
      </c>
      <c r="P183" s="19">
        <v>15213531</v>
      </c>
    </row>
    <row r="184" spans="5:16" x14ac:dyDescent="0.25">
      <c r="E184" s="1">
        <f t="shared" si="12"/>
        <v>178</v>
      </c>
      <c r="F184" s="10" t="str">
        <f t="shared" si="13"/>
        <v>A1-11.5-10</v>
      </c>
      <c r="G184" s="14">
        <f t="shared" si="16"/>
        <v>11.5</v>
      </c>
      <c r="H184" s="14">
        <f t="shared" si="17"/>
        <v>10</v>
      </c>
      <c r="I184" s="4">
        <f t="shared" si="14"/>
        <v>28.75</v>
      </c>
      <c r="J184" s="2">
        <f t="shared" si="15"/>
        <v>15866875</v>
      </c>
      <c r="K184" s="22">
        <v>1</v>
      </c>
      <c r="N184" t="str">
        <v>A1-11.5-10</v>
      </c>
      <c r="O184">
        <v>28.75</v>
      </c>
      <c r="P184" s="19">
        <v>15866875</v>
      </c>
    </row>
    <row r="185" spans="5:16" x14ac:dyDescent="0.25">
      <c r="E185" s="1">
        <f t="shared" si="12"/>
        <v>179</v>
      </c>
      <c r="F185" s="10" t="str">
        <f t="shared" si="13"/>
        <v>A1-11.5-10.5</v>
      </c>
      <c r="G185" s="14">
        <f t="shared" si="16"/>
        <v>11.5</v>
      </c>
      <c r="H185" s="14">
        <f t="shared" si="17"/>
        <v>10.5</v>
      </c>
      <c r="I185" s="4">
        <f t="shared" si="14"/>
        <v>30.1875</v>
      </c>
      <c r="J185" s="2">
        <f t="shared" si="15"/>
        <v>16520219</v>
      </c>
      <c r="K185" s="22">
        <v>1</v>
      </c>
      <c r="N185" t="str">
        <v>A1-11.5-10.5</v>
      </c>
      <c r="O185">
        <v>30.1875</v>
      </c>
      <c r="P185" s="19">
        <v>16520219</v>
      </c>
    </row>
    <row r="186" spans="5:16" x14ac:dyDescent="0.25">
      <c r="E186" s="1">
        <f t="shared" si="12"/>
        <v>180</v>
      </c>
      <c r="F186" s="10" t="str">
        <f t="shared" si="13"/>
        <v>A1-11.5-11</v>
      </c>
      <c r="G186" s="14">
        <f t="shared" si="16"/>
        <v>11.5</v>
      </c>
      <c r="H186" s="14">
        <f t="shared" si="17"/>
        <v>11</v>
      </c>
      <c r="I186" s="4">
        <f t="shared" si="14"/>
        <v>31.625</v>
      </c>
      <c r="J186" s="2">
        <f t="shared" si="15"/>
        <v>17173563</v>
      </c>
      <c r="K186" s="22">
        <v>1</v>
      </c>
      <c r="N186" t="str">
        <v>A1-11.5-11</v>
      </c>
      <c r="O186">
        <v>31.625</v>
      </c>
      <c r="P186" s="19">
        <v>17173563</v>
      </c>
    </row>
    <row r="187" spans="5:16" x14ac:dyDescent="0.25">
      <c r="E187" s="1">
        <f t="shared" si="12"/>
        <v>181</v>
      </c>
      <c r="F187" s="10" t="str">
        <f t="shared" si="13"/>
        <v>A1-11.5-11.5</v>
      </c>
      <c r="G187" s="14">
        <f t="shared" si="16"/>
        <v>11.5</v>
      </c>
      <c r="H187" s="14">
        <f t="shared" si="17"/>
        <v>11.5</v>
      </c>
      <c r="I187" s="4">
        <f t="shared" si="14"/>
        <v>33.0625</v>
      </c>
      <c r="J187" s="2">
        <f t="shared" si="15"/>
        <v>17826906</v>
      </c>
      <c r="K187" s="22">
        <v>1</v>
      </c>
      <c r="N187" t="str">
        <v>A1-11.5-11.5</v>
      </c>
      <c r="O187">
        <v>33.0625</v>
      </c>
      <c r="P187" s="19">
        <v>17826906</v>
      </c>
    </row>
    <row r="188" spans="5:16" x14ac:dyDescent="0.25">
      <c r="E188" s="1">
        <f t="shared" si="12"/>
        <v>182</v>
      </c>
      <c r="F188" s="10" t="str">
        <f t="shared" si="13"/>
        <v>A1-11.5-12</v>
      </c>
      <c r="G188" s="14">
        <f t="shared" si="16"/>
        <v>11.5</v>
      </c>
      <c r="H188" s="14">
        <f t="shared" si="17"/>
        <v>12</v>
      </c>
      <c r="I188" s="4">
        <f t="shared" si="14"/>
        <v>34.5</v>
      </c>
      <c r="J188" s="2">
        <f t="shared" si="15"/>
        <v>18480250</v>
      </c>
      <c r="K188" s="22">
        <v>1</v>
      </c>
      <c r="N188" t="str">
        <v>A1-11.5-12</v>
      </c>
      <c r="O188">
        <v>34.5</v>
      </c>
      <c r="P188" s="19">
        <v>18480250</v>
      </c>
    </row>
    <row r="189" spans="5:16" x14ac:dyDescent="0.25">
      <c r="E189" s="1">
        <f t="shared" si="12"/>
        <v>183</v>
      </c>
      <c r="F189" s="10" t="str">
        <f t="shared" si="13"/>
        <v>A1-11.5-12.5</v>
      </c>
      <c r="G189" s="14">
        <f t="shared" si="16"/>
        <v>11.5</v>
      </c>
      <c r="H189" s="14">
        <f t="shared" si="17"/>
        <v>12.5</v>
      </c>
      <c r="I189" s="4">
        <f t="shared" si="14"/>
        <v>35.9375</v>
      </c>
      <c r="J189" s="2">
        <f t="shared" si="15"/>
        <v>19133594</v>
      </c>
      <c r="K189" s="22">
        <v>1</v>
      </c>
      <c r="N189" t="str">
        <v>A1-11.5-12.5</v>
      </c>
      <c r="O189">
        <v>35.9375</v>
      </c>
      <c r="P189" s="19">
        <v>19133594</v>
      </c>
    </row>
    <row r="190" spans="5:16" x14ac:dyDescent="0.25">
      <c r="E190" s="1">
        <f t="shared" si="12"/>
        <v>184</v>
      </c>
      <c r="F190" s="10" t="str">
        <f t="shared" si="13"/>
        <v>A1-11.5-13</v>
      </c>
      <c r="G190" s="14">
        <f t="shared" si="16"/>
        <v>11.5</v>
      </c>
      <c r="H190" s="14">
        <f t="shared" si="17"/>
        <v>13</v>
      </c>
      <c r="I190" s="4">
        <f t="shared" si="14"/>
        <v>37.375</v>
      </c>
      <c r="J190" s="2">
        <f t="shared" si="15"/>
        <v>19786938</v>
      </c>
      <c r="K190" s="22">
        <v>1</v>
      </c>
      <c r="N190" t="str">
        <v>A1-11.5-13</v>
      </c>
      <c r="O190">
        <v>37.375</v>
      </c>
      <c r="P190" s="19">
        <v>19786938</v>
      </c>
    </row>
    <row r="191" spans="5:16" x14ac:dyDescent="0.25">
      <c r="E191" s="1">
        <f t="shared" si="12"/>
        <v>185</v>
      </c>
      <c r="F191" s="10" t="str">
        <f t="shared" si="13"/>
        <v>A1-11.5-13.5</v>
      </c>
      <c r="G191" s="14">
        <f t="shared" si="16"/>
        <v>11.5</v>
      </c>
      <c r="H191" s="14">
        <f t="shared" si="17"/>
        <v>13.5</v>
      </c>
      <c r="I191" s="4">
        <f t="shared" si="14"/>
        <v>38.8125</v>
      </c>
      <c r="J191" s="2">
        <f t="shared" si="15"/>
        <v>20440281</v>
      </c>
      <c r="K191" s="22">
        <v>1</v>
      </c>
      <c r="N191" t="str">
        <v>A1-11.5-13.5</v>
      </c>
      <c r="O191">
        <v>38.8125</v>
      </c>
      <c r="P191" s="19">
        <v>20440281</v>
      </c>
    </row>
    <row r="192" spans="5:16" x14ac:dyDescent="0.25">
      <c r="E192" s="1">
        <f t="shared" si="12"/>
        <v>186</v>
      </c>
      <c r="F192" s="10" t="str">
        <f t="shared" si="13"/>
        <v>A1-11.5-14</v>
      </c>
      <c r="G192" s="14">
        <f t="shared" si="16"/>
        <v>11.5</v>
      </c>
      <c r="H192" s="14">
        <f t="shared" si="17"/>
        <v>14</v>
      </c>
      <c r="I192" s="4">
        <f t="shared" si="14"/>
        <v>40.25</v>
      </c>
      <c r="J192" s="2">
        <f t="shared" si="15"/>
        <v>21093625</v>
      </c>
      <c r="K192" s="22">
        <v>1</v>
      </c>
      <c r="N192" t="str">
        <v>A1-11.5-14</v>
      </c>
      <c r="O192">
        <v>40.25</v>
      </c>
      <c r="P192" s="19">
        <v>21093625</v>
      </c>
    </row>
    <row r="193" spans="5:16" x14ac:dyDescent="0.25">
      <c r="E193" s="1">
        <f t="shared" si="12"/>
        <v>187</v>
      </c>
      <c r="F193" s="10" t="str">
        <f t="shared" si="13"/>
        <v>A1-11.5-14.5</v>
      </c>
      <c r="G193" s="14">
        <f t="shared" si="16"/>
        <v>11.5</v>
      </c>
      <c r="H193" s="14">
        <f t="shared" si="17"/>
        <v>14.5</v>
      </c>
      <c r="I193" s="4">
        <f t="shared" si="14"/>
        <v>41.6875</v>
      </c>
      <c r="J193" s="2">
        <f t="shared" si="15"/>
        <v>21746969</v>
      </c>
      <c r="K193" s="22">
        <v>1</v>
      </c>
      <c r="N193" t="str">
        <v>A1-11.5-14.5</v>
      </c>
      <c r="O193">
        <v>41.6875</v>
      </c>
      <c r="P193" s="19">
        <v>21746969</v>
      </c>
    </row>
    <row r="194" spans="5:16" x14ac:dyDescent="0.25">
      <c r="E194" s="1">
        <f t="shared" si="12"/>
        <v>188</v>
      </c>
      <c r="F194" s="10" t="str">
        <f t="shared" si="13"/>
        <v>A1-11.5-15</v>
      </c>
      <c r="G194" s="14">
        <f t="shared" si="16"/>
        <v>11.5</v>
      </c>
      <c r="H194" s="14">
        <f t="shared" si="17"/>
        <v>15</v>
      </c>
      <c r="I194" s="4">
        <f t="shared" si="14"/>
        <v>43.125</v>
      </c>
      <c r="J194" s="2">
        <f t="shared" si="15"/>
        <v>22400313</v>
      </c>
      <c r="K194" s="22">
        <v>1</v>
      </c>
      <c r="N194" t="str">
        <v>A1-11.5-15</v>
      </c>
      <c r="O194">
        <v>43.125</v>
      </c>
      <c r="P194" s="19">
        <v>22400313</v>
      </c>
    </row>
    <row r="195" spans="5:16" x14ac:dyDescent="0.25">
      <c r="E195" s="1">
        <f t="shared" si="12"/>
        <v>189</v>
      </c>
      <c r="F195" s="10" t="str">
        <f t="shared" si="13"/>
        <v>A1-11.5-15.5</v>
      </c>
      <c r="G195" s="14">
        <f t="shared" si="16"/>
        <v>11.5</v>
      </c>
      <c r="H195" s="14">
        <f t="shared" si="17"/>
        <v>15.5</v>
      </c>
      <c r="I195" s="4">
        <f t="shared" si="14"/>
        <v>44.5625</v>
      </c>
      <c r="J195" s="2">
        <f t="shared" si="15"/>
        <v>23053656</v>
      </c>
      <c r="K195" s="22">
        <v>1</v>
      </c>
      <c r="N195" t="str">
        <v>A1-11.5-15.5</v>
      </c>
      <c r="O195">
        <v>44.5625</v>
      </c>
      <c r="P195" s="19">
        <v>23053656</v>
      </c>
    </row>
    <row r="196" spans="5:16" x14ac:dyDescent="0.25">
      <c r="E196" s="1">
        <f t="shared" si="12"/>
        <v>190</v>
      </c>
      <c r="F196" s="10" t="str">
        <f t="shared" si="13"/>
        <v>A1-11.5-16</v>
      </c>
      <c r="G196" s="14">
        <f t="shared" si="16"/>
        <v>11.5</v>
      </c>
      <c r="H196" s="14">
        <f t="shared" si="17"/>
        <v>16</v>
      </c>
      <c r="I196" s="4">
        <f t="shared" si="14"/>
        <v>46</v>
      </c>
      <c r="J196" s="2">
        <f t="shared" si="15"/>
        <v>23707000</v>
      </c>
      <c r="K196" s="22">
        <v>1</v>
      </c>
      <c r="N196" t="str">
        <v>A1-11.5-16</v>
      </c>
      <c r="O196">
        <v>46</v>
      </c>
      <c r="P196" s="19">
        <v>23707000</v>
      </c>
    </row>
    <row r="197" spans="5:16" x14ac:dyDescent="0.25">
      <c r="E197" s="1">
        <f t="shared" si="12"/>
        <v>191</v>
      </c>
      <c r="F197" s="10" t="str">
        <f t="shared" si="13"/>
        <v>A1-12-7</v>
      </c>
      <c r="G197" s="14">
        <f t="shared" si="16"/>
        <v>12</v>
      </c>
      <c r="H197" s="14">
        <f t="shared" si="17"/>
        <v>7</v>
      </c>
      <c r="I197" s="4">
        <f t="shared" si="14"/>
        <v>21</v>
      </c>
      <c r="J197" s="2">
        <f t="shared" si="15"/>
        <v>12344500</v>
      </c>
      <c r="K197" s="22">
        <v>1</v>
      </c>
      <c r="N197" t="str">
        <v>A1-12-7</v>
      </c>
      <c r="O197">
        <v>21</v>
      </c>
      <c r="P197" s="19">
        <v>12344500</v>
      </c>
    </row>
    <row r="198" spans="5:16" x14ac:dyDescent="0.25">
      <c r="E198" s="1">
        <f t="shared" si="12"/>
        <v>192</v>
      </c>
      <c r="F198" s="10" t="str">
        <f t="shared" si="13"/>
        <v>A1-12-7.5</v>
      </c>
      <c r="G198" s="14">
        <f t="shared" si="16"/>
        <v>12</v>
      </c>
      <c r="H198" s="14">
        <f t="shared" si="17"/>
        <v>7.5</v>
      </c>
      <c r="I198" s="4">
        <f t="shared" si="14"/>
        <v>22.5</v>
      </c>
      <c r="J198" s="2">
        <f t="shared" si="15"/>
        <v>13026250</v>
      </c>
      <c r="K198" s="22">
        <v>1</v>
      </c>
      <c r="N198" t="str">
        <v>A1-12-7.5</v>
      </c>
      <c r="O198">
        <v>22.5</v>
      </c>
      <c r="P198" s="19">
        <v>13026250</v>
      </c>
    </row>
    <row r="199" spans="5:16" x14ac:dyDescent="0.25">
      <c r="E199" s="1">
        <f t="shared" ref="E199:E262" si="18">ROW()-6</f>
        <v>193</v>
      </c>
      <c r="F199" s="10" t="str">
        <f t="shared" ref="F199:F216" si="19">$C$4&amp;"-"&amp;G199&amp;"-"&amp;H199</f>
        <v>A1-12-8</v>
      </c>
      <c r="G199" s="14">
        <f t="shared" si="16"/>
        <v>12</v>
      </c>
      <c r="H199" s="14">
        <f t="shared" si="17"/>
        <v>8</v>
      </c>
      <c r="I199" s="4">
        <f t="shared" ref="I199:I262" si="20">SUM((G199*H199)/4)</f>
        <v>24</v>
      </c>
      <c r="J199" s="2">
        <f t="shared" ref="J199:J262" si="21">ROUND(SUM(I199*$C$6,$C$5),0)</f>
        <v>13708000</v>
      </c>
      <c r="K199" s="22">
        <v>1</v>
      </c>
      <c r="N199" t="str">
        <v>A1-12-8</v>
      </c>
      <c r="O199">
        <v>24</v>
      </c>
      <c r="P199" s="19">
        <v>13708000</v>
      </c>
    </row>
    <row r="200" spans="5:16" x14ac:dyDescent="0.25">
      <c r="E200" s="1">
        <f t="shared" si="18"/>
        <v>194</v>
      </c>
      <c r="F200" s="10" t="str">
        <f t="shared" si="19"/>
        <v>A1-12-8.5</v>
      </c>
      <c r="G200" s="14">
        <f t="shared" ref="G200:G216" si="22">$G$3+ROUNDDOWN($E199/($I$4+1),0)*0.5</f>
        <v>12</v>
      </c>
      <c r="H200" s="14">
        <f t="shared" ref="H200:H216" si="23">IF(MOD(E200-1,$I$4+1)=0,$H$3,H199+0.5)</f>
        <v>8.5</v>
      </c>
      <c r="I200" s="4">
        <f t="shared" si="20"/>
        <v>25.5</v>
      </c>
      <c r="J200" s="2">
        <f t="shared" si="21"/>
        <v>14389750</v>
      </c>
      <c r="K200" s="22">
        <v>1</v>
      </c>
      <c r="N200" t="str">
        <v>A1-12-8.5</v>
      </c>
      <c r="O200">
        <v>25.5</v>
      </c>
      <c r="P200" s="19">
        <v>14389750</v>
      </c>
    </row>
    <row r="201" spans="5:16" x14ac:dyDescent="0.25">
      <c r="E201" s="1">
        <f t="shared" si="18"/>
        <v>195</v>
      </c>
      <c r="F201" s="10" t="str">
        <f t="shared" si="19"/>
        <v>A1-12-9</v>
      </c>
      <c r="G201" s="14">
        <f t="shared" si="22"/>
        <v>12</v>
      </c>
      <c r="H201" s="14">
        <f t="shared" si="23"/>
        <v>9</v>
      </c>
      <c r="I201" s="4">
        <f t="shared" si="20"/>
        <v>27</v>
      </c>
      <c r="J201" s="2">
        <f t="shared" si="21"/>
        <v>15071500</v>
      </c>
      <c r="K201" s="22">
        <v>1</v>
      </c>
      <c r="N201" t="str">
        <v>A1-12-9</v>
      </c>
      <c r="O201">
        <v>27</v>
      </c>
      <c r="P201" s="19">
        <v>15071500</v>
      </c>
    </row>
    <row r="202" spans="5:16" x14ac:dyDescent="0.25">
      <c r="E202" s="1">
        <f t="shared" si="18"/>
        <v>196</v>
      </c>
      <c r="F202" s="10" t="str">
        <f t="shared" si="19"/>
        <v>A1-12-9.5</v>
      </c>
      <c r="G202" s="14">
        <f t="shared" si="22"/>
        <v>12</v>
      </c>
      <c r="H202" s="14">
        <f t="shared" si="23"/>
        <v>9.5</v>
      </c>
      <c r="I202" s="4">
        <f t="shared" si="20"/>
        <v>28.5</v>
      </c>
      <c r="J202" s="2">
        <f t="shared" si="21"/>
        <v>15753250</v>
      </c>
      <c r="K202" s="22">
        <v>1</v>
      </c>
      <c r="N202" t="str">
        <v>A1-12-9.5</v>
      </c>
      <c r="O202">
        <v>28.5</v>
      </c>
      <c r="P202" s="19">
        <v>15753250</v>
      </c>
    </row>
    <row r="203" spans="5:16" x14ac:dyDescent="0.25">
      <c r="E203" s="1">
        <f t="shared" si="18"/>
        <v>197</v>
      </c>
      <c r="F203" s="10" t="str">
        <f t="shared" si="19"/>
        <v>A1-12-10</v>
      </c>
      <c r="G203" s="14">
        <f t="shared" si="22"/>
        <v>12</v>
      </c>
      <c r="H203" s="14">
        <f t="shared" si="23"/>
        <v>10</v>
      </c>
      <c r="I203" s="4">
        <f t="shared" si="20"/>
        <v>30</v>
      </c>
      <c r="J203" s="2">
        <f t="shared" si="21"/>
        <v>16435000</v>
      </c>
      <c r="K203" s="22">
        <v>1</v>
      </c>
      <c r="N203" t="str">
        <v>A1-12-10</v>
      </c>
      <c r="O203">
        <v>30</v>
      </c>
      <c r="P203" s="19">
        <v>16435000</v>
      </c>
    </row>
    <row r="204" spans="5:16" x14ac:dyDescent="0.25">
      <c r="E204" s="1">
        <f t="shared" si="18"/>
        <v>198</v>
      </c>
      <c r="F204" s="10" t="str">
        <f t="shared" si="19"/>
        <v>A1-12-10.5</v>
      </c>
      <c r="G204" s="14">
        <f t="shared" si="22"/>
        <v>12</v>
      </c>
      <c r="H204" s="14">
        <f t="shared" si="23"/>
        <v>10.5</v>
      </c>
      <c r="I204" s="4">
        <f t="shared" si="20"/>
        <v>31.5</v>
      </c>
      <c r="J204" s="2">
        <f t="shared" si="21"/>
        <v>17116750</v>
      </c>
      <c r="K204" s="22">
        <v>1</v>
      </c>
      <c r="N204" t="str">
        <v>A1-12-10.5</v>
      </c>
      <c r="O204">
        <v>31.5</v>
      </c>
      <c r="P204" s="19">
        <v>17116750</v>
      </c>
    </row>
    <row r="205" spans="5:16" x14ac:dyDescent="0.25">
      <c r="E205" s="1">
        <f t="shared" si="18"/>
        <v>199</v>
      </c>
      <c r="F205" s="10" t="str">
        <f t="shared" si="19"/>
        <v>A1-12-11</v>
      </c>
      <c r="G205" s="14">
        <f t="shared" si="22"/>
        <v>12</v>
      </c>
      <c r="H205" s="14">
        <f t="shared" si="23"/>
        <v>11</v>
      </c>
      <c r="I205" s="4">
        <f t="shared" si="20"/>
        <v>33</v>
      </c>
      <c r="J205" s="2">
        <f t="shared" si="21"/>
        <v>17798500</v>
      </c>
      <c r="K205" s="22">
        <v>1</v>
      </c>
      <c r="N205" t="str">
        <v>A1-12-11</v>
      </c>
      <c r="O205">
        <v>33</v>
      </c>
      <c r="P205" s="19">
        <v>17798500</v>
      </c>
    </row>
    <row r="206" spans="5:16" x14ac:dyDescent="0.25">
      <c r="E206" s="1">
        <f t="shared" si="18"/>
        <v>200</v>
      </c>
      <c r="F206" s="10" t="str">
        <f t="shared" si="19"/>
        <v>A1-12-11.5</v>
      </c>
      <c r="G206" s="14">
        <f t="shared" si="22"/>
        <v>12</v>
      </c>
      <c r="H206" s="14">
        <f t="shared" si="23"/>
        <v>11.5</v>
      </c>
      <c r="I206" s="4">
        <f t="shared" si="20"/>
        <v>34.5</v>
      </c>
      <c r="J206" s="2">
        <f t="shared" si="21"/>
        <v>18480250</v>
      </c>
      <c r="K206" s="22">
        <v>1</v>
      </c>
      <c r="N206" t="str">
        <v>A1-12-11.5</v>
      </c>
      <c r="O206">
        <v>34.5</v>
      </c>
      <c r="P206" s="19">
        <v>18480250</v>
      </c>
    </row>
    <row r="207" spans="5:16" x14ac:dyDescent="0.25">
      <c r="E207" s="1">
        <f t="shared" si="18"/>
        <v>201</v>
      </c>
      <c r="F207" s="10" t="str">
        <f t="shared" si="19"/>
        <v>A1-12-12</v>
      </c>
      <c r="G207" s="14">
        <f t="shared" si="22"/>
        <v>12</v>
      </c>
      <c r="H207" s="14">
        <f t="shared" si="23"/>
        <v>12</v>
      </c>
      <c r="I207" s="4">
        <f t="shared" si="20"/>
        <v>36</v>
      </c>
      <c r="J207" s="2">
        <f t="shared" si="21"/>
        <v>19162000</v>
      </c>
      <c r="K207" s="22">
        <v>1</v>
      </c>
      <c r="N207" t="str">
        <v>A1-12-12</v>
      </c>
      <c r="O207">
        <v>36</v>
      </c>
      <c r="P207" s="19">
        <v>19162000</v>
      </c>
    </row>
    <row r="208" spans="5:16" x14ac:dyDescent="0.25">
      <c r="E208" s="1">
        <f t="shared" si="18"/>
        <v>202</v>
      </c>
      <c r="F208" s="10" t="str">
        <f t="shared" si="19"/>
        <v>A1-12-12.5</v>
      </c>
      <c r="G208" s="14">
        <f t="shared" si="22"/>
        <v>12</v>
      </c>
      <c r="H208" s="14">
        <f t="shared" si="23"/>
        <v>12.5</v>
      </c>
      <c r="I208" s="4">
        <f t="shared" si="20"/>
        <v>37.5</v>
      </c>
      <c r="J208" s="2">
        <f t="shared" si="21"/>
        <v>19843750</v>
      </c>
      <c r="K208" s="22">
        <v>1</v>
      </c>
      <c r="N208" t="str">
        <v>A1-12-12.5</v>
      </c>
      <c r="O208">
        <v>37.5</v>
      </c>
      <c r="P208" s="19">
        <v>19843750</v>
      </c>
    </row>
    <row r="209" spans="5:16" x14ac:dyDescent="0.25">
      <c r="E209" s="1">
        <f t="shared" si="18"/>
        <v>203</v>
      </c>
      <c r="F209" s="10" t="str">
        <f t="shared" si="19"/>
        <v>A1-12-13</v>
      </c>
      <c r="G209" s="14">
        <f t="shared" si="22"/>
        <v>12</v>
      </c>
      <c r="H209" s="14">
        <f t="shared" si="23"/>
        <v>13</v>
      </c>
      <c r="I209" s="4">
        <f t="shared" si="20"/>
        <v>39</v>
      </c>
      <c r="J209" s="2">
        <f t="shared" si="21"/>
        <v>20525500</v>
      </c>
      <c r="K209" s="22">
        <v>1</v>
      </c>
      <c r="N209" t="str">
        <v>A1-12-13</v>
      </c>
      <c r="O209">
        <v>39</v>
      </c>
      <c r="P209" s="19">
        <v>20525500</v>
      </c>
    </row>
    <row r="210" spans="5:16" x14ac:dyDescent="0.25">
      <c r="E210" s="1">
        <f t="shared" si="18"/>
        <v>204</v>
      </c>
      <c r="F210" s="10" t="str">
        <f t="shared" si="19"/>
        <v>A1-12-13.5</v>
      </c>
      <c r="G210" s="14">
        <f t="shared" si="22"/>
        <v>12</v>
      </c>
      <c r="H210" s="14">
        <f t="shared" si="23"/>
        <v>13.5</v>
      </c>
      <c r="I210" s="4">
        <f t="shared" si="20"/>
        <v>40.5</v>
      </c>
      <c r="J210" s="2">
        <f t="shared" si="21"/>
        <v>21207250</v>
      </c>
      <c r="K210" s="22">
        <v>1</v>
      </c>
      <c r="N210" t="str">
        <v>A1-12-13.5</v>
      </c>
      <c r="O210">
        <v>40.5</v>
      </c>
      <c r="P210" s="19">
        <v>21207250</v>
      </c>
    </row>
    <row r="211" spans="5:16" x14ac:dyDescent="0.25">
      <c r="E211" s="1">
        <f t="shared" si="18"/>
        <v>205</v>
      </c>
      <c r="F211" s="10" t="str">
        <f t="shared" si="19"/>
        <v>A1-12-14</v>
      </c>
      <c r="G211" s="14">
        <f t="shared" si="22"/>
        <v>12</v>
      </c>
      <c r="H211" s="14">
        <f t="shared" si="23"/>
        <v>14</v>
      </c>
      <c r="I211" s="4">
        <f t="shared" si="20"/>
        <v>42</v>
      </c>
      <c r="J211" s="2">
        <f t="shared" si="21"/>
        <v>21889000</v>
      </c>
      <c r="K211" s="22">
        <v>1</v>
      </c>
      <c r="N211" t="str">
        <v>A1-12-14</v>
      </c>
      <c r="O211">
        <v>42</v>
      </c>
      <c r="P211" s="19">
        <v>21889000</v>
      </c>
    </row>
    <row r="212" spans="5:16" x14ac:dyDescent="0.25">
      <c r="E212" s="1">
        <f t="shared" si="18"/>
        <v>206</v>
      </c>
      <c r="F212" s="10" t="str">
        <f t="shared" si="19"/>
        <v>A1-12-14.5</v>
      </c>
      <c r="G212" s="14">
        <f t="shared" si="22"/>
        <v>12</v>
      </c>
      <c r="H212" s="14">
        <f t="shared" si="23"/>
        <v>14.5</v>
      </c>
      <c r="I212" s="4">
        <f t="shared" si="20"/>
        <v>43.5</v>
      </c>
      <c r="J212" s="2">
        <f t="shared" si="21"/>
        <v>22570750</v>
      </c>
      <c r="K212" s="22">
        <v>1</v>
      </c>
      <c r="N212" t="str">
        <v>A1-12-14.5</v>
      </c>
      <c r="O212">
        <v>43.5</v>
      </c>
      <c r="P212" s="19">
        <v>22570750</v>
      </c>
    </row>
    <row r="213" spans="5:16" x14ac:dyDescent="0.25">
      <c r="E213" s="1">
        <f t="shared" si="18"/>
        <v>207</v>
      </c>
      <c r="F213" s="10" t="str">
        <f t="shared" si="19"/>
        <v>A1-12-15</v>
      </c>
      <c r="G213" s="14">
        <f t="shared" si="22"/>
        <v>12</v>
      </c>
      <c r="H213" s="14">
        <f t="shared" si="23"/>
        <v>15</v>
      </c>
      <c r="I213" s="4">
        <f t="shared" si="20"/>
        <v>45</v>
      </c>
      <c r="J213" s="2">
        <f t="shared" si="21"/>
        <v>23252500</v>
      </c>
      <c r="K213" s="22">
        <v>1</v>
      </c>
      <c r="N213" t="str">
        <v>A1-12-15</v>
      </c>
      <c r="O213">
        <v>45</v>
      </c>
      <c r="P213" s="19">
        <v>23252500</v>
      </c>
    </row>
    <row r="214" spans="5:16" x14ac:dyDescent="0.25">
      <c r="E214" s="1">
        <f t="shared" si="18"/>
        <v>208</v>
      </c>
      <c r="F214" s="10" t="str">
        <f t="shared" si="19"/>
        <v>A1-12-15.5</v>
      </c>
      <c r="G214" s="14">
        <f t="shared" si="22"/>
        <v>12</v>
      </c>
      <c r="H214" s="14">
        <f t="shared" si="23"/>
        <v>15.5</v>
      </c>
      <c r="I214" s="4">
        <f t="shared" si="20"/>
        <v>46.5</v>
      </c>
      <c r="J214" s="2">
        <f t="shared" si="21"/>
        <v>23934250</v>
      </c>
      <c r="K214" s="22">
        <v>1</v>
      </c>
      <c r="N214" t="str">
        <v>A1-12-15.5</v>
      </c>
      <c r="O214">
        <v>46.5</v>
      </c>
      <c r="P214" s="19">
        <v>23934250</v>
      </c>
    </row>
    <row r="215" spans="5:16" x14ac:dyDescent="0.25">
      <c r="E215" s="1">
        <f t="shared" si="18"/>
        <v>209</v>
      </c>
      <c r="F215" s="10" t="str">
        <f t="shared" si="19"/>
        <v>A1-12-16</v>
      </c>
      <c r="G215" s="14">
        <f t="shared" si="22"/>
        <v>12</v>
      </c>
      <c r="H215" s="14">
        <f t="shared" si="23"/>
        <v>16</v>
      </c>
      <c r="I215" s="4">
        <f t="shared" si="20"/>
        <v>48</v>
      </c>
      <c r="J215" s="2">
        <f t="shared" si="21"/>
        <v>24616000</v>
      </c>
      <c r="K215" s="22">
        <v>1</v>
      </c>
      <c r="N215" t="str">
        <v>A1-12-16</v>
      </c>
      <c r="O215">
        <v>48</v>
      </c>
      <c r="P215" s="19">
        <v>24616000</v>
      </c>
    </row>
    <row r="216" spans="5:16" x14ac:dyDescent="0.25">
      <c r="E216" s="1">
        <f t="shared" si="18"/>
        <v>210</v>
      </c>
      <c r="F216" s="10" t="str">
        <f t="shared" si="19"/>
        <v>A1-12.5-7</v>
      </c>
      <c r="G216" s="14">
        <f t="shared" si="22"/>
        <v>12.5</v>
      </c>
      <c r="H216" s="14">
        <f t="shared" si="23"/>
        <v>7</v>
      </c>
      <c r="I216" s="4">
        <f t="shared" si="20"/>
        <v>21.875</v>
      </c>
      <c r="J216" s="2">
        <f t="shared" si="21"/>
        <v>12742188</v>
      </c>
      <c r="K216" s="22">
        <v>1</v>
      </c>
      <c r="N216" t="str">
        <v>A1-12.5-7</v>
      </c>
      <c r="O216">
        <v>21.875</v>
      </c>
      <c r="P216" s="19">
        <v>12742188</v>
      </c>
    </row>
    <row r="217" spans="5:16" x14ac:dyDescent="0.25">
      <c r="E217" s="1">
        <f t="shared" si="18"/>
        <v>211</v>
      </c>
      <c r="F217" s="10" t="str">
        <f t="shared" ref="F217:F241" si="24">$C$4&amp;"-"&amp;G217&amp;"-"&amp;H217</f>
        <v>A1-12.5-7.5</v>
      </c>
      <c r="G217" s="14">
        <f t="shared" ref="G217:G241" si="25">$G$3+ROUNDDOWN($E216/($I$4+1),0)*0.5</f>
        <v>12.5</v>
      </c>
      <c r="H217" s="14">
        <f t="shared" ref="H217:H241" si="26">IF(MOD(E217-1,$I$4+1)=0,$H$3,H216+0.5)</f>
        <v>7.5</v>
      </c>
      <c r="I217" s="4">
        <f t="shared" si="20"/>
        <v>23.4375</v>
      </c>
      <c r="J217" s="2">
        <f t="shared" si="21"/>
        <v>13452344</v>
      </c>
      <c r="K217" s="22">
        <v>1</v>
      </c>
      <c r="N217" t="str">
        <v>A1-12.5-7.5</v>
      </c>
      <c r="O217">
        <v>23.4375</v>
      </c>
      <c r="P217" s="19">
        <v>13452344</v>
      </c>
    </row>
    <row r="218" spans="5:16" x14ac:dyDescent="0.25">
      <c r="E218" s="1">
        <f t="shared" si="18"/>
        <v>212</v>
      </c>
      <c r="F218" s="10" t="str">
        <f t="shared" si="24"/>
        <v>A1-12.5-8</v>
      </c>
      <c r="G218" s="14">
        <f t="shared" si="25"/>
        <v>12.5</v>
      </c>
      <c r="H218" s="14">
        <f t="shared" si="26"/>
        <v>8</v>
      </c>
      <c r="I218" s="4">
        <f t="shared" si="20"/>
        <v>25</v>
      </c>
      <c r="J218" s="2">
        <f t="shared" si="21"/>
        <v>14162500</v>
      </c>
      <c r="K218" s="22">
        <v>1</v>
      </c>
      <c r="N218" t="str">
        <v>A1-12.5-8</v>
      </c>
      <c r="O218">
        <v>25</v>
      </c>
      <c r="P218" s="19">
        <v>14162500</v>
      </c>
    </row>
    <row r="219" spans="5:16" x14ac:dyDescent="0.25">
      <c r="E219" s="1">
        <f t="shared" si="18"/>
        <v>213</v>
      </c>
      <c r="F219" s="10" t="str">
        <f t="shared" si="24"/>
        <v>A1-12.5-8.5</v>
      </c>
      <c r="G219" s="14">
        <f t="shared" si="25"/>
        <v>12.5</v>
      </c>
      <c r="H219" s="14">
        <f t="shared" si="26"/>
        <v>8.5</v>
      </c>
      <c r="I219" s="4">
        <f t="shared" si="20"/>
        <v>26.5625</v>
      </c>
      <c r="J219" s="2">
        <f t="shared" si="21"/>
        <v>14872656</v>
      </c>
      <c r="K219" s="22">
        <v>1</v>
      </c>
      <c r="N219" t="str">
        <v>A1-12.5-8.5</v>
      </c>
      <c r="O219">
        <v>26.5625</v>
      </c>
      <c r="P219" s="19">
        <v>14872656</v>
      </c>
    </row>
    <row r="220" spans="5:16" x14ac:dyDescent="0.25">
      <c r="E220" s="1">
        <f t="shared" si="18"/>
        <v>214</v>
      </c>
      <c r="F220" s="10" t="str">
        <f t="shared" si="24"/>
        <v>A1-12.5-9</v>
      </c>
      <c r="G220" s="14">
        <f t="shared" si="25"/>
        <v>12.5</v>
      </c>
      <c r="H220" s="14">
        <f t="shared" si="26"/>
        <v>9</v>
      </c>
      <c r="I220" s="4">
        <f t="shared" si="20"/>
        <v>28.125</v>
      </c>
      <c r="J220" s="2">
        <f t="shared" si="21"/>
        <v>15582813</v>
      </c>
      <c r="K220" s="22">
        <v>1</v>
      </c>
      <c r="N220" t="str">
        <v>A1-12.5-9</v>
      </c>
      <c r="O220">
        <v>28.125</v>
      </c>
      <c r="P220" s="19">
        <v>15582813</v>
      </c>
    </row>
    <row r="221" spans="5:16" x14ac:dyDescent="0.25">
      <c r="E221" s="1">
        <f t="shared" si="18"/>
        <v>215</v>
      </c>
      <c r="F221" s="10" t="str">
        <f t="shared" si="24"/>
        <v>A1-12.5-9.5</v>
      </c>
      <c r="G221" s="14">
        <f t="shared" si="25"/>
        <v>12.5</v>
      </c>
      <c r="H221" s="14">
        <f t="shared" si="26"/>
        <v>9.5</v>
      </c>
      <c r="I221" s="4">
        <f t="shared" si="20"/>
        <v>29.6875</v>
      </c>
      <c r="J221" s="2">
        <f t="shared" si="21"/>
        <v>16292969</v>
      </c>
      <c r="K221" s="22">
        <v>1</v>
      </c>
      <c r="N221" t="str">
        <v>A1-12.5-9.5</v>
      </c>
      <c r="O221">
        <v>29.6875</v>
      </c>
      <c r="P221" s="19">
        <v>16292969</v>
      </c>
    </row>
    <row r="222" spans="5:16" x14ac:dyDescent="0.25">
      <c r="E222" s="1">
        <f t="shared" si="18"/>
        <v>216</v>
      </c>
      <c r="F222" s="10" t="str">
        <f t="shared" si="24"/>
        <v>A1-12.5-10</v>
      </c>
      <c r="G222" s="14">
        <f t="shared" si="25"/>
        <v>12.5</v>
      </c>
      <c r="H222" s="14">
        <f t="shared" si="26"/>
        <v>10</v>
      </c>
      <c r="I222" s="4">
        <f t="shared" si="20"/>
        <v>31.25</v>
      </c>
      <c r="J222" s="2">
        <f t="shared" si="21"/>
        <v>17003125</v>
      </c>
      <c r="K222" s="22">
        <v>1</v>
      </c>
      <c r="N222" t="str">
        <v>A1-12.5-10</v>
      </c>
      <c r="O222">
        <v>31.25</v>
      </c>
      <c r="P222" s="19">
        <v>17003125</v>
      </c>
    </row>
    <row r="223" spans="5:16" x14ac:dyDescent="0.25">
      <c r="E223" s="1">
        <f t="shared" si="18"/>
        <v>217</v>
      </c>
      <c r="F223" s="10" t="str">
        <f t="shared" si="24"/>
        <v>A1-12.5-10.5</v>
      </c>
      <c r="G223" s="14">
        <f t="shared" si="25"/>
        <v>12.5</v>
      </c>
      <c r="H223" s="14">
        <f t="shared" si="26"/>
        <v>10.5</v>
      </c>
      <c r="I223" s="4">
        <f t="shared" si="20"/>
        <v>32.8125</v>
      </c>
      <c r="J223" s="2">
        <f t="shared" si="21"/>
        <v>17713281</v>
      </c>
      <c r="K223" s="22">
        <v>1</v>
      </c>
      <c r="N223" t="str">
        <v>A1-12.5-10.5</v>
      </c>
      <c r="O223">
        <v>32.8125</v>
      </c>
      <c r="P223" s="19">
        <v>17713281</v>
      </c>
    </row>
    <row r="224" spans="5:16" x14ac:dyDescent="0.25">
      <c r="E224" s="1">
        <f t="shared" si="18"/>
        <v>218</v>
      </c>
      <c r="F224" s="10" t="str">
        <f t="shared" si="24"/>
        <v>A1-12.5-11</v>
      </c>
      <c r="G224" s="14">
        <f t="shared" si="25"/>
        <v>12.5</v>
      </c>
      <c r="H224" s="14">
        <f t="shared" si="26"/>
        <v>11</v>
      </c>
      <c r="I224" s="4">
        <f t="shared" si="20"/>
        <v>34.375</v>
      </c>
      <c r="J224" s="2">
        <f t="shared" si="21"/>
        <v>18423438</v>
      </c>
      <c r="K224" s="22">
        <v>1</v>
      </c>
      <c r="N224" t="str">
        <v>A1-12.5-11</v>
      </c>
      <c r="O224">
        <v>34.375</v>
      </c>
      <c r="P224" s="19">
        <v>18423438</v>
      </c>
    </row>
    <row r="225" spans="5:16" x14ac:dyDescent="0.25">
      <c r="E225" s="1">
        <f t="shared" si="18"/>
        <v>219</v>
      </c>
      <c r="F225" s="10" t="str">
        <f t="shared" si="24"/>
        <v>A1-12.5-11.5</v>
      </c>
      <c r="G225" s="14">
        <f t="shared" si="25"/>
        <v>12.5</v>
      </c>
      <c r="H225" s="14">
        <f t="shared" si="26"/>
        <v>11.5</v>
      </c>
      <c r="I225" s="4">
        <f t="shared" si="20"/>
        <v>35.9375</v>
      </c>
      <c r="J225" s="2">
        <f t="shared" si="21"/>
        <v>19133594</v>
      </c>
      <c r="K225" s="22">
        <v>1</v>
      </c>
      <c r="N225" t="str">
        <v>A1-12.5-11.5</v>
      </c>
      <c r="O225">
        <v>35.9375</v>
      </c>
      <c r="P225" s="19">
        <v>19133594</v>
      </c>
    </row>
    <row r="226" spans="5:16" x14ac:dyDescent="0.25">
      <c r="E226" s="1">
        <f t="shared" si="18"/>
        <v>220</v>
      </c>
      <c r="F226" s="10" t="str">
        <f t="shared" si="24"/>
        <v>A1-12.5-12</v>
      </c>
      <c r="G226" s="14">
        <f t="shared" si="25"/>
        <v>12.5</v>
      </c>
      <c r="H226" s="14">
        <f t="shared" si="26"/>
        <v>12</v>
      </c>
      <c r="I226" s="4">
        <f t="shared" si="20"/>
        <v>37.5</v>
      </c>
      <c r="J226" s="2">
        <f t="shared" si="21"/>
        <v>19843750</v>
      </c>
      <c r="K226" s="22">
        <v>1</v>
      </c>
      <c r="N226" t="str">
        <v>A1-12.5-12</v>
      </c>
      <c r="O226">
        <v>37.5</v>
      </c>
      <c r="P226" s="19">
        <v>19843750</v>
      </c>
    </row>
    <row r="227" spans="5:16" x14ac:dyDescent="0.25">
      <c r="E227" s="1">
        <f t="shared" si="18"/>
        <v>221</v>
      </c>
      <c r="F227" s="10" t="str">
        <f t="shared" si="24"/>
        <v>A1-12.5-12.5</v>
      </c>
      <c r="G227" s="14">
        <f t="shared" si="25"/>
        <v>12.5</v>
      </c>
      <c r="H227" s="14">
        <f t="shared" si="26"/>
        <v>12.5</v>
      </c>
      <c r="I227" s="4">
        <f t="shared" si="20"/>
        <v>39.0625</v>
      </c>
      <c r="J227" s="2">
        <f t="shared" si="21"/>
        <v>20553906</v>
      </c>
      <c r="K227" s="22">
        <v>1</v>
      </c>
      <c r="N227" t="str">
        <v>A1-12.5-12.5</v>
      </c>
      <c r="O227">
        <v>39.0625</v>
      </c>
      <c r="P227" s="19">
        <v>20553906</v>
      </c>
    </row>
    <row r="228" spans="5:16" x14ac:dyDescent="0.25">
      <c r="E228" s="1">
        <f t="shared" si="18"/>
        <v>222</v>
      </c>
      <c r="F228" s="10" t="str">
        <f t="shared" si="24"/>
        <v>A1-12.5-13</v>
      </c>
      <c r="G228" s="14">
        <f t="shared" si="25"/>
        <v>12.5</v>
      </c>
      <c r="H228" s="14">
        <f t="shared" si="26"/>
        <v>13</v>
      </c>
      <c r="I228" s="4">
        <f t="shared" si="20"/>
        <v>40.625</v>
      </c>
      <c r="J228" s="2">
        <f t="shared" si="21"/>
        <v>21264063</v>
      </c>
      <c r="K228" s="22">
        <v>1</v>
      </c>
      <c r="N228" t="str">
        <v>A1-12.5-13</v>
      </c>
      <c r="O228">
        <v>40.625</v>
      </c>
      <c r="P228" s="19">
        <v>21264063</v>
      </c>
    </row>
    <row r="229" spans="5:16" x14ac:dyDescent="0.25">
      <c r="E229" s="1">
        <f t="shared" si="18"/>
        <v>223</v>
      </c>
      <c r="F229" s="10" t="str">
        <f t="shared" si="24"/>
        <v>A1-12.5-13.5</v>
      </c>
      <c r="G229" s="14">
        <f t="shared" si="25"/>
        <v>12.5</v>
      </c>
      <c r="H229" s="14">
        <f t="shared" si="26"/>
        <v>13.5</v>
      </c>
      <c r="I229" s="4">
        <f t="shared" si="20"/>
        <v>42.1875</v>
      </c>
      <c r="J229" s="2">
        <f t="shared" si="21"/>
        <v>21974219</v>
      </c>
      <c r="K229" s="22">
        <v>1</v>
      </c>
      <c r="N229" t="str">
        <v>A1-12.5-13.5</v>
      </c>
      <c r="O229">
        <v>42.1875</v>
      </c>
      <c r="P229" s="19">
        <v>21974219</v>
      </c>
    </row>
    <row r="230" spans="5:16" x14ac:dyDescent="0.25">
      <c r="E230" s="1">
        <f t="shared" si="18"/>
        <v>224</v>
      </c>
      <c r="F230" s="10" t="str">
        <f t="shared" si="24"/>
        <v>A1-12.5-14</v>
      </c>
      <c r="G230" s="14">
        <f t="shared" si="25"/>
        <v>12.5</v>
      </c>
      <c r="H230" s="14">
        <f t="shared" si="26"/>
        <v>14</v>
      </c>
      <c r="I230" s="4">
        <f t="shared" si="20"/>
        <v>43.75</v>
      </c>
      <c r="J230" s="2">
        <f t="shared" si="21"/>
        <v>22684375</v>
      </c>
      <c r="K230" s="22">
        <v>1</v>
      </c>
      <c r="N230" t="str">
        <v>A1-12.5-14</v>
      </c>
      <c r="O230">
        <v>43.75</v>
      </c>
      <c r="P230" s="19">
        <v>22684375</v>
      </c>
    </row>
    <row r="231" spans="5:16" x14ac:dyDescent="0.25">
      <c r="E231" s="1">
        <f t="shared" si="18"/>
        <v>225</v>
      </c>
      <c r="F231" s="10" t="str">
        <f t="shared" si="24"/>
        <v>A1-12.5-14.5</v>
      </c>
      <c r="G231" s="14">
        <f t="shared" si="25"/>
        <v>12.5</v>
      </c>
      <c r="H231" s="14">
        <f t="shared" si="26"/>
        <v>14.5</v>
      </c>
      <c r="I231" s="4">
        <f t="shared" si="20"/>
        <v>45.3125</v>
      </c>
      <c r="J231" s="2">
        <f t="shared" si="21"/>
        <v>23394531</v>
      </c>
      <c r="K231" s="22">
        <v>1</v>
      </c>
      <c r="N231" t="str">
        <v>A1-12.5-14.5</v>
      </c>
      <c r="O231">
        <v>45.3125</v>
      </c>
      <c r="P231" s="19">
        <v>23394531</v>
      </c>
    </row>
    <row r="232" spans="5:16" x14ac:dyDescent="0.25">
      <c r="E232" s="1">
        <f t="shared" si="18"/>
        <v>226</v>
      </c>
      <c r="F232" s="10" t="str">
        <f t="shared" si="24"/>
        <v>A1-12.5-15</v>
      </c>
      <c r="G232" s="14">
        <f t="shared" si="25"/>
        <v>12.5</v>
      </c>
      <c r="H232" s="14">
        <f t="shared" si="26"/>
        <v>15</v>
      </c>
      <c r="I232" s="4">
        <f t="shared" si="20"/>
        <v>46.875</v>
      </c>
      <c r="J232" s="2">
        <f t="shared" si="21"/>
        <v>24104688</v>
      </c>
      <c r="K232" s="22">
        <v>1</v>
      </c>
      <c r="N232" t="str">
        <v>A1-12.5-15</v>
      </c>
      <c r="O232">
        <v>46.875</v>
      </c>
      <c r="P232" s="19">
        <v>24104688</v>
      </c>
    </row>
    <row r="233" spans="5:16" x14ac:dyDescent="0.25">
      <c r="E233" s="1">
        <f t="shared" si="18"/>
        <v>227</v>
      </c>
      <c r="F233" s="10" t="str">
        <f t="shared" si="24"/>
        <v>A1-12.5-15.5</v>
      </c>
      <c r="G233" s="14">
        <f t="shared" si="25"/>
        <v>12.5</v>
      </c>
      <c r="H233" s="14">
        <f t="shared" si="26"/>
        <v>15.5</v>
      </c>
      <c r="I233" s="4">
        <f t="shared" si="20"/>
        <v>48.4375</v>
      </c>
      <c r="J233" s="2">
        <f t="shared" si="21"/>
        <v>24814844</v>
      </c>
      <c r="K233" s="22">
        <v>1</v>
      </c>
      <c r="N233" t="str">
        <v>A1-12.5-15.5</v>
      </c>
      <c r="O233">
        <v>48.4375</v>
      </c>
      <c r="P233" s="19">
        <v>24814844</v>
      </c>
    </row>
    <row r="234" spans="5:16" x14ac:dyDescent="0.25">
      <c r="E234" s="1">
        <f t="shared" si="18"/>
        <v>228</v>
      </c>
      <c r="F234" s="10" t="str">
        <f t="shared" si="24"/>
        <v>A1-12.5-16</v>
      </c>
      <c r="G234" s="14">
        <f t="shared" si="25"/>
        <v>12.5</v>
      </c>
      <c r="H234" s="14">
        <f t="shared" si="26"/>
        <v>16</v>
      </c>
      <c r="I234" s="4">
        <f t="shared" si="20"/>
        <v>50</v>
      </c>
      <c r="J234" s="2">
        <f t="shared" si="21"/>
        <v>25525000</v>
      </c>
      <c r="K234" s="22">
        <v>1</v>
      </c>
      <c r="N234" t="str">
        <v>A1-12.5-16</v>
      </c>
      <c r="O234">
        <v>50</v>
      </c>
      <c r="P234" s="19">
        <v>25525000</v>
      </c>
    </row>
    <row r="235" spans="5:16" x14ac:dyDescent="0.25">
      <c r="E235" s="1">
        <f t="shared" si="18"/>
        <v>229</v>
      </c>
      <c r="F235" s="10" t="str">
        <f t="shared" si="24"/>
        <v>A1-13-7</v>
      </c>
      <c r="G235" s="14">
        <f t="shared" si="25"/>
        <v>13</v>
      </c>
      <c r="H235" s="14">
        <f t="shared" si="26"/>
        <v>7</v>
      </c>
      <c r="I235" s="4">
        <f t="shared" si="20"/>
        <v>22.75</v>
      </c>
      <c r="J235" s="2">
        <f t="shared" si="21"/>
        <v>13139875</v>
      </c>
      <c r="K235" s="22">
        <v>1</v>
      </c>
      <c r="N235" t="str">
        <v>A1-13-7</v>
      </c>
      <c r="O235">
        <v>22.75</v>
      </c>
      <c r="P235" s="19">
        <v>13139875</v>
      </c>
    </row>
    <row r="236" spans="5:16" x14ac:dyDescent="0.25">
      <c r="E236" s="1">
        <f t="shared" si="18"/>
        <v>230</v>
      </c>
      <c r="F236" s="10" t="str">
        <f t="shared" si="24"/>
        <v>A1-13-7.5</v>
      </c>
      <c r="G236" s="14">
        <f t="shared" si="25"/>
        <v>13</v>
      </c>
      <c r="H236" s="14">
        <f t="shared" si="26"/>
        <v>7.5</v>
      </c>
      <c r="I236" s="4">
        <f t="shared" si="20"/>
        <v>24.375</v>
      </c>
      <c r="J236" s="2">
        <f t="shared" si="21"/>
        <v>13878438</v>
      </c>
      <c r="K236" s="22">
        <v>1</v>
      </c>
      <c r="N236" t="str">
        <v>A1-13-7.5</v>
      </c>
      <c r="O236">
        <v>24.375</v>
      </c>
      <c r="P236" s="19">
        <v>13878438</v>
      </c>
    </row>
    <row r="237" spans="5:16" x14ac:dyDescent="0.25">
      <c r="E237" s="1">
        <f t="shared" si="18"/>
        <v>231</v>
      </c>
      <c r="F237" s="10" t="str">
        <f t="shared" si="24"/>
        <v>A1-13-8</v>
      </c>
      <c r="G237" s="14">
        <f t="shared" si="25"/>
        <v>13</v>
      </c>
      <c r="H237" s="14">
        <f t="shared" si="26"/>
        <v>8</v>
      </c>
      <c r="I237" s="4">
        <f t="shared" si="20"/>
        <v>26</v>
      </c>
      <c r="J237" s="2">
        <f t="shared" si="21"/>
        <v>14617000</v>
      </c>
      <c r="K237" s="22">
        <v>1</v>
      </c>
      <c r="N237" t="str">
        <v>A1-13-8</v>
      </c>
      <c r="O237">
        <v>26</v>
      </c>
      <c r="P237" s="19">
        <v>14617000</v>
      </c>
    </row>
    <row r="238" spans="5:16" x14ac:dyDescent="0.25">
      <c r="E238" s="1">
        <f t="shared" si="18"/>
        <v>232</v>
      </c>
      <c r="F238" s="10" t="str">
        <f t="shared" si="24"/>
        <v>A1-13-8.5</v>
      </c>
      <c r="G238" s="14">
        <f t="shared" si="25"/>
        <v>13</v>
      </c>
      <c r="H238" s="14">
        <f t="shared" si="26"/>
        <v>8.5</v>
      </c>
      <c r="I238" s="4">
        <f t="shared" si="20"/>
        <v>27.625</v>
      </c>
      <c r="J238" s="2">
        <f t="shared" si="21"/>
        <v>15355563</v>
      </c>
      <c r="K238" s="22">
        <v>1</v>
      </c>
      <c r="N238" t="str">
        <v>A1-13-8.5</v>
      </c>
      <c r="O238">
        <v>27.625</v>
      </c>
      <c r="P238" s="19">
        <v>15355563</v>
      </c>
    </row>
    <row r="239" spans="5:16" x14ac:dyDescent="0.25">
      <c r="E239" s="1">
        <f t="shared" si="18"/>
        <v>233</v>
      </c>
      <c r="F239" s="10" t="str">
        <f t="shared" si="24"/>
        <v>A1-13-9</v>
      </c>
      <c r="G239" s="14">
        <f t="shared" si="25"/>
        <v>13</v>
      </c>
      <c r="H239" s="14">
        <f t="shared" si="26"/>
        <v>9</v>
      </c>
      <c r="I239" s="4">
        <f t="shared" si="20"/>
        <v>29.25</v>
      </c>
      <c r="J239" s="2">
        <f t="shared" si="21"/>
        <v>16094125</v>
      </c>
      <c r="K239" s="22">
        <v>1</v>
      </c>
      <c r="N239" t="str">
        <v>A1-13-9</v>
      </c>
      <c r="O239">
        <v>29.25</v>
      </c>
      <c r="P239" s="19">
        <v>16094125</v>
      </c>
    </row>
    <row r="240" spans="5:16" x14ac:dyDescent="0.25">
      <c r="E240" s="1">
        <f t="shared" si="18"/>
        <v>234</v>
      </c>
      <c r="F240" s="10" t="str">
        <f t="shared" si="24"/>
        <v>A1-13-9.5</v>
      </c>
      <c r="G240" s="14">
        <f t="shared" si="25"/>
        <v>13</v>
      </c>
      <c r="H240" s="14">
        <f t="shared" si="26"/>
        <v>9.5</v>
      </c>
      <c r="I240" s="4">
        <f t="shared" si="20"/>
        <v>30.875</v>
      </c>
      <c r="J240" s="2">
        <f t="shared" si="21"/>
        <v>16832688</v>
      </c>
      <c r="K240" s="22">
        <v>1</v>
      </c>
      <c r="N240" t="str">
        <v>A1-13-9.5</v>
      </c>
      <c r="O240">
        <v>30.875</v>
      </c>
      <c r="P240" s="19">
        <v>16832688</v>
      </c>
    </row>
    <row r="241" spans="5:16" x14ac:dyDescent="0.25">
      <c r="E241" s="1">
        <f t="shared" si="18"/>
        <v>235</v>
      </c>
      <c r="F241" s="10" t="str">
        <f t="shared" si="24"/>
        <v>A1-13-10</v>
      </c>
      <c r="G241" s="14">
        <f t="shared" si="25"/>
        <v>13</v>
      </c>
      <c r="H241" s="14">
        <f t="shared" si="26"/>
        <v>10</v>
      </c>
      <c r="I241" s="4">
        <f t="shared" si="20"/>
        <v>32.5</v>
      </c>
      <c r="J241" s="2">
        <f t="shared" si="21"/>
        <v>17571250</v>
      </c>
      <c r="K241" s="22">
        <v>1</v>
      </c>
      <c r="N241" t="str">
        <v>A1-13-10</v>
      </c>
      <c r="O241">
        <v>32.5</v>
      </c>
      <c r="P241" s="19">
        <v>17571250</v>
      </c>
    </row>
    <row r="242" spans="5:16" x14ac:dyDescent="0.25">
      <c r="E242" s="1">
        <f t="shared" si="18"/>
        <v>236</v>
      </c>
      <c r="F242" s="10" t="str">
        <f>$C$4&amp;"-"&amp;G242&amp;"-"&amp;H242</f>
        <v>A1-13-10.5</v>
      </c>
      <c r="G242" s="14">
        <f>$G$3+ROUNDDOWN($E241/($I$4+1),0)*0.5</f>
        <v>13</v>
      </c>
      <c r="H242" s="14">
        <f>IF(MOD(E242-1,$I$4+1)=0,$H$3,H241+0.5)</f>
        <v>10.5</v>
      </c>
      <c r="I242" s="4">
        <f t="shared" si="20"/>
        <v>34.125</v>
      </c>
      <c r="J242" s="2">
        <f t="shared" si="21"/>
        <v>18309813</v>
      </c>
      <c r="K242" s="22">
        <v>1</v>
      </c>
      <c r="N242" t="str">
        <v>A1-13-10.5</v>
      </c>
      <c r="O242">
        <v>34.125</v>
      </c>
      <c r="P242" s="19">
        <v>18309813</v>
      </c>
    </row>
    <row r="243" spans="5:16" x14ac:dyDescent="0.25">
      <c r="E243" s="1">
        <f t="shared" si="18"/>
        <v>237</v>
      </c>
      <c r="F243" s="10" t="str">
        <f t="shared" ref="F243:F257" si="27">$C$4&amp;"-"&amp;G243&amp;"-"&amp;H243</f>
        <v>A1-13-11</v>
      </c>
      <c r="G243" s="14">
        <f t="shared" ref="G243:G257" si="28">$G$3+ROUNDDOWN($E242/($I$4+1),0)*0.5</f>
        <v>13</v>
      </c>
      <c r="H243" s="14">
        <f t="shared" ref="H243:H257" si="29">IF(MOD(E243-1,$I$4+1)=0,$H$3,H242+0.5)</f>
        <v>11</v>
      </c>
      <c r="I243" s="4">
        <f t="shared" si="20"/>
        <v>35.75</v>
      </c>
      <c r="J243" s="2">
        <f t="shared" si="21"/>
        <v>19048375</v>
      </c>
      <c r="K243" s="22">
        <v>1</v>
      </c>
      <c r="N243" t="str">
        <v>A1-13-11</v>
      </c>
      <c r="O243">
        <v>35.75</v>
      </c>
      <c r="P243" s="19">
        <v>19048375</v>
      </c>
    </row>
    <row r="244" spans="5:16" x14ac:dyDescent="0.25">
      <c r="E244" s="1">
        <f t="shared" si="18"/>
        <v>238</v>
      </c>
      <c r="F244" s="10" t="str">
        <f t="shared" si="27"/>
        <v>A1-13-11.5</v>
      </c>
      <c r="G244" s="14">
        <f t="shared" si="28"/>
        <v>13</v>
      </c>
      <c r="H244" s="14">
        <f t="shared" si="29"/>
        <v>11.5</v>
      </c>
      <c r="I244" s="4">
        <f t="shared" si="20"/>
        <v>37.375</v>
      </c>
      <c r="J244" s="2">
        <f t="shared" si="21"/>
        <v>19786938</v>
      </c>
      <c r="K244" s="22">
        <v>1</v>
      </c>
      <c r="N244" t="str">
        <v>A1-13-11.5</v>
      </c>
      <c r="O244">
        <v>37.375</v>
      </c>
      <c r="P244" s="19">
        <v>19786938</v>
      </c>
    </row>
    <row r="245" spans="5:16" x14ac:dyDescent="0.25">
      <c r="E245" s="1">
        <f t="shared" si="18"/>
        <v>239</v>
      </c>
      <c r="F245" s="10" t="str">
        <f t="shared" si="27"/>
        <v>A1-13-12</v>
      </c>
      <c r="G245" s="14">
        <f t="shared" si="28"/>
        <v>13</v>
      </c>
      <c r="H245" s="14">
        <f t="shared" si="29"/>
        <v>12</v>
      </c>
      <c r="I245" s="4">
        <f t="shared" si="20"/>
        <v>39</v>
      </c>
      <c r="J245" s="2">
        <f t="shared" si="21"/>
        <v>20525500</v>
      </c>
      <c r="K245" s="22">
        <v>1</v>
      </c>
      <c r="N245" t="str">
        <v>A1-13-12</v>
      </c>
      <c r="O245">
        <v>39</v>
      </c>
      <c r="P245" s="19">
        <v>20525500</v>
      </c>
    </row>
    <row r="246" spans="5:16" x14ac:dyDescent="0.25">
      <c r="E246" s="1">
        <f t="shared" si="18"/>
        <v>240</v>
      </c>
      <c r="F246" s="10" t="str">
        <f t="shared" si="27"/>
        <v>A1-13-12.5</v>
      </c>
      <c r="G246" s="14">
        <f t="shared" si="28"/>
        <v>13</v>
      </c>
      <c r="H246" s="14">
        <f t="shared" si="29"/>
        <v>12.5</v>
      </c>
      <c r="I246" s="4">
        <f t="shared" si="20"/>
        <v>40.625</v>
      </c>
      <c r="J246" s="2">
        <f t="shared" si="21"/>
        <v>21264063</v>
      </c>
      <c r="K246" s="22">
        <v>1</v>
      </c>
      <c r="N246" t="str">
        <v>A1-13-12.5</v>
      </c>
      <c r="O246">
        <v>40.625</v>
      </c>
      <c r="P246" s="19">
        <v>21264063</v>
      </c>
    </row>
    <row r="247" spans="5:16" x14ac:dyDescent="0.25">
      <c r="E247" s="1">
        <f t="shared" si="18"/>
        <v>241</v>
      </c>
      <c r="F247" s="10" t="str">
        <f t="shared" si="27"/>
        <v>A1-13-13</v>
      </c>
      <c r="G247" s="14">
        <f t="shared" si="28"/>
        <v>13</v>
      </c>
      <c r="H247" s="14">
        <f t="shared" si="29"/>
        <v>13</v>
      </c>
      <c r="I247" s="4">
        <f t="shared" si="20"/>
        <v>42.25</v>
      </c>
      <c r="J247" s="2">
        <f t="shared" si="21"/>
        <v>22002625</v>
      </c>
      <c r="K247" s="22">
        <v>1</v>
      </c>
      <c r="N247" t="str">
        <v>A1-13-13</v>
      </c>
      <c r="O247">
        <v>42.25</v>
      </c>
      <c r="P247" s="19">
        <v>22002625</v>
      </c>
    </row>
    <row r="248" spans="5:16" x14ac:dyDescent="0.25">
      <c r="E248" s="1">
        <f t="shared" si="18"/>
        <v>242</v>
      </c>
      <c r="F248" s="10" t="str">
        <f t="shared" si="27"/>
        <v>A1-13-13.5</v>
      </c>
      <c r="G248" s="14">
        <f t="shared" si="28"/>
        <v>13</v>
      </c>
      <c r="H248" s="14">
        <f t="shared" si="29"/>
        <v>13.5</v>
      </c>
      <c r="I248" s="4">
        <f t="shared" si="20"/>
        <v>43.875</v>
      </c>
      <c r="J248" s="2">
        <f t="shared" si="21"/>
        <v>22741188</v>
      </c>
      <c r="K248" s="22">
        <v>1</v>
      </c>
      <c r="N248" t="str">
        <v>A1-13-13.5</v>
      </c>
      <c r="O248">
        <v>43.875</v>
      </c>
      <c r="P248" s="19">
        <v>22741188</v>
      </c>
    </row>
    <row r="249" spans="5:16" x14ac:dyDescent="0.25">
      <c r="E249" s="1">
        <f t="shared" si="18"/>
        <v>243</v>
      </c>
      <c r="F249" s="10" t="str">
        <f t="shared" si="27"/>
        <v>A1-13-14</v>
      </c>
      <c r="G249" s="14">
        <f t="shared" si="28"/>
        <v>13</v>
      </c>
      <c r="H249" s="14">
        <f t="shared" si="29"/>
        <v>14</v>
      </c>
      <c r="I249" s="4">
        <f t="shared" si="20"/>
        <v>45.5</v>
      </c>
      <c r="J249" s="2">
        <f t="shared" si="21"/>
        <v>23479750</v>
      </c>
      <c r="K249" s="22">
        <v>1</v>
      </c>
      <c r="N249" t="str">
        <v>A1-13-14</v>
      </c>
      <c r="O249">
        <v>45.5</v>
      </c>
      <c r="P249" s="19">
        <v>23479750</v>
      </c>
    </row>
    <row r="250" spans="5:16" x14ac:dyDescent="0.25">
      <c r="E250" s="1">
        <f t="shared" si="18"/>
        <v>244</v>
      </c>
      <c r="F250" s="10" t="str">
        <f t="shared" si="27"/>
        <v>A1-13-14.5</v>
      </c>
      <c r="G250" s="14">
        <f t="shared" si="28"/>
        <v>13</v>
      </c>
      <c r="H250" s="14">
        <f t="shared" si="29"/>
        <v>14.5</v>
      </c>
      <c r="I250" s="4">
        <f t="shared" si="20"/>
        <v>47.125</v>
      </c>
      <c r="J250" s="2">
        <f t="shared" si="21"/>
        <v>24218313</v>
      </c>
      <c r="K250" s="22">
        <v>1</v>
      </c>
      <c r="N250" t="str">
        <v>A1-13-14.5</v>
      </c>
      <c r="O250">
        <v>47.125</v>
      </c>
      <c r="P250" s="19">
        <v>24218313</v>
      </c>
    </row>
    <row r="251" spans="5:16" x14ac:dyDescent="0.25">
      <c r="E251" s="1">
        <f t="shared" si="18"/>
        <v>245</v>
      </c>
      <c r="F251" s="10" t="str">
        <f t="shared" si="27"/>
        <v>A1-13-15</v>
      </c>
      <c r="G251" s="14">
        <f t="shared" si="28"/>
        <v>13</v>
      </c>
      <c r="H251" s="14">
        <f t="shared" si="29"/>
        <v>15</v>
      </c>
      <c r="I251" s="4">
        <f t="shared" si="20"/>
        <v>48.75</v>
      </c>
      <c r="J251" s="2">
        <f t="shared" si="21"/>
        <v>24956875</v>
      </c>
      <c r="K251" s="22">
        <v>1</v>
      </c>
      <c r="N251" t="str">
        <v>A1-13-15</v>
      </c>
      <c r="O251">
        <v>48.75</v>
      </c>
      <c r="P251" s="19">
        <v>24956875</v>
      </c>
    </row>
    <row r="252" spans="5:16" x14ac:dyDescent="0.25">
      <c r="E252" s="1">
        <f t="shared" si="18"/>
        <v>246</v>
      </c>
      <c r="F252" s="10" t="str">
        <f t="shared" si="27"/>
        <v>A1-13-15.5</v>
      </c>
      <c r="G252" s="14">
        <f t="shared" si="28"/>
        <v>13</v>
      </c>
      <c r="H252" s="14">
        <f t="shared" si="29"/>
        <v>15.5</v>
      </c>
      <c r="I252" s="4">
        <f t="shared" si="20"/>
        <v>50.375</v>
      </c>
      <c r="J252" s="2">
        <f t="shared" si="21"/>
        <v>25695438</v>
      </c>
      <c r="K252" s="22">
        <v>1</v>
      </c>
      <c r="N252" t="str">
        <v>A1-13-15.5</v>
      </c>
      <c r="O252">
        <v>50.375</v>
      </c>
      <c r="P252" s="19">
        <v>25695438</v>
      </c>
    </row>
    <row r="253" spans="5:16" x14ac:dyDescent="0.25">
      <c r="E253" s="1">
        <f t="shared" si="18"/>
        <v>247</v>
      </c>
      <c r="F253" s="10" t="str">
        <f t="shared" si="27"/>
        <v>A1-13-16</v>
      </c>
      <c r="G253" s="14">
        <f t="shared" si="28"/>
        <v>13</v>
      </c>
      <c r="H253" s="14">
        <f t="shared" si="29"/>
        <v>16</v>
      </c>
      <c r="I253" s="4">
        <f t="shared" si="20"/>
        <v>52</v>
      </c>
      <c r="J253" s="2">
        <f t="shared" si="21"/>
        <v>26434000</v>
      </c>
      <c r="K253" s="22">
        <v>1</v>
      </c>
      <c r="N253" t="str">
        <v>A1-13-16</v>
      </c>
      <c r="O253">
        <v>52</v>
      </c>
      <c r="P253" s="19">
        <v>26434000</v>
      </c>
    </row>
    <row r="254" spans="5:16" x14ac:dyDescent="0.25">
      <c r="E254" s="1">
        <f t="shared" si="18"/>
        <v>248</v>
      </c>
      <c r="F254" s="10" t="str">
        <f t="shared" si="27"/>
        <v>A1-13.5-7</v>
      </c>
      <c r="G254" s="14">
        <f t="shared" si="28"/>
        <v>13.5</v>
      </c>
      <c r="H254" s="14">
        <f t="shared" si="29"/>
        <v>7</v>
      </c>
      <c r="I254" s="4">
        <f t="shared" si="20"/>
        <v>23.625</v>
      </c>
      <c r="J254" s="2">
        <f t="shared" si="21"/>
        <v>13537563</v>
      </c>
      <c r="K254" s="22">
        <v>1</v>
      </c>
      <c r="N254" t="str">
        <v>A1-13.5-7</v>
      </c>
      <c r="O254">
        <v>23.625</v>
      </c>
      <c r="P254" s="19">
        <v>13537563</v>
      </c>
    </row>
    <row r="255" spans="5:16" x14ac:dyDescent="0.25">
      <c r="E255" s="1">
        <f t="shared" si="18"/>
        <v>249</v>
      </c>
      <c r="F255" s="10" t="str">
        <f t="shared" si="27"/>
        <v>A1-13.5-7.5</v>
      </c>
      <c r="G255" s="14">
        <f t="shared" si="28"/>
        <v>13.5</v>
      </c>
      <c r="H255" s="14">
        <f t="shared" si="29"/>
        <v>7.5</v>
      </c>
      <c r="I255" s="4">
        <f t="shared" si="20"/>
        <v>25.3125</v>
      </c>
      <c r="J255" s="2">
        <f t="shared" si="21"/>
        <v>14304531</v>
      </c>
      <c r="K255" s="22">
        <v>1</v>
      </c>
      <c r="N255" t="str">
        <v>A1-13.5-7.5</v>
      </c>
      <c r="O255">
        <v>25.3125</v>
      </c>
      <c r="P255" s="19">
        <v>14304531</v>
      </c>
    </row>
    <row r="256" spans="5:16" x14ac:dyDescent="0.25">
      <c r="E256" s="1">
        <f t="shared" si="18"/>
        <v>250</v>
      </c>
      <c r="F256" s="10" t="str">
        <f t="shared" si="27"/>
        <v>A1-13.5-8</v>
      </c>
      <c r="G256" s="14">
        <f t="shared" si="28"/>
        <v>13.5</v>
      </c>
      <c r="H256" s="14">
        <f t="shared" si="29"/>
        <v>8</v>
      </c>
      <c r="I256" s="4">
        <f t="shared" si="20"/>
        <v>27</v>
      </c>
      <c r="J256" s="2">
        <f t="shared" si="21"/>
        <v>15071500</v>
      </c>
      <c r="K256" s="22">
        <v>1</v>
      </c>
      <c r="N256" t="str">
        <v>A1-13.5-8</v>
      </c>
      <c r="O256">
        <v>27</v>
      </c>
      <c r="P256" s="19">
        <v>15071500</v>
      </c>
    </row>
    <row r="257" spans="5:16" x14ac:dyDescent="0.25">
      <c r="E257" s="1">
        <f t="shared" si="18"/>
        <v>251</v>
      </c>
      <c r="F257" s="10" t="str">
        <f t="shared" si="27"/>
        <v>A1-13.5-8.5</v>
      </c>
      <c r="G257" s="14">
        <f t="shared" si="28"/>
        <v>13.5</v>
      </c>
      <c r="H257" s="14">
        <f t="shared" si="29"/>
        <v>8.5</v>
      </c>
      <c r="I257" s="4">
        <f t="shared" si="20"/>
        <v>28.6875</v>
      </c>
      <c r="J257" s="2">
        <f t="shared" si="21"/>
        <v>15838469</v>
      </c>
      <c r="K257" s="22">
        <v>1</v>
      </c>
      <c r="N257" t="str">
        <v>A1-13.5-8.5</v>
      </c>
      <c r="O257">
        <v>28.6875</v>
      </c>
      <c r="P257" s="19">
        <v>15838469</v>
      </c>
    </row>
    <row r="258" spans="5:16" x14ac:dyDescent="0.25">
      <c r="E258" s="1">
        <f t="shared" si="18"/>
        <v>252</v>
      </c>
      <c r="F258" s="10" t="str">
        <f>$C$4&amp;"-"&amp;G258&amp;"-"&amp;H258</f>
        <v>A1-13.5-9</v>
      </c>
      <c r="G258" s="14">
        <f>$G$3+ROUNDDOWN($E257/($I$4+1),0)*0.5</f>
        <v>13.5</v>
      </c>
      <c r="H258" s="14">
        <f>IF(MOD(E258-1,$I$4+1)=0,$H$3,H257+0.5)</f>
        <v>9</v>
      </c>
      <c r="I258" s="4">
        <f t="shared" si="20"/>
        <v>30.375</v>
      </c>
      <c r="J258" s="2">
        <f t="shared" si="21"/>
        <v>16605438</v>
      </c>
      <c r="K258" s="22">
        <v>1</v>
      </c>
      <c r="N258" t="str">
        <v>A1-13.5-9</v>
      </c>
      <c r="O258">
        <v>30.375</v>
      </c>
      <c r="P258" s="19">
        <v>16605438</v>
      </c>
    </row>
    <row r="259" spans="5:16" x14ac:dyDescent="0.25">
      <c r="E259" s="1">
        <f t="shared" si="18"/>
        <v>253</v>
      </c>
      <c r="F259" s="10" t="str">
        <f t="shared" ref="F259:F272" si="30">$C$4&amp;"-"&amp;G259&amp;"-"&amp;H259</f>
        <v>A1-13.5-9.5</v>
      </c>
      <c r="G259" s="14">
        <f t="shared" ref="G259:G272" si="31">$G$3+ROUNDDOWN($E258/($I$4+1),0)*0.5</f>
        <v>13.5</v>
      </c>
      <c r="H259" s="14">
        <f t="shared" ref="H259:H272" si="32">IF(MOD(E259-1,$I$4+1)=0,$H$3,H258+0.5)</f>
        <v>9.5</v>
      </c>
      <c r="I259" s="4">
        <f t="shared" si="20"/>
        <v>32.0625</v>
      </c>
      <c r="J259" s="2">
        <f t="shared" si="21"/>
        <v>17372406</v>
      </c>
      <c r="K259" s="22">
        <v>1</v>
      </c>
      <c r="N259" t="str">
        <v>A1-13.5-9.5</v>
      </c>
      <c r="O259">
        <v>32.0625</v>
      </c>
      <c r="P259" s="19">
        <v>17372406</v>
      </c>
    </row>
    <row r="260" spans="5:16" x14ac:dyDescent="0.25">
      <c r="E260" s="1">
        <f t="shared" si="18"/>
        <v>254</v>
      </c>
      <c r="F260" s="10" t="str">
        <f t="shared" si="30"/>
        <v>A1-13.5-10</v>
      </c>
      <c r="G260" s="14">
        <f t="shared" si="31"/>
        <v>13.5</v>
      </c>
      <c r="H260" s="14">
        <f t="shared" si="32"/>
        <v>10</v>
      </c>
      <c r="I260" s="4">
        <f t="shared" si="20"/>
        <v>33.75</v>
      </c>
      <c r="J260" s="2">
        <f t="shared" si="21"/>
        <v>18139375</v>
      </c>
      <c r="K260" s="22">
        <v>1</v>
      </c>
      <c r="N260" t="str">
        <v>A1-13.5-10</v>
      </c>
      <c r="O260">
        <v>33.75</v>
      </c>
      <c r="P260" s="19">
        <v>18139375</v>
      </c>
    </row>
    <row r="261" spans="5:16" x14ac:dyDescent="0.25">
      <c r="E261" s="1">
        <f t="shared" si="18"/>
        <v>255</v>
      </c>
      <c r="F261" s="10" t="str">
        <f t="shared" si="30"/>
        <v>A1-13.5-10.5</v>
      </c>
      <c r="G261" s="14">
        <f t="shared" si="31"/>
        <v>13.5</v>
      </c>
      <c r="H261" s="14">
        <f t="shared" si="32"/>
        <v>10.5</v>
      </c>
      <c r="I261" s="4">
        <f t="shared" si="20"/>
        <v>35.4375</v>
      </c>
      <c r="J261" s="2">
        <f t="shared" si="21"/>
        <v>18906344</v>
      </c>
      <c r="K261" s="22">
        <v>1</v>
      </c>
      <c r="N261" t="str">
        <v>A1-13.5-10.5</v>
      </c>
      <c r="O261">
        <v>35.4375</v>
      </c>
      <c r="P261" s="19">
        <v>18906344</v>
      </c>
    </row>
    <row r="262" spans="5:16" x14ac:dyDescent="0.25">
      <c r="E262" s="1">
        <f t="shared" si="18"/>
        <v>256</v>
      </c>
      <c r="F262" s="10" t="str">
        <f t="shared" si="30"/>
        <v>A1-13.5-11</v>
      </c>
      <c r="G262" s="14">
        <f t="shared" si="31"/>
        <v>13.5</v>
      </c>
      <c r="H262" s="14">
        <f t="shared" si="32"/>
        <v>11</v>
      </c>
      <c r="I262" s="4">
        <f t="shared" si="20"/>
        <v>37.125</v>
      </c>
      <c r="J262" s="2">
        <f t="shared" si="21"/>
        <v>19673313</v>
      </c>
      <c r="K262" s="22">
        <v>1</v>
      </c>
      <c r="N262" t="str">
        <v>A1-13.5-11</v>
      </c>
      <c r="O262">
        <v>37.125</v>
      </c>
      <c r="P262" s="19">
        <v>19673313</v>
      </c>
    </row>
    <row r="263" spans="5:16" x14ac:dyDescent="0.25">
      <c r="E263" s="1">
        <f t="shared" ref="E263:E272" si="33">ROW()-6</f>
        <v>257</v>
      </c>
      <c r="F263" s="10" t="str">
        <f t="shared" si="30"/>
        <v>A1-13.5-11.5</v>
      </c>
      <c r="G263" s="14">
        <f t="shared" si="31"/>
        <v>13.5</v>
      </c>
      <c r="H263" s="14">
        <f t="shared" si="32"/>
        <v>11.5</v>
      </c>
      <c r="I263" s="4">
        <f t="shared" ref="I263:I272" si="34">SUM((G263*H263)/4)</f>
        <v>38.8125</v>
      </c>
      <c r="J263" s="2">
        <f t="shared" ref="J263:J272" si="35">ROUND(SUM(I263*$C$6,$C$5),0)</f>
        <v>20440281</v>
      </c>
      <c r="K263" s="22">
        <v>1</v>
      </c>
      <c r="N263" t="str">
        <v>A1-13.5-11.5</v>
      </c>
      <c r="O263">
        <v>38.8125</v>
      </c>
      <c r="P263" s="19">
        <v>20440281</v>
      </c>
    </row>
    <row r="264" spans="5:16" x14ac:dyDescent="0.25">
      <c r="E264" s="1">
        <f t="shared" si="33"/>
        <v>258</v>
      </c>
      <c r="F264" s="10" t="str">
        <f t="shared" si="30"/>
        <v>A1-13.5-12</v>
      </c>
      <c r="G264" s="14">
        <f t="shared" si="31"/>
        <v>13.5</v>
      </c>
      <c r="H264" s="14">
        <f t="shared" si="32"/>
        <v>12</v>
      </c>
      <c r="I264" s="4">
        <f t="shared" si="34"/>
        <v>40.5</v>
      </c>
      <c r="J264" s="2">
        <f t="shared" si="35"/>
        <v>21207250</v>
      </c>
      <c r="K264" s="22">
        <v>1</v>
      </c>
      <c r="N264" t="str">
        <v>A1-13.5-12</v>
      </c>
      <c r="O264">
        <v>40.5</v>
      </c>
      <c r="P264" s="19">
        <v>21207250</v>
      </c>
    </row>
    <row r="265" spans="5:16" x14ac:dyDescent="0.25">
      <c r="E265" s="1">
        <f t="shared" si="33"/>
        <v>259</v>
      </c>
      <c r="F265" s="10" t="str">
        <f t="shared" si="30"/>
        <v>A1-13.5-12.5</v>
      </c>
      <c r="G265" s="14">
        <f t="shared" si="31"/>
        <v>13.5</v>
      </c>
      <c r="H265" s="14">
        <f t="shared" si="32"/>
        <v>12.5</v>
      </c>
      <c r="I265" s="4">
        <f t="shared" si="34"/>
        <v>42.1875</v>
      </c>
      <c r="J265" s="2">
        <f t="shared" si="35"/>
        <v>21974219</v>
      </c>
      <c r="K265" s="22">
        <v>1</v>
      </c>
      <c r="N265" t="str">
        <v>A1-13.5-12.5</v>
      </c>
      <c r="O265">
        <v>42.1875</v>
      </c>
      <c r="P265" s="19">
        <v>21974219</v>
      </c>
    </row>
    <row r="266" spans="5:16" x14ac:dyDescent="0.25">
      <c r="E266" s="1">
        <f t="shared" si="33"/>
        <v>260</v>
      </c>
      <c r="F266" s="10" t="str">
        <f t="shared" si="30"/>
        <v>A1-13.5-13</v>
      </c>
      <c r="G266" s="14">
        <f t="shared" si="31"/>
        <v>13.5</v>
      </c>
      <c r="H266" s="14">
        <f t="shared" si="32"/>
        <v>13</v>
      </c>
      <c r="I266" s="4">
        <f t="shared" si="34"/>
        <v>43.875</v>
      </c>
      <c r="J266" s="2">
        <f t="shared" si="35"/>
        <v>22741188</v>
      </c>
      <c r="K266" s="22">
        <v>1</v>
      </c>
      <c r="N266" t="str">
        <v>A1-13.5-13</v>
      </c>
      <c r="O266">
        <v>43.875</v>
      </c>
      <c r="P266" s="19">
        <v>22741188</v>
      </c>
    </row>
    <row r="267" spans="5:16" x14ac:dyDescent="0.25">
      <c r="E267" s="1">
        <f t="shared" si="33"/>
        <v>261</v>
      </c>
      <c r="F267" s="10" t="str">
        <f t="shared" si="30"/>
        <v>A1-13.5-13.5</v>
      </c>
      <c r="G267" s="14">
        <f t="shared" si="31"/>
        <v>13.5</v>
      </c>
      <c r="H267" s="14">
        <f t="shared" si="32"/>
        <v>13.5</v>
      </c>
      <c r="I267" s="4">
        <f t="shared" si="34"/>
        <v>45.5625</v>
      </c>
      <c r="J267" s="2">
        <f t="shared" si="35"/>
        <v>23508156</v>
      </c>
      <c r="K267" s="22">
        <v>1</v>
      </c>
      <c r="N267" t="str">
        <v>A1-13.5-13.5</v>
      </c>
      <c r="O267">
        <v>45.5625</v>
      </c>
      <c r="P267" s="19">
        <v>23508156</v>
      </c>
    </row>
    <row r="268" spans="5:16" x14ac:dyDescent="0.25">
      <c r="E268" s="1">
        <f t="shared" si="33"/>
        <v>262</v>
      </c>
      <c r="F268" s="10" t="str">
        <f t="shared" si="30"/>
        <v>A1-13.5-14</v>
      </c>
      <c r="G268" s="14">
        <f t="shared" si="31"/>
        <v>13.5</v>
      </c>
      <c r="H268" s="14">
        <f t="shared" si="32"/>
        <v>14</v>
      </c>
      <c r="I268" s="4">
        <f t="shared" si="34"/>
        <v>47.25</v>
      </c>
      <c r="J268" s="2">
        <f t="shared" si="35"/>
        <v>24275125</v>
      </c>
      <c r="K268" s="22">
        <v>1</v>
      </c>
      <c r="N268" t="str">
        <v>A1-13.5-14</v>
      </c>
      <c r="O268">
        <v>47.25</v>
      </c>
      <c r="P268" s="19">
        <v>24275125</v>
      </c>
    </row>
    <row r="269" spans="5:16" x14ac:dyDescent="0.25">
      <c r="E269" s="1">
        <f t="shared" si="33"/>
        <v>263</v>
      </c>
      <c r="F269" s="10" t="str">
        <f t="shared" si="30"/>
        <v>A1-13.5-14.5</v>
      </c>
      <c r="G269" s="14">
        <f t="shared" si="31"/>
        <v>13.5</v>
      </c>
      <c r="H269" s="14">
        <f t="shared" si="32"/>
        <v>14.5</v>
      </c>
      <c r="I269" s="4">
        <f t="shared" si="34"/>
        <v>48.9375</v>
      </c>
      <c r="J269" s="2">
        <f t="shared" si="35"/>
        <v>25042094</v>
      </c>
      <c r="K269" s="22">
        <v>1</v>
      </c>
      <c r="N269" t="str">
        <v>A1-13.5-14.5</v>
      </c>
      <c r="O269">
        <v>48.9375</v>
      </c>
      <c r="P269" s="19">
        <v>25042094</v>
      </c>
    </row>
    <row r="270" spans="5:16" x14ac:dyDescent="0.25">
      <c r="E270" s="1">
        <f t="shared" si="33"/>
        <v>264</v>
      </c>
      <c r="F270" s="10" t="str">
        <f t="shared" si="30"/>
        <v>A1-13.5-15</v>
      </c>
      <c r="G270" s="14">
        <f t="shared" si="31"/>
        <v>13.5</v>
      </c>
      <c r="H270" s="14">
        <f t="shared" si="32"/>
        <v>15</v>
      </c>
      <c r="I270" s="4">
        <f t="shared" si="34"/>
        <v>50.625</v>
      </c>
      <c r="J270" s="2">
        <f t="shared" si="35"/>
        <v>25809063</v>
      </c>
      <c r="K270" s="22">
        <v>1</v>
      </c>
      <c r="N270" t="str">
        <v>A1-13.5-15</v>
      </c>
      <c r="O270">
        <v>50.625</v>
      </c>
      <c r="P270" s="19">
        <v>25809063</v>
      </c>
    </row>
    <row r="271" spans="5:16" x14ac:dyDescent="0.25">
      <c r="E271" s="1">
        <f t="shared" si="33"/>
        <v>265</v>
      </c>
      <c r="F271" s="10" t="str">
        <f t="shared" si="30"/>
        <v>A1-13.5-15.5</v>
      </c>
      <c r="G271" s="14">
        <f t="shared" si="31"/>
        <v>13.5</v>
      </c>
      <c r="H271" s="14">
        <f t="shared" si="32"/>
        <v>15.5</v>
      </c>
      <c r="I271" s="4">
        <f t="shared" si="34"/>
        <v>52.3125</v>
      </c>
      <c r="J271" s="2">
        <f t="shared" si="35"/>
        <v>26576031</v>
      </c>
      <c r="K271" s="22">
        <v>1</v>
      </c>
      <c r="N271" t="str">
        <v>A1-13.5-15.5</v>
      </c>
      <c r="O271">
        <v>52.3125</v>
      </c>
      <c r="P271" s="19">
        <v>26576031</v>
      </c>
    </row>
    <row r="272" spans="5:16" x14ac:dyDescent="0.25">
      <c r="E272" s="1">
        <f t="shared" si="33"/>
        <v>266</v>
      </c>
      <c r="F272" s="10" t="str">
        <f t="shared" si="30"/>
        <v>A1-13.5-16</v>
      </c>
      <c r="G272" s="14">
        <f t="shared" si="31"/>
        <v>13.5</v>
      </c>
      <c r="H272" s="14">
        <f t="shared" si="32"/>
        <v>16</v>
      </c>
      <c r="I272" s="4">
        <f t="shared" si="34"/>
        <v>54</v>
      </c>
      <c r="J272" s="2">
        <f t="shared" si="35"/>
        <v>27343000</v>
      </c>
      <c r="K272" s="22">
        <v>1</v>
      </c>
      <c r="N272" t="str">
        <v>A1-13.5-16</v>
      </c>
      <c r="O272">
        <v>54</v>
      </c>
      <c r="P272" s="19">
        <v>27343000</v>
      </c>
    </row>
    <row r="273" spans="6:16" x14ac:dyDescent="0.25">
      <c r="F273" s="10"/>
      <c r="G273" s="14"/>
      <c r="H273" s="14"/>
      <c r="I273" s="4"/>
      <c r="J273" s="2"/>
      <c r="K273" s="21"/>
      <c r="P273" s="19"/>
    </row>
    <row r="274" spans="6:16" x14ac:dyDescent="0.25">
      <c r="F274" s="10"/>
      <c r="G274" s="14"/>
      <c r="H274" s="14"/>
      <c r="I274" s="4"/>
      <c r="J274" s="2"/>
      <c r="K274" s="21"/>
      <c r="P274" s="19"/>
    </row>
    <row r="275" spans="6:16" x14ac:dyDescent="0.25">
      <c r="F275" s="10"/>
      <c r="G275" s="14"/>
      <c r="H275" s="14"/>
      <c r="I275" s="4"/>
      <c r="J275" s="2"/>
      <c r="K275" s="21"/>
      <c r="P275" s="19"/>
    </row>
    <row r="276" spans="6:16" x14ac:dyDescent="0.25">
      <c r="F276" s="10"/>
      <c r="G276" s="14"/>
      <c r="H276" s="14"/>
      <c r="I276" s="4"/>
      <c r="J276" s="2"/>
      <c r="K276" s="21"/>
      <c r="P276" s="19"/>
    </row>
    <row r="277" spans="6:16" x14ac:dyDescent="0.25">
      <c r="F277" s="10"/>
      <c r="G277" s="14"/>
      <c r="H277" s="14"/>
      <c r="I277" s="4"/>
      <c r="J277" s="2"/>
      <c r="K277" s="21"/>
      <c r="P277" s="19"/>
    </row>
    <row r="278" spans="6:16" x14ac:dyDescent="0.25">
      <c r="F278" s="10"/>
      <c r="G278" s="14"/>
      <c r="H278" s="14"/>
      <c r="I278" s="4"/>
      <c r="J278" s="2"/>
      <c r="K278" s="21"/>
      <c r="P278" s="19"/>
    </row>
    <row r="279" spans="6:16" x14ac:dyDescent="0.25">
      <c r="F279" s="10"/>
      <c r="G279" s="14"/>
      <c r="H279" s="14"/>
      <c r="I279" s="4"/>
      <c r="J279" s="2"/>
      <c r="K279" s="21"/>
      <c r="P279" s="19"/>
    </row>
    <row r="280" spans="6:16" x14ac:dyDescent="0.25">
      <c r="F280" s="10"/>
      <c r="G280" s="14"/>
      <c r="H280" s="14"/>
      <c r="I280" s="4"/>
      <c r="J280" s="2"/>
      <c r="K280" s="21"/>
      <c r="P280" s="19"/>
    </row>
    <row r="281" spans="6:16" x14ac:dyDescent="0.25">
      <c r="F281" s="10"/>
      <c r="G281" s="14"/>
      <c r="H281" s="14"/>
      <c r="I281" s="4"/>
      <c r="J281" s="2"/>
      <c r="K281" s="21"/>
      <c r="P281" s="19"/>
    </row>
    <row r="282" spans="6:16" x14ac:dyDescent="0.25">
      <c r="F282" s="10"/>
      <c r="G282" s="14"/>
      <c r="H282" s="14"/>
      <c r="I282" s="4"/>
      <c r="J282" s="2"/>
      <c r="K282" s="21"/>
      <c r="P282" s="19"/>
    </row>
    <row r="283" spans="6:16" x14ac:dyDescent="0.25">
      <c r="F283" s="10"/>
      <c r="G283" s="14"/>
      <c r="H283" s="14"/>
      <c r="I283" s="4"/>
      <c r="J283" s="2"/>
      <c r="K283" s="21"/>
      <c r="P283" s="19"/>
    </row>
    <row r="284" spans="6:16" x14ac:dyDescent="0.25">
      <c r="F284" s="10"/>
      <c r="G284" s="14"/>
      <c r="H284" s="14"/>
      <c r="I284" s="4"/>
      <c r="J284" s="2"/>
      <c r="K284" s="21"/>
      <c r="P284" s="19"/>
    </row>
    <row r="285" spans="6:16" x14ac:dyDescent="0.25">
      <c r="F285" s="10"/>
      <c r="G285" s="14"/>
      <c r="H285" s="14"/>
      <c r="I285" s="4"/>
      <c r="J285" s="2"/>
      <c r="K285" s="21"/>
      <c r="P285" s="19"/>
    </row>
    <row r="286" spans="6:16" x14ac:dyDescent="0.25">
      <c r="F286" s="10"/>
      <c r="G286" s="14"/>
      <c r="H286" s="14"/>
      <c r="I286" s="4"/>
      <c r="J286" s="2"/>
      <c r="K286" s="21"/>
      <c r="P286" s="19"/>
    </row>
    <row r="287" spans="6:16" x14ac:dyDescent="0.25">
      <c r="F287" s="10"/>
      <c r="G287" s="14"/>
      <c r="H287" s="14"/>
      <c r="I287" s="4"/>
      <c r="J287" s="2"/>
      <c r="K287" s="21"/>
      <c r="P287" s="19"/>
    </row>
    <row r="288" spans="6:16" x14ac:dyDescent="0.25">
      <c r="F288" s="10"/>
      <c r="G288" s="14"/>
      <c r="H288" s="14"/>
      <c r="I288" s="4"/>
      <c r="J288" s="2"/>
      <c r="K288" s="21"/>
      <c r="P288" s="19"/>
    </row>
    <row r="289" spans="6:16" x14ac:dyDescent="0.25">
      <c r="F289" s="10"/>
      <c r="G289" s="14"/>
      <c r="H289" s="14"/>
      <c r="I289" s="4"/>
      <c r="J289" s="2"/>
      <c r="K289" s="21"/>
      <c r="P289" s="19"/>
    </row>
    <row r="290" spans="6:16" x14ac:dyDescent="0.25">
      <c r="F290" s="10"/>
      <c r="G290" s="14"/>
      <c r="H290" s="14"/>
      <c r="I290" s="4"/>
      <c r="J290" s="2"/>
      <c r="K290" s="21"/>
      <c r="P290" s="19"/>
    </row>
    <row r="291" spans="6:16" x14ac:dyDescent="0.25">
      <c r="F291" s="10"/>
      <c r="G291" s="14"/>
      <c r="H291" s="14"/>
      <c r="I291" s="4"/>
      <c r="J291" s="2"/>
      <c r="K291" s="21"/>
      <c r="P291" s="19"/>
    </row>
    <row r="292" spans="6:16" x14ac:dyDescent="0.25">
      <c r="F292" s="10"/>
      <c r="G292" s="14"/>
      <c r="H292" s="14"/>
      <c r="I292" s="4"/>
      <c r="J292" s="2"/>
      <c r="K292" s="21"/>
      <c r="P292" s="19"/>
    </row>
    <row r="293" spans="6:16" x14ac:dyDescent="0.25">
      <c r="F293" s="10"/>
      <c r="G293" s="14"/>
      <c r="H293" s="14"/>
      <c r="I293" s="4"/>
      <c r="J293" s="2"/>
      <c r="K293" s="21"/>
      <c r="P293" s="19"/>
    </row>
    <row r="294" spans="6:16" x14ac:dyDescent="0.25">
      <c r="F294" s="10"/>
      <c r="G294" s="14"/>
      <c r="H294" s="14"/>
      <c r="I294" s="4"/>
      <c r="J294" s="2"/>
      <c r="K294" s="21"/>
      <c r="P294" s="19"/>
    </row>
    <row r="295" spans="6:16" x14ac:dyDescent="0.25">
      <c r="F295" s="10"/>
      <c r="G295" s="14"/>
      <c r="H295" s="14"/>
      <c r="I295" s="4"/>
      <c r="J295" s="2"/>
      <c r="K295" s="21"/>
      <c r="P295" s="19"/>
    </row>
    <row r="296" spans="6:16" x14ac:dyDescent="0.25">
      <c r="F296" s="10"/>
      <c r="G296" s="14"/>
      <c r="H296" s="14"/>
      <c r="I296" s="4"/>
      <c r="J296" s="2"/>
      <c r="K296" s="21"/>
      <c r="P296" s="19"/>
    </row>
    <row r="297" spans="6:16" x14ac:dyDescent="0.25">
      <c r="F297" s="10"/>
      <c r="G297" s="14"/>
      <c r="H297" s="14"/>
      <c r="I297" s="4"/>
      <c r="J297" s="2"/>
      <c r="K297" s="21"/>
      <c r="P297" s="19"/>
    </row>
    <row r="298" spans="6:16" x14ac:dyDescent="0.25">
      <c r="F298" s="10"/>
      <c r="G298" s="14"/>
      <c r="H298" s="14"/>
      <c r="I298" s="4"/>
      <c r="J298" s="2"/>
      <c r="K298" s="21"/>
      <c r="P298" s="19"/>
    </row>
    <row r="299" spans="6:16" x14ac:dyDescent="0.25">
      <c r="F299" s="10"/>
      <c r="G299" s="14"/>
      <c r="H299" s="14"/>
      <c r="I299" s="4"/>
      <c r="J299" s="2"/>
      <c r="K299" s="21"/>
      <c r="P299" s="19"/>
    </row>
    <row r="300" spans="6:16" x14ac:dyDescent="0.25">
      <c r="F300" s="10"/>
      <c r="G300" s="14"/>
      <c r="H300" s="14"/>
      <c r="I300" s="4"/>
      <c r="J300" s="2"/>
      <c r="K300" s="21"/>
      <c r="P300" s="19"/>
    </row>
    <row r="301" spans="6:16" x14ac:dyDescent="0.25">
      <c r="F301" s="10"/>
      <c r="G301" s="14"/>
      <c r="H301" s="14"/>
      <c r="I301" s="4"/>
      <c r="J301" s="2"/>
      <c r="K301" s="21"/>
      <c r="P301" s="19"/>
    </row>
    <row r="302" spans="6:16" x14ac:dyDescent="0.25">
      <c r="F302" s="10"/>
      <c r="G302" s="14"/>
      <c r="H302" s="14"/>
      <c r="I302" s="4"/>
      <c r="J302" s="2"/>
      <c r="K302" s="21"/>
      <c r="P302" s="19"/>
    </row>
    <row r="303" spans="6:16" x14ac:dyDescent="0.25">
      <c r="F303" s="10"/>
      <c r="G303" s="14"/>
      <c r="H303" s="14"/>
      <c r="I303" s="4"/>
      <c r="J303" s="2"/>
      <c r="K303" s="21"/>
      <c r="P303" s="19"/>
    </row>
    <row r="304" spans="6:16" x14ac:dyDescent="0.25">
      <c r="F304" s="10"/>
      <c r="G304" s="14"/>
      <c r="H304" s="14"/>
      <c r="I304" s="4"/>
      <c r="J304" s="2"/>
      <c r="K304" s="21"/>
      <c r="P304" s="19"/>
    </row>
    <row r="305" spans="6:16" x14ac:dyDescent="0.25">
      <c r="F305" s="10"/>
      <c r="G305" s="14"/>
      <c r="H305" s="14"/>
      <c r="I305" s="4"/>
      <c r="J305" s="2"/>
      <c r="K305" s="21"/>
      <c r="P305" s="19"/>
    </row>
    <row r="306" spans="6:16" x14ac:dyDescent="0.25">
      <c r="F306" s="10"/>
      <c r="G306" s="14"/>
      <c r="H306" s="14"/>
      <c r="I306" s="4"/>
      <c r="J306" s="2"/>
      <c r="K306" s="21"/>
      <c r="P306" s="19"/>
    </row>
    <row r="307" spans="6:16" x14ac:dyDescent="0.25">
      <c r="F307" s="10"/>
      <c r="G307" s="14"/>
      <c r="H307" s="14"/>
      <c r="I307" s="4"/>
      <c r="J307" s="2"/>
      <c r="K307" s="21"/>
      <c r="P307" s="19"/>
    </row>
    <row r="308" spans="6:16" x14ac:dyDescent="0.25">
      <c r="F308" s="10"/>
      <c r="G308" s="14"/>
      <c r="H308" s="14"/>
      <c r="I308" s="4"/>
      <c r="J308" s="2"/>
      <c r="K308" s="21"/>
      <c r="P308" s="19"/>
    </row>
    <row r="309" spans="6:16" x14ac:dyDescent="0.25">
      <c r="F309" s="10"/>
      <c r="G309" s="14"/>
      <c r="H309" s="14"/>
      <c r="I309" s="4"/>
      <c r="J309" s="2"/>
      <c r="K309" s="21"/>
      <c r="P309" s="19"/>
    </row>
    <row r="310" spans="6:16" x14ac:dyDescent="0.25">
      <c r="F310" s="10"/>
      <c r="G310" s="14"/>
      <c r="H310" s="14"/>
      <c r="I310" s="4"/>
      <c r="J310" s="2"/>
      <c r="K310" s="21"/>
      <c r="P310" s="19"/>
    </row>
    <row r="311" spans="6:16" x14ac:dyDescent="0.25">
      <c r="F311" s="10"/>
      <c r="G311" s="14"/>
      <c r="H311" s="14"/>
      <c r="I311" s="4"/>
      <c r="J311" s="2"/>
      <c r="K311" s="21"/>
      <c r="P311" s="19"/>
    </row>
    <row r="312" spans="6:16" x14ac:dyDescent="0.25">
      <c r="F312" s="10"/>
      <c r="G312" s="14"/>
      <c r="H312" s="14"/>
      <c r="I312" s="4"/>
      <c r="J312" s="2"/>
      <c r="K312" s="21"/>
      <c r="P312" s="19"/>
    </row>
    <row r="313" spans="6:16" x14ac:dyDescent="0.25">
      <c r="F313" s="10"/>
      <c r="G313" s="14"/>
      <c r="H313" s="14"/>
      <c r="I313" s="4"/>
      <c r="J313" s="2"/>
      <c r="K313" s="21"/>
      <c r="P313" s="19"/>
    </row>
    <row r="314" spans="6:16" x14ac:dyDescent="0.25">
      <c r="F314" s="10"/>
      <c r="G314" s="14"/>
      <c r="H314" s="14"/>
      <c r="I314" s="4"/>
      <c r="J314" s="2"/>
      <c r="K314" s="21"/>
      <c r="P314" s="19"/>
    </row>
    <row r="315" spans="6:16" x14ac:dyDescent="0.25">
      <c r="F315" s="10"/>
      <c r="G315" s="14"/>
      <c r="H315" s="14"/>
      <c r="I315" s="4"/>
      <c r="J315" s="2"/>
      <c r="K315" s="21"/>
      <c r="P315" s="19"/>
    </row>
    <row r="316" spans="6:16" x14ac:dyDescent="0.25">
      <c r="F316" s="10"/>
      <c r="G316" s="14"/>
      <c r="H316" s="14"/>
      <c r="I316" s="4"/>
      <c r="J316" s="2"/>
      <c r="K316" s="21"/>
      <c r="P316" s="19"/>
    </row>
    <row r="317" spans="6:16" x14ac:dyDescent="0.25">
      <c r="F317" s="10"/>
      <c r="G317" s="14"/>
      <c r="H317" s="14"/>
      <c r="I317" s="4"/>
      <c r="J317" s="2"/>
      <c r="K317" s="21"/>
      <c r="P317" s="19"/>
    </row>
    <row r="318" spans="6:16" x14ac:dyDescent="0.25">
      <c r="F318" s="10"/>
      <c r="G318" s="14"/>
      <c r="H318" s="14"/>
      <c r="I318" s="4"/>
      <c r="J318" s="2"/>
      <c r="K318" s="21"/>
      <c r="P318" s="19"/>
    </row>
    <row r="319" spans="6:16" x14ac:dyDescent="0.25">
      <c r="F319" s="10"/>
      <c r="G319" s="14"/>
      <c r="H319" s="14"/>
      <c r="I319" s="4"/>
      <c r="J319" s="2"/>
      <c r="K319" s="21"/>
      <c r="P319" s="19"/>
    </row>
    <row r="320" spans="6:16" x14ac:dyDescent="0.25">
      <c r="F320" s="10"/>
      <c r="G320" s="14"/>
      <c r="H320" s="14"/>
      <c r="I320" s="4"/>
      <c r="J320" s="2"/>
      <c r="K320" s="21"/>
      <c r="P320" s="19"/>
    </row>
    <row r="321" spans="6:16" x14ac:dyDescent="0.25">
      <c r="F321" s="10"/>
      <c r="G321" s="14"/>
      <c r="H321" s="14"/>
      <c r="I321" s="4"/>
      <c r="J321" s="2"/>
      <c r="K321" s="21"/>
      <c r="P321" s="19"/>
    </row>
    <row r="322" spans="6:16" x14ac:dyDescent="0.25">
      <c r="F322" s="10"/>
      <c r="G322" s="14"/>
      <c r="H322" s="14"/>
      <c r="I322" s="4"/>
      <c r="J322" s="2"/>
      <c r="K322" s="21"/>
      <c r="P322" s="19"/>
    </row>
    <row r="323" spans="6:16" x14ac:dyDescent="0.25">
      <c r="F323" s="10"/>
      <c r="G323" s="14"/>
      <c r="H323" s="14"/>
      <c r="I323" s="4"/>
      <c r="J323" s="2"/>
      <c r="K323" s="21"/>
      <c r="P323" s="19"/>
    </row>
    <row r="324" spans="6:16" x14ac:dyDescent="0.25">
      <c r="F324" s="10"/>
      <c r="G324" s="14"/>
      <c r="H324" s="14"/>
      <c r="I324" s="4"/>
      <c r="J324" s="2"/>
      <c r="K324" s="21"/>
      <c r="P324" s="19"/>
    </row>
    <row r="325" spans="6:16" x14ac:dyDescent="0.25">
      <c r="F325" s="10"/>
      <c r="G325" s="14"/>
      <c r="H325" s="14"/>
      <c r="I325" s="4"/>
      <c r="J325" s="2"/>
      <c r="K325" s="21"/>
      <c r="P325" s="19"/>
    </row>
    <row r="326" spans="6:16" x14ac:dyDescent="0.25">
      <c r="F326" s="10"/>
      <c r="G326" s="14"/>
      <c r="H326" s="14"/>
      <c r="I326" s="4"/>
      <c r="J326" s="2"/>
      <c r="K326" s="21"/>
      <c r="P326" s="19"/>
    </row>
    <row r="327" spans="6:16" x14ac:dyDescent="0.25">
      <c r="F327" s="10"/>
      <c r="G327" s="14"/>
      <c r="H327" s="14"/>
      <c r="I327" s="4"/>
      <c r="J327" s="2"/>
      <c r="K327" s="21"/>
      <c r="P327" s="19"/>
    </row>
    <row r="328" spans="6:16" x14ac:dyDescent="0.25">
      <c r="F328" s="10"/>
      <c r="G328" s="14"/>
      <c r="H328" s="14"/>
      <c r="I328" s="4"/>
      <c r="J328" s="2"/>
      <c r="K328" s="21"/>
      <c r="P328" s="19"/>
    </row>
    <row r="329" spans="6:16" x14ac:dyDescent="0.25">
      <c r="P329" s="19"/>
    </row>
    <row r="330" spans="6:16" x14ac:dyDescent="0.25">
      <c r="P330" s="19"/>
    </row>
    <row r="331" spans="6:16" x14ac:dyDescent="0.25">
      <c r="P331" s="19"/>
    </row>
    <row r="332" spans="6:16" x14ac:dyDescent="0.25">
      <c r="P332" s="19"/>
    </row>
    <row r="333" spans="6:16" x14ac:dyDescent="0.25">
      <c r="P333" s="19"/>
    </row>
    <row r="334" spans="6:16" x14ac:dyDescent="0.25">
      <c r="P334" s="19"/>
    </row>
    <row r="335" spans="6:16" x14ac:dyDescent="0.25">
      <c r="P335" s="19"/>
    </row>
    <row r="336" spans="6:16" x14ac:dyDescent="0.25">
      <c r="P336" s="19"/>
    </row>
    <row r="337" spans="16:16" x14ac:dyDescent="0.25">
      <c r="P337" s="19"/>
    </row>
    <row r="338" spans="16:16" x14ac:dyDescent="0.25">
      <c r="P338" s="19"/>
    </row>
    <row r="339" spans="16:16" x14ac:dyDescent="0.25">
      <c r="P339" s="19"/>
    </row>
    <row r="340" spans="16:16" x14ac:dyDescent="0.25">
      <c r="P340" s="19"/>
    </row>
    <row r="341" spans="16:16" x14ac:dyDescent="0.25">
      <c r="P341" s="19"/>
    </row>
    <row r="342" spans="16:16" x14ac:dyDescent="0.25">
      <c r="P342" s="19"/>
    </row>
    <row r="343" spans="16:16" x14ac:dyDescent="0.25">
      <c r="P343" s="19"/>
    </row>
    <row r="344" spans="16:16" x14ac:dyDescent="0.25">
      <c r="P344" s="19"/>
    </row>
    <row r="345" spans="16:16" x14ac:dyDescent="0.25">
      <c r="P345" s="19"/>
    </row>
    <row r="346" spans="16:16" x14ac:dyDescent="0.25">
      <c r="P346" s="19"/>
    </row>
    <row r="347" spans="16:16" x14ac:dyDescent="0.25">
      <c r="P347" s="19"/>
    </row>
    <row r="348" spans="16:16" x14ac:dyDescent="0.25">
      <c r="P348" s="19"/>
    </row>
    <row r="349" spans="16:16" x14ac:dyDescent="0.25">
      <c r="P349" s="19"/>
    </row>
    <row r="350" spans="16:16" x14ac:dyDescent="0.25">
      <c r="P350" s="19"/>
    </row>
    <row r="351" spans="16:16" x14ac:dyDescent="0.25">
      <c r="P351" s="19"/>
    </row>
    <row r="352" spans="16:16" x14ac:dyDescent="0.25">
      <c r="P352" s="19"/>
    </row>
    <row r="353" spans="16:16" x14ac:dyDescent="0.25">
      <c r="P353" s="19"/>
    </row>
    <row r="354" spans="16:16" x14ac:dyDescent="0.25">
      <c r="P354" s="19"/>
    </row>
    <row r="355" spans="16:16" x14ac:dyDescent="0.25">
      <c r="P355" s="19"/>
    </row>
    <row r="356" spans="16:16" x14ac:dyDescent="0.25">
      <c r="P356" s="19"/>
    </row>
    <row r="357" spans="16:16" x14ac:dyDescent="0.25">
      <c r="P357" s="19"/>
    </row>
    <row r="358" spans="16:16" x14ac:dyDescent="0.25">
      <c r="P358" s="19"/>
    </row>
    <row r="359" spans="16:16" x14ac:dyDescent="0.25">
      <c r="P359" s="19"/>
    </row>
    <row r="360" spans="16:16" x14ac:dyDescent="0.25">
      <c r="P360" s="19"/>
    </row>
    <row r="361" spans="16:16" x14ac:dyDescent="0.25">
      <c r="P361" s="19"/>
    </row>
    <row r="362" spans="16:16" x14ac:dyDescent="0.25">
      <c r="P362" s="19"/>
    </row>
    <row r="363" spans="16:16" x14ac:dyDescent="0.25">
      <c r="P363" s="19"/>
    </row>
    <row r="364" spans="16:16" x14ac:dyDescent="0.25">
      <c r="P364" s="19"/>
    </row>
    <row r="365" spans="16:16" x14ac:dyDescent="0.25">
      <c r="P365" s="19"/>
    </row>
    <row r="366" spans="16:16" x14ac:dyDescent="0.25">
      <c r="P366" s="19"/>
    </row>
    <row r="367" spans="16:16" x14ac:dyDescent="0.25">
      <c r="P367" s="19"/>
    </row>
    <row r="368" spans="16:16" x14ac:dyDescent="0.25">
      <c r="P368" s="19"/>
    </row>
    <row r="369" spans="16:16" x14ac:dyDescent="0.25">
      <c r="P369" s="19"/>
    </row>
    <row r="370" spans="16:16" x14ac:dyDescent="0.25">
      <c r="P370" s="19"/>
    </row>
    <row r="371" spans="16:16" x14ac:dyDescent="0.25">
      <c r="P371" s="19"/>
    </row>
    <row r="372" spans="16:16" x14ac:dyDescent="0.25">
      <c r="P372" s="19"/>
    </row>
    <row r="373" spans="16:16" x14ac:dyDescent="0.25">
      <c r="P373" s="19"/>
    </row>
    <row r="374" spans="16:16" x14ac:dyDescent="0.25">
      <c r="P374" s="19"/>
    </row>
    <row r="375" spans="16:16" x14ac:dyDescent="0.25">
      <c r="P375" s="19"/>
    </row>
    <row r="376" spans="16:16" x14ac:dyDescent="0.25">
      <c r="P376" s="19"/>
    </row>
    <row r="377" spans="16:16" x14ac:dyDescent="0.25">
      <c r="P377" s="19"/>
    </row>
    <row r="378" spans="16:16" x14ac:dyDescent="0.25">
      <c r="P378" s="19"/>
    </row>
    <row r="379" spans="16:16" x14ac:dyDescent="0.25">
      <c r="P379" s="19"/>
    </row>
    <row r="380" spans="16:16" x14ac:dyDescent="0.25">
      <c r="P380" s="19"/>
    </row>
    <row r="381" spans="16:16" x14ac:dyDescent="0.25">
      <c r="P381" s="19"/>
    </row>
    <row r="382" spans="16:16" x14ac:dyDescent="0.25">
      <c r="P382" s="19"/>
    </row>
    <row r="383" spans="16:16" x14ac:dyDescent="0.25">
      <c r="P383" s="19"/>
    </row>
    <row r="384" spans="16:16" x14ac:dyDescent="0.25">
      <c r="P384" s="19"/>
    </row>
    <row r="385" spans="16:16" x14ac:dyDescent="0.25">
      <c r="P385" s="19"/>
    </row>
    <row r="386" spans="16:16" x14ac:dyDescent="0.25">
      <c r="P386" s="19"/>
    </row>
    <row r="387" spans="16:16" x14ac:dyDescent="0.25">
      <c r="P387" s="19"/>
    </row>
    <row r="388" spans="16:16" x14ac:dyDescent="0.25">
      <c r="P388" s="19"/>
    </row>
    <row r="389" spans="16:16" x14ac:dyDescent="0.25">
      <c r="P389" s="19"/>
    </row>
    <row r="390" spans="16:16" x14ac:dyDescent="0.25">
      <c r="P390" s="19"/>
    </row>
    <row r="391" spans="16:16" x14ac:dyDescent="0.25">
      <c r="P391" s="19"/>
    </row>
    <row r="392" spans="16:16" x14ac:dyDescent="0.25">
      <c r="P392" s="19"/>
    </row>
    <row r="393" spans="16:16" x14ac:dyDescent="0.25">
      <c r="P393" s="19"/>
    </row>
    <row r="394" spans="16:16" x14ac:dyDescent="0.25">
      <c r="P394" s="19"/>
    </row>
    <row r="395" spans="16:16" x14ac:dyDescent="0.25">
      <c r="P395" s="19"/>
    </row>
    <row r="396" spans="16:16" x14ac:dyDescent="0.25">
      <c r="P396" s="19"/>
    </row>
    <row r="397" spans="16:16" x14ac:dyDescent="0.25">
      <c r="P397" s="19"/>
    </row>
    <row r="398" spans="16:16" x14ac:dyDescent="0.25">
      <c r="P398" s="19"/>
    </row>
    <row r="399" spans="16:16" x14ac:dyDescent="0.25">
      <c r="P399" s="19"/>
    </row>
    <row r="400" spans="16:16" x14ac:dyDescent="0.25">
      <c r="P400" s="19"/>
    </row>
    <row r="401" spans="16:16" x14ac:dyDescent="0.25">
      <c r="P401" s="19"/>
    </row>
    <row r="402" spans="16:16" x14ac:dyDescent="0.25">
      <c r="P402" s="19"/>
    </row>
    <row r="403" spans="16:16" x14ac:dyDescent="0.25">
      <c r="P403" s="19"/>
    </row>
    <row r="404" spans="16:16" x14ac:dyDescent="0.25">
      <c r="P404" s="19"/>
    </row>
    <row r="405" spans="16:16" x14ac:dyDescent="0.25">
      <c r="P405" s="19"/>
    </row>
    <row r="406" spans="16:16" x14ac:dyDescent="0.25">
      <c r="P406" s="19"/>
    </row>
    <row r="407" spans="16:16" x14ac:dyDescent="0.25">
      <c r="P407" s="19"/>
    </row>
    <row r="408" spans="16:16" x14ac:dyDescent="0.25">
      <c r="P408" s="19"/>
    </row>
    <row r="409" spans="16:16" x14ac:dyDescent="0.25">
      <c r="P409" s="19"/>
    </row>
    <row r="410" spans="16:16" x14ac:dyDescent="0.25">
      <c r="P410" s="19"/>
    </row>
    <row r="411" spans="16:16" x14ac:dyDescent="0.25">
      <c r="P411" s="19"/>
    </row>
    <row r="412" spans="16:16" x14ac:dyDescent="0.25">
      <c r="P412" s="19"/>
    </row>
    <row r="413" spans="16:16" x14ac:dyDescent="0.25">
      <c r="P413" s="19"/>
    </row>
    <row r="414" spans="16:16" x14ac:dyDescent="0.25">
      <c r="P414" s="19"/>
    </row>
    <row r="415" spans="16:16" x14ac:dyDescent="0.25">
      <c r="P415" s="19"/>
    </row>
    <row r="416" spans="16:16" x14ac:dyDescent="0.25">
      <c r="P416" s="19"/>
    </row>
    <row r="417" spans="16:16" x14ac:dyDescent="0.25">
      <c r="P417" s="19"/>
    </row>
    <row r="418" spans="16:16" x14ac:dyDescent="0.25">
      <c r="P418" s="19"/>
    </row>
    <row r="419" spans="16:16" x14ac:dyDescent="0.25">
      <c r="P419" s="19"/>
    </row>
    <row r="420" spans="16:16" x14ac:dyDescent="0.25">
      <c r="P420" s="19"/>
    </row>
    <row r="421" spans="16:16" x14ac:dyDescent="0.25">
      <c r="P421" s="19"/>
    </row>
    <row r="422" spans="16:16" x14ac:dyDescent="0.25">
      <c r="P422" s="19"/>
    </row>
    <row r="423" spans="16:16" x14ac:dyDescent="0.25">
      <c r="P423" s="19"/>
    </row>
    <row r="424" spans="16:16" x14ac:dyDescent="0.25">
      <c r="P424" s="19"/>
    </row>
    <row r="425" spans="16:16" x14ac:dyDescent="0.25">
      <c r="P425" s="19"/>
    </row>
    <row r="426" spans="16:16" x14ac:dyDescent="0.25">
      <c r="P426" s="19"/>
    </row>
    <row r="427" spans="16:16" x14ac:dyDescent="0.25">
      <c r="P427" s="19"/>
    </row>
    <row r="428" spans="16:16" x14ac:dyDescent="0.25">
      <c r="P428" s="19"/>
    </row>
    <row r="429" spans="16:16" x14ac:dyDescent="0.25">
      <c r="P429" s="19"/>
    </row>
    <row r="430" spans="16:16" x14ac:dyDescent="0.25">
      <c r="P430" s="19"/>
    </row>
    <row r="431" spans="16:16" x14ac:dyDescent="0.25">
      <c r="P431" s="19"/>
    </row>
    <row r="432" spans="16:16" x14ac:dyDescent="0.25">
      <c r="P432" s="19"/>
    </row>
    <row r="433" spans="16:16" x14ac:dyDescent="0.25">
      <c r="P433" s="19"/>
    </row>
    <row r="434" spans="16:16" x14ac:dyDescent="0.25">
      <c r="P434" s="19"/>
    </row>
    <row r="435" spans="16:16" x14ac:dyDescent="0.25">
      <c r="P435" s="19"/>
    </row>
    <row r="436" spans="16:16" x14ac:dyDescent="0.25">
      <c r="P436" s="19"/>
    </row>
    <row r="437" spans="16:16" x14ac:dyDescent="0.25">
      <c r="P437" s="19"/>
    </row>
    <row r="438" spans="16:16" x14ac:dyDescent="0.25">
      <c r="P438" s="19"/>
    </row>
    <row r="439" spans="16:16" x14ac:dyDescent="0.25">
      <c r="P439" s="19"/>
    </row>
    <row r="440" spans="16:16" x14ac:dyDescent="0.25">
      <c r="P440" s="19"/>
    </row>
    <row r="441" spans="16:16" x14ac:dyDescent="0.25">
      <c r="P441" s="19"/>
    </row>
    <row r="442" spans="16:16" x14ac:dyDescent="0.25">
      <c r="P442" s="19"/>
    </row>
    <row r="443" spans="16:16" x14ac:dyDescent="0.25">
      <c r="P443" s="19"/>
    </row>
    <row r="444" spans="16:16" x14ac:dyDescent="0.25">
      <c r="P444" s="19"/>
    </row>
    <row r="445" spans="16:16" x14ac:dyDescent="0.25">
      <c r="P445" s="19"/>
    </row>
    <row r="446" spans="16:16" x14ac:dyDescent="0.25">
      <c r="P446" s="19"/>
    </row>
    <row r="447" spans="16:16" x14ac:dyDescent="0.25">
      <c r="P447" s="19"/>
    </row>
    <row r="448" spans="16:16" x14ac:dyDescent="0.25">
      <c r="P448" s="19"/>
    </row>
    <row r="449" spans="16:16" x14ac:dyDescent="0.25">
      <c r="P449" s="19"/>
    </row>
    <row r="450" spans="16:16" x14ac:dyDescent="0.25">
      <c r="P450" s="19"/>
    </row>
    <row r="451" spans="16:16" x14ac:dyDescent="0.25">
      <c r="P451" s="19"/>
    </row>
    <row r="452" spans="16:16" x14ac:dyDescent="0.25">
      <c r="P452" s="19"/>
    </row>
    <row r="453" spans="16:16" x14ac:dyDescent="0.25">
      <c r="P453" s="19"/>
    </row>
    <row r="454" spans="16:16" x14ac:dyDescent="0.25">
      <c r="P454" s="19"/>
    </row>
    <row r="455" spans="16:16" x14ac:dyDescent="0.25">
      <c r="P455" s="19"/>
    </row>
    <row r="456" spans="16:16" x14ac:dyDescent="0.25">
      <c r="P456" s="19"/>
    </row>
    <row r="457" spans="16:16" x14ac:dyDescent="0.25">
      <c r="P457" s="19"/>
    </row>
    <row r="458" spans="16:16" x14ac:dyDescent="0.25">
      <c r="P458" s="19"/>
    </row>
    <row r="459" spans="16:16" x14ac:dyDescent="0.25">
      <c r="P459" s="19"/>
    </row>
    <row r="460" spans="16:16" x14ac:dyDescent="0.25">
      <c r="P460" s="19"/>
    </row>
    <row r="461" spans="16:16" x14ac:dyDescent="0.25">
      <c r="P461" s="19"/>
    </row>
    <row r="462" spans="16:16" x14ac:dyDescent="0.25">
      <c r="P462" s="19"/>
    </row>
    <row r="463" spans="16:16" x14ac:dyDescent="0.25">
      <c r="P463" s="19"/>
    </row>
    <row r="464" spans="16:16" x14ac:dyDescent="0.25">
      <c r="P464" s="19"/>
    </row>
    <row r="465" spans="16:16" x14ac:dyDescent="0.25">
      <c r="P465" s="19"/>
    </row>
    <row r="466" spans="16:16" x14ac:dyDescent="0.25">
      <c r="P466" s="19"/>
    </row>
    <row r="467" spans="16:16" x14ac:dyDescent="0.25">
      <c r="P467" s="19"/>
    </row>
    <row r="468" spans="16:16" x14ac:dyDescent="0.25">
      <c r="P468" s="19"/>
    </row>
    <row r="469" spans="16:16" x14ac:dyDescent="0.25">
      <c r="P469" s="19"/>
    </row>
    <row r="470" spans="16:16" x14ac:dyDescent="0.25">
      <c r="P470" s="19"/>
    </row>
    <row r="471" spans="16:16" x14ac:dyDescent="0.25">
      <c r="P471" s="19"/>
    </row>
    <row r="472" spans="16:16" x14ac:dyDescent="0.25">
      <c r="P472" s="19"/>
    </row>
    <row r="473" spans="16:16" x14ac:dyDescent="0.25">
      <c r="P473" s="19"/>
    </row>
    <row r="474" spans="16:16" x14ac:dyDescent="0.25">
      <c r="P474" s="19"/>
    </row>
    <row r="475" spans="16:16" x14ac:dyDescent="0.25">
      <c r="P475" s="19"/>
    </row>
    <row r="476" spans="16:16" x14ac:dyDescent="0.25">
      <c r="P476" s="19"/>
    </row>
    <row r="477" spans="16:16" x14ac:dyDescent="0.25">
      <c r="P477" s="19"/>
    </row>
    <row r="478" spans="16:16" x14ac:dyDescent="0.25">
      <c r="P478" s="19"/>
    </row>
    <row r="479" spans="16:16" x14ac:dyDescent="0.25">
      <c r="P479" s="19"/>
    </row>
    <row r="480" spans="16:16" x14ac:dyDescent="0.25">
      <c r="P480" s="19"/>
    </row>
    <row r="481" spans="16:16" x14ac:dyDescent="0.25">
      <c r="P481" s="19"/>
    </row>
    <row r="482" spans="16:16" x14ac:dyDescent="0.25">
      <c r="P482" s="19"/>
    </row>
    <row r="483" spans="16:16" x14ac:dyDescent="0.25">
      <c r="P483" s="19"/>
    </row>
    <row r="484" spans="16:16" x14ac:dyDescent="0.25">
      <c r="P484" s="19"/>
    </row>
    <row r="485" spans="16:16" x14ac:dyDescent="0.25">
      <c r="P485" s="19"/>
    </row>
    <row r="486" spans="16:16" x14ac:dyDescent="0.25">
      <c r="P486" s="19"/>
    </row>
    <row r="487" spans="16:16" x14ac:dyDescent="0.25">
      <c r="P487" s="19"/>
    </row>
    <row r="488" spans="16:16" x14ac:dyDescent="0.25">
      <c r="P488" s="19"/>
    </row>
    <row r="489" spans="16:16" x14ac:dyDescent="0.25">
      <c r="P489" s="19"/>
    </row>
    <row r="490" spans="16:16" x14ac:dyDescent="0.25">
      <c r="P490" s="19"/>
    </row>
    <row r="491" spans="16:16" x14ac:dyDescent="0.25">
      <c r="P491" s="19"/>
    </row>
    <row r="492" spans="16:16" x14ac:dyDescent="0.25">
      <c r="P492" s="19"/>
    </row>
    <row r="493" spans="16:16" x14ac:dyDescent="0.25">
      <c r="P493" s="19"/>
    </row>
    <row r="494" spans="16:16" x14ac:dyDescent="0.25">
      <c r="P494" s="19"/>
    </row>
    <row r="495" spans="16:16" x14ac:dyDescent="0.25">
      <c r="P495" s="19"/>
    </row>
    <row r="496" spans="16:16" x14ac:dyDescent="0.25">
      <c r="P496" s="19"/>
    </row>
    <row r="497" spans="16:16" x14ac:dyDescent="0.25">
      <c r="P497" s="19"/>
    </row>
    <row r="498" spans="16:16" x14ac:dyDescent="0.25">
      <c r="P498" s="19"/>
    </row>
    <row r="499" spans="16:16" x14ac:dyDescent="0.25">
      <c r="P499" s="19"/>
    </row>
    <row r="500" spans="16:16" x14ac:dyDescent="0.25">
      <c r="P500" s="19"/>
    </row>
    <row r="501" spans="16:16" x14ac:dyDescent="0.25">
      <c r="P501" s="19"/>
    </row>
    <row r="502" spans="16:16" x14ac:dyDescent="0.25">
      <c r="P502" s="19"/>
    </row>
    <row r="503" spans="16:16" x14ac:dyDescent="0.25">
      <c r="P503" s="19"/>
    </row>
    <row r="504" spans="16:16" x14ac:dyDescent="0.25">
      <c r="P504" s="19"/>
    </row>
    <row r="505" spans="16:16" x14ac:dyDescent="0.25">
      <c r="P505" s="19"/>
    </row>
    <row r="506" spans="16:16" x14ac:dyDescent="0.25">
      <c r="P506" s="19"/>
    </row>
    <row r="507" spans="16:16" x14ac:dyDescent="0.25">
      <c r="P507" s="19"/>
    </row>
    <row r="508" spans="16:16" x14ac:dyDescent="0.25">
      <c r="P508" s="19"/>
    </row>
    <row r="509" spans="16:16" x14ac:dyDescent="0.25">
      <c r="P509" s="19"/>
    </row>
    <row r="510" spans="16:16" x14ac:dyDescent="0.25">
      <c r="P510" s="19"/>
    </row>
    <row r="511" spans="16:16" x14ac:dyDescent="0.25">
      <c r="P511" s="19"/>
    </row>
    <row r="512" spans="16:16" x14ac:dyDescent="0.25">
      <c r="P512" s="19"/>
    </row>
    <row r="513" spans="16:16" x14ac:dyDescent="0.25">
      <c r="P513" s="19"/>
    </row>
    <row r="514" spans="16:16" x14ac:dyDescent="0.25">
      <c r="P514" s="19"/>
    </row>
    <row r="515" spans="16:16" x14ac:dyDescent="0.25">
      <c r="P515" s="19"/>
    </row>
    <row r="516" spans="16:16" x14ac:dyDescent="0.25">
      <c r="P516" s="19"/>
    </row>
    <row r="517" spans="16:16" x14ac:dyDescent="0.25">
      <c r="P517" s="19"/>
    </row>
    <row r="518" spans="16:16" x14ac:dyDescent="0.25">
      <c r="P518" s="19"/>
    </row>
    <row r="519" spans="16:16" x14ac:dyDescent="0.25">
      <c r="P519" s="19"/>
    </row>
    <row r="520" spans="16:16" x14ac:dyDescent="0.25">
      <c r="P520" s="19"/>
    </row>
    <row r="521" spans="16:16" x14ac:dyDescent="0.25">
      <c r="P521" s="19"/>
    </row>
    <row r="522" spans="16:16" x14ac:dyDescent="0.25">
      <c r="P522" s="19"/>
    </row>
    <row r="523" spans="16:16" x14ac:dyDescent="0.25">
      <c r="P523" s="19"/>
    </row>
    <row r="524" spans="16:16" x14ac:dyDescent="0.25">
      <c r="P524" s="19"/>
    </row>
    <row r="525" spans="16:16" x14ac:dyDescent="0.25">
      <c r="P525" s="19"/>
    </row>
    <row r="526" spans="16:16" x14ac:dyDescent="0.25">
      <c r="P526" s="19"/>
    </row>
    <row r="527" spans="16:16" x14ac:dyDescent="0.25">
      <c r="P527" s="19"/>
    </row>
    <row r="528" spans="16:16" x14ac:dyDescent="0.25">
      <c r="P528" s="19"/>
    </row>
    <row r="529" spans="16:16" x14ac:dyDescent="0.25">
      <c r="P529" s="19"/>
    </row>
    <row r="530" spans="16:16" x14ac:dyDescent="0.25">
      <c r="P530" s="19"/>
    </row>
    <row r="531" spans="16:16" x14ac:dyDescent="0.25">
      <c r="P531" s="19"/>
    </row>
    <row r="532" spans="16:16" x14ac:dyDescent="0.25">
      <c r="P532" s="19"/>
    </row>
    <row r="533" spans="16:16" x14ac:dyDescent="0.25">
      <c r="P533" s="19"/>
    </row>
    <row r="534" spans="16:16" x14ac:dyDescent="0.25">
      <c r="P534" s="19"/>
    </row>
    <row r="535" spans="16:16" x14ac:dyDescent="0.25">
      <c r="P535" s="19"/>
    </row>
    <row r="536" spans="16:16" x14ac:dyDescent="0.25">
      <c r="P536" s="19"/>
    </row>
    <row r="537" spans="16:16" x14ac:dyDescent="0.25">
      <c r="P537" s="19"/>
    </row>
    <row r="538" spans="16:16" x14ac:dyDescent="0.25">
      <c r="P538" s="19"/>
    </row>
    <row r="539" spans="16:16" x14ac:dyDescent="0.25">
      <c r="P539" s="19"/>
    </row>
    <row r="540" spans="16:16" x14ac:dyDescent="0.25">
      <c r="P540" s="19"/>
    </row>
    <row r="541" spans="16:16" x14ac:dyDescent="0.25">
      <c r="P541" s="19"/>
    </row>
    <row r="542" spans="16:16" x14ac:dyDescent="0.25">
      <c r="P542" s="19"/>
    </row>
    <row r="543" spans="16:16" x14ac:dyDescent="0.25">
      <c r="P543" s="19"/>
    </row>
    <row r="544" spans="16:16" x14ac:dyDescent="0.25">
      <c r="P544" s="19"/>
    </row>
    <row r="545" spans="16:16" x14ac:dyDescent="0.25">
      <c r="P545" s="19"/>
    </row>
    <row r="546" spans="16:16" x14ac:dyDescent="0.25">
      <c r="P546" s="19"/>
    </row>
    <row r="547" spans="16:16" x14ac:dyDescent="0.25">
      <c r="P547" s="19"/>
    </row>
    <row r="548" spans="16:16" x14ac:dyDescent="0.25">
      <c r="P548" s="19"/>
    </row>
    <row r="549" spans="16:16" x14ac:dyDescent="0.25">
      <c r="P549" s="19"/>
    </row>
    <row r="550" spans="16:16" x14ac:dyDescent="0.25">
      <c r="P550" s="19"/>
    </row>
    <row r="551" spans="16:16" x14ac:dyDescent="0.25">
      <c r="P551" s="19"/>
    </row>
    <row r="552" spans="16:16" x14ac:dyDescent="0.25">
      <c r="P552" s="19"/>
    </row>
    <row r="553" spans="16:16" x14ac:dyDescent="0.25">
      <c r="P553" s="19"/>
    </row>
    <row r="554" spans="16:16" x14ac:dyDescent="0.25">
      <c r="P554" s="19"/>
    </row>
    <row r="555" spans="16:16" x14ac:dyDescent="0.25">
      <c r="P555" s="19"/>
    </row>
    <row r="556" spans="16:16" x14ac:dyDescent="0.25">
      <c r="P556" s="19"/>
    </row>
    <row r="557" spans="16:16" x14ac:dyDescent="0.25">
      <c r="P557" s="19"/>
    </row>
    <row r="558" spans="16:16" x14ac:dyDescent="0.25">
      <c r="P558" s="19"/>
    </row>
    <row r="559" spans="16:16" x14ac:dyDescent="0.25">
      <c r="P559" s="19"/>
    </row>
    <row r="560" spans="16:16" x14ac:dyDescent="0.25">
      <c r="P560" s="19"/>
    </row>
    <row r="561" spans="16:16" x14ac:dyDescent="0.25">
      <c r="P561" s="19"/>
    </row>
    <row r="562" spans="16:16" x14ac:dyDescent="0.25">
      <c r="P562" s="19"/>
    </row>
    <row r="563" spans="16:16" x14ac:dyDescent="0.25">
      <c r="P563" s="19"/>
    </row>
    <row r="564" spans="16:16" x14ac:dyDescent="0.25">
      <c r="P564" s="19"/>
    </row>
    <row r="565" spans="16:16" x14ac:dyDescent="0.25">
      <c r="P565" s="19"/>
    </row>
    <row r="566" spans="16:16" x14ac:dyDescent="0.25">
      <c r="P566" s="19"/>
    </row>
    <row r="567" spans="16:16" x14ac:dyDescent="0.25">
      <c r="P567" s="19"/>
    </row>
    <row r="568" spans="16:16" x14ac:dyDescent="0.25">
      <c r="P568" s="19"/>
    </row>
    <row r="569" spans="16:16" x14ac:dyDescent="0.25">
      <c r="P569" s="19"/>
    </row>
    <row r="570" spans="16:16" x14ac:dyDescent="0.25">
      <c r="P570" s="19"/>
    </row>
    <row r="571" spans="16:16" x14ac:dyDescent="0.25">
      <c r="P571" s="19"/>
    </row>
    <row r="572" spans="16:16" x14ac:dyDescent="0.25">
      <c r="P572" s="19"/>
    </row>
    <row r="573" spans="16:16" x14ac:dyDescent="0.25">
      <c r="P573" s="19"/>
    </row>
    <row r="574" spans="16:16" x14ac:dyDescent="0.25">
      <c r="P574" s="19"/>
    </row>
    <row r="575" spans="16:16" x14ac:dyDescent="0.25">
      <c r="P575" s="19"/>
    </row>
    <row r="576" spans="16:16" x14ac:dyDescent="0.25">
      <c r="P576" s="19"/>
    </row>
    <row r="577" spans="16:16" x14ac:dyDescent="0.25">
      <c r="P577" s="19"/>
    </row>
    <row r="578" spans="16:16" x14ac:dyDescent="0.25">
      <c r="P578" s="19"/>
    </row>
    <row r="579" spans="16:16" x14ac:dyDescent="0.25">
      <c r="P579" s="19"/>
    </row>
    <row r="580" spans="16:16" x14ac:dyDescent="0.25">
      <c r="P580" s="19"/>
    </row>
    <row r="581" spans="16:16" x14ac:dyDescent="0.25">
      <c r="P581" s="19"/>
    </row>
    <row r="582" spans="16:16" x14ac:dyDescent="0.25">
      <c r="P582" s="19"/>
    </row>
    <row r="583" spans="16:16" x14ac:dyDescent="0.25">
      <c r="P583" s="19"/>
    </row>
    <row r="584" spans="16:16" x14ac:dyDescent="0.25">
      <c r="P584" s="19"/>
    </row>
    <row r="585" spans="16:16" x14ac:dyDescent="0.25">
      <c r="P585" s="19"/>
    </row>
    <row r="586" spans="16:16" x14ac:dyDescent="0.25">
      <c r="P586" s="19"/>
    </row>
    <row r="587" spans="16:16" x14ac:dyDescent="0.25">
      <c r="P587" s="19"/>
    </row>
    <row r="588" spans="16:16" x14ac:dyDescent="0.25">
      <c r="P588" s="19"/>
    </row>
    <row r="589" spans="16:16" x14ac:dyDescent="0.25">
      <c r="P589" s="19"/>
    </row>
    <row r="590" spans="16:16" x14ac:dyDescent="0.25">
      <c r="P590" s="19"/>
    </row>
    <row r="591" spans="16:16" x14ac:dyDescent="0.25">
      <c r="P591" s="19"/>
    </row>
    <row r="592" spans="16:16" x14ac:dyDescent="0.25">
      <c r="P592" s="19"/>
    </row>
    <row r="593" spans="16:16" x14ac:dyDescent="0.25">
      <c r="P593" s="19"/>
    </row>
    <row r="594" spans="16:16" x14ac:dyDescent="0.25">
      <c r="P594" s="19"/>
    </row>
    <row r="595" spans="16:16" x14ac:dyDescent="0.25">
      <c r="P595" s="19"/>
    </row>
    <row r="596" spans="16:16" x14ac:dyDescent="0.25">
      <c r="P596" s="19"/>
    </row>
    <row r="597" spans="16:16" x14ac:dyDescent="0.25">
      <c r="P597" s="19"/>
    </row>
    <row r="598" spans="16:16" x14ac:dyDescent="0.25">
      <c r="P598" s="19"/>
    </row>
    <row r="599" spans="16:16" x14ac:dyDescent="0.25">
      <c r="P599" s="19"/>
    </row>
    <row r="600" spans="16:16" x14ac:dyDescent="0.25">
      <c r="P600" s="19"/>
    </row>
    <row r="601" spans="16:16" x14ac:dyDescent="0.25">
      <c r="P601" s="19"/>
    </row>
    <row r="602" spans="16:16" x14ac:dyDescent="0.25">
      <c r="P602" s="19"/>
    </row>
    <row r="603" spans="16:16" x14ac:dyDescent="0.25">
      <c r="P603" s="19"/>
    </row>
    <row r="604" spans="16:16" x14ac:dyDescent="0.25">
      <c r="P604" s="19"/>
    </row>
    <row r="605" spans="16:16" x14ac:dyDescent="0.25">
      <c r="P605" s="19"/>
    </row>
    <row r="606" spans="16:16" x14ac:dyDescent="0.25">
      <c r="P606" s="19"/>
    </row>
    <row r="607" spans="16:16" x14ac:dyDescent="0.25">
      <c r="P607" s="19"/>
    </row>
    <row r="608" spans="16:16" x14ac:dyDescent="0.25">
      <c r="P608" s="19"/>
    </row>
    <row r="609" spans="16:16" x14ac:dyDescent="0.25">
      <c r="P609" s="19"/>
    </row>
    <row r="610" spans="16:16" x14ac:dyDescent="0.25">
      <c r="P610" s="19"/>
    </row>
    <row r="611" spans="16:16" x14ac:dyDescent="0.25">
      <c r="P611" s="19"/>
    </row>
    <row r="612" spans="16:16" x14ac:dyDescent="0.25">
      <c r="P612" s="19"/>
    </row>
    <row r="613" spans="16:16" x14ac:dyDescent="0.25">
      <c r="P613" s="19"/>
    </row>
    <row r="614" spans="16:16" x14ac:dyDescent="0.25">
      <c r="P614" s="19"/>
    </row>
    <row r="615" spans="16:16" x14ac:dyDescent="0.25">
      <c r="P615" s="19"/>
    </row>
    <row r="616" spans="16:16" x14ac:dyDescent="0.25">
      <c r="P616" s="19"/>
    </row>
    <row r="617" spans="16:16" x14ac:dyDescent="0.25">
      <c r="P617" s="19"/>
    </row>
    <row r="618" spans="16:16" x14ac:dyDescent="0.25">
      <c r="P618" s="19"/>
    </row>
    <row r="619" spans="16:16" x14ac:dyDescent="0.25">
      <c r="P619" s="19"/>
    </row>
    <row r="620" spans="16:16" x14ac:dyDescent="0.25">
      <c r="P620" s="19"/>
    </row>
    <row r="621" spans="16:16" x14ac:dyDescent="0.25">
      <c r="P621" s="19"/>
    </row>
    <row r="622" spans="16:16" x14ac:dyDescent="0.25">
      <c r="P622" s="19"/>
    </row>
    <row r="623" spans="16:16" x14ac:dyDescent="0.25">
      <c r="P623" s="19"/>
    </row>
    <row r="624" spans="16:16" x14ac:dyDescent="0.25">
      <c r="P624" s="19"/>
    </row>
    <row r="625" spans="16:16" x14ac:dyDescent="0.25">
      <c r="P625" s="19"/>
    </row>
    <row r="626" spans="16:16" x14ac:dyDescent="0.25">
      <c r="P626" s="19"/>
    </row>
    <row r="627" spans="16:16" x14ac:dyDescent="0.25">
      <c r="P627" s="19"/>
    </row>
    <row r="628" spans="16:16" x14ac:dyDescent="0.25">
      <c r="P628" s="19"/>
    </row>
    <row r="629" spans="16:16" x14ac:dyDescent="0.25">
      <c r="P629" s="19"/>
    </row>
    <row r="630" spans="16:16" x14ac:dyDescent="0.25">
      <c r="P630" s="19"/>
    </row>
    <row r="631" spans="16:16" x14ac:dyDescent="0.25">
      <c r="P631" s="19"/>
    </row>
    <row r="632" spans="16:16" x14ac:dyDescent="0.25">
      <c r="P632" s="19"/>
    </row>
    <row r="633" spans="16:16" x14ac:dyDescent="0.25">
      <c r="P633" s="19"/>
    </row>
    <row r="634" spans="16:16" x14ac:dyDescent="0.25">
      <c r="P634" s="19"/>
    </row>
    <row r="635" spans="16:16" x14ac:dyDescent="0.25">
      <c r="P635" s="19"/>
    </row>
    <row r="636" spans="16:16" x14ac:dyDescent="0.25">
      <c r="P636" s="19"/>
    </row>
    <row r="637" spans="16:16" x14ac:dyDescent="0.25">
      <c r="P637" s="19"/>
    </row>
    <row r="638" spans="16:16" x14ac:dyDescent="0.25">
      <c r="P638" s="19"/>
    </row>
    <row r="639" spans="16:16" x14ac:dyDescent="0.25">
      <c r="P639" s="19"/>
    </row>
    <row r="640" spans="16:16" x14ac:dyDescent="0.25">
      <c r="P640" s="19"/>
    </row>
    <row r="641" spans="16:16" x14ac:dyDescent="0.25">
      <c r="P641" s="19"/>
    </row>
    <row r="642" spans="16:16" x14ac:dyDescent="0.25">
      <c r="P642" s="19"/>
    </row>
    <row r="643" spans="16:16" x14ac:dyDescent="0.25">
      <c r="P643" s="19"/>
    </row>
    <row r="644" spans="16:16" x14ac:dyDescent="0.25">
      <c r="P644" s="19"/>
    </row>
    <row r="645" spans="16:16" x14ac:dyDescent="0.25">
      <c r="P645" s="19"/>
    </row>
    <row r="646" spans="16:16" x14ac:dyDescent="0.25">
      <c r="P646" s="19"/>
    </row>
    <row r="647" spans="16:16" x14ac:dyDescent="0.25">
      <c r="P647" s="19"/>
    </row>
    <row r="648" spans="16:16" x14ac:dyDescent="0.25">
      <c r="P648" s="19"/>
    </row>
    <row r="649" spans="16:16" x14ac:dyDescent="0.25">
      <c r="P649" s="19"/>
    </row>
    <row r="650" spans="16:16" x14ac:dyDescent="0.25">
      <c r="P650" s="19"/>
    </row>
    <row r="651" spans="16:16" x14ac:dyDescent="0.25">
      <c r="P651" s="19"/>
    </row>
    <row r="652" spans="16:16" x14ac:dyDescent="0.25">
      <c r="P652" s="19"/>
    </row>
    <row r="653" spans="16:16" x14ac:dyDescent="0.25">
      <c r="P653" s="19"/>
    </row>
    <row r="654" spans="16:16" x14ac:dyDescent="0.25">
      <c r="P654" s="19"/>
    </row>
    <row r="655" spans="16:16" x14ac:dyDescent="0.25">
      <c r="P655" s="19"/>
    </row>
    <row r="656" spans="16:16" x14ac:dyDescent="0.25">
      <c r="P656" s="19"/>
    </row>
    <row r="657" spans="16:16" x14ac:dyDescent="0.25">
      <c r="P657" s="19"/>
    </row>
    <row r="658" spans="16:16" x14ac:dyDescent="0.25">
      <c r="P658" s="19"/>
    </row>
    <row r="659" spans="16:16" x14ac:dyDescent="0.25">
      <c r="P659" s="19"/>
    </row>
    <row r="660" spans="16:16" x14ac:dyDescent="0.25">
      <c r="P660" s="19"/>
    </row>
    <row r="661" spans="16:16" x14ac:dyDescent="0.25">
      <c r="P661" s="19"/>
    </row>
    <row r="662" spans="16:16" x14ac:dyDescent="0.25">
      <c r="P662" s="19"/>
    </row>
    <row r="663" spans="16:16" x14ac:dyDescent="0.25">
      <c r="P663" s="19"/>
    </row>
    <row r="664" spans="16:16" x14ac:dyDescent="0.25">
      <c r="P664" s="19"/>
    </row>
    <row r="665" spans="16:16" x14ac:dyDescent="0.25">
      <c r="P665" s="19"/>
    </row>
    <row r="666" spans="16:16" x14ac:dyDescent="0.25">
      <c r="P666" s="19"/>
    </row>
    <row r="667" spans="16:16" x14ac:dyDescent="0.25">
      <c r="P667" s="19"/>
    </row>
    <row r="668" spans="16:16" x14ac:dyDescent="0.25">
      <c r="P668" s="19"/>
    </row>
    <row r="669" spans="16:16" x14ac:dyDescent="0.25">
      <c r="P669" s="19"/>
    </row>
    <row r="670" spans="16:16" x14ac:dyDescent="0.25">
      <c r="P670" s="19"/>
    </row>
    <row r="671" spans="16:16" x14ac:dyDescent="0.25">
      <c r="P671" s="19"/>
    </row>
    <row r="672" spans="16:16" x14ac:dyDescent="0.25">
      <c r="P672" s="19"/>
    </row>
    <row r="673" spans="16:16" x14ac:dyDescent="0.25">
      <c r="P673" s="19"/>
    </row>
    <row r="674" spans="16:16" x14ac:dyDescent="0.25">
      <c r="P674" s="19"/>
    </row>
    <row r="675" spans="16:16" x14ac:dyDescent="0.25">
      <c r="P675" s="19"/>
    </row>
    <row r="676" spans="16:16" x14ac:dyDescent="0.25">
      <c r="P676" s="19"/>
    </row>
    <row r="677" spans="16:16" x14ac:dyDescent="0.25">
      <c r="P677" s="19"/>
    </row>
    <row r="678" spans="16:16" x14ac:dyDescent="0.25">
      <c r="P678" s="19"/>
    </row>
    <row r="679" spans="16:16" x14ac:dyDescent="0.25">
      <c r="P679" s="19"/>
    </row>
    <row r="680" spans="16:16" x14ac:dyDescent="0.25">
      <c r="P680" s="19"/>
    </row>
  </sheetData>
  <mergeCells count="1">
    <mergeCell ref="N4:P5"/>
  </mergeCells>
  <phoneticPr fontId="3"/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7C90E-E1CF-4875-8612-BCE2B709BED0}">
  <sheetPr codeName="Sheet11">
    <tabColor rgb="FF00B050"/>
  </sheetPr>
  <dimension ref="A2:P680"/>
  <sheetViews>
    <sheetView zoomScaleNormal="100" workbookViewId="0">
      <pane xSplit="5" ySplit="6" topLeftCell="F217" activePane="bottomRight" state="frozen"/>
      <selection activeCell="L249" sqref="K249:L249"/>
      <selection pane="topRight" activeCell="L249" sqref="K249:L249"/>
      <selection pane="bottomLeft" activeCell="L249" sqref="K249:L249"/>
      <selection pane="bottomRight" activeCell="N6" sqref="N6:P243"/>
    </sheetView>
  </sheetViews>
  <sheetFormatPr defaultRowHeight="16.5" x14ac:dyDescent="0.25"/>
  <cols>
    <col min="1" max="1" width="2.25" style="15" customWidth="1"/>
    <col min="2" max="2" width="9.5" style="3" customWidth="1"/>
    <col min="3" max="3" width="18.375" customWidth="1"/>
    <col min="4" max="4" width="4.25" customWidth="1"/>
    <col min="5" max="5" width="5.75" style="1" customWidth="1"/>
    <col min="6" max="6" width="15.375" customWidth="1"/>
    <col min="7" max="8" width="7.25" style="11" customWidth="1"/>
    <col min="9" max="9" width="8.875" customWidth="1"/>
    <col min="10" max="10" width="14" customWidth="1"/>
    <col min="11" max="11" width="9" style="1"/>
    <col min="14" max="15" width="13.5" customWidth="1"/>
    <col min="16" max="16" width="17.25" customWidth="1"/>
  </cols>
  <sheetData>
    <row r="2" spans="2:16" x14ac:dyDescent="0.25">
      <c r="B2" s="7" t="s">
        <v>12</v>
      </c>
      <c r="C2" s="23" t="s">
        <v>39</v>
      </c>
      <c r="G2" s="17" t="s">
        <v>16</v>
      </c>
      <c r="H2" s="17" t="s">
        <v>17</v>
      </c>
    </row>
    <row r="3" spans="2:16" x14ac:dyDescent="0.25">
      <c r="B3" s="7" t="s">
        <v>13</v>
      </c>
      <c r="C3" s="23" t="s">
        <v>41</v>
      </c>
      <c r="F3" s="18" t="s">
        <v>6</v>
      </c>
      <c r="G3" s="12">
        <v>5</v>
      </c>
      <c r="H3" s="13">
        <v>7</v>
      </c>
      <c r="I3" s="17" t="s">
        <v>9</v>
      </c>
      <c r="J3" s="17" t="s">
        <v>25</v>
      </c>
    </row>
    <row r="4" spans="2:16" x14ac:dyDescent="0.25">
      <c r="B4" s="6" t="s">
        <v>4</v>
      </c>
      <c r="C4" s="8" t="s">
        <v>42</v>
      </c>
      <c r="F4" s="18" t="s">
        <v>7</v>
      </c>
      <c r="G4" s="12">
        <v>11.5</v>
      </c>
      <c r="H4" s="13">
        <v>18</v>
      </c>
      <c r="I4" s="5">
        <f>(H4-H3)*2</f>
        <v>22</v>
      </c>
      <c r="J4" s="16">
        <f>((G4-G3)*2+1)*((H4-H3)*2+1)</f>
        <v>322</v>
      </c>
      <c r="N4" s="86" t="s">
        <v>22</v>
      </c>
      <c r="O4" s="86"/>
      <c r="P4" s="86"/>
    </row>
    <row r="5" spans="2:16" x14ac:dyDescent="0.25">
      <c r="B5" s="6" t="s">
        <v>2</v>
      </c>
      <c r="C5" s="9">
        <f>2500000+300000</f>
        <v>2800000</v>
      </c>
      <c r="N5" s="86"/>
      <c r="O5" s="86"/>
      <c r="P5" s="86"/>
    </row>
    <row r="6" spans="2:16" x14ac:dyDescent="0.25">
      <c r="B6" s="6" t="s">
        <v>3</v>
      </c>
      <c r="C6" s="9">
        <f>315000+6500+10000</f>
        <v>331500</v>
      </c>
      <c r="E6" s="1" t="s">
        <v>8</v>
      </c>
      <c r="F6" t="s">
        <v>4</v>
      </c>
      <c r="G6" s="14" t="s">
        <v>10</v>
      </c>
      <c r="H6" s="14" t="s">
        <v>11</v>
      </c>
      <c r="I6" s="14" t="s">
        <v>15</v>
      </c>
      <c r="J6" s="14" t="s">
        <v>14</v>
      </c>
      <c r="K6" s="1" t="s">
        <v>71</v>
      </c>
      <c r="N6" s="1" t="s">
        <v>19</v>
      </c>
      <c r="O6" s="1" t="s">
        <v>72</v>
      </c>
      <c r="P6" s="1" t="s">
        <v>18</v>
      </c>
    </row>
    <row r="7" spans="2:16" x14ac:dyDescent="0.25">
      <c r="E7" s="1">
        <f t="shared" ref="E7:E70" si="0">ROW()-6</f>
        <v>1</v>
      </c>
      <c r="F7" s="10" t="str">
        <f t="shared" ref="F7:F70" si="1">$C$4&amp;"-"&amp;G7&amp;"-"&amp;H7</f>
        <v>A2-5-7</v>
      </c>
      <c r="G7" s="14">
        <f>G3</f>
        <v>5</v>
      </c>
      <c r="H7" s="14">
        <f>H3</f>
        <v>7</v>
      </c>
      <c r="I7" s="4">
        <f t="shared" ref="I7:I70" si="2">SUM((G7*H7)/4)*2</f>
        <v>17.5</v>
      </c>
      <c r="J7" s="2">
        <f t="shared" ref="J7:J70" si="3">ROUND(SUM(I7*$C$6,$C$5),0)</f>
        <v>8601250</v>
      </c>
      <c r="K7" s="22"/>
      <c r="N7" t="str" cm="1">
        <f t="array" ref="N7:N243">_xlfn._xlws.FILTER(A2テーブル[キー],A2テーブル[許可]=1)</f>
        <v>A2-5-9</v>
      </c>
      <c r="O7" cm="1">
        <f t="array" ref="O7:O243">_xlfn._xlws.FILTER(A2テーブル[m2],A2テーブル[許可]=1)</f>
        <v>22.5</v>
      </c>
      <c r="P7" s="19" cm="1">
        <f t="array" ref="P7:P243">_xlfn._xlws.FILTER(A2テーブル[M],A2テーブル[許可]=1)</f>
        <v>10258750</v>
      </c>
    </row>
    <row r="8" spans="2:16" x14ac:dyDescent="0.25">
      <c r="E8" s="1">
        <f t="shared" si="0"/>
        <v>2</v>
      </c>
      <c r="F8" s="10" t="str">
        <f t="shared" si="1"/>
        <v>A2-5-7.5</v>
      </c>
      <c r="G8" s="14">
        <f t="shared" ref="G8:G71" si="4">$G$3+ROUNDDOWN($E7/($I$4+1),0)*0.5</f>
        <v>5</v>
      </c>
      <c r="H8" s="14">
        <f t="shared" ref="H8:H71" si="5">IF(MOD(E8-1,$I$4+1)=0,$H$3,H7+0.5)</f>
        <v>7.5</v>
      </c>
      <c r="I8" s="4">
        <f t="shared" si="2"/>
        <v>18.75</v>
      </c>
      <c r="J8" s="2">
        <f t="shared" si="3"/>
        <v>9015625</v>
      </c>
      <c r="K8" s="22"/>
      <c r="N8" t="str">
        <v>A2-5-9.5</v>
      </c>
      <c r="O8">
        <v>23.75</v>
      </c>
      <c r="P8" s="19">
        <v>10673125</v>
      </c>
    </row>
    <row r="9" spans="2:16" x14ac:dyDescent="0.25">
      <c r="E9" s="1">
        <f t="shared" si="0"/>
        <v>3</v>
      </c>
      <c r="F9" s="10" t="str">
        <f t="shared" si="1"/>
        <v>A2-5-8</v>
      </c>
      <c r="G9" s="14">
        <f t="shared" si="4"/>
        <v>5</v>
      </c>
      <c r="H9" s="14">
        <f t="shared" si="5"/>
        <v>8</v>
      </c>
      <c r="I9" s="4">
        <f t="shared" si="2"/>
        <v>20</v>
      </c>
      <c r="J9" s="2">
        <f t="shared" si="3"/>
        <v>9430000</v>
      </c>
      <c r="K9" s="22"/>
      <c r="N9" t="str">
        <v>A2-5-10</v>
      </c>
      <c r="O9">
        <v>25</v>
      </c>
      <c r="P9" s="19">
        <v>11087500</v>
      </c>
    </row>
    <row r="10" spans="2:16" x14ac:dyDescent="0.25">
      <c r="E10" s="1">
        <f t="shared" si="0"/>
        <v>4</v>
      </c>
      <c r="F10" s="10" t="str">
        <f t="shared" si="1"/>
        <v>A2-5-8.5</v>
      </c>
      <c r="G10" s="14">
        <f t="shared" si="4"/>
        <v>5</v>
      </c>
      <c r="H10" s="14">
        <f t="shared" si="5"/>
        <v>8.5</v>
      </c>
      <c r="I10" s="4">
        <f t="shared" si="2"/>
        <v>21.25</v>
      </c>
      <c r="J10" s="2">
        <f t="shared" si="3"/>
        <v>9844375</v>
      </c>
      <c r="K10" s="22"/>
      <c r="N10" t="str">
        <v>A2-5-10.5</v>
      </c>
      <c r="O10">
        <v>26.25</v>
      </c>
      <c r="P10" s="19">
        <v>11501875</v>
      </c>
    </row>
    <row r="11" spans="2:16" x14ac:dyDescent="0.25">
      <c r="E11" s="1">
        <f t="shared" si="0"/>
        <v>5</v>
      </c>
      <c r="F11" s="10" t="str">
        <f t="shared" si="1"/>
        <v>A2-5-9</v>
      </c>
      <c r="G11" s="14">
        <f t="shared" si="4"/>
        <v>5</v>
      </c>
      <c r="H11" s="14">
        <f t="shared" si="5"/>
        <v>9</v>
      </c>
      <c r="I11" s="4">
        <f t="shared" si="2"/>
        <v>22.5</v>
      </c>
      <c r="J11" s="2">
        <f t="shared" si="3"/>
        <v>10258750</v>
      </c>
      <c r="K11" s="22">
        <v>1</v>
      </c>
      <c r="N11" t="str">
        <v>A2-5-11</v>
      </c>
      <c r="O11">
        <v>27.5</v>
      </c>
      <c r="P11" s="19">
        <v>11916250</v>
      </c>
    </row>
    <row r="12" spans="2:16" x14ac:dyDescent="0.25">
      <c r="E12" s="1">
        <f t="shared" si="0"/>
        <v>6</v>
      </c>
      <c r="F12" s="10" t="str">
        <f t="shared" si="1"/>
        <v>A2-5-9.5</v>
      </c>
      <c r="G12" s="14">
        <f t="shared" si="4"/>
        <v>5</v>
      </c>
      <c r="H12" s="14">
        <f t="shared" si="5"/>
        <v>9.5</v>
      </c>
      <c r="I12" s="4">
        <f t="shared" si="2"/>
        <v>23.75</v>
      </c>
      <c r="J12" s="2">
        <f t="shared" si="3"/>
        <v>10673125</v>
      </c>
      <c r="K12" s="22">
        <v>1</v>
      </c>
      <c r="N12" t="str">
        <v>A2-5-11.5</v>
      </c>
      <c r="O12">
        <v>28.75</v>
      </c>
      <c r="P12" s="19">
        <v>12330625</v>
      </c>
    </row>
    <row r="13" spans="2:16" x14ac:dyDescent="0.25">
      <c r="E13" s="1">
        <f t="shared" si="0"/>
        <v>7</v>
      </c>
      <c r="F13" s="10" t="str">
        <f t="shared" si="1"/>
        <v>A2-5-10</v>
      </c>
      <c r="G13" s="14">
        <f t="shared" si="4"/>
        <v>5</v>
      </c>
      <c r="H13" s="14">
        <f t="shared" si="5"/>
        <v>10</v>
      </c>
      <c r="I13" s="4">
        <f t="shared" si="2"/>
        <v>25</v>
      </c>
      <c r="J13" s="2">
        <f t="shared" si="3"/>
        <v>11087500</v>
      </c>
      <c r="K13" s="22">
        <v>1</v>
      </c>
      <c r="N13" t="str">
        <v>A2-5-12</v>
      </c>
      <c r="O13">
        <v>30</v>
      </c>
      <c r="P13" s="19">
        <v>12745000</v>
      </c>
    </row>
    <row r="14" spans="2:16" x14ac:dyDescent="0.25">
      <c r="E14" s="1">
        <f t="shared" si="0"/>
        <v>8</v>
      </c>
      <c r="F14" s="10" t="str">
        <f t="shared" si="1"/>
        <v>A2-5-10.5</v>
      </c>
      <c r="G14" s="14">
        <f t="shared" si="4"/>
        <v>5</v>
      </c>
      <c r="H14" s="14">
        <f t="shared" si="5"/>
        <v>10.5</v>
      </c>
      <c r="I14" s="4">
        <f t="shared" si="2"/>
        <v>26.25</v>
      </c>
      <c r="J14" s="2">
        <f t="shared" si="3"/>
        <v>11501875</v>
      </c>
      <c r="K14" s="22">
        <v>1</v>
      </c>
      <c r="N14" t="str">
        <v>A2-5-12.5</v>
      </c>
      <c r="O14">
        <v>31.25</v>
      </c>
      <c r="P14" s="19">
        <v>13159375</v>
      </c>
    </row>
    <row r="15" spans="2:16" x14ac:dyDescent="0.25">
      <c r="E15" s="1">
        <f t="shared" si="0"/>
        <v>9</v>
      </c>
      <c r="F15" s="10" t="str">
        <f t="shared" si="1"/>
        <v>A2-5-11</v>
      </c>
      <c r="G15" s="14">
        <f t="shared" si="4"/>
        <v>5</v>
      </c>
      <c r="H15" s="14">
        <f t="shared" si="5"/>
        <v>11</v>
      </c>
      <c r="I15" s="4">
        <f t="shared" si="2"/>
        <v>27.5</v>
      </c>
      <c r="J15" s="2">
        <f t="shared" si="3"/>
        <v>11916250</v>
      </c>
      <c r="K15" s="22">
        <v>1</v>
      </c>
      <c r="N15" t="str">
        <v>A2-5-13</v>
      </c>
      <c r="O15">
        <v>32.5</v>
      </c>
      <c r="P15" s="19">
        <v>13573750</v>
      </c>
    </row>
    <row r="16" spans="2:16" x14ac:dyDescent="0.25">
      <c r="E16" s="1">
        <f t="shared" si="0"/>
        <v>10</v>
      </c>
      <c r="F16" s="10" t="str">
        <f t="shared" si="1"/>
        <v>A2-5-11.5</v>
      </c>
      <c r="G16" s="14">
        <f t="shared" si="4"/>
        <v>5</v>
      </c>
      <c r="H16" s="14">
        <f t="shared" si="5"/>
        <v>11.5</v>
      </c>
      <c r="I16" s="4">
        <f t="shared" si="2"/>
        <v>28.75</v>
      </c>
      <c r="J16" s="2">
        <f t="shared" si="3"/>
        <v>12330625</v>
      </c>
      <c r="K16" s="22">
        <v>1</v>
      </c>
      <c r="N16" t="str">
        <v>A2-5-13.5</v>
      </c>
      <c r="O16">
        <v>33.75</v>
      </c>
      <c r="P16" s="19">
        <v>13988125</v>
      </c>
    </row>
    <row r="17" spans="5:16" x14ac:dyDescent="0.25">
      <c r="E17" s="1">
        <f t="shared" si="0"/>
        <v>11</v>
      </c>
      <c r="F17" s="10" t="str">
        <f t="shared" si="1"/>
        <v>A2-5-12</v>
      </c>
      <c r="G17" s="14">
        <f t="shared" si="4"/>
        <v>5</v>
      </c>
      <c r="H17" s="14">
        <f t="shared" si="5"/>
        <v>12</v>
      </c>
      <c r="I17" s="4">
        <f t="shared" si="2"/>
        <v>30</v>
      </c>
      <c r="J17" s="2">
        <f t="shared" si="3"/>
        <v>12745000</v>
      </c>
      <c r="K17" s="22">
        <v>1</v>
      </c>
      <c r="N17" t="str">
        <v>A2-5-14</v>
      </c>
      <c r="O17">
        <v>35</v>
      </c>
      <c r="P17" s="19">
        <v>14402500</v>
      </c>
    </row>
    <row r="18" spans="5:16" x14ac:dyDescent="0.25">
      <c r="E18" s="1">
        <f t="shared" si="0"/>
        <v>12</v>
      </c>
      <c r="F18" s="10" t="str">
        <f t="shared" si="1"/>
        <v>A2-5-12.5</v>
      </c>
      <c r="G18" s="14">
        <f t="shared" si="4"/>
        <v>5</v>
      </c>
      <c r="H18" s="14">
        <f t="shared" si="5"/>
        <v>12.5</v>
      </c>
      <c r="I18" s="4">
        <f t="shared" si="2"/>
        <v>31.25</v>
      </c>
      <c r="J18" s="2">
        <f t="shared" si="3"/>
        <v>13159375</v>
      </c>
      <c r="K18" s="22">
        <v>1</v>
      </c>
      <c r="N18" t="str">
        <v>A2-5-14.5</v>
      </c>
      <c r="O18">
        <v>36.25</v>
      </c>
      <c r="P18" s="19">
        <v>14816875</v>
      </c>
    </row>
    <row r="19" spans="5:16" x14ac:dyDescent="0.25">
      <c r="E19" s="1">
        <f t="shared" si="0"/>
        <v>13</v>
      </c>
      <c r="F19" s="10" t="str">
        <f t="shared" si="1"/>
        <v>A2-5-13</v>
      </c>
      <c r="G19" s="14">
        <f t="shared" si="4"/>
        <v>5</v>
      </c>
      <c r="H19" s="14">
        <f t="shared" si="5"/>
        <v>13</v>
      </c>
      <c r="I19" s="4">
        <f t="shared" si="2"/>
        <v>32.5</v>
      </c>
      <c r="J19" s="2">
        <f t="shared" si="3"/>
        <v>13573750</v>
      </c>
      <c r="K19" s="22">
        <v>1</v>
      </c>
      <c r="N19" t="str">
        <v>A2-5-15</v>
      </c>
      <c r="O19">
        <v>37.5</v>
      </c>
      <c r="P19" s="19">
        <v>15231250</v>
      </c>
    </row>
    <row r="20" spans="5:16" x14ac:dyDescent="0.25">
      <c r="E20" s="1">
        <f t="shared" si="0"/>
        <v>14</v>
      </c>
      <c r="F20" s="10" t="str">
        <f t="shared" si="1"/>
        <v>A2-5-13.5</v>
      </c>
      <c r="G20" s="14">
        <f t="shared" si="4"/>
        <v>5</v>
      </c>
      <c r="H20" s="14">
        <f t="shared" si="5"/>
        <v>13.5</v>
      </c>
      <c r="I20" s="4">
        <f t="shared" si="2"/>
        <v>33.75</v>
      </c>
      <c r="J20" s="2">
        <f t="shared" si="3"/>
        <v>13988125</v>
      </c>
      <c r="K20" s="22">
        <v>1</v>
      </c>
      <c r="N20" t="str">
        <v>A2-5-15.5</v>
      </c>
      <c r="O20">
        <v>38.75</v>
      </c>
      <c r="P20" s="19">
        <v>15645625</v>
      </c>
    </row>
    <row r="21" spans="5:16" x14ac:dyDescent="0.25">
      <c r="E21" s="1">
        <f t="shared" si="0"/>
        <v>15</v>
      </c>
      <c r="F21" s="10" t="str">
        <f t="shared" si="1"/>
        <v>A2-5-14</v>
      </c>
      <c r="G21" s="14">
        <f t="shared" si="4"/>
        <v>5</v>
      </c>
      <c r="H21" s="14">
        <f t="shared" si="5"/>
        <v>14</v>
      </c>
      <c r="I21" s="4">
        <f t="shared" si="2"/>
        <v>35</v>
      </c>
      <c r="J21" s="2">
        <f t="shared" si="3"/>
        <v>14402500</v>
      </c>
      <c r="K21" s="22">
        <v>1</v>
      </c>
      <c r="N21" t="str">
        <v>A2-5-16</v>
      </c>
      <c r="O21">
        <v>40</v>
      </c>
      <c r="P21" s="19">
        <v>16060000</v>
      </c>
    </row>
    <row r="22" spans="5:16" x14ac:dyDescent="0.25">
      <c r="E22" s="1">
        <f t="shared" si="0"/>
        <v>16</v>
      </c>
      <c r="F22" s="10" t="str">
        <f t="shared" si="1"/>
        <v>A2-5-14.5</v>
      </c>
      <c r="G22" s="14">
        <f t="shared" si="4"/>
        <v>5</v>
      </c>
      <c r="H22" s="14">
        <f t="shared" si="5"/>
        <v>14.5</v>
      </c>
      <c r="I22" s="4">
        <f t="shared" si="2"/>
        <v>36.25</v>
      </c>
      <c r="J22" s="2">
        <f t="shared" si="3"/>
        <v>14816875</v>
      </c>
      <c r="K22" s="22">
        <v>1</v>
      </c>
      <c r="N22" t="str">
        <v>A2-5-16.5</v>
      </c>
      <c r="O22">
        <v>41.25</v>
      </c>
      <c r="P22" s="19">
        <v>16474375</v>
      </c>
    </row>
    <row r="23" spans="5:16" x14ac:dyDescent="0.25">
      <c r="E23" s="1">
        <f t="shared" si="0"/>
        <v>17</v>
      </c>
      <c r="F23" s="10" t="str">
        <f t="shared" si="1"/>
        <v>A2-5-15</v>
      </c>
      <c r="G23" s="14">
        <f t="shared" si="4"/>
        <v>5</v>
      </c>
      <c r="H23" s="14">
        <f t="shared" si="5"/>
        <v>15</v>
      </c>
      <c r="I23" s="4">
        <f t="shared" si="2"/>
        <v>37.5</v>
      </c>
      <c r="J23" s="2">
        <f t="shared" si="3"/>
        <v>15231250</v>
      </c>
      <c r="K23" s="22">
        <v>1</v>
      </c>
      <c r="N23" t="str">
        <v>A2-5-17</v>
      </c>
      <c r="O23">
        <v>42.5</v>
      </c>
      <c r="P23" s="19">
        <v>16888750</v>
      </c>
    </row>
    <row r="24" spans="5:16" x14ac:dyDescent="0.25">
      <c r="E24" s="1">
        <f t="shared" si="0"/>
        <v>18</v>
      </c>
      <c r="F24" s="10" t="str">
        <f t="shared" si="1"/>
        <v>A2-5-15.5</v>
      </c>
      <c r="G24" s="14">
        <f t="shared" si="4"/>
        <v>5</v>
      </c>
      <c r="H24" s="14">
        <f t="shared" si="5"/>
        <v>15.5</v>
      </c>
      <c r="I24" s="4">
        <f t="shared" si="2"/>
        <v>38.75</v>
      </c>
      <c r="J24" s="2">
        <f t="shared" si="3"/>
        <v>15645625</v>
      </c>
      <c r="K24" s="22">
        <v>1</v>
      </c>
      <c r="N24" t="str">
        <v>A2-5-17.5</v>
      </c>
      <c r="O24">
        <v>43.75</v>
      </c>
      <c r="P24" s="19">
        <v>17303125</v>
      </c>
    </row>
    <row r="25" spans="5:16" x14ac:dyDescent="0.25">
      <c r="E25" s="1">
        <f t="shared" si="0"/>
        <v>19</v>
      </c>
      <c r="F25" s="10" t="str">
        <f t="shared" si="1"/>
        <v>A2-5-16</v>
      </c>
      <c r="G25" s="14">
        <f t="shared" si="4"/>
        <v>5</v>
      </c>
      <c r="H25" s="14">
        <f t="shared" si="5"/>
        <v>16</v>
      </c>
      <c r="I25" s="4">
        <f t="shared" si="2"/>
        <v>40</v>
      </c>
      <c r="J25" s="2">
        <f t="shared" si="3"/>
        <v>16060000</v>
      </c>
      <c r="K25" s="22">
        <v>1</v>
      </c>
      <c r="N25" t="str">
        <v>A2-5-18</v>
      </c>
      <c r="O25">
        <v>45</v>
      </c>
      <c r="P25" s="19">
        <v>17717500</v>
      </c>
    </row>
    <row r="26" spans="5:16" x14ac:dyDescent="0.25">
      <c r="E26" s="1">
        <f t="shared" si="0"/>
        <v>20</v>
      </c>
      <c r="F26" s="10" t="str">
        <f t="shared" si="1"/>
        <v>A2-5-16.5</v>
      </c>
      <c r="G26" s="14">
        <f t="shared" si="4"/>
        <v>5</v>
      </c>
      <c r="H26" s="14">
        <f t="shared" si="5"/>
        <v>16.5</v>
      </c>
      <c r="I26" s="4">
        <f t="shared" si="2"/>
        <v>41.25</v>
      </c>
      <c r="J26" s="2">
        <f t="shared" si="3"/>
        <v>16474375</v>
      </c>
      <c r="K26" s="22">
        <v>1</v>
      </c>
      <c r="N26" t="str">
        <v>A2-5.5-8.5</v>
      </c>
      <c r="O26">
        <v>23.375</v>
      </c>
      <c r="P26" s="19">
        <v>10548813</v>
      </c>
    </row>
    <row r="27" spans="5:16" x14ac:dyDescent="0.25">
      <c r="E27" s="1">
        <f t="shared" si="0"/>
        <v>21</v>
      </c>
      <c r="F27" s="10" t="str">
        <f t="shared" si="1"/>
        <v>A2-5-17</v>
      </c>
      <c r="G27" s="14">
        <f t="shared" si="4"/>
        <v>5</v>
      </c>
      <c r="H27" s="14">
        <f t="shared" si="5"/>
        <v>17</v>
      </c>
      <c r="I27" s="4">
        <f t="shared" si="2"/>
        <v>42.5</v>
      </c>
      <c r="J27" s="2">
        <f t="shared" si="3"/>
        <v>16888750</v>
      </c>
      <c r="K27" s="22">
        <v>1</v>
      </c>
      <c r="N27" t="str">
        <v>A2-5.5-9</v>
      </c>
      <c r="O27">
        <v>24.75</v>
      </c>
      <c r="P27" s="19">
        <v>11004625</v>
      </c>
    </row>
    <row r="28" spans="5:16" x14ac:dyDescent="0.25">
      <c r="E28" s="1">
        <f t="shared" si="0"/>
        <v>22</v>
      </c>
      <c r="F28" s="10" t="str">
        <f t="shared" si="1"/>
        <v>A2-5-17.5</v>
      </c>
      <c r="G28" s="14">
        <f t="shared" si="4"/>
        <v>5</v>
      </c>
      <c r="H28" s="14">
        <f t="shared" si="5"/>
        <v>17.5</v>
      </c>
      <c r="I28" s="4">
        <f t="shared" si="2"/>
        <v>43.75</v>
      </c>
      <c r="J28" s="2">
        <f t="shared" si="3"/>
        <v>17303125</v>
      </c>
      <c r="K28" s="22">
        <v>1</v>
      </c>
      <c r="N28" t="str">
        <v>A2-5.5-9.5</v>
      </c>
      <c r="O28">
        <v>26.125</v>
      </c>
      <c r="P28" s="19">
        <v>11460438</v>
      </c>
    </row>
    <row r="29" spans="5:16" x14ac:dyDescent="0.25">
      <c r="E29" s="1">
        <f t="shared" si="0"/>
        <v>23</v>
      </c>
      <c r="F29" s="10" t="str">
        <f t="shared" si="1"/>
        <v>A2-5-18</v>
      </c>
      <c r="G29" s="14">
        <f t="shared" si="4"/>
        <v>5</v>
      </c>
      <c r="H29" s="14">
        <f t="shared" si="5"/>
        <v>18</v>
      </c>
      <c r="I29" s="4">
        <f t="shared" si="2"/>
        <v>45</v>
      </c>
      <c r="J29" s="2">
        <f t="shared" si="3"/>
        <v>17717500</v>
      </c>
      <c r="K29" s="22">
        <v>1</v>
      </c>
      <c r="N29" t="str">
        <v>A2-5.5-10</v>
      </c>
      <c r="O29">
        <v>27.5</v>
      </c>
      <c r="P29" s="19">
        <v>11916250</v>
      </c>
    </row>
    <row r="30" spans="5:16" x14ac:dyDescent="0.25">
      <c r="E30" s="1">
        <f t="shared" si="0"/>
        <v>24</v>
      </c>
      <c r="F30" s="10" t="str">
        <f t="shared" si="1"/>
        <v>A2-5.5-7</v>
      </c>
      <c r="G30" s="14">
        <f t="shared" si="4"/>
        <v>5.5</v>
      </c>
      <c r="H30" s="14">
        <f t="shared" si="5"/>
        <v>7</v>
      </c>
      <c r="I30" s="4">
        <f t="shared" si="2"/>
        <v>19.25</v>
      </c>
      <c r="J30" s="2">
        <f t="shared" si="3"/>
        <v>9181375</v>
      </c>
      <c r="K30" s="22"/>
      <c r="N30" t="str">
        <v>A2-5.5-10.5</v>
      </c>
      <c r="O30">
        <v>28.875</v>
      </c>
      <c r="P30" s="19">
        <v>12372063</v>
      </c>
    </row>
    <row r="31" spans="5:16" x14ac:dyDescent="0.25">
      <c r="E31" s="1">
        <f t="shared" si="0"/>
        <v>25</v>
      </c>
      <c r="F31" s="10" t="str">
        <f t="shared" si="1"/>
        <v>A2-5.5-7.5</v>
      </c>
      <c r="G31" s="14">
        <f t="shared" si="4"/>
        <v>5.5</v>
      </c>
      <c r="H31" s="14">
        <f t="shared" si="5"/>
        <v>7.5</v>
      </c>
      <c r="I31" s="4">
        <f t="shared" si="2"/>
        <v>20.625</v>
      </c>
      <c r="J31" s="2">
        <f t="shared" si="3"/>
        <v>9637188</v>
      </c>
      <c r="K31" s="22"/>
      <c r="N31" t="str">
        <v>A2-5.5-11</v>
      </c>
      <c r="O31">
        <v>30.25</v>
      </c>
      <c r="P31" s="19">
        <v>12827875</v>
      </c>
    </row>
    <row r="32" spans="5:16" x14ac:dyDescent="0.25">
      <c r="E32" s="1">
        <f t="shared" si="0"/>
        <v>26</v>
      </c>
      <c r="F32" s="10" t="str">
        <f t="shared" si="1"/>
        <v>A2-5.5-8</v>
      </c>
      <c r="G32" s="14">
        <f t="shared" si="4"/>
        <v>5.5</v>
      </c>
      <c r="H32" s="14">
        <f t="shared" si="5"/>
        <v>8</v>
      </c>
      <c r="I32" s="4">
        <f t="shared" si="2"/>
        <v>22</v>
      </c>
      <c r="J32" s="2">
        <f t="shared" si="3"/>
        <v>10093000</v>
      </c>
      <c r="K32" s="22"/>
      <c r="N32" t="str">
        <v>A2-5.5-11.5</v>
      </c>
      <c r="O32">
        <v>31.625</v>
      </c>
      <c r="P32" s="19">
        <v>13283688</v>
      </c>
    </row>
    <row r="33" spans="5:16" x14ac:dyDescent="0.25">
      <c r="E33" s="1">
        <f t="shared" si="0"/>
        <v>27</v>
      </c>
      <c r="F33" s="10" t="str">
        <f t="shared" si="1"/>
        <v>A2-5.5-8.5</v>
      </c>
      <c r="G33" s="14">
        <f t="shared" si="4"/>
        <v>5.5</v>
      </c>
      <c r="H33" s="14">
        <f t="shared" si="5"/>
        <v>8.5</v>
      </c>
      <c r="I33" s="4">
        <f t="shared" si="2"/>
        <v>23.375</v>
      </c>
      <c r="J33" s="2">
        <f t="shared" si="3"/>
        <v>10548813</v>
      </c>
      <c r="K33" s="22">
        <v>1</v>
      </c>
      <c r="N33" t="str">
        <v>A2-5.5-12</v>
      </c>
      <c r="O33">
        <v>33</v>
      </c>
      <c r="P33" s="19">
        <v>13739500</v>
      </c>
    </row>
    <row r="34" spans="5:16" x14ac:dyDescent="0.25">
      <c r="E34" s="1">
        <f t="shared" si="0"/>
        <v>28</v>
      </c>
      <c r="F34" s="10" t="str">
        <f t="shared" si="1"/>
        <v>A2-5.5-9</v>
      </c>
      <c r="G34" s="14">
        <f t="shared" si="4"/>
        <v>5.5</v>
      </c>
      <c r="H34" s="14">
        <f t="shared" si="5"/>
        <v>9</v>
      </c>
      <c r="I34" s="4">
        <f t="shared" si="2"/>
        <v>24.75</v>
      </c>
      <c r="J34" s="2">
        <f t="shared" si="3"/>
        <v>11004625</v>
      </c>
      <c r="K34" s="22">
        <v>1</v>
      </c>
      <c r="N34" t="str">
        <v>A2-5.5-12.5</v>
      </c>
      <c r="O34">
        <v>34.375</v>
      </c>
      <c r="P34" s="19">
        <v>14195313</v>
      </c>
    </row>
    <row r="35" spans="5:16" x14ac:dyDescent="0.25">
      <c r="E35" s="1">
        <f t="shared" si="0"/>
        <v>29</v>
      </c>
      <c r="F35" s="10" t="str">
        <f t="shared" si="1"/>
        <v>A2-5.5-9.5</v>
      </c>
      <c r="G35" s="14">
        <f t="shared" si="4"/>
        <v>5.5</v>
      </c>
      <c r="H35" s="14">
        <f t="shared" si="5"/>
        <v>9.5</v>
      </c>
      <c r="I35" s="4">
        <f t="shared" si="2"/>
        <v>26.125</v>
      </c>
      <c r="J35" s="2">
        <f t="shared" si="3"/>
        <v>11460438</v>
      </c>
      <c r="K35" s="22">
        <v>1</v>
      </c>
      <c r="N35" t="str">
        <v>A2-5.5-13</v>
      </c>
      <c r="O35">
        <v>35.75</v>
      </c>
      <c r="P35" s="19">
        <v>14651125</v>
      </c>
    </row>
    <row r="36" spans="5:16" x14ac:dyDescent="0.25">
      <c r="E36" s="1">
        <f t="shared" si="0"/>
        <v>30</v>
      </c>
      <c r="F36" s="10" t="str">
        <f t="shared" si="1"/>
        <v>A2-5.5-10</v>
      </c>
      <c r="G36" s="14">
        <f t="shared" si="4"/>
        <v>5.5</v>
      </c>
      <c r="H36" s="14">
        <f t="shared" si="5"/>
        <v>10</v>
      </c>
      <c r="I36" s="4">
        <f t="shared" si="2"/>
        <v>27.5</v>
      </c>
      <c r="J36" s="2">
        <f t="shared" si="3"/>
        <v>11916250</v>
      </c>
      <c r="K36" s="22">
        <v>1</v>
      </c>
      <c r="N36" t="str">
        <v>A2-5.5-13.5</v>
      </c>
      <c r="O36">
        <v>37.125</v>
      </c>
      <c r="P36" s="19">
        <v>15106938</v>
      </c>
    </row>
    <row r="37" spans="5:16" x14ac:dyDescent="0.25">
      <c r="E37" s="1">
        <f t="shared" si="0"/>
        <v>31</v>
      </c>
      <c r="F37" s="10" t="str">
        <f t="shared" si="1"/>
        <v>A2-5.5-10.5</v>
      </c>
      <c r="G37" s="14">
        <f t="shared" si="4"/>
        <v>5.5</v>
      </c>
      <c r="H37" s="14">
        <f t="shared" si="5"/>
        <v>10.5</v>
      </c>
      <c r="I37" s="4">
        <f t="shared" si="2"/>
        <v>28.875</v>
      </c>
      <c r="J37" s="2">
        <f t="shared" si="3"/>
        <v>12372063</v>
      </c>
      <c r="K37" s="22">
        <v>1</v>
      </c>
      <c r="N37" t="str">
        <v>A2-5.5-14</v>
      </c>
      <c r="O37">
        <v>38.5</v>
      </c>
      <c r="P37" s="19">
        <v>15562750</v>
      </c>
    </row>
    <row r="38" spans="5:16" x14ac:dyDescent="0.25">
      <c r="E38" s="1">
        <f t="shared" si="0"/>
        <v>32</v>
      </c>
      <c r="F38" s="10" t="str">
        <f t="shared" si="1"/>
        <v>A2-5.5-11</v>
      </c>
      <c r="G38" s="14">
        <f t="shared" si="4"/>
        <v>5.5</v>
      </c>
      <c r="H38" s="14">
        <f t="shared" si="5"/>
        <v>11</v>
      </c>
      <c r="I38" s="4">
        <f t="shared" si="2"/>
        <v>30.25</v>
      </c>
      <c r="J38" s="2">
        <f t="shared" si="3"/>
        <v>12827875</v>
      </c>
      <c r="K38" s="22">
        <v>1</v>
      </c>
      <c r="N38" t="str">
        <v>A2-5.5-14.5</v>
      </c>
      <c r="O38">
        <v>39.875</v>
      </c>
      <c r="P38" s="19">
        <v>16018563</v>
      </c>
    </row>
    <row r="39" spans="5:16" x14ac:dyDescent="0.25">
      <c r="E39" s="1">
        <f t="shared" si="0"/>
        <v>33</v>
      </c>
      <c r="F39" s="10" t="str">
        <f t="shared" si="1"/>
        <v>A2-5.5-11.5</v>
      </c>
      <c r="G39" s="14">
        <f t="shared" si="4"/>
        <v>5.5</v>
      </c>
      <c r="H39" s="14">
        <f t="shared" si="5"/>
        <v>11.5</v>
      </c>
      <c r="I39" s="4">
        <f t="shared" si="2"/>
        <v>31.625</v>
      </c>
      <c r="J39" s="2">
        <f t="shared" si="3"/>
        <v>13283688</v>
      </c>
      <c r="K39" s="22">
        <v>1</v>
      </c>
      <c r="N39" t="str">
        <v>A2-5.5-15</v>
      </c>
      <c r="O39">
        <v>41.25</v>
      </c>
      <c r="P39" s="19">
        <v>16474375</v>
      </c>
    </row>
    <row r="40" spans="5:16" x14ac:dyDescent="0.25">
      <c r="E40" s="1">
        <f t="shared" si="0"/>
        <v>34</v>
      </c>
      <c r="F40" s="10" t="str">
        <f t="shared" si="1"/>
        <v>A2-5.5-12</v>
      </c>
      <c r="G40" s="14">
        <f t="shared" si="4"/>
        <v>5.5</v>
      </c>
      <c r="H40" s="14">
        <f t="shared" si="5"/>
        <v>12</v>
      </c>
      <c r="I40" s="4">
        <f t="shared" si="2"/>
        <v>33</v>
      </c>
      <c r="J40" s="2">
        <f t="shared" si="3"/>
        <v>13739500</v>
      </c>
      <c r="K40" s="22">
        <v>1</v>
      </c>
      <c r="N40" t="str">
        <v>A2-5.5-15.5</v>
      </c>
      <c r="O40">
        <v>42.625</v>
      </c>
      <c r="P40" s="19">
        <v>16930188</v>
      </c>
    </row>
    <row r="41" spans="5:16" x14ac:dyDescent="0.25">
      <c r="E41" s="1">
        <f t="shared" si="0"/>
        <v>35</v>
      </c>
      <c r="F41" s="10" t="str">
        <f t="shared" si="1"/>
        <v>A2-5.5-12.5</v>
      </c>
      <c r="G41" s="14">
        <f t="shared" si="4"/>
        <v>5.5</v>
      </c>
      <c r="H41" s="14">
        <f t="shared" si="5"/>
        <v>12.5</v>
      </c>
      <c r="I41" s="4">
        <f t="shared" si="2"/>
        <v>34.375</v>
      </c>
      <c r="J41" s="2">
        <f t="shared" si="3"/>
        <v>14195313</v>
      </c>
      <c r="K41" s="22">
        <v>1</v>
      </c>
      <c r="N41" t="str">
        <v>A2-5.5-16</v>
      </c>
      <c r="O41">
        <v>44</v>
      </c>
      <c r="P41" s="19">
        <v>17386000</v>
      </c>
    </row>
    <row r="42" spans="5:16" x14ac:dyDescent="0.25">
      <c r="E42" s="1">
        <f t="shared" si="0"/>
        <v>36</v>
      </c>
      <c r="F42" s="10" t="str">
        <f t="shared" si="1"/>
        <v>A2-5.5-13</v>
      </c>
      <c r="G42" s="14">
        <f t="shared" si="4"/>
        <v>5.5</v>
      </c>
      <c r="H42" s="14">
        <f t="shared" si="5"/>
        <v>13</v>
      </c>
      <c r="I42" s="4">
        <f t="shared" si="2"/>
        <v>35.75</v>
      </c>
      <c r="J42" s="2">
        <f t="shared" si="3"/>
        <v>14651125</v>
      </c>
      <c r="K42" s="22">
        <v>1</v>
      </c>
      <c r="N42" t="str">
        <v>A2-5.5-16.5</v>
      </c>
      <c r="O42">
        <v>45.375</v>
      </c>
      <c r="P42" s="19">
        <v>17841813</v>
      </c>
    </row>
    <row r="43" spans="5:16" x14ac:dyDescent="0.25">
      <c r="E43" s="1">
        <f t="shared" si="0"/>
        <v>37</v>
      </c>
      <c r="F43" s="10" t="str">
        <f t="shared" si="1"/>
        <v>A2-5.5-13.5</v>
      </c>
      <c r="G43" s="14">
        <f t="shared" si="4"/>
        <v>5.5</v>
      </c>
      <c r="H43" s="14">
        <f t="shared" si="5"/>
        <v>13.5</v>
      </c>
      <c r="I43" s="4">
        <f t="shared" si="2"/>
        <v>37.125</v>
      </c>
      <c r="J43" s="2">
        <f t="shared" si="3"/>
        <v>15106938</v>
      </c>
      <c r="K43" s="22">
        <v>1</v>
      </c>
      <c r="N43" t="str">
        <v>A2-5.5-17</v>
      </c>
      <c r="O43">
        <v>46.75</v>
      </c>
      <c r="P43" s="19">
        <v>18297625</v>
      </c>
    </row>
    <row r="44" spans="5:16" x14ac:dyDescent="0.25">
      <c r="E44" s="1">
        <f t="shared" si="0"/>
        <v>38</v>
      </c>
      <c r="F44" s="10" t="str">
        <f t="shared" si="1"/>
        <v>A2-5.5-14</v>
      </c>
      <c r="G44" s="14">
        <f t="shared" si="4"/>
        <v>5.5</v>
      </c>
      <c r="H44" s="14">
        <f t="shared" si="5"/>
        <v>14</v>
      </c>
      <c r="I44" s="4">
        <f t="shared" si="2"/>
        <v>38.5</v>
      </c>
      <c r="J44" s="2">
        <f t="shared" si="3"/>
        <v>15562750</v>
      </c>
      <c r="K44" s="22">
        <v>1</v>
      </c>
      <c r="N44" t="str">
        <v>A2-5.5-17.5</v>
      </c>
      <c r="O44">
        <v>48.125</v>
      </c>
      <c r="P44" s="19">
        <v>18753438</v>
      </c>
    </row>
    <row r="45" spans="5:16" x14ac:dyDescent="0.25">
      <c r="E45" s="1">
        <f t="shared" si="0"/>
        <v>39</v>
      </c>
      <c r="F45" s="10" t="str">
        <f t="shared" si="1"/>
        <v>A2-5.5-14.5</v>
      </c>
      <c r="G45" s="14">
        <f t="shared" si="4"/>
        <v>5.5</v>
      </c>
      <c r="H45" s="14">
        <f t="shared" si="5"/>
        <v>14.5</v>
      </c>
      <c r="I45" s="4">
        <f t="shared" si="2"/>
        <v>39.875</v>
      </c>
      <c r="J45" s="2">
        <f t="shared" si="3"/>
        <v>16018563</v>
      </c>
      <c r="K45" s="22">
        <v>1</v>
      </c>
      <c r="N45" t="str">
        <v>A2-5.5-18</v>
      </c>
      <c r="O45">
        <v>49.5</v>
      </c>
      <c r="P45" s="19">
        <v>19209250</v>
      </c>
    </row>
    <row r="46" spans="5:16" x14ac:dyDescent="0.25">
      <c r="E46" s="1">
        <f t="shared" si="0"/>
        <v>40</v>
      </c>
      <c r="F46" s="10" t="str">
        <f t="shared" si="1"/>
        <v>A2-5.5-15</v>
      </c>
      <c r="G46" s="14">
        <f t="shared" si="4"/>
        <v>5.5</v>
      </c>
      <c r="H46" s="14">
        <f t="shared" si="5"/>
        <v>15</v>
      </c>
      <c r="I46" s="4">
        <f t="shared" si="2"/>
        <v>41.25</v>
      </c>
      <c r="J46" s="2">
        <f t="shared" si="3"/>
        <v>16474375</v>
      </c>
      <c r="K46" s="22">
        <v>1</v>
      </c>
      <c r="N46" t="str">
        <v>A2-6-8.5</v>
      </c>
      <c r="O46">
        <v>25.5</v>
      </c>
      <c r="P46" s="19">
        <v>11253250</v>
      </c>
    </row>
    <row r="47" spans="5:16" x14ac:dyDescent="0.25">
      <c r="E47" s="1">
        <f t="shared" si="0"/>
        <v>41</v>
      </c>
      <c r="F47" s="10" t="str">
        <f t="shared" si="1"/>
        <v>A2-5.5-15.5</v>
      </c>
      <c r="G47" s="14">
        <f t="shared" si="4"/>
        <v>5.5</v>
      </c>
      <c r="H47" s="14">
        <f t="shared" si="5"/>
        <v>15.5</v>
      </c>
      <c r="I47" s="4">
        <f t="shared" si="2"/>
        <v>42.625</v>
      </c>
      <c r="J47" s="2">
        <f t="shared" si="3"/>
        <v>16930188</v>
      </c>
      <c r="K47" s="22">
        <v>1</v>
      </c>
      <c r="N47" t="str">
        <v>A2-6-9</v>
      </c>
      <c r="O47">
        <v>27</v>
      </c>
      <c r="P47" s="19">
        <v>11750500</v>
      </c>
    </row>
    <row r="48" spans="5:16" x14ac:dyDescent="0.25">
      <c r="E48" s="1">
        <f t="shared" si="0"/>
        <v>42</v>
      </c>
      <c r="F48" s="10" t="str">
        <f t="shared" si="1"/>
        <v>A2-5.5-16</v>
      </c>
      <c r="G48" s="14">
        <f t="shared" si="4"/>
        <v>5.5</v>
      </c>
      <c r="H48" s="14">
        <f t="shared" si="5"/>
        <v>16</v>
      </c>
      <c r="I48" s="4">
        <f t="shared" si="2"/>
        <v>44</v>
      </c>
      <c r="J48" s="2">
        <f t="shared" si="3"/>
        <v>17386000</v>
      </c>
      <c r="K48" s="22">
        <v>1</v>
      </c>
      <c r="N48" t="str">
        <v>A2-6-9.5</v>
      </c>
      <c r="O48">
        <v>28.5</v>
      </c>
      <c r="P48" s="19">
        <v>12247750</v>
      </c>
    </row>
    <row r="49" spans="5:16" x14ac:dyDescent="0.25">
      <c r="E49" s="1">
        <f t="shared" si="0"/>
        <v>43</v>
      </c>
      <c r="F49" s="10" t="str">
        <f t="shared" si="1"/>
        <v>A2-5.5-16.5</v>
      </c>
      <c r="G49" s="14">
        <f t="shared" si="4"/>
        <v>5.5</v>
      </c>
      <c r="H49" s="14">
        <f t="shared" si="5"/>
        <v>16.5</v>
      </c>
      <c r="I49" s="4">
        <f t="shared" si="2"/>
        <v>45.375</v>
      </c>
      <c r="J49" s="2">
        <f t="shared" si="3"/>
        <v>17841813</v>
      </c>
      <c r="K49" s="22">
        <v>1</v>
      </c>
      <c r="N49" t="str">
        <v>A2-6-10</v>
      </c>
      <c r="O49">
        <v>30</v>
      </c>
      <c r="P49" s="19">
        <v>12745000</v>
      </c>
    </row>
    <row r="50" spans="5:16" x14ac:dyDescent="0.25">
      <c r="E50" s="1">
        <f t="shared" si="0"/>
        <v>44</v>
      </c>
      <c r="F50" s="10" t="str">
        <f t="shared" si="1"/>
        <v>A2-5.5-17</v>
      </c>
      <c r="G50" s="14">
        <f t="shared" si="4"/>
        <v>5.5</v>
      </c>
      <c r="H50" s="14">
        <f t="shared" si="5"/>
        <v>17</v>
      </c>
      <c r="I50" s="4">
        <f t="shared" si="2"/>
        <v>46.75</v>
      </c>
      <c r="J50" s="2">
        <f t="shared" si="3"/>
        <v>18297625</v>
      </c>
      <c r="K50" s="22">
        <v>1</v>
      </c>
      <c r="N50" t="str">
        <v>A2-6-10.5</v>
      </c>
      <c r="O50">
        <v>31.5</v>
      </c>
      <c r="P50" s="19">
        <v>13242250</v>
      </c>
    </row>
    <row r="51" spans="5:16" x14ac:dyDescent="0.25">
      <c r="E51" s="1">
        <f t="shared" si="0"/>
        <v>45</v>
      </c>
      <c r="F51" s="10" t="str">
        <f t="shared" si="1"/>
        <v>A2-5.5-17.5</v>
      </c>
      <c r="G51" s="14">
        <f t="shared" si="4"/>
        <v>5.5</v>
      </c>
      <c r="H51" s="14">
        <f t="shared" si="5"/>
        <v>17.5</v>
      </c>
      <c r="I51" s="4">
        <f t="shared" si="2"/>
        <v>48.125</v>
      </c>
      <c r="J51" s="2">
        <f t="shared" si="3"/>
        <v>18753438</v>
      </c>
      <c r="K51" s="22">
        <v>1</v>
      </c>
      <c r="N51" t="str">
        <v>A2-6-11</v>
      </c>
      <c r="O51">
        <v>33</v>
      </c>
      <c r="P51" s="19">
        <v>13739500</v>
      </c>
    </row>
    <row r="52" spans="5:16" x14ac:dyDescent="0.25">
      <c r="E52" s="1">
        <f t="shared" si="0"/>
        <v>46</v>
      </c>
      <c r="F52" s="10" t="str">
        <f t="shared" si="1"/>
        <v>A2-5.5-18</v>
      </c>
      <c r="G52" s="14">
        <f t="shared" si="4"/>
        <v>5.5</v>
      </c>
      <c r="H52" s="14">
        <f t="shared" si="5"/>
        <v>18</v>
      </c>
      <c r="I52" s="4">
        <f t="shared" si="2"/>
        <v>49.5</v>
      </c>
      <c r="J52" s="2">
        <f t="shared" si="3"/>
        <v>19209250</v>
      </c>
      <c r="K52" s="22">
        <v>1</v>
      </c>
      <c r="N52" t="str">
        <v>A2-6-11.5</v>
      </c>
      <c r="O52">
        <v>34.5</v>
      </c>
      <c r="P52" s="19">
        <v>14236750</v>
      </c>
    </row>
    <row r="53" spans="5:16" x14ac:dyDescent="0.25">
      <c r="E53" s="1">
        <f t="shared" si="0"/>
        <v>47</v>
      </c>
      <c r="F53" s="10" t="str">
        <f t="shared" si="1"/>
        <v>A2-6-7</v>
      </c>
      <c r="G53" s="14">
        <f t="shared" si="4"/>
        <v>6</v>
      </c>
      <c r="H53" s="14">
        <f t="shared" si="5"/>
        <v>7</v>
      </c>
      <c r="I53" s="4">
        <f t="shared" si="2"/>
        <v>21</v>
      </c>
      <c r="J53" s="2">
        <f t="shared" si="3"/>
        <v>9761500</v>
      </c>
      <c r="K53" s="22"/>
      <c r="N53" t="str">
        <v>A2-6-12</v>
      </c>
      <c r="O53">
        <v>36</v>
      </c>
      <c r="P53" s="19">
        <v>14734000</v>
      </c>
    </row>
    <row r="54" spans="5:16" x14ac:dyDescent="0.25">
      <c r="E54" s="1">
        <f t="shared" si="0"/>
        <v>48</v>
      </c>
      <c r="F54" s="10" t="str">
        <f t="shared" si="1"/>
        <v>A2-6-7.5</v>
      </c>
      <c r="G54" s="14">
        <f t="shared" si="4"/>
        <v>6</v>
      </c>
      <c r="H54" s="14">
        <f t="shared" si="5"/>
        <v>7.5</v>
      </c>
      <c r="I54" s="4">
        <f t="shared" si="2"/>
        <v>22.5</v>
      </c>
      <c r="J54" s="2">
        <f t="shared" si="3"/>
        <v>10258750</v>
      </c>
      <c r="K54" s="22"/>
      <c r="N54" t="str">
        <v>A2-6-12.5</v>
      </c>
      <c r="O54">
        <v>37.5</v>
      </c>
      <c r="P54" s="19">
        <v>15231250</v>
      </c>
    </row>
    <row r="55" spans="5:16" x14ac:dyDescent="0.25">
      <c r="E55" s="1">
        <f t="shared" si="0"/>
        <v>49</v>
      </c>
      <c r="F55" s="10" t="str">
        <f t="shared" si="1"/>
        <v>A2-6-8</v>
      </c>
      <c r="G55" s="14">
        <f t="shared" si="4"/>
        <v>6</v>
      </c>
      <c r="H55" s="14">
        <f t="shared" si="5"/>
        <v>8</v>
      </c>
      <c r="I55" s="4">
        <f t="shared" si="2"/>
        <v>24</v>
      </c>
      <c r="J55" s="2">
        <f t="shared" si="3"/>
        <v>10756000</v>
      </c>
      <c r="K55" s="22"/>
      <c r="N55" t="str">
        <v>A2-6-13</v>
      </c>
      <c r="O55">
        <v>39</v>
      </c>
      <c r="P55" s="19">
        <v>15728500</v>
      </c>
    </row>
    <row r="56" spans="5:16" x14ac:dyDescent="0.25">
      <c r="E56" s="1">
        <f t="shared" si="0"/>
        <v>50</v>
      </c>
      <c r="F56" s="10" t="str">
        <f t="shared" si="1"/>
        <v>A2-6-8.5</v>
      </c>
      <c r="G56" s="14">
        <f t="shared" si="4"/>
        <v>6</v>
      </c>
      <c r="H56" s="14">
        <f t="shared" si="5"/>
        <v>8.5</v>
      </c>
      <c r="I56" s="4">
        <f t="shared" si="2"/>
        <v>25.5</v>
      </c>
      <c r="J56" s="2">
        <f t="shared" si="3"/>
        <v>11253250</v>
      </c>
      <c r="K56" s="22">
        <v>1</v>
      </c>
      <c r="N56" t="str">
        <v>A2-6-13.5</v>
      </c>
      <c r="O56">
        <v>40.5</v>
      </c>
      <c r="P56" s="19">
        <v>16225750</v>
      </c>
    </row>
    <row r="57" spans="5:16" x14ac:dyDescent="0.25">
      <c r="E57" s="1">
        <f t="shared" si="0"/>
        <v>51</v>
      </c>
      <c r="F57" s="10" t="str">
        <f t="shared" si="1"/>
        <v>A2-6-9</v>
      </c>
      <c r="G57" s="14">
        <f t="shared" si="4"/>
        <v>6</v>
      </c>
      <c r="H57" s="14">
        <f t="shared" si="5"/>
        <v>9</v>
      </c>
      <c r="I57" s="4">
        <f t="shared" si="2"/>
        <v>27</v>
      </c>
      <c r="J57" s="2">
        <f t="shared" si="3"/>
        <v>11750500</v>
      </c>
      <c r="K57" s="22">
        <v>1</v>
      </c>
      <c r="N57" t="str">
        <v>A2-6-14</v>
      </c>
      <c r="O57">
        <v>42</v>
      </c>
      <c r="P57" s="19">
        <v>16723000</v>
      </c>
    </row>
    <row r="58" spans="5:16" x14ac:dyDescent="0.25">
      <c r="E58" s="1">
        <f t="shared" si="0"/>
        <v>52</v>
      </c>
      <c r="F58" s="10" t="str">
        <f t="shared" si="1"/>
        <v>A2-6-9.5</v>
      </c>
      <c r="G58" s="14">
        <f t="shared" si="4"/>
        <v>6</v>
      </c>
      <c r="H58" s="14">
        <f t="shared" si="5"/>
        <v>9.5</v>
      </c>
      <c r="I58" s="4">
        <f t="shared" si="2"/>
        <v>28.5</v>
      </c>
      <c r="J58" s="2">
        <f t="shared" si="3"/>
        <v>12247750</v>
      </c>
      <c r="K58" s="22">
        <v>1</v>
      </c>
      <c r="N58" t="str">
        <v>A2-6-14.5</v>
      </c>
      <c r="O58">
        <v>43.5</v>
      </c>
      <c r="P58" s="19">
        <v>17220250</v>
      </c>
    </row>
    <row r="59" spans="5:16" x14ac:dyDescent="0.25">
      <c r="E59" s="1">
        <f t="shared" si="0"/>
        <v>53</v>
      </c>
      <c r="F59" s="10" t="str">
        <f t="shared" si="1"/>
        <v>A2-6-10</v>
      </c>
      <c r="G59" s="14">
        <f t="shared" si="4"/>
        <v>6</v>
      </c>
      <c r="H59" s="14">
        <f t="shared" si="5"/>
        <v>10</v>
      </c>
      <c r="I59" s="4">
        <f t="shared" si="2"/>
        <v>30</v>
      </c>
      <c r="J59" s="2">
        <f t="shared" si="3"/>
        <v>12745000</v>
      </c>
      <c r="K59" s="22">
        <v>1</v>
      </c>
      <c r="N59" t="str">
        <v>A2-6-15</v>
      </c>
      <c r="O59">
        <v>45</v>
      </c>
      <c r="P59" s="19">
        <v>17717500</v>
      </c>
    </row>
    <row r="60" spans="5:16" x14ac:dyDescent="0.25">
      <c r="E60" s="1">
        <f t="shared" si="0"/>
        <v>54</v>
      </c>
      <c r="F60" s="10" t="str">
        <f t="shared" si="1"/>
        <v>A2-6-10.5</v>
      </c>
      <c r="G60" s="14">
        <f t="shared" si="4"/>
        <v>6</v>
      </c>
      <c r="H60" s="14">
        <f t="shared" si="5"/>
        <v>10.5</v>
      </c>
      <c r="I60" s="4">
        <f t="shared" si="2"/>
        <v>31.5</v>
      </c>
      <c r="J60" s="2">
        <f t="shared" si="3"/>
        <v>13242250</v>
      </c>
      <c r="K60" s="22">
        <v>1</v>
      </c>
      <c r="N60" t="str">
        <v>A2-6-15.5</v>
      </c>
      <c r="O60">
        <v>46.5</v>
      </c>
      <c r="P60" s="19">
        <v>18214750</v>
      </c>
    </row>
    <row r="61" spans="5:16" x14ac:dyDescent="0.25">
      <c r="E61" s="1">
        <f t="shared" si="0"/>
        <v>55</v>
      </c>
      <c r="F61" s="10" t="str">
        <f t="shared" si="1"/>
        <v>A2-6-11</v>
      </c>
      <c r="G61" s="14">
        <f t="shared" si="4"/>
        <v>6</v>
      </c>
      <c r="H61" s="14">
        <f t="shared" si="5"/>
        <v>11</v>
      </c>
      <c r="I61" s="4">
        <f t="shared" si="2"/>
        <v>33</v>
      </c>
      <c r="J61" s="2">
        <f t="shared" si="3"/>
        <v>13739500</v>
      </c>
      <c r="K61" s="22">
        <v>1</v>
      </c>
      <c r="N61" t="str">
        <v>A2-6-16</v>
      </c>
      <c r="O61">
        <v>48</v>
      </c>
      <c r="P61" s="19">
        <v>18712000</v>
      </c>
    </row>
    <row r="62" spans="5:16" x14ac:dyDescent="0.25">
      <c r="E62" s="1">
        <f t="shared" si="0"/>
        <v>56</v>
      </c>
      <c r="F62" s="10" t="str">
        <f t="shared" si="1"/>
        <v>A2-6-11.5</v>
      </c>
      <c r="G62" s="14">
        <f t="shared" si="4"/>
        <v>6</v>
      </c>
      <c r="H62" s="14">
        <f t="shared" si="5"/>
        <v>11.5</v>
      </c>
      <c r="I62" s="4">
        <f t="shared" si="2"/>
        <v>34.5</v>
      </c>
      <c r="J62" s="2">
        <f t="shared" si="3"/>
        <v>14236750</v>
      </c>
      <c r="K62" s="22">
        <v>1</v>
      </c>
      <c r="N62" t="str">
        <v>A2-6-16.5</v>
      </c>
      <c r="O62">
        <v>49.5</v>
      </c>
      <c r="P62" s="19">
        <v>19209250</v>
      </c>
    </row>
    <row r="63" spans="5:16" x14ac:dyDescent="0.25">
      <c r="E63" s="1">
        <f t="shared" si="0"/>
        <v>57</v>
      </c>
      <c r="F63" s="10" t="str">
        <f t="shared" si="1"/>
        <v>A2-6-12</v>
      </c>
      <c r="G63" s="14">
        <f t="shared" si="4"/>
        <v>6</v>
      </c>
      <c r="H63" s="14">
        <f t="shared" si="5"/>
        <v>12</v>
      </c>
      <c r="I63" s="4">
        <f t="shared" si="2"/>
        <v>36</v>
      </c>
      <c r="J63" s="2">
        <f t="shared" si="3"/>
        <v>14734000</v>
      </c>
      <c r="K63" s="22">
        <v>1</v>
      </c>
      <c r="N63" t="str">
        <v>A2-6-17</v>
      </c>
      <c r="O63">
        <v>51</v>
      </c>
      <c r="P63" s="19">
        <v>19706500</v>
      </c>
    </row>
    <row r="64" spans="5:16" x14ac:dyDescent="0.25">
      <c r="E64" s="1">
        <f t="shared" si="0"/>
        <v>58</v>
      </c>
      <c r="F64" s="10" t="str">
        <f t="shared" si="1"/>
        <v>A2-6-12.5</v>
      </c>
      <c r="G64" s="14">
        <f t="shared" si="4"/>
        <v>6</v>
      </c>
      <c r="H64" s="14">
        <f t="shared" si="5"/>
        <v>12.5</v>
      </c>
      <c r="I64" s="4">
        <f t="shared" si="2"/>
        <v>37.5</v>
      </c>
      <c r="J64" s="2">
        <f t="shared" si="3"/>
        <v>15231250</v>
      </c>
      <c r="K64" s="22">
        <v>1</v>
      </c>
      <c r="N64" t="str">
        <v>A2-6-17.5</v>
      </c>
      <c r="O64">
        <v>52.5</v>
      </c>
      <c r="P64" s="19">
        <v>20203750</v>
      </c>
    </row>
    <row r="65" spans="5:16" x14ac:dyDescent="0.25">
      <c r="E65" s="1">
        <f t="shared" si="0"/>
        <v>59</v>
      </c>
      <c r="F65" s="10" t="str">
        <f t="shared" si="1"/>
        <v>A2-6-13</v>
      </c>
      <c r="G65" s="14">
        <f t="shared" si="4"/>
        <v>6</v>
      </c>
      <c r="H65" s="14">
        <f t="shared" si="5"/>
        <v>13</v>
      </c>
      <c r="I65" s="4">
        <f t="shared" si="2"/>
        <v>39</v>
      </c>
      <c r="J65" s="2">
        <f t="shared" si="3"/>
        <v>15728500</v>
      </c>
      <c r="K65" s="22">
        <v>1</v>
      </c>
      <c r="N65" t="str">
        <v>A2-6-18</v>
      </c>
      <c r="O65">
        <v>54</v>
      </c>
      <c r="P65" s="19">
        <v>20701000</v>
      </c>
    </row>
    <row r="66" spans="5:16" x14ac:dyDescent="0.25">
      <c r="E66" s="1">
        <f t="shared" si="0"/>
        <v>60</v>
      </c>
      <c r="F66" s="10" t="str">
        <f t="shared" si="1"/>
        <v>A2-6-13.5</v>
      </c>
      <c r="G66" s="14">
        <f t="shared" si="4"/>
        <v>6</v>
      </c>
      <c r="H66" s="14">
        <f t="shared" si="5"/>
        <v>13.5</v>
      </c>
      <c r="I66" s="4">
        <f t="shared" si="2"/>
        <v>40.5</v>
      </c>
      <c r="J66" s="2">
        <f t="shared" si="3"/>
        <v>16225750</v>
      </c>
      <c r="K66" s="22">
        <v>1</v>
      </c>
      <c r="N66" t="str">
        <v>A2-6.5-7</v>
      </c>
      <c r="O66">
        <v>22.75</v>
      </c>
      <c r="P66" s="19">
        <v>10341625</v>
      </c>
    </row>
    <row r="67" spans="5:16" x14ac:dyDescent="0.25">
      <c r="E67" s="1">
        <f t="shared" si="0"/>
        <v>61</v>
      </c>
      <c r="F67" s="10" t="str">
        <f t="shared" si="1"/>
        <v>A2-6-14</v>
      </c>
      <c r="G67" s="14">
        <f t="shared" si="4"/>
        <v>6</v>
      </c>
      <c r="H67" s="14">
        <f t="shared" si="5"/>
        <v>14</v>
      </c>
      <c r="I67" s="4">
        <f t="shared" si="2"/>
        <v>42</v>
      </c>
      <c r="J67" s="2">
        <f t="shared" si="3"/>
        <v>16723000</v>
      </c>
      <c r="K67" s="22">
        <v>1</v>
      </c>
      <c r="N67" t="str">
        <v>A2-6.5-7.5</v>
      </c>
      <c r="O67">
        <v>24.375</v>
      </c>
      <c r="P67" s="19">
        <v>10880313</v>
      </c>
    </row>
    <row r="68" spans="5:16" x14ac:dyDescent="0.25">
      <c r="E68" s="1">
        <f t="shared" si="0"/>
        <v>62</v>
      </c>
      <c r="F68" s="10" t="str">
        <f t="shared" si="1"/>
        <v>A2-6-14.5</v>
      </c>
      <c r="G68" s="14">
        <f t="shared" si="4"/>
        <v>6</v>
      </c>
      <c r="H68" s="14">
        <f t="shared" si="5"/>
        <v>14.5</v>
      </c>
      <c r="I68" s="4">
        <f t="shared" si="2"/>
        <v>43.5</v>
      </c>
      <c r="J68" s="2">
        <f t="shared" si="3"/>
        <v>17220250</v>
      </c>
      <c r="K68" s="22">
        <v>1</v>
      </c>
      <c r="N68" t="str">
        <v>A2-6.5-8</v>
      </c>
      <c r="O68">
        <v>26</v>
      </c>
      <c r="P68" s="19">
        <v>11419000</v>
      </c>
    </row>
    <row r="69" spans="5:16" x14ac:dyDescent="0.25">
      <c r="E69" s="1">
        <f t="shared" si="0"/>
        <v>63</v>
      </c>
      <c r="F69" s="10" t="str">
        <f t="shared" si="1"/>
        <v>A2-6-15</v>
      </c>
      <c r="G69" s="14">
        <f t="shared" si="4"/>
        <v>6</v>
      </c>
      <c r="H69" s="14">
        <f t="shared" si="5"/>
        <v>15</v>
      </c>
      <c r="I69" s="4">
        <f t="shared" si="2"/>
        <v>45</v>
      </c>
      <c r="J69" s="2">
        <f t="shared" si="3"/>
        <v>17717500</v>
      </c>
      <c r="K69" s="22">
        <v>1</v>
      </c>
      <c r="N69" t="str">
        <v>A2-6.5-8.5</v>
      </c>
      <c r="O69">
        <v>27.625</v>
      </c>
      <c r="P69" s="19">
        <v>11957688</v>
      </c>
    </row>
    <row r="70" spans="5:16" x14ac:dyDescent="0.25">
      <c r="E70" s="1">
        <f t="shared" si="0"/>
        <v>64</v>
      </c>
      <c r="F70" s="10" t="str">
        <f t="shared" si="1"/>
        <v>A2-6-15.5</v>
      </c>
      <c r="G70" s="14">
        <f t="shared" si="4"/>
        <v>6</v>
      </c>
      <c r="H70" s="14">
        <f t="shared" si="5"/>
        <v>15.5</v>
      </c>
      <c r="I70" s="4">
        <f t="shared" si="2"/>
        <v>46.5</v>
      </c>
      <c r="J70" s="2">
        <f t="shared" si="3"/>
        <v>18214750</v>
      </c>
      <c r="K70" s="22">
        <v>1</v>
      </c>
      <c r="N70" t="str">
        <v>A2-6.5-9</v>
      </c>
      <c r="O70">
        <v>29.25</v>
      </c>
      <c r="P70" s="19">
        <v>12496375</v>
      </c>
    </row>
    <row r="71" spans="5:16" x14ac:dyDescent="0.25">
      <c r="E71" s="1">
        <f t="shared" ref="E71:E134" si="6">ROW()-6</f>
        <v>65</v>
      </c>
      <c r="F71" s="10" t="str">
        <f t="shared" ref="F71:F134" si="7">$C$4&amp;"-"&amp;G71&amp;"-"&amp;H71</f>
        <v>A2-6-16</v>
      </c>
      <c r="G71" s="14">
        <f t="shared" si="4"/>
        <v>6</v>
      </c>
      <c r="H71" s="14">
        <f t="shared" si="5"/>
        <v>16</v>
      </c>
      <c r="I71" s="4">
        <f t="shared" ref="I71:I134" si="8">SUM((G71*H71)/4)*2</f>
        <v>48</v>
      </c>
      <c r="J71" s="2">
        <f t="shared" ref="J71:J134" si="9">ROUND(SUM(I71*$C$6,$C$5),0)</f>
        <v>18712000</v>
      </c>
      <c r="K71" s="22">
        <v>1</v>
      </c>
      <c r="N71" t="str">
        <v>A2-6.5-9.5</v>
      </c>
      <c r="O71">
        <v>30.875</v>
      </c>
      <c r="P71" s="19">
        <v>13035063</v>
      </c>
    </row>
    <row r="72" spans="5:16" x14ac:dyDescent="0.25">
      <c r="E72" s="1">
        <f t="shared" si="6"/>
        <v>66</v>
      </c>
      <c r="F72" s="10" t="str">
        <f t="shared" si="7"/>
        <v>A2-6-16.5</v>
      </c>
      <c r="G72" s="14">
        <f t="shared" ref="G72:G135" si="10">$G$3+ROUNDDOWN($E71/($I$4+1),0)*0.5</f>
        <v>6</v>
      </c>
      <c r="H72" s="14">
        <f t="shared" ref="H72:H135" si="11">IF(MOD(E72-1,$I$4+1)=0,$H$3,H71+0.5)</f>
        <v>16.5</v>
      </c>
      <c r="I72" s="4">
        <f t="shared" si="8"/>
        <v>49.5</v>
      </c>
      <c r="J72" s="2">
        <f t="shared" si="9"/>
        <v>19209250</v>
      </c>
      <c r="K72" s="22">
        <v>1</v>
      </c>
      <c r="N72" t="str">
        <v>A2-6.5-10</v>
      </c>
      <c r="O72">
        <v>32.5</v>
      </c>
      <c r="P72" s="19">
        <v>13573750</v>
      </c>
    </row>
    <row r="73" spans="5:16" x14ac:dyDescent="0.25">
      <c r="E73" s="1">
        <f t="shared" si="6"/>
        <v>67</v>
      </c>
      <c r="F73" s="10" t="str">
        <f t="shared" si="7"/>
        <v>A2-6-17</v>
      </c>
      <c r="G73" s="14">
        <f t="shared" si="10"/>
        <v>6</v>
      </c>
      <c r="H73" s="14">
        <f t="shared" si="11"/>
        <v>17</v>
      </c>
      <c r="I73" s="4">
        <f t="shared" si="8"/>
        <v>51</v>
      </c>
      <c r="J73" s="2">
        <f t="shared" si="9"/>
        <v>19706500</v>
      </c>
      <c r="K73" s="22">
        <v>1</v>
      </c>
      <c r="N73" t="str">
        <v>A2-6.5-10.5</v>
      </c>
      <c r="O73">
        <v>34.125</v>
      </c>
      <c r="P73" s="19">
        <v>14112438</v>
      </c>
    </row>
    <row r="74" spans="5:16" x14ac:dyDescent="0.25">
      <c r="E74" s="1">
        <f t="shared" si="6"/>
        <v>68</v>
      </c>
      <c r="F74" s="10" t="str">
        <f t="shared" si="7"/>
        <v>A2-6-17.5</v>
      </c>
      <c r="G74" s="14">
        <f t="shared" si="10"/>
        <v>6</v>
      </c>
      <c r="H74" s="14">
        <f t="shared" si="11"/>
        <v>17.5</v>
      </c>
      <c r="I74" s="4">
        <f t="shared" si="8"/>
        <v>52.5</v>
      </c>
      <c r="J74" s="2">
        <f t="shared" si="9"/>
        <v>20203750</v>
      </c>
      <c r="K74" s="22">
        <v>1</v>
      </c>
      <c r="N74" t="str">
        <v>A2-6.5-11</v>
      </c>
      <c r="O74">
        <v>35.75</v>
      </c>
      <c r="P74" s="19">
        <v>14651125</v>
      </c>
    </row>
    <row r="75" spans="5:16" x14ac:dyDescent="0.25">
      <c r="E75" s="1">
        <f t="shared" si="6"/>
        <v>69</v>
      </c>
      <c r="F75" s="10" t="str">
        <f t="shared" si="7"/>
        <v>A2-6-18</v>
      </c>
      <c r="G75" s="14">
        <f t="shared" si="10"/>
        <v>6</v>
      </c>
      <c r="H75" s="14">
        <f t="shared" si="11"/>
        <v>18</v>
      </c>
      <c r="I75" s="4">
        <f t="shared" si="8"/>
        <v>54</v>
      </c>
      <c r="J75" s="2">
        <f t="shared" si="9"/>
        <v>20701000</v>
      </c>
      <c r="K75" s="22">
        <v>1</v>
      </c>
      <c r="N75" t="str">
        <v>A2-6.5-11.5</v>
      </c>
      <c r="O75">
        <v>37.375</v>
      </c>
      <c r="P75" s="19">
        <v>15189813</v>
      </c>
    </row>
    <row r="76" spans="5:16" x14ac:dyDescent="0.25">
      <c r="E76" s="1">
        <f t="shared" si="6"/>
        <v>70</v>
      </c>
      <c r="F76" s="10" t="str">
        <f t="shared" si="7"/>
        <v>A2-6.5-7</v>
      </c>
      <c r="G76" s="14">
        <f t="shared" si="10"/>
        <v>6.5</v>
      </c>
      <c r="H76" s="14">
        <f t="shared" si="11"/>
        <v>7</v>
      </c>
      <c r="I76" s="4">
        <f t="shared" si="8"/>
        <v>22.75</v>
      </c>
      <c r="J76" s="2">
        <f t="shared" si="9"/>
        <v>10341625</v>
      </c>
      <c r="K76" s="22">
        <v>1</v>
      </c>
      <c r="N76" t="str">
        <v>A2-6.5-12</v>
      </c>
      <c r="O76">
        <v>39</v>
      </c>
      <c r="P76" s="19">
        <v>15728500</v>
      </c>
    </row>
    <row r="77" spans="5:16" x14ac:dyDescent="0.25">
      <c r="E77" s="1">
        <f t="shared" si="6"/>
        <v>71</v>
      </c>
      <c r="F77" s="10" t="str">
        <f t="shared" si="7"/>
        <v>A2-6.5-7.5</v>
      </c>
      <c r="G77" s="14">
        <f t="shared" si="10"/>
        <v>6.5</v>
      </c>
      <c r="H77" s="14">
        <f t="shared" si="11"/>
        <v>7.5</v>
      </c>
      <c r="I77" s="4">
        <f t="shared" si="8"/>
        <v>24.375</v>
      </c>
      <c r="J77" s="2">
        <f t="shared" si="9"/>
        <v>10880313</v>
      </c>
      <c r="K77" s="22">
        <v>1</v>
      </c>
      <c r="N77" t="str">
        <v>A2-6.5-12.5</v>
      </c>
      <c r="O77">
        <v>40.625</v>
      </c>
      <c r="P77" s="19">
        <v>16267188</v>
      </c>
    </row>
    <row r="78" spans="5:16" x14ac:dyDescent="0.25">
      <c r="E78" s="1">
        <f t="shared" si="6"/>
        <v>72</v>
      </c>
      <c r="F78" s="10" t="str">
        <f t="shared" si="7"/>
        <v>A2-6.5-8</v>
      </c>
      <c r="G78" s="14">
        <f t="shared" si="10"/>
        <v>6.5</v>
      </c>
      <c r="H78" s="14">
        <f t="shared" si="11"/>
        <v>8</v>
      </c>
      <c r="I78" s="4">
        <f t="shared" si="8"/>
        <v>26</v>
      </c>
      <c r="J78" s="2">
        <f t="shared" si="9"/>
        <v>11419000</v>
      </c>
      <c r="K78" s="22">
        <v>1</v>
      </c>
      <c r="N78" t="str">
        <v>A2-6.5-13</v>
      </c>
      <c r="O78">
        <v>42.25</v>
      </c>
      <c r="P78" s="19">
        <v>16805875</v>
      </c>
    </row>
    <row r="79" spans="5:16" x14ac:dyDescent="0.25">
      <c r="E79" s="1">
        <f t="shared" si="6"/>
        <v>73</v>
      </c>
      <c r="F79" s="10" t="str">
        <f t="shared" si="7"/>
        <v>A2-6.5-8.5</v>
      </c>
      <c r="G79" s="14">
        <f t="shared" si="10"/>
        <v>6.5</v>
      </c>
      <c r="H79" s="14">
        <f t="shared" si="11"/>
        <v>8.5</v>
      </c>
      <c r="I79" s="4">
        <f t="shared" si="8"/>
        <v>27.625</v>
      </c>
      <c r="J79" s="2">
        <f t="shared" si="9"/>
        <v>11957688</v>
      </c>
      <c r="K79" s="22">
        <v>1</v>
      </c>
      <c r="N79" t="str">
        <v>A2-6.5-13.5</v>
      </c>
      <c r="O79">
        <v>43.875</v>
      </c>
      <c r="P79" s="19">
        <v>17344563</v>
      </c>
    </row>
    <row r="80" spans="5:16" x14ac:dyDescent="0.25">
      <c r="E80" s="1">
        <f t="shared" si="6"/>
        <v>74</v>
      </c>
      <c r="F80" s="10" t="str">
        <f t="shared" si="7"/>
        <v>A2-6.5-9</v>
      </c>
      <c r="G80" s="14">
        <f t="shared" si="10"/>
        <v>6.5</v>
      </c>
      <c r="H80" s="14">
        <f t="shared" si="11"/>
        <v>9</v>
      </c>
      <c r="I80" s="4">
        <f t="shared" si="8"/>
        <v>29.25</v>
      </c>
      <c r="J80" s="2">
        <f t="shared" si="9"/>
        <v>12496375</v>
      </c>
      <c r="K80" s="22">
        <v>1</v>
      </c>
      <c r="N80" t="str">
        <v>A2-6.5-14</v>
      </c>
      <c r="O80">
        <v>45.5</v>
      </c>
      <c r="P80" s="19">
        <v>17883250</v>
      </c>
    </row>
    <row r="81" spans="5:16" x14ac:dyDescent="0.25">
      <c r="E81" s="1">
        <f t="shared" si="6"/>
        <v>75</v>
      </c>
      <c r="F81" s="10" t="str">
        <f t="shared" si="7"/>
        <v>A2-6.5-9.5</v>
      </c>
      <c r="G81" s="14">
        <f t="shared" si="10"/>
        <v>6.5</v>
      </c>
      <c r="H81" s="14">
        <f t="shared" si="11"/>
        <v>9.5</v>
      </c>
      <c r="I81" s="4">
        <f t="shared" si="8"/>
        <v>30.875</v>
      </c>
      <c r="J81" s="2">
        <f t="shared" si="9"/>
        <v>13035063</v>
      </c>
      <c r="K81" s="22">
        <v>1</v>
      </c>
      <c r="N81" t="str">
        <v>A2-6.5-14.5</v>
      </c>
      <c r="O81">
        <v>47.125</v>
      </c>
      <c r="P81" s="19">
        <v>18421938</v>
      </c>
    </row>
    <row r="82" spans="5:16" x14ac:dyDescent="0.25">
      <c r="E82" s="1">
        <f t="shared" si="6"/>
        <v>76</v>
      </c>
      <c r="F82" s="10" t="str">
        <f t="shared" si="7"/>
        <v>A2-6.5-10</v>
      </c>
      <c r="G82" s="14">
        <f t="shared" si="10"/>
        <v>6.5</v>
      </c>
      <c r="H82" s="14">
        <f t="shared" si="11"/>
        <v>10</v>
      </c>
      <c r="I82" s="4">
        <f t="shared" si="8"/>
        <v>32.5</v>
      </c>
      <c r="J82" s="2">
        <f t="shared" si="9"/>
        <v>13573750</v>
      </c>
      <c r="K82" s="22">
        <v>1</v>
      </c>
      <c r="N82" t="str">
        <v>A2-6.5-15</v>
      </c>
      <c r="O82">
        <v>48.75</v>
      </c>
      <c r="P82" s="19">
        <v>18960625</v>
      </c>
    </row>
    <row r="83" spans="5:16" x14ac:dyDescent="0.25">
      <c r="E83" s="1">
        <f t="shared" si="6"/>
        <v>77</v>
      </c>
      <c r="F83" s="10" t="str">
        <f t="shared" si="7"/>
        <v>A2-6.5-10.5</v>
      </c>
      <c r="G83" s="14">
        <f t="shared" si="10"/>
        <v>6.5</v>
      </c>
      <c r="H83" s="14">
        <f t="shared" si="11"/>
        <v>10.5</v>
      </c>
      <c r="I83" s="4">
        <f t="shared" si="8"/>
        <v>34.125</v>
      </c>
      <c r="J83" s="2">
        <f t="shared" si="9"/>
        <v>14112438</v>
      </c>
      <c r="K83" s="22">
        <v>1</v>
      </c>
      <c r="N83" t="str">
        <v>A2-6.5-15.5</v>
      </c>
      <c r="O83">
        <v>50.375</v>
      </c>
      <c r="P83" s="19">
        <v>19499313</v>
      </c>
    </row>
    <row r="84" spans="5:16" x14ac:dyDescent="0.25">
      <c r="E84" s="1">
        <f t="shared" si="6"/>
        <v>78</v>
      </c>
      <c r="F84" s="10" t="str">
        <f t="shared" si="7"/>
        <v>A2-6.5-11</v>
      </c>
      <c r="G84" s="14">
        <f t="shared" si="10"/>
        <v>6.5</v>
      </c>
      <c r="H84" s="14">
        <f t="shared" si="11"/>
        <v>11</v>
      </c>
      <c r="I84" s="4">
        <f t="shared" si="8"/>
        <v>35.75</v>
      </c>
      <c r="J84" s="2">
        <f t="shared" si="9"/>
        <v>14651125</v>
      </c>
      <c r="K84" s="22">
        <v>1</v>
      </c>
      <c r="N84" t="str">
        <v>A2-6.5-16</v>
      </c>
      <c r="O84">
        <v>52</v>
      </c>
      <c r="P84" s="19">
        <v>20038000</v>
      </c>
    </row>
    <row r="85" spans="5:16" x14ac:dyDescent="0.25">
      <c r="E85" s="1">
        <f t="shared" si="6"/>
        <v>79</v>
      </c>
      <c r="F85" s="10" t="str">
        <f t="shared" si="7"/>
        <v>A2-6.5-11.5</v>
      </c>
      <c r="G85" s="14">
        <f t="shared" si="10"/>
        <v>6.5</v>
      </c>
      <c r="H85" s="14">
        <f t="shared" si="11"/>
        <v>11.5</v>
      </c>
      <c r="I85" s="4">
        <f t="shared" si="8"/>
        <v>37.375</v>
      </c>
      <c r="J85" s="2">
        <f t="shared" si="9"/>
        <v>15189813</v>
      </c>
      <c r="K85" s="22">
        <v>1</v>
      </c>
      <c r="N85" t="str">
        <v>A2-6.5-16.5</v>
      </c>
      <c r="O85">
        <v>53.625</v>
      </c>
      <c r="P85" s="19">
        <v>20576688</v>
      </c>
    </row>
    <row r="86" spans="5:16" x14ac:dyDescent="0.25">
      <c r="E86" s="1">
        <f t="shared" si="6"/>
        <v>80</v>
      </c>
      <c r="F86" s="10" t="str">
        <f t="shared" si="7"/>
        <v>A2-6.5-12</v>
      </c>
      <c r="G86" s="14">
        <f t="shared" si="10"/>
        <v>6.5</v>
      </c>
      <c r="H86" s="14">
        <f t="shared" si="11"/>
        <v>12</v>
      </c>
      <c r="I86" s="4">
        <f t="shared" si="8"/>
        <v>39</v>
      </c>
      <c r="J86" s="2">
        <f t="shared" si="9"/>
        <v>15728500</v>
      </c>
      <c r="K86" s="22">
        <v>1</v>
      </c>
      <c r="N86" t="str">
        <v>A2-6.5-17</v>
      </c>
      <c r="O86">
        <v>55.25</v>
      </c>
      <c r="P86" s="19">
        <v>21115375</v>
      </c>
    </row>
    <row r="87" spans="5:16" x14ac:dyDescent="0.25">
      <c r="E87" s="1">
        <f t="shared" si="6"/>
        <v>81</v>
      </c>
      <c r="F87" s="10" t="str">
        <f t="shared" si="7"/>
        <v>A2-6.5-12.5</v>
      </c>
      <c r="G87" s="14">
        <f t="shared" si="10"/>
        <v>6.5</v>
      </c>
      <c r="H87" s="14">
        <f t="shared" si="11"/>
        <v>12.5</v>
      </c>
      <c r="I87" s="4">
        <f t="shared" si="8"/>
        <v>40.625</v>
      </c>
      <c r="J87" s="2">
        <f t="shared" si="9"/>
        <v>16267188</v>
      </c>
      <c r="K87" s="22">
        <v>1</v>
      </c>
      <c r="N87" t="str">
        <v>A2-6.5-17.5</v>
      </c>
      <c r="O87">
        <v>56.875</v>
      </c>
      <c r="P87" s="19">
        <v>21654063</v>
      </c>
    </row>
    <row r="88" spans="5:16" x14ac:dyDescent="0.25">
      <c r="E88" s="1">
        <f t="shared" si="6"/>
        <v>82</v>
      </c>
      <c r="F88" s="10" t="str">
        <f t="shared" si="7"/>
        <v>A2-6.5-13</v>
      </c>
      <c r="G88" s="14">
        <f t="shared" si="10"/>
        <v>6.5</v>
      </c>
      <c r="H88" s="14">
        <f t="shared" si="11"/>
        <v>13</v>
      </c>
      <c r="I88" s="4">
        <f t="shared" si="8"/>
        <v>42.25</v>
      </c>
      <c r="J88" s="2">
        <f t="shared" si="9"/>
        <v>16805875</v>
      </c>
      <c r="K88" s="22">
        <v>1</v>
      </c>
      <c r="N88" t="str">
        <v>A2-6.5-18</v>
      </c>
      <c r="O88">
        <v>58.5</v>
      </c>
      <c r="P88" s="19">
        <v>22192750</v>
      </c>
    </row>
    <row r="89" spans="5:16" x14ac:dyDescent="0.25">
      <c r="E89" s="1">
        <f t="shared" si="6"/>
        <v>83</v>
      </c>
      <c r="F89" s="10" t="str">
        <f t="shared" si="7"/>
        <v>A2-6.5-13.5</v>
      </c>
      <c r="G89" s="14">
        <f t="shared" si="10"/>
        <v>6.5</v>
      </c>
      <c r="H89" s="14">
        <f t="shared" si="11"/>
        <v>13.5</v>
      </c>
      <c r="I89" s="4">
        <f t="shared" si="8"/>
        <v>43.875</v>
      </c>
      <c r="J89" s="2">
        <f t="shared" si="9"/>
        <v>17344563</v>
      </c>
      <c r="K89" s="22">
        <v>1</v>
      </c>
      <c r="N89" t="str">
        <v>A2-7-7</v>
      </c>
      <c r="O89">
        <v>24.5</v>
      </c>
      <c r="P89" s="19">
        <v>10921750</v>
      </c>
    </row>
    <row r="90" spans="5:16" x14ac:dyDescent="0.25">
      <c r="E90" s="1">
        <f t="shared" si="6"/>
        <v>84</v>
      </c>
      <c r="F90" s="10" t="str">
        <f t="shared" si="7"/>
        <v>A2-6.5-14</v>
      </c>
      <c r="G90" s="14">
        <f t="shared" si="10"/>
        <v>6.5</v>
      </c>
      <c r="H90" s="14">
        <f t="shared" si="11"/>
        <v>14</v>
      </c>
      <c r="I90" s="4">
        <f t="shared" si="8"/>
        <v>45.5</v>
      </c>
      <c r="J90" s="2">
        <f t="shared" si="9"/>
        <v>17883250</v>
      </c>
      <c r="K90" s="22">
        <v>1</v>
      </c>
      <c r="N90" t="str">
        <v>A2-7-7.5</v>
      </c>
      <c r="O90">
        <v>26.25</v>
      </c>
      <c r="P90" s="19">
        <v>11501875</v>
      </c>
    </row>
    <row r="91" spans="5:16" x14ac:dyDescent="0.25">
      <c r="E91" s="1">
        <f t="shared" si="6"/>
        <v>85</v>
      </c>
      <c r="F91" s="10" t="str">
        <f t="shared" si="7"/>
        <v>A2-6.5-14.5</v>
      </c>
      <c r="G91" s="14">
        <f t="shared" si="10"/>
        <v>6.5</v>
      </c>
      <c r="H91" s="14">
        <f t="shared" si="11"/>
        <v>14.5</v>
      </c>
      <c r="I91" s="4">
        <f t="shared" si="8"/>
        <v>47.125</v>
      </c>
      <c r="J91" s="2">
        <f t="shared" si="9"/>
        <v>18421938</v>
      </c>
      <c r="K91" s="22">
        <v>1</v>
      </c>
      <c r="N91" t="str">
        <v>A2-7-8</v>
      </c>
      <c r="O91">
        <v>28</v>
      </c>
      <c r="P91" s="19">
        <v>12082000</v>
      </c>
    </row>
    <row r="92" spans="5:16" x14ac:dyDescent="0.25">
      <c r="E92" s="1">
        <f t="shared" si="6"/>
        <v>86</v>
      </c>
      <c r="F92" s="10" t="str">
        <f t="shared" si="7"/>
        <v>A2-6.5-15</v>
      </c>
      <c r="G92" s="14">
        <f t="shared" si="10"/>
        <v>6.5</v>
      </c>
      <c r="H92" s="14">
        <f t="shared" si="11"/>
        <v>15</v>
      </c>
      <c r="I92" s="4">
        <f t="shared" si="8"/>
        <v>48.75</v>
      </c>
      <c r="J92" s="2">
        <f t="shared" si="9"/>
        <v>18960625</v>
      </c>
      <c r="K92" s="22">
        <v>1</v>
      </c>
      <c r="N92" t="str">
        <v>A2-7-8.5</v>
      </c>
      <c r="O92">
        <v>29.75</v>
      </c>
      <c r="P92" s="19">
        <v>12662125</v>
      </c>
    </row>
    <row r="93" spans="5:16" x14ac:dyDescent="0.25">
      <c r="E93" s="1">
        <f t="shared" si="6"/>
        <v>87</v>
      </c>
      <c r="F93" s="10" t="str">
        <f t="shared" si="7"/>
        <v>A2-6.5-15.5</v>
      </c>
      <c r="G93" s="14">
        <f t="shared" si="10"/>
        <v>6.5</v>
      </c>
      <c r="H93" s="14">
        <f t="shared" si="11"/>
        <v>15.5</v>
      </c>
      <c r="I93" s="4">
        <f t="shared" si="8"/>
        <v>50.375</v>
      </c>
      <c r="J93" s="2">
        <f t="shared" si="9"/>
        <v>19499313</v>
      </c>
      <c r="K93" s="22">
        <v>1</v>
      </c>
      <c r="N93" t="str">
        <v>A2-7-9</v>
      </c>
      <c r="O93">
        <v>31.5</v>
      </c>
      <c r="P93" s="19">
        <v>13242250</v>
      </c>
    </row>
    <row r="94" spans="5:16" x14ac:dyDescent="0.25">
      <c r="E94" s="1">
        <f t="shared" si="6"/>
        <v>88</v>
      </c>
      <c r="F94" s="10" t="str">
        <f t="shared" si="7"/>
        <v>A2-6.5-16</v>
      </c>
      <c r="G94" s="14">
        <f t="shared" si="10"/>
        <v>6.5</v>
      </c>
      <c r="H94" s="14">
        <f t="shared" si="11"/>
        <v>16</v>
      </c>
      <c r="I94" s="4">
        <f t="shared" si="8"/>
        <v>52</v>
      </c>
      <c r="J94" s="2">
        <f t="shared" si="9"/>
        <v>20038000</v>
      </c>
      <c r="K94" s="22">
        <v>1</v>
      </c>
      <c r="N94" t="str">
        <v>A2-7-9.5</v>
      </c>
      <c r="O94">
        <v>33.25</v>
      </c>
      <c r="P94" s="19">
        <v>13822375</v>
      </c>
    </row>
    <row r="95" spans="5:16" x14ac:dyDescent="0.25">
      <c r="E95" s="1">
        <f t="shared" si="6"/>
        <v>89</v>
      </c>
      <c r="F95" s="10" t="str">
        <f t="shared" si="7"/>
        <v>A2-6.5-16.5</v>
      </c>
      <c r="G95" s="14">
        <f t="shared" si="10"/>
        <v>6.5</v>
      </c>
      <c r="H95" s="14">
        <f t="shared" si="11"/>
        <v>16.5</v>
      </c>
      <c r="I95" s="4">
        <f t="shared" si="8"/>
        <v>53.625</v>
      </c>
      <c r="J95" s="2">
        <f t="shared" si="9"/>
        <v>20576688</v>
      </c>
      <c r="K95" s="22">
        <v>1</v>
      </c>
      <c r="N95" t="str">
        <v>A2-7-10</v>
      </c>
      <c r="O95">
        <v>35</v>
      </c>
      <c r="P95" s="19">
        <v>14402500</v>
      </c>
    </row>
    <row r="96" spans="5:16" x14ac:dyDescent="0.25">
      <c r="E96" s="1">
        <f t="shared" si="6"/>
        <v>90</v>
      </c>
      <c r="F96" s="10" t="str">
        <f t="shared" si="7"/>
        <v>A2-6.5-17</v>
      </c>
      <c r="G96" s="14">
        <f t="shared" si="10"/>
        <v>6.5</v>
      </c>
      <c r="H96" s="14">
        <f t="shared" si="11"/>
        <v>17</v>
      </c>
      <c r="I96" s="4">
        <f t="shared" si="8"/>
        <v>55.25</v>
      </c>
      <c r="J96" s="2">
        <f t="shared" si="9"/>
        <v>21115375</v>
      </c>
      <c r="K96" s="22">
        <v>1</v>
      </c>
      <c r="N96" t="str">
        <v>A2-7-10.5</v>
      </c>
      <c r="O96">
        <v>36.75</v>
      </c>
      <c r="P96" s="19">
        <v>14982625</v>
      </c>
    </row>
    <row r="97" spans="5:16" x14ac:dyDescent="0.25">
      <c r="E97" s="1">
        <f t="shared" si="6"/>
        <v>91</v>
      </c>
      <c r="F97" s="10" t="str">
        <f t="shared" si="7"/>
        <v>A2-6.5-17.5</v>
      </c>
      <c r="G97" s="14">
        <f t="shared" si="10"/>
        <v>6.5</v>
      </c>
      <c r="H97" s="14">
        <f t="shared" si="11"/>
        <v>17.5</v>
      </c>
      <c r="I97" s="4">
        <f t="shared" si="8"/>
        <v>56.875</v>
      </c>
      <c r="J97" s="2">
        <f t="shared" si="9"/>
        <v>21654063</v>
      </c>
      <c r="K97" s="22">
        <v>1</v>
      </c>
      <c r="N97" t="str">
        <v>A2-7-11</v>
      </c>
      <c r="O97">
        <v>38.5</v>
      </c>
      <c r="P97" s="19">
        <v>15562750</v>
      </c>
    </row>
    <row r="98" spans="5:16" x14ac:dyDescent="0.25">
      <c r="E98" s="1">
        <f t="shared" si="6"/>
        <v>92</v>
      </c>
      <c r="F98" s="10" t="str">
        <f t="shared" si="7"/>
        <v>A2-6.5-18</v>
      </c>
      <c r="G98" s="14">
        <f t="shared" si="10"/>
        <v>6.5</v>
      </c>
      <c r="H98" s="14">
        <f t="shared" si="11"/>
        <v>18</v>
      </c>
      <c r="I98" s="4">
        <f t="shared" si="8"/>
        <v>58.5</v>
      </c>
      <c r="J98" s="2">
        <f t="shared" si="9"/>
        <v>22192750</v>
      </c>
      <c r="K98" s="22">
        <v>1</v>
      </c>
      <c r="N98" t="str">
        <v>A2-7-11.5</v>
      </c>
      <c r="O98">
        <v>40.25</v>
      </c>
      <c r="P98" s="19">
        <v>16142875</v>
      </c>
    </row>
    <row r="99" spans="5:16" x14ac:dyDescent="0.25">
      <c r="E99" s="1">
        <f t="shared" si="6"/>
        <v>93</v>
      </c>
      <c r="F99" s="10" t="str">
        <f t="shared" si="7"/>
        <v>A2-7-7</v>
      </c>
      <c r="G99" s="14">
        <f t="shared" si="10"/>
        <v>7</v>
      </c>
      <c r="H99" s="14">
        <f t="shared" si="11"/>
        <v>7</v>
      </c>
      <c r="I99" s="4">
        <f t="shared" si="8"/>
        <v>24.5</v>
      </c>
      <c r="J99" s="2">
        <f t="shared" si="9"/>
        <v>10921750</v>
      </c>
      <c r="K99" s="22">
        <v>1</v>
      </c>
      <c r="N99" t="str">
        <v>A2-7-12</v>
      </c>
      <c r="O99">
        <v>42</v>
      </c>
      <c r="P99" s="19">
        <v>16723000</v>
      </c>
    </row>
    <row r="100" spans="5:16" x14ac:dyDescent="0.25">
      <c r="E100" s="1">
        <f t="shared" si="6"/>
        <v>94</v>
      </c>
      <c r="F100" s="10" t="str">
        <f t="shared" si="7"/>
        <v>A2-7-7.5</v>
      </c>
      <c r="G100" s="14">
        <f t="shared" si="10"/>
        <v>7</v>
      </c>
      <c r="H100" s="14">
        <f t="shared" si="11"/>
        <v>7.5</v>
      </c>
      <c r="I100" s="4">
        <f t="shared" si="8"/>
        <v>26.25</v>
      </c>
      <c r="J100" s="2">
        <f t="shared" si="9"/>
        <v>11501875</v>
      </c>
      <c r="K100" s="22">
        <v>1</v>
      </c>
      <c r="N100" t="str">
        <v>A2-7-12.5</v>
      </c>
      <c r="O100">
        <v>43.75</v>
      </c>
      <c r="P100" s="19">
        <v>17303125</v>
      </c>
    </row>
    <row r="101" spans="5:16" x14ac:dyDescent="0.25">
      <c r="E101" s="1">
        <f t="shared" si="6"/>
        <v>95</v>
      </c>
      <c r="F101" s="10" t="str">
        <f t="shared" si="7"/>
        <v>A2-7-8</v>
      </c>
      <c r="G101" s="14">
        <f t="shared" si="10"/>
        <v>7</v>
      </c>
      <c r="H101" s="14">
        <f t="shared" si="11"/>
        <v>8</v>
      </c>
      <c r="I101" s="4">
        <f t="shared" si="8"/>
        <v>28</v>
      </c>
      <c r="J101" s="2">
        <f t="shared" si="9"/>
        <v>12082000</v>
      </c>
      <c r="K101" s="22">
        <v>1</v>
      </c>
      <c r="N101" t="str">
        <v>A2-7-13</v>
      </c>
      <c r="O101">
        <v>45.5</v>
      </c>
      <c r="P101" s="19">
        <v>17883250</v>
      </c>
    </row>
    <row r="102" spans="5:16" x14ac:dyDescent="0.25">
      <c r="E102" s="1">
        <f t="shared" si="6"/>
        <v>96</v>
      </c>
      <c r="F102" s="10" t="str">
        <f t="shared" si="7"/>
        <v>A2-7-8.5</v>
      </c>
      <c r="G102" s="14">
        <f t="shared" si="10"/>
        <v>7</v>
      </c>
      <c r="H102" s="14">
        <f t="shared" si="11"/>
        <v>8.5</v>
      </c>
      <c r="I102" s="4">
        <f t="shared" si="8"/>
        <v>29.75</v>
      </c>
      <c r="J102" s="2">
        <f t="shared" si="9"/>
        <v>12662125</v>
      </c>
      <c r="K102" s="22">
        <v>1</v>
      </c>
      <c r="N102" t="str">
        <v>A2-7-13.5</v>
      </c>
      <c r="O102">
        <v>47.25</v>
      </c>
      <c r="P102" s="19">
        <v>18463375</v>
      </c>
    </row>
    <row r="103" spans="5:16" x14ac:dyDescent="0.25">
      <c r="E103" s="1">
        <f t="shared" si="6"/>
        <v>97</v>
      </c>
      <c r="F103" s="10" t="str">
        <f t="shared" si="7"/>
        <v>A2-7-9</v>
      </c>
      <c r="G103" s="14">
        <f t="shared" si="10"/>
        <v>7</v>
      </c>
      <c r="H103" s="14">
        <f t="shared" si="11"/>
        <v>9</v>
      </c>
      <c r="I103" s="4">
        <f t="shared" si="8"/>
        <v>31.5</v>
      </c>
      <c r="J103" s="2">
        <f t="shared" si="9"/>
        <v>13242250</v>
      </c>
      <c r="K103" s="22">
        <v>1</v>
      </c>
      <c r="N103" t="str">
        <v>A2-7-14</v>
      </c>
      <c r="O103">
        <v>49</v>
      </c>
      <c r="P103" s="19">
        <v>19043500</v>
      </c>
    </row>
    <row r="104" spans="5:16" x14ac:dyDescent="0.25">
      <c r="E104" s="1">
        <f t="shared" si="6"/>
        <v>98</v>
      </c>
      <c r="F104" s="10" t="str">
        <f t="shared" si="7"/>
        <v>A2-7-9.5</v>
      </c>
      <c r="G104" s="14">
        <f t="shared" si="10"/>
        <v>7</v>
      </c>
      <c r="H104" s="14">
        <f t="shared" si="11"/>
        <v>9.5</v>
      </c>
      <c r="I104" s="4">
        <f t="shared" si="8"/>
        <v>33.25</v>
      </c>
      <c r="J104" s="2">
        <f t="shared" si="9"/>
        <v>13822375</v>
      </c>
      <c r="K104" s="22">
        <v>1</v>
      </c>
      <c r="N104" t="str">
        <v>A2-7-14.5</v>
      </c>
      <c r="O104">
        <v>50.75</v>
      </c>
      <c r="P104" s="19">
        <v>19623625</v>
      </c>
    </row>
    <row r="105" spans="5:16" x14ac:dyDescent="0.25">
      <c r="E105" s="1">
        <f t="shared" si="6"/>
        <v>99</v>
      </c>
      <c r="F105" s="10" t="str">
        <f t="shared" si="7"/>
        <v>A2-7-10</v>
      </c>
      <c r="G105" s="14">
        <f t="shared" si="10"/>
        <v>7</v>
      </c>
      <c r="H105" s="14">
        <f t="shared" si="11"/>
        <v>10</v>
      </c>
      <c r="I105" s="4">
        <f t="shared" si="8"/>
        <v>35</v>
      </c>
      <c r="J105" s="2">
        <f t="shared" si="9"/>
        <v>14402500</v>
      </c>
      <c r="K105" s="22">
        <v>1</v>
      </c>
      <c r="N105" t="str">
        <v>A2-7-15</v>
      </c>
      <c r="O105">
        <v>52.5</v>
      </c>
      <c r="P105" s="19">
        <v>20203750</v>
      </c>
    </row>
    <row r="106" spans="5:16" x14ac:dyDescent="0.25">
      <c r="E106" s="1">
        <f t="shared" si="6"/>
        <v>100</v>
      </c>
      <c r="F106" s="10" t="str">
        <f t="shared" si="7"/>
        <v>A2-7-10.5</v>
      </c>
      <c r="G106" s="14">
        <f t="shared" si="10"/>
        <v>7</v>
      </c>
      <c r="H106" s="14">
        <f t="shared" si="11"/>
        <v>10.5</v>
      </c>
      <c r="I106" s="4">
        <f t="shared" si="8"/>
        <v>36.75</v>
      </c>
      <c r="J106" s="2">
        <f t="shared" si="9"/>
        <v>14982625</v>
      </c>
      <c r="K106" s="22">
        <v>1</v>
      </c>
      <c r="N106" t="str">
        <v>A2-7-15.5</v>
      </c>
      <c r="O106">
        <v>54.25</v>
      </c>
      <c r="P106" s="19">
        <v>20783875</v>
      </c>
    </row>
    <row r="107" spans="5:16" x14ac:dyDescent="0.25">
      <c r="E107" s="1">
        <f t="shared" si="6"/>
        <v>101</v>
      </c>
      <c r="F107" s="10" t="str">
        <f t="shared" si="7"/>
        <v>A2-7-11</v>
      </c>
      <c r="G107" s="14">
        <f t="shared" si="10"/>
        <v>7</v>
      </c>
      <c r="H107" s="14">
        <f t="shared" si="11"/>
        <v>11</v>
      </c>
      <c r="I107" s="4">
        <f t="shared" si="8"/>
        <v>38.5</v>
      </c>
      <c r="J107" s="2">
        <f t="shared" si="9"/>
        <v>15562750</v>
      </c>
      <c r="K107" s="22">
        <v>1</v>
      </c>
      <c r="N107" t="str">
        <v>A2-7-16</v>
      </c>
      <c r="O107">
        <v>56</v>
      </c>
      <c r="P107" s="19">
        <v>21364000</v>
      </c>
    </row>
    <row r="108" spans="5:16" x14ac:dyDescent="0.25">
      <c r="E108" s="1">
        <f t="shared" si="6"/>
        <v>102</v>
      </c>
      <c r="F108" s="10" t="str">
        <f t="shared" si="7"/>
        <v>A2-7-11.5</v>
      </c>
      <c r="G108" s="14">
        <f t="shared" si="10"/>
        <v>7</v>
      </c>
      <c r="H108" s="14">
        <f t="shared" si="11"/>
        <v>11.5</v>
      </c>
      <c r="I108" s="4">
        <f t="shared" si="8"/>
        <v>40.25</v>
      </c>
      <c r="J108" s="2">
        <f t="shared" si="9"/>
        <v>16142875</v>
      </c>
      <c r="K108" s="22">
        <v>1</v>
      </c>
      <c r="N108" t="str">
        <v>A2-7-16.5</v>
      </c>
      <c r="O108">
        <v>57.75</v>
      </c>
      <c r="P108" s="19">
        <v>21944125</v>
      </c>
    </row>
    <row r="109" spans="5:16" x14ac:dyDescent="0.25">
      <c r="E109" s="1">
        <f t="shared" si="6"/>
        <v>103</v>
      </c>
      <c r="F109" s="10" t="str">
        <f t="shared" si="7"/>
        <v>A2-7-12</v>
      </c>
      <c r="G109" s="14">
        <f t="shared" si="10"/>
        <v>7</v>
      </c>
      <c r="H109" s="14">
        <f t="shared" si="11"/>
        <v>12</v>
      </c>
      <c r="I109" s="4">
        <f t="shared" si="8"/>
        <v>42</v>
      </c>
      <c r="J109" s="2">
        <f t="shared" si="9"/>
        <v>16723000</v>
      </c>
      <c r="K109" s="22">
        <v>1</v>
      </c>
      <c r="N109" t="str">
        <v>A2-7-17</v>
      </c>
      <c r="O109">
        <v>59.5</v>
      </c>
      <c r="P109" s="19">
        <v>22524250</v>
      </c>
    </row>
    <row r="110" spans="5:16" x14ac:dyDescent="0.25">
      <c r="E110" s="1">
        <f t="shared" si="6"/>
        <v>104</v>
      </c>
      <c r="F110" s="10" t="str">
        <f t="shared" si="7"/>
        <v>A2-7-12.5</v>
      </c>
      <c r="G110" s="14">
        <f t="shared" si="10"/>
        <v>7</v>
      </c>
      <c r="H110" s="14">
        <f t="shared" si="11"/>
        <v>12.5</v>
      </c>
      <c r="I110" s="4">
        <f t="shared" si="8"/>
        <v>43.75</v>
      </c>
      <c r="J110" s="2">
        <f t="shared" si="9"/>
        <v>17303125</v>
      </c>
      <c r="K110" s="22">
        <v>1</v>
      </c>
      <c r="N110" t="str">
        <v>A2-7-17.5</v>
      </c>
      <c r="O110">
        <v>61.25</v>
      </c>
      <c r="P110" s="19">
        <v>23104375</v>
      </c>
    </row>
    <row r="111" spans="5:16" x14ac:dyDescent="0.25">
      <c r="E111" s="1">
        <f t="shared" si="6"/>
        <v>105</v>
      </c>
      <c r="F111" s="10" t="str">
        <f t="shared" si="7"/>
        <v>A2-7-13</v>
      </c>
      <c r="G111" s="14">
        <f t="shared" si="10"/>
        <v>7</v>
      </c>
      <c r="H111" s="14">
        <f t="shared" si="11"/>
        <v>13</v>
      </c>
      <c r="I111" s="4">
        <f t="shared" si="8"/>
        <v>45.5</v>
      </c>
      <c r="J111" s="2">
        <f t="shared" si="9"/>
        <v>17883250</v>
      </c>
      <c r="K111" s="22">
        <v>1</v>
      </c>
      <c r="N111" t="str">
        <v>A2-7-18</v>
      </c>
      <c r="O111">
        <v>63</v>
      </c>
      <c r="P111" s="19">
        <v>23684500</v>
      </c>
    </row>
    <row r="112" spans="5:16" x14ac:dyDescent="0.25">
      <c r="E112" s="1">
        <f t="shared" si="6"/>
        <v>106</v>
      </c>
      <c r="F112" s="10" t="str">
        <f t="shared" si="7"/>
        <v>A2-7-13.5</v>
      </c>
      <c r="G112" s="14">
        <f t="shared" si="10"/>
        <v>7</v>
      </c>
      <c r="H112" s="14">
        <f t="shared" si="11"/>
        <v>13.5</v>
      </c>
      <c r="I112" s="4">
        <f t="shared" si="8"/>
        <v>47.25</v>
      </c>
      <c r="J112" s="2">
        <f t="shared" si="9"/>
        <v>18463375</v>
      </c>
      <c r="K112" s="22">
        <v>1</v>
      </c>
      <c r="N112" t="str">
        <v>A2-7.5-7</v>
      </c>
      <c r="O112">
        <v>26.25</v>
      </c>
      <c r="P112" s="19">
        <v>11501875</v>
      </c>
    </row>
    <row r="113" spans="5:16" x14ac:dyDescent="0.25">
      <c r="E113" s="1">
        <f t="shared" si="6"/>
        <v>107</v>
      </c>
      <c r="F113" s="10" t="str">
        <f t="shared" si="7"/>
        <v>A2-7-14</v>
      </c>
      <c r="G113" s="14">
        <f t="shared" si="10"/>
        <v>7</v>
      </c>
      <c r="H113" s="14">
        <f t="shared" si="11"/>
        <v>14</v>
      </c>
      <c r="I113" s="4">
        <f t="shared" si="8"/>
        <v>49</v>
      </c>
      <c r="J113" s="2">
        <f t="shared" si="9"/>
        <v>19043500</v>
      </c>
      <c r="K113" s="22">
        <v>1</v>
      </c>
      <c r="N113" t="str">
        <v>A2-7.5-7.5</v>
      </c>
      <c r="O113">
        <v>28.125</v>
      </c>
      <c r="P113" s="19">
        <v>12123438</v>
      </c>
    </row>
    <row r="114" spans="5:16" x14ac:dyDescent="0.25">
      <c r="E114" s="1">
        <f t="shared" si="6"/>
        <v>108</v>
      </c>
      <c r="F114" s="10" t="str">
        <f t="shared" si="7"/>
        <v>A2-7-14.5</v>
      </c>
      <c r="G114" s="14">
        <f t="shared" si="10"/>
        <v>7</v>
      </c>
      <c r="H114" s="14">
        <f t="shared" si="11"/>
        <v>14.5</v>
      </c>
      <c r="I114" s="4">
        <f t="shared" si="8"/>
        <v>50.75</v>
      </c>
      <c r="J114" s="2">
        <f t="shared" si="9"/>
        <v>19623625</v>
      </c>
      <c r="K114" s="22">
        <v>1</v>
      </c>
      <c r="N114" t="str">
        <v>A2-7.5-8</v>
      </c>
      <c r="O114">
        <v>30</v>
      </c>
      <c r="P114" s="19">
        <v>12745000</v>
      </c>
    </row>
    <row r="115" spans="5:16" x14ac:dyDescent="0.25">
      <c r="E115" s="1">
        <f t="shared" si="6"/>
        <v>109</v>
      </c>
      <c r="F115" s="10" t="str">
        <f t="shared" si="7"/>
        <v>A2-7-15</v>
      </c>
      <c r="G115" s="14">
        <f t="shared" si="10"/>
        <v>7</v>
      </c>
      <c r="H115" s="14">
        <f t="shared" si="11"/>
        <v>15</v>
      </c>
      <c r="I115" s="4">
        <f t="shared" si="8"/>
        <v>52.5</v>
      </c>
      <c r="J115" s="2">
        <f t="shared" si="9"/>
        <v>20203750</v>
      </c>
      <c r="K115" s="22">
        <v>1</v>
      </c>
      <c r="N115" t="str">
        <v>A2-7.5-8.5</v>
      </c>
      <c r="O115">
        <v>31.875</v>
      </c>
      <c r="P115" s="19">
        <v>13366563</v>
      </c>
    </row>
    <row r="116" spans="5:16" x14ac:dyDescent="0.25">
      <c r="E116" s="1">
        <f t="shared" si="6"/>
        <v>110</v>
      </c>
      <c r="F116" s="10" t="str">
        <f t="shared" si="7"/>
        <v>A2-7-15.5</v>
      </c>
      <c r="G116" s="14">
        <f t="shared" si="10"/>
        <v>7</v>
      </c>
      <c r="H116" s="14">
        <f t="shared" si="11"/>
        <v>15.5</v>
      </c>
      <c r="I116" s="4">
        <f t="shared" si="8"/>
        <v>54.25</v>
      </c>
      <c r="J116" s="2">
        <f t="shared" si="9"/>
        <v>20783875</v>
      </c>
      <c r="K116" s="22">
        <v>1</v>
      </c>
      <c r="N116" t="str">
        <v>A2-7.5-9</v>
      </c>
      <c r="O116">
        <v>33.75</v>
      </c>
      <c r="P116" s="19">
        <v>13988125</v>
      </c>
    </row>
    <row r="117" spans="5:16" x14ac:dyDescent="0.25">
      <c r="E117" s="1">
        <f t="shared" si="6"/>
        <v>111</v>
      </c>
      <c r="F117" s="10" t="str">
        <f t="shared" si="7"/>
        <v>A2-7-16</v>
      </c>
      <c r="G117" s="14">
        <f t="shared" si="10"/>
        <v>7</v>
      </c>
      <c r="H117" s="14">
        <f t="shared" si="11"/>
        <v>16</v>
      </c>
      <c r="I117" s="4">
        <f t="shared" si="8"/>
        <v>56</v>
      </c>
      <c r="J117" s="2">
        <f t="shared" si="9"/>
        <v>21364000</v>
      </c>
      <c r="K117" s="22">
        <v>1</v>
      </c>
      <c r="N117" t="str">
        <v>A2-7.5-9.5</v>
      </c>
      <c r="O117">
        <v>35.625</v>
      </c>
      <c r="P117" s="19">
        <v>14609688</v>
      </c>
    </row>
    <row r="118" spans="5:16" x14ac:dyDescent="0.25">
      <c r="E118" s="1">
        <f t="shared" si="6"/>
        <v>112</v>
      </c>
      <c r="F118" s="10" t="str">
        <f t="shared" si="7"/>
        <v>A2-7-16.5</v>
      </c>
      <c r="G118" s="14">
        <f t="shared" si="10"/>
        <v>7</v>
      </c>
      <c r="H118" s="14">
        <f t="shared" si="11"/>
        <v>16.5</v>
      </c>
      <c r="I118" s="4">
        <f t="shared" si="8"/>
        <v>57.75</v>
      </c>
      <c r="J118" s="2">
        <f t="shared" si="9"/>
        <v>21944125</v>
      </c>
      <c r="K118" s="22">
        <v>1</v>
      </c>
      <c r="N118" t="str">
        <v>A2-7.5-10</v>
      </c>
      <c r="O118">
        <v>37.5</v>
      </c>
      <c r="P118" s="19">
        <v>15231250</v>
      </c>
    </row>
    <row r="119" spans="5:16" x14ac:dyDescent="0.25">
      <c r="E119" s="1">
        <f t="shared" si="6"/>
        <v>113</v>
      </c>
      <c r="F119" s="10" t="str">
        <f t="shared" si="7"/>
        <v>A2-7-17</v>
      </c>
      <c r="G119" s="14">
        <f t="shared" si="10"/>
        <v>7</v>
      </c>
      <c r="H119" s="14">
        <f t="shared" si="11"/>
        <v>17</v>
      </c>
      <c r="I119" s="4">
        <f t="shared" si="8"/>
        <v>59.5</v>
      </c>
      <c r="J119" s="2">
        <f t="shared" si="9"/>
        <v>22524250</v>
      </c>
      <c r="K119" s="22">
        <v>1</v>
      </c>
      <c r="N119" t="str">
        <v>A2-7.5-10.5</v>
      </c>
      <c r="O119">
        <v>39.375</v>
      </c>
      <c r="P119" s="19">
        <v>15852813</v>
      </c>
    </row>
    <row r="120" spans="5:16" x14ac:dyDescent="0.25">
      <c r="E120" s="1">
        <f t="shared" si="6"/>
        <v>114</v>
      </c>
      <c r="F120" s="10" t="str">
        <f t="shared" si="7"/>
        <v>A2-7-17.5</v>
      </c>
      <c r="G120" s="14">
        <f t="shared" si="10"/>
        <v>7</v>
      </c>
      <c r="H120" s="14">
        <f t="shared" si="11"/>
        <v>17.5</v>
      </c>
      <c r="I120" s="4">
        <f t="shared" si="8"/>
        <v>61.25</v>
      </c>
      <c r="J120" s="2">
        <f t="shared" si="9"/>
        <v>23104375</v>
      </c>
      <c r="K120" s="22">
        <v>1</v>
      </c>
      <c r="N120" t="str">
        <v>A2-7.5-11</v>
      </c>
      <c r="O120">
        <v>41.25</v>
      </c>
      <c r="P120" s="19">
        <v>16474375</v>
      </c>
    </row>
    <row r="121" spans="5:16" x14ac:dyDescent="0.25">
      <c r="E121" s="1">
        <f t="shared" si="6"/>
        <v>115</v>
      </c>
      <c r="F121" s="10" t="str">
        <f t="shared" si="7"/>
        <v>A2-7-18</v>
      </c>
      <c r="G121" s="14">
        <f t="shared" si="10"/>
        <v>7</v>
      </c>
      <c r="H121" s="14">
        <f t="shared" si="11"/>
        <v>18</v>
      </c>
      <c r="I121" s="4">
        <f t="shared" si="8"/>
        <v>63</v>
      </c>
      <c r="J121" s="2">
        <f t="shared" si="9"/>
        <v>23684500</v>
      </c>
      <c r="K121" s="22">
        <v>1</v>
      </c>
      <c r="N121" t="str">
        <v>A2-7.5-11.5</v>
      </c>
      <c r="O121">
        <v>43.125</v>
      </c>
      <c r="P121" s="19">
        <v>17095938</v>
      </c>
    </row>
    <row r="122" spans="5:16" x14ac:dyDescent="0.25">
      <c r="E122" s="1">
        <f t="shared" si="6"/>
        <v>116</v>
      </c>
      <c r="F122" s="10" t="str">
        <f t="shared" si="7"/>
        <v>A2-7.5-7</v>
      </c>
      <c r="G122" s="14">
        <f t="shared" si="10"/>
        <v>7.5</v>
      </c>
      <c r="H122" s="14">
        <f t="shared" si="11"/>
        <v>7</v>
      </c>
      <c r="I122" s="4">
        <f t="shared" si="8"/>
        <v>26.25</v>
      </c>
      <c r="J122" s="2">
        <f t="shared" si="9"/>
        <v>11501875</v>
      </c>
      <c r="K122" s="22">
        <v>1</v>
      </c>
      <c r="N122" t="str">
        <v>A2-7.5-12</v>
      </c>
      <c r="O122">
        <v>45</v>
      </c>
      <c r="P122" s="19">
        <v>17717500</v>
      </c>
    </row>
    <row r="123" spans="5:16" x14ac:dyDescent="0.25">
      <c r="E123" s="1">
        <f t="shared" si="6"/>
        <v>117</v>
      </c>
      <c r="F123" s="10" t="str">
        <f t="shared" si="7"/>
        <v>A2-7.5-7.5</v>
      </c>
      <c r="G123" s="14">
        <f t="shared" si="10"/>
        <v>7.5</v>
      </c>
      <c r="H123" s="14">
        <f t="shared" si="11"/>
        <v>7.5</v>
      </c>
      <c r="I123" s="4">
        <f t="shared" si="8"/>
        <v>28.125</v>
      </c>
      <c r="J123" s="2">
        <f t="shared" si="9"/>
        <v>12123438</v>
      </c>
      <c r="K123" s="22">
        <v>1</v>
      </c>
      <c r="N123" t="str">
        <v>A2-7.5-12.5</v>
      </c>
      <c r="O123">
        <v>46.875</v>
      </c>
      <c r="P123" s="19">
        <v>18339063</v>
      </c>
    </row>
    <row r="124" spans="5:16" x14ac:dyDescent="0.25">
      <c r="E124" s="1">
        <f t="shared" si="6"/>
        <v>118</v>
      </c>
      <c r="F124" s="10" t="str">
        <f t="shared" si="7"/>
        <v>A2-7.5-8</v>
      </c>
      <c r="G124" s="14">
        <f t="shared" si="10"/>
        <v>7.5</v>
      </c>
      <c r="H124" s="14">
        <f t="shared" si="11"/>
        <v>8</v>
      </c>
      <c r="I124" s="4">
        <f t="shared" si="8"/>
        <v>30</v>
      </c>
      <c r="J124" s="2">
        <f t="shared" si="9"/>
        <v>12745000</v>
      </c>
      <c r="K124" s="22">
        <v>1</v>
      </c>
      <c r="N124" t="str">
        <v>A2-7.5-13</v>
      </c>
      <c r="O124">
        <v>48.75</v>
      </c>
      <c r="P124" s="19">
        <v>18960625</v>
      </c>
    </row>
    <row r="125" spans="5:16" x14ac:dyDescent="0.25">
      <c r="E125" s="1">
        <f t="shared" si="6"/>
        <v>119</v>
      </c>
      <c r="F125" s="10" t="str">
        <f t="shared" si="7"/>
        <v>A2-7.5-8.5</v>
      </c>
      <c r="G125" s="14">
        <f t="shared" si="10"/>
        <v>7.5</v>
      </c>
      <c r="H125" s="14">
        <f t="shared" si="11"/>
        <v>8.5</v>
      </c>
      <c r="I125" s="4">
        <f t="shared" si="8"/>
        <v>31.875</v>
      </c>
      <c r="J125" s="2">
        <f t="shared" si="9"/>
        <v>13366563</v>
      </c>
      <c r="K125" s="22">
        <v>1</v>
      </c>
      <c r="N125" t="str">
        <v>A2-7.5-13.5</v>
      </c>
      <c r="O125">
        <v>50.625</v>
      </c>
      <c r="P125" s="19">
        <v>19582188</v>
      </c>
    </row>
    <row r="126" spans="5:16" x14ac:dyDescent="0.25">
      <c r="E126" s="1">
        <f t="shared" si="6"/>
        <v>120</v>
      </c>
      <c r="F126" s="10" t="str">
        <f t="shared" si="7"/>
        <v>A2-7.5-9</v>
      </c>
      <c r="G126" s="14">
        <f t="shared" si="10"/>
        <v>7.5</v>
      </c>
      <c r="H126" s="14">
        <f t="shared" si="11"/>
        <v>9</v>
      </c>
      <c r="I126" s="4">
        <f t="shared" si="8"/>
        <v>33.75</v>
      </c>
      <c r="J126" s="2">
        <f t="shared" si="9"/>
        <v>13988125</v>
      </c>
      <c r="K126" s="22">
        <v>1</v>
      </c>
      <c r="N126" t="str">
        <v>A2-7.5-14</v>
      </c>
      <c r="O126">
        <v>52.5</v>
      </c>
      <c r="P126" s="19">
        <v>20203750</v>
      </c>
    </row>
    <row r="127" spans="5:16" x14ac:dyDescent="0.25">
      <c r="E127" s="1">
        <f t="shared" si="6"/>
        <v>121</v>
      </c>
      <c r="F127" s="10" t="str">
        <f t="shared" si="7"/>
        <v>A2-7.5-9.5</v>
      </c>
      <c r="G127" s="14">
        <f t="shared" si="10"/>
        <v>7.5</v>
      </c>
      <c r="H127" s="14">
        <f t="shared" si="11"/>
        <v>9.5</v>
      </c>
      <c r="I127" s="4">
        <f t="shared" si="8"/>
        <v>35.625</v>
      </c>
      <c r="J127" s="2">
        <f t="shared" si="9"/>
        <v>14609688</v>
      </c>
      <c r="K127" s="22">
        <v>1</v>
      </c>
      <c r="N127" t="str">
        <v>A2-7.5-14.5</v>
      </c>
      <c r="O127">
        <v>54.375</v>
      </c>
      <c r="P127" s="19">
        <v>20825313</v>
      </c>
    </row>
    <row r="128" spans="5:16" x14ac:dyDescent="0.25">
      <c r="E128" s="1">
        <f t="shared" si="6"/>
        <v>122</v>
      </c>
      <c r="F128" s="10" t="str">
        <f t="shared" si="7"/>
        <v>A2-7.5-10</v>
      </c>
      <c r="G128" s="14">
        <f t="shared" si="10"/>
        <v>7.5</v>
      </c>
      <c r="H128" s="14">
        <f t="shared" si="11"/>
        <v>10</v>
      </c>
      <c r="I128" s="4">
        <f t="shared" si="8"/>
        <v>37.5</v>
      </c>
      <c r="J128" s="2">
        <f t="shared" si="9"/>
        <v>15231250</v>
      </c>
      <c r="K128" s="22">
        <v>1</v>
      </c>
      <c r="N128" t="str">
        <v>A2-7.5-15</v>
      </c>
      <c r="O128">
        <v>56.25</v>
      </c>
      <c r="P128" s="19">
        <v>21446875</v>
      </c>
    </row>
    <row r="129" spans="5:16" x14ac:dyDescent="0.25">
      <c r="E129" s="1">
        <f t="shared" si="6"/>
        <v>123</v>
      </c>
      <c r="F129" s="10" t="str">
        <f t="shared" si="7"/>
        <v>A2-7.5-10.5</v>
      </c>
      <c r="G129" s="14">
        <f t="shared" si="10"/>
        <v>7.5</v>
      </c>
      <c r="H129" s="14">
        <f t="shared" si="11"/>
        <v>10.5</v>
      </c>
      <c r="I129" s="4">
        <f t="shared" si="8"/>
        <v>39.375</v>
      </c>
      <c r="J129" s="2">
        <f t="shared" si="9"/>
        <v>15852813</v>
      </c>
      <c r="K129" s="22">
        <v>1</v>
      </c>
      <c r="N129" t="str">
        <v>A2-7.5-15.5</v>
      </c>
      <c r="O129">
        <v>58.125</v>
      </c>
      <c r="P129" s="19">
        <v>22068438</v>
      </c>
    </row>
    <row r="130" spans="5:16" x14ac:dyDescent="0.25">
      <c r="E130" s="1">
        <f t="shared" si="6"/>
        <v>124</v>
      </c>
      <c r="F130" s="10" t="str">
        <f t="shared" si="7"/>
        <v>A2-7.5-11</v>
      </c>
      <c r="G130" s="14">
        <f t="shared" si="10"/>
        <v>7.5</v>
      </c>
      <c r="H130" s="14">
        <f t="shared" si="11"/>
        <v>11</v>
      </c>
      <c r="I130" s="4">
        <f t="shared" si="8"/>
        <v>41.25</v>
      </c>
      <c r="J130" s="2">
        <f t="shared" si="9"/>
        <v>16474375</v>
      </c>
      <c r="K130" s="22">
        <v>1</v>
      </c>
      <c r="N130" t="str">
        <v>A2-7.5-16</v>
      </c>
      <c r="O130">
        <v>60</v>
      </c>
      <c r="P130" s="19">
        <v>22690000</v>
      </c>
    </row>
    <row r="131" spans="5:16" x14ac:dyDescent="0.25">
      <c r="E131" s="1">
        <f t="shared" si="6"/>
        <v>125</v>
      </c>
      <c r="F131" s="10" t="str">
        <f t="shared" si="7"/>
        <v>A2-7.5-11.5</v>
      </c>
      <c r="G131" s="14">
        <f t="shared" si="10"/>
        <v>7.5</v>
      </c>
      <c r="H131" s="14">
        <f t="shared" si="11"/>
        <v>11.5</v>
      </c>
      <c r="I131" s="4">
        <f t="shared" si="8"/>
        <v>43.125</v>
      </c>
      <c r="J131" s="2">
        <f t="shared" si="9"/>
        <v>17095938</v>
      </c>
      <c r="K131" s="22">
        <v>1</v>
      </c>
      <c r="N131" t="str">
        <v>A2-7.5-16.5</v>
      </c>
      <c r="O131">
        <v>61.875</v>
      </c>
      <c r="P131" s="19">
        <v>23311563</v>
      </c>
    </row>
    <row r="132" spans="5:16" x14ac:dyDescent="0.25">
      <c r="E132" s="1">
        <f t="shared" si="6"/>
        <v>126</v>
      </c>
      <c r="F132" s="10" t="str">
        <f t="shared" si="7"/>
        <v>A2-7.5-12</v>
      </c>
      <c r="G132" s="14">
        <f t="shared" si="10"/>
        <v>7.5</v>
      </c>
      <c r="H132" s="14">
        <f t="shared" si="11"/>
        <v>12</v>
      </c>
      <c r="I132" s="4">
        <f t="shared" si="8"/>
        <v>45</v>
      </c>
      <c r="J132" s="2">
        <f t="shared" si="9"/>
        <v>17717500</v>
      </c>
      <c r="K132" s="22">
        <v>1</v>
      </c>
      <c r="N132" t="str">
        <v>A2-7.5-17</v>
      </c>
      <c r="O132">
        <v>63.75</v>
      </c>
      <c r="P132" s="19">
        <v>23933125</v>
      </c>
    </row>
    <row r="133" spans="5:16" x14ac:dyDescent="0.25">
      <c r="E133" s="1">
        <f t="shared" si="6"/>
        <v>127</v>
      </c>
      <c r="F133" s="10" t="str">
        <f t="shared" si="7"/>
        <v>A2-7.5-12.5</v>
      </c>
      <c r="G133" s="14">
        <f t="shared" si="10"/>
        <v>7.5</v>
      </c>
      <c r="H133" s="14">
        <f t="shared" si="11"/>
        <v>12.5</v>
      </c>
      <c r="I133" s="4">
        <f t="shared" si="8"/>
        <v>46.875</v>
      </c>
      <c r="J133" s="2">
        <f t="shared" si="9"/>
        <v>18339063</v>
      </c>
      <c r="K133" s="22">
        <v>1</v>
      </c>
      <c r="N133" t="str">
        <v>A2-7.5-17.5</v>
      </c>
      <c r="O133">
        <v>65.625</v>
      </c>
      <c r="P133" s="19">
        <v>24554688</v>
      </c>
    </row>
    <row r="134" spans="5:16" x14ac:dyDescent="0.25">
      <c r="E134" s="1">
        <f t="shared" si="6"/>
        <v>128</v>
      </c>
      <c r="F134" s="10" t="str">
        <f t="shared" si="7"/>
        <v>A2-7.5-13</v>
      </c>
      <c r="G134" s="14">
        <f t="shared" si="10"/>
        <v>7.5</v>
      </c>
      <c r="H134" s="14">
        <f t="shared" si="11"/>
        <v>13</v>
      </c>
      <c r="I134" s="4">
        <f t="shared" si="8"/>
        <v>48.75</v>
      </c>
      <c r="J134" s="2">
        <f t="shared" si="9"/>
        <v>18960625</v>
      </c>
      <c r="K134" s="22">
        <v>1</v>
      </c>
      <c r="N134" t="str">
        <v>A2-8-7</v>
      </c>
      <c r="O134">
        <v>28</v>
      </c>
      <c r="P134" s="19">
        <v>12082000</v>
      </c>
    </row>
    <row r="135" spans="5:16" x14ac:dyDescent="0.25">
      <c r="E135" s="1">
        <f t="shared" ref="E135:E198" si="12">ROW()-6</f>
        <v>129</v>
      </c>
      <c r="F135" s="10" t="str">
        <f t="shared" ref="F135:F198" si="13">$C$4&amp;"-"&amp;G135&amp;"-"&amp;H135</f>
        <v>A2-7.5-13.5</v>
      </c>
      <c r="G135" s="14">
        <f t="shared" si="10"/>
        <v>7.5</v>
      </c>
      <c r="H135" s="14">
        <f t="shared" si="11"/>
        <v>13.5</v>
      </c>
      <c r="I135" s="4">
        <f t="shared" ref="I135:I198" si="14">SUM((G135*H135)/4)*2</f>
        <v>50.625</v>
      </c>
      <c r="J135" s="2">
        <f t="shared" ref="J135:J198" si="15">ROUND(SUM(I135*$C$6,$C$5),0)</f>
        <v>19582188</v>
      </c>
      <c r="K135" s="22">
        <v>1</v>
      </c>
      <c r="N135" t="str">
        <v>A2-8-7.5</v>
      </c>
      <c r="O135">
        <v>30</v>
      </c>
      <c r="P135" s="19">
        <v>12745000</v>
      </c>
    </row>
    <row r="136" spans="5:16" x14ac:dyDescent="0.25">
      <c r="E136" s="1">
        <f t="shared" si="12"/>
        <v>130</v>
      </c>
      <c r="F136" s="10" t="str">
        <f t="shared" si="13"/>
        <v>A2-7.5-14</v>
      </c>
      <c r="G136" s="14">
        <f t="shared" ref="G136:G199" si="16">$G$3+ROUNDDOWN($E135/($I$4+1),0)*0.5</f>
        <v>7.5</v>
      </c>
      <c r="H136" s="14">
        <f t="shared" ref="H136:H199" si="17">IF(MOD(E136-1,$I$4+1)=0,$H$3,H135+0.5)</f>
        <v>14</v>
      </c>
      <c r="I136" s="4">
        <f t="shared" si="14"/>
        <v>52.5</v>
      </c>
      <c r="J136" s="2">
        <f t="shared" si="15"/>
        <v>20203750</v>
      </c>
      <c r="K136" s="22">
        <v>1</v>
      </c>
      <c r="N136" t="str">
        <v>A2-8-8</v>
      </c>
      <c r="O136">
        <v>32</v>
      </c>
      <c r="P136" s="19">
        <v>13408000</v>
      </c>
    </row>
    <row r="137" spans="5:16" x14ac:dyDescent="0.25">
      <c r="E137" s="1">
        <f t="shared" si="12"/>
        <v>131</v>
      </c>
      <c r="F137" s="10" t="str">
        <f t="shared" si="13"/>
        <v>A2-7.5-14.5</v>
      </c>
      <c r="G137" s="14">
        <f t="shared" si="16"/>
        <v>7.5</v>
      </c>
      <c r="H137" s="14">
        <f t="shared" si="17"/>
        <v>14.5</v>
      </c>
      <c r="I137" s="4">
        <f t="shared" si="14"/>
        <v>54.375</v>
      </c>
      <c r="J137" s="2">
        <f t="shared" si="15"/>
        <v>20825313</v>
      </c>
      <c r="K137" s="22">
        <v>1</v>
      </c>
      <c r="N137" t="str">
        <v>A2-8-8.5</v>
      </c>
      <c r="O137">
        <v>34</v>
      </c>
      <c r="P137" s="19">
        <v>14071000</v>
      </c>
    </row>
    <row r="138" spans="5:16" x14ac:dyDescent="0.25">
      <c r="E138" s="1">
        <f t="shared" si="12"/>
        <v>132</v>
      </c>
      <c r="F138" s="10" t="str">
        <f t="shared" si="13"/>
        <v>A2-7.5-15</v>
      </c>
      <c r="G138" s="14">
        <f t="shared" si="16"/>
        <v>7.5</v>
      </c>
      <c r="H138" s="14">
        <f t="shared" si="17"/>
        <v>15</v>
      </c>
      <c r="I138" s="4">
        <f t="shared" si="14"/>
        <v>56.25</v>
      </c>
      <c r="J138" s="2">
        <f t="shared" si="15"/>
        <v>21446875</v>
      </c>
      <c r="K138" s="22">
        <v>1</v>
      </c>
      <c r="N138" t="str">
        <v>A2-8-9</v>
      </c>
      <c r="O138">
        <v>36</v>
      </c>
      <c r="P138" s="19">
        <v>14734000</v>
      </c>
    </row>
    <row r="139" spans="5:16" x14ac:dyDescent="0.25">
      <c r="E139" s="1">
        <f t="shared" si="12"/>
        <v>133</v>
      </c>
      <c r="F139" s="10" t="str">
        <f t="shared" si="13"/>
        <v>A2-7.5-15.5</v>
      </c>
      <c r="G139" s="14">
        <f t="shared" si="16"/>
        <v>7.5</v>
      </c>
      <c r="H139" s="14">
        <f t="shared" si="17"/>
        <v>15.5</v>
      </c>
      <c r="I139" s="4">
        <f t="shared" si="14"/>
        <v>58.125</v>
      </c>
      <c r="J139" s="2">
        <f t="shared" si="15"/>
        <v>22068438</v>
      </c>
      <c r="K139" s="22">
        <v>1</v>
      </c>
      <c r="N139" t="str">
        <v>A2-8-9.5</v>
      </c>
      <c r="O139">
        <v>38</v>
      </c>
      <c r="P139" s="19">
        <v>15397000</v>
      </c>
    </row>
    <row r="140" spans="5:16" x14ac:dyDescent="0.25">
      <c r="E140" s="1">
        <f t="shared" si="12"/>
        <v>134</v>
      </c>
      <c r="F140" s="10" t="str">
        <f t="shared" si="13"/>
        <v>A2-7.5-16</v>
      </c>
      <c r="G140" s="14">
        <f t="shared" si="16"/>
        <v>7.5</v>
      </c>
      <c r="H140" s="14">
        <f t="shared" si="17"/>
        <v>16</v>
      </c>
      <c r="I140" s="4">
        <f t="shared" si="14"/>
        <v>60</v>
      </c>
      <c r="J140" s="2">
        <f t="shared" si="15"/>
        <v>22690000</v>
      </c>
      <c r="K140" s="22">
        <v>1</v>
      </c>
      <c r="N140" t="str">
        <v>A2-8-10</v>
      </c>
      <c r="O140">
        <v>40</v>
      </c>
      <c r="P140" s="19">
        <v>16060000</v>
      </c>
    </row>
    <row r="141" spans="5:16" x14ac:dyDescent="0.25">
      <c r="E141" s="1">
        <f t="shared" si="12"/>
        <v>135</v>
      </c>
      <c r="F141" s="10" t="str">
        <f t="shared" si="13"/>
        <v>A2-7.5-16.5</v>
      </c>
      <c r="G141" s="14">
        <f t="shared" si="16"/>
        <v>7.5</v>
      </c>
      <c r="H141" s="14">
        <f t="shared" si="17"/>
        <v>16.5</v>
      </c>
      <c r="I141" s="4">
        <f t="shared" si="14"/>
        <v>61.875</v>
      </c>
      <c r="J141" s="2">
        <f t="shared" si="15"/>
        <v>23311563</v>
      </c>
      <c r="K141" s="22">
        <v>1</v>
      </c>
      <c r="N141" t="str">
        <v>A2-8-10.5</v>
      </c>
      <c r="O141">
        <v>42</v>
      </c>
      <c r="P141" s="19">
        <v>16723000</v>
      </c>
    </row>
    <row r="142" spans="5:16" x14ac:dyDescent="0.25">
      <c r="E142" s="1">
        <f t="shared" si="12"/>
        <v>136</v>
      </c>
      <c r="F142" s="10" t="str">
        <f t="shared" si="13"/>
        <v>A2-7.5-17</v>
      </c>
      <c r="G142" s="14">
        <f t="shared" si="16"/>
        <v>7.5</v>
      </c>
      <c r="H142" s="14">
        <f t="shared" si="17"/>
        <v>17</v>
      </c>
      <c r="I142" s="4">
        <f t="shared" si="14"/>
        <v>63.75</v>
      </c>
      <c r="J142" s="2">
        <f t="shared" si="15"/>
        <v>23933125</v>
      </c>
      <c r="K142" s="22">
        <v>1</v>
      </c>
      <c r="N142" t="str">
        <v>A2-8-11</v>
      </c>
      <c r="O142">
        <v>44</v>
      </c>
      <c r="P142" s="19">
        <v>17386000</v>
      </c>
    </row>
    <row r="143" spans="5:16" x14ac:dyDescent="0.25">
      <c r="E143" s="1">
        <f t="shared" si="12"/>
        <v>137</v>
      </c>
      <c r="F143" s="10" t="str">
        <f t="shared" si="13"/>
        <v>A2-7.5-17.5</v>
      </c>
      <c r="G143" s="14">
        <f t="shared" si="16"/>
        <v>7.5</v>
      </c>
      <c r="H143" s="14">
        <f t="shared" si="17"/>
        <v>17.5</v>
      </c>
      <c r="I143" s="4">
        <f t="shared" si="14"/>
        <v>65.625</v>
      </c>
      <c r="J143" s="2">
        <f t="shared" si="15"/>
        <v>24554688</v>
      </c>
      <c r="K143" s="22">
        <v>1</v>
      </c>
      <c r="N143" t="str">
        <v>A2-8-11.5</v>
      </c>
      <c r="O143">
        <v>46</v>
      </c>
      <c r="P143" s="19">
        <v>18049000</v>
      </c>
    </row>
    <row r="144" spans="5:16" x14ac:dyDescent="0.25">
      <c r="E144" s="1">
        <f t="shared" si="12"/>
        <v>138</v>
      </c>
      <c r="F144" s="10" t="str">
        <f t="shared" si="13"/>
        <v>A2-7.5-18</v>
      </c>
      <c r="G144" s="14">
        <f t="shared" si="16"/>
        <v>7.5</v>
      </c>
      <c r="H144" s="14">
        <f t="shared" si="17"/>
        <v>18</v>
      </c>
      <c r="I144" s="4">
        <f t="shared" si="14"/>
        <v>67.5</v>
      </c>
      <c r="J144" s="2">
        <f t="shared" si="15"/>
        <v>25176250</v>
      </c>
      <c r="K144" s="22"/>
      <c r="N144" t="str">
        <v>A2-8-12</v>
      </c>
      <c r="O144">
        <v>48</v>
      </c>
      <c r="P144" s="19">
        <v>18712000</v>
      </c>
    </row>
    <row r="145" spans="5:16" x14ac:dyDescent="0.25">
      <c r="E145" s="1">
        <f t="shared" si="12"/>
        <v>139</v>
      </c>
      <c r="F145" s="10" t="str">
        <f t="shared" si="13"/>
        <v>A2-8-7</v>
      </c>
      <c r="G145" s="14">
        <f t="shared" si="16"/>
        <v>8</v>
      </c>
      <c r="H145" s="14">
        <f t="shared" si="17"/>
        <v>7</v>
      </c>
      <c r="I145" s="4">
        <f t="shared" si="14"/>
        <v>28</v>
      </c>
      <c r="J145" s="2">
        <f t="shared" si="15"/>
        <v>12082000</v>
      </c>
      <c r="K145" s="22">
        <v>1</v>
      </c>
      <c r="N145" t="str">
        <v>A2-8-12.5</v>
      </c>
      <c r="O145">
        <v>50</v>
      </c>
      <c r="P145" s="19">
        <v>19375000</v>
      </c>
    </row>
    <row r="146" spans="5:16" x14ac:dyDescent="0.25">
      <c r="E146" s="1">
        <f t="shared" si="12"/>
        <v>140</v>
      </c>
      <c r="F146" s="10" t="str">
        <f t="shared" si="13"/>
        <v>A2-8-7.5</v>
      </c>
      <c r="G146" s="14">
        <f t="shared" si="16"/>
        <v>8</v>
      </c>
      <c r="H146" s="14">
        <f t="shared" si="17"/>
        <v>7.5</v>
      </c>
      <c r="I146" s="4">
        <f t="shared" si="14"/>
        <v>30</v>
      </c>
      <c r="J146" s="2">
        <f t="shared" si="15"/>
        <v>12745000</v>
      </c>
      <c r="K146" s="22">
        <v>1</v>
      </c>
      <c r="N146" t="str">
        <v>A2-8-13</v>
      </c>
      <c r="O146">
        <v>52</v>
      </c>
      <c r="P146" s="19">
        <v>20038000</v>
      </c>
    </row>
    <row r="147" spans="5:16" x14ac:dyDescent="0.25">
      <c r="E147" s="1">
        <f t="shared" si="12"/>
        <v>141</v>
      </c>
      <c r="F147" s="10" t="str">
        <f t="shared" si="13"/>
        <v>A2-8-8</v>
      </c>
      <c r="G147" s="14">
        <f t="shared" si="16"/>
        <v>8</v>
      </c>
      <c r="H147" s="14">
        <f t="shared" si="17"/>
        <v>8</v>
      </c>
      <c r="I147" s="4">
        <f t="shared" si="14"/>
        <v>32</v>
      </c>
      <c r="J147" s="2">
        <f t="shared" si="15"/>
        <v>13408000</v>
      </c>
      <c r="K147" s="22">
        <v>1</v>
      </c>
      <c r="N147" t="str">
        <v>A2-8-13.5</v>
      </c>
      <c r="O147">
        <v>54</v>
      </c>
      <c r="P147" s="19">
        <v>20701000</v>
      </c>
    </row>
    <row r="148" spans="5:16" x14ac:dyDescent="0.25">
      <c r="E148" s="1">
        <f t="shared" si="12"/>
        <v>142</v>
      </c>
      <c r="F148" s="10" t="str">
        <f t="shared" si="13"/>
        <v>A2-8-8.5</v>
      </c>
      <c r="G148" s="14">
        <f t="shared" si="16"/>
        <v>8</v>
      </c>
      <c r="H148" s="14">
        <f t="shared" si="17"/>
        <v>8.5</v>
      </c>
      <c r="I148" s="4">
        <f t="shared" si="14"/>
        <v>34</v>
      </c>
      <c r="J148" s="2">
        <f t="shared" si="15"/>
        <v>14071000</v>
      </c>
      <c r="K148" s="22">
        <v>1</v>
      </c>
      <c r="N148" t="str">
        <v>A2-8-14</v>
      </c>
      <c r="O148">
        <v>56</v>
      </c>
      <c r="P148" s="19">
        <v>21364000</v>
      </c>
    </row>
    <row r="149" spans="5:16" x14ac:dyDescent="0.25">
      <c r="E149" s="1">
        <f t="shared" si="12"/>
        <v>143</v>
      </c>
      <c r="F149" s="10" t="str">
        <f t="shared" si="13"/>
        <v>A2-8-9</v>
      </c>
      <c r="G149" s="14">
        <f t="shared" si="16"/>
        <v>8</v>
      </c>
      <c r="H149" s="14">
        <f t="shared" si="17"/>
        <v>9</v>
      </c>
      <c r="I149" s="4">
        <f t="shared" si="14"/>
        <v>36</v>
      </c>
      <c r="J149" s="2">
        <f t="shared" si="15"/>
        <v>14734000</v>
      </c>
      <c r="K149" s="22">
        <v>1</v>
      </c>
      <c r="N149" t="str">
        <v>A2-8-14.5</v>
      </c>
      <c r="O149">
        <v>58</v>
      </c>
      <c r="P149" s="19">
        <v>22027000</v>
      </c>
    </row>
    <row r="150" spans="5:16" x14ac:dyDescent="0.25">
      <c r="E150" s="1">
        <f t="shared" si="12"/>
        <v>144</v>
      </c>
      <c r="F150" s="10" t="str">
        <f t="shared" si="13"/>
        <v>A2-8-9.5</v>
      </c>
      <c r="G150" s="14">
        <f t="shared" si="16"/>
        <v>8</v>
      </c>
      <c r="H150" s="14">
        <f t="shared" si="17"/>
        <v>9.5</v>
      </c>
      <c r="I150" s="4">
        <f t="shared" si="14"/>
        <v>38</v>
      </c>
      <c r="J150" s="2">
        <f t="shared" si="15"/>
        <v>15397000</v>
      </c>
      <c r="K150" s="22">
        <v>1</v>
      </c>
      <c r="N150" t="str">
        <v>A2-8-15</v>
      </c>
      <c r="O150">
        <v>60</v>
      </c>
      <c r="P150" s="19">
        <v>22690000</v>
      </c>
    </row>
    <row r="151" spans="5:16" x14ac:dyDescent="0.25">
      <c r="E151" s="1">
        <f t="shared" si="12"/>
        <v>145</v>
      </c>
      <c r="F151" s="10" t="str">
        <f t="shared" si="13"/>
        <v>A2-8-10</v>
      </c>
      <c r="G151" s="14">
        <f t="shared" si="16"/>
        <v>8</v>
      </c>
      <c r="H151" s="14">
        <f t="shared" si="17"/>
        <v>10</v>
      </c>
      <c r="I151" s="4">
        <f t="shared" si="14"/>
        <v>40</v>
      </c>
      <c r="J151" s="2">
        <f t="shared" si="15"/>
        <v>16060000</v>
      </c>
      <c r="K151" s="22">
        <v>1</v>
      </c>
      <c r="N151" t="str">
        <v>A2-8-15.5</v>
      </c>
      <c r="O151">
        <v>62</v>
      </c>
      <c r="P151" s="19">
        <v>23353000</v>
      </c>
    </row>
    <row r="152" spans="5:16" x14ac:dyDescent="0.25">
      <c r="E152" s="1">
        <f t="shared" si="12"/>
        <v>146</v>
      </c>
      <c r="F152" s="10" t="str">
        <f t="shared" si="13"/>
        <v>A2-8-10.5</v>
      </c>
      <c r="G152" s="14">
        <f t="shared" si="16"/>
        <v>8</v>
      </c>
      <c r="H152" s="14">
        <f t="shared" si="17"/>
        <v>10.5</v>
      </c>
      <c r="I152" s="4">
        <f t="shared" si="14"/>
        <v>42</v>
      </c>
      <c r="J152" s="2">
        <f t="shared" si="15"/>
        <v>16723000</v>
      </c>
      <c r="K152" s="22">
        <v>1</v>
      </c>
      <c r="N152" t="str">
        <v>A2-8-16</v>
      </c>
      <c r="O152">
        <v>64</v>
      </c>
      <c r="P152" s="19">
        <v>24016000</v>
      </c>
    </row>
    <row r="153" spans="5:16" x14ac:dyDescent="0.25">
      <c r="E153" s="1">
        <f t="shared" si="12"/>
        <v>147</v>
      </c>
      <c r="F153" s="10" t="str">
        <f t="shared" si="13"/>
        <v>A2-8-11</v>
      </c>
      <c r="G153" s="14">
        <f t="shared" si="16"/>
        <v>8</v>
      </c>
      <c r="H153" s="14">
        <f t="shared" si="17"/>
        <v>11</v>
      </c>
      <c r="I153" s="4">
        <f t="shared" si="14"/>
        <v>44</v>
      </c>
      <c r="J153" s="2">
        <f t="shared" si="15"/>
        <v>17386000</v>
      </c>
      <c r="K153" s="22">
        <v>1</v>
      </c>
      <c r="N153" t="str">
        <v>A2-8.5-7</v>
      </c>
      <c r="O153">
        <v>29.75</v>
      </c>
      <c r="P153" s="19">
        <v>12662125</v>
      </c>
    </row>
    <row r="154" spans="5:16" x14ac:dyDescent="0.25">
      <c r="E154" s="1">
        <f t="shared" si="12"/>
        <v>148</v>
      </c>
      <c r="F154" s="10" t="str">
        <f t="shared" si="13"/>
        <v>A2-8-11.5</v>
      </c>
      <c r="G154" s="14">
        <f t="shared" si="16"/>
        <v>8</v>
      </c>
      <c r="H154" s="14">
        <f t="shared" si="17"/>
        <v>11.5</v>
      </c>
      <c r="I154" s="4">
        <f t="shared" si="14"/>
        <v>46</v>
      </c>
      <c r="J154" s="2">
        <f t="shared" si="15"/>
        <v>18049000</v>
      </c>
      <c r="K154" s="22">
        <v>1</v>
      </c>
      <c r="N154" t="str">
        <v>A2-8.5-7.5</v>
      </c>
      <c r="O154">
        <v>31.875</v>
      </c>
      <c r="P154" s="19">
        <v>13366563</v>
      </c>
    </row>
    <row r="155" spans="5:16" x14ac:dyDescent="0.25">
      <c r="E155" s="1">
        <f t="shared" si="12"/>
        <v>149</v>
      </c>
      <c r="F155" s="10" t="str">
        <f t="shared" si="13"/>
        <v>A2-8-12</v>
      </c>
      <c r="G155" s="14">
        <f t="shared" si="16"/>
        <v>8</v>
      </c>
      <c r="H155" s="14">
        <f t="shared" si="17"/>
        <v>12</v>
      </c>
      <c r="I155" s="4">
        <f t="shared" si="14"/>
        <v>48</v>
      </c>
      <c r="J155" s="2">
        <f t="shared" si="15"/>
        <v>18712000</v>
      </c>
      <c r="K155" s="22">
        <v>1</v>
      </c>
      <c r="N155" t="str">
        <v>A2-8.5-8</v>
      </c>
      <c r="O155">
        <v>34</v>
      </c>
      <c r="P155" s="19">
        <v>14071000</v>
      </c>
    </row>
    <row r="156" spans="5:16" x14ac:dyDescent="0.25">
      <c r="E156" s="1">
        <f t="shared" si="12"/>
        <v>150</v>
      </c>
      <c r="F156" s="10" t="str">
        <f t="shared" si="13"/>
        <v>A2-8-12.5</v>
      </c>
      <c r="G156" s="14">
        <f t="shared" si="16"/>
        <v>8</v>
      </c>
      <c r="H156" s="14">
        <f t="shared" si="17"/>
        <v>12.5</v>
      </c>
      <c r="I156" s="4">
        <f t="shared" si="14"/>
        <v>50</v>
      </c>
      <c r="J156" s="2">
        <f t="shared" si="15"/>
        <v>19375000</v>
      </c>
      <c r="K156" s="22">
        <v>1</v>
      </c>
      <c r="N156" t="str">
        <v>A2-8.5-8.5</v>
      </c>
      <c r="O156">
        <v>36.125</v>
      </c>
      <c r="P156" s="19">
        <v>14775438</v>
      </c>
    </row>
    <row r="157" spans="5:16" x14ac:dyDescent="0.25">
      <c r="E157" s="1">
        <f t="shared" si="12"/>
        <v>151</v>
      </c>
      <c r="F157" s="10" t="str">
        <f t="shared" si="13"/>
        <v>A2-8-13</v>
      </c>
      <c r="G157" s="14">
        <f t="shared" si="16"/>
        <v>8</v>
      </c>
      <c r="H157" s="14">
        <f t="shared" si="17"/>
        <v>13</v>
      </c>
      <c r="I157" s="4">
        <f t="shared" si="14"/>
        <v>52</v>
      </c>
      <c r="J157" s="2">
        <f t="shared" si="15"/>
        <v>20038000</v>
      </c>
      <c r="K157" s="22">
        <v>1</v>
      </c>
      <c r="N157" t="str">
        <v>A2-8.5-9</v>
      </c>
      <c r="O157">
        <v>38.25</v>
      </c>
      <c r="P157" s="19">
        <v>15479875</v>
      </c>
    </row>
    <row r="158" spans="5:16" x14ac:dyDescent="0.25">
      <c r="E158" s="1">
        <f t="shared" si="12"/>
        <v>152</v>
      </c>
      <c r="F158" s="10" t="str">
        <f t="shared" si="13"/>
        <v>A2-8-13.5</v>
      </c>
      <c r="G158" s="14">
        <f t="shared" si="16"/>
        <v>8</v>
      </c>
      <c r="H158" s="14">
        <f t="shared" si="17"/>
        <v>13.5</v>
      </c>
      <c r="I158" s="4">
        <f t="shared" si="14"/>
        <v>54</v>
      </c>
      <c r="J158" s="2">
        <f t="shared" si="15"/>
        <v>20701000</v>
      </c>
      <c r="K158" s="22">
        <v>1</v>
      </c>
      <c r="N158" t="str">
        <v>A2-8.5-9.5</v>
      </c>
      <c r="O158">
        <v>40.375</v>
      </c>
      <c r="P158" s="19">
        <v>16184313</v>
      </c>
    </row>
    <row r="159" spans="5:16" x14ac:dyDescent="0.25">
      <c r="E159" s="1">
        <f t="shared" si="12"/>
        <v>153</v>
      </c>
      <c r="F159" s="10" t="str">
        <f t="shared" si="13"/>
        <v>A2-8-14</v>
      </c>
      <c r="G159" s="14">
        <f t="shared" si="16"/>
        <v>8</v>
      </c>
      <c r="H159" s="14">
        <f t="shared" si="17"/>
        <v>14</v>
      </c>
      <c r="I159" s="4">
        <f t="shared" si="14"/>
        <v>56</v>
      </c>
      <c r="J159" s="2">
        <f t="shared" si="15"/>
        <v>21364000</v>
      </c>
      <c r="K159" s="22">
        <v>1</v>
      </c>
      <c r="N159" t="str">
        <v>A2-8.5-10</v>
      </c>
      <c r="O159">
        <v>42.5</v>
      </c>
      <c r="P159" s="19">
        <v>16888750</v>
      </c>
    </row>
    <row r="160" spans="5:16" x14ac:dyDescent="0.25">
      <c r="E160" s="1">
        <f t="shared" si="12"/>
        <v>154</v>
      </c>
      <c r="F160" s="10" t="str">
        <f t="shared" si="13"/>
        <v>A2-8-14.5</v>
      </c>
      <c r="G160" s="14">
        <f t="shared" si="16"/>
        <v>8</v>
      </c>
      <c r="H160" s="14">
        <f t="shared" si="17"/>
        <v>14.5</v>
      </c>
      <c r="I160" s="4">
        <f t="shared" si="14"/>
        <v>58</v>
      </c>
      <c r="J160" s="2">
        <f t="shared" si="15"/>
        <v>22027000</v>
      </c>
      <c r="K160" s="22">
        <v>1</v>
      </c>
      <c r="N160" t="str">
        <v>A2-8.5-10.5</v>
      </c>
      <c r="O160">
        <v>44.625</v>
      </c>
      <c r="P160" s="19">
        <v>17593188</v>
      </c>
    </row>
    <row r="161" spans="5:16" x14ac:dyDescent="0.25">
      <c r="E161" s="1">
        <f t="shared" si="12"/>
        <v>155</v>
      </c>
      <c r="F161" s="10" t="str">
        <f t="shared" si="13"/>
        <v>A2-8-15</v>
      </c>
      <c r="G161" s="14">
        <f t="shared" si="16"/>
        <v>8</v>
      </c>
      <c r="H161" s="14">
        <f t="shared" si="17"/>
        <v>15</v>
      </c>
      <c r="I161" s="4">
        <f t="shared" si="14"/>
        <v>60</v>
      </c>
      <c r="J161" s="2">
        <f t="shared" si="15"/>
        <v>22690000</v>
      </c>
      <c r="K161" s="22">
        <v>1</v>
      </c>
      <c r="N161" t="str">
        <v>A2-8.5-11</v>
      </c>
      <c r="O161">
        <v>46.75</v>
      </c>
      <c r="P161" s="19">
        <v>18297625</v>
      </c>
    </row>
    <row r="162" spans="5:16" x14ac:dyDescent="0.25">
      <c r="E162" s="1">
        <f t="shared" si="12"/>
        <v>156</v>
      </c>
      <c r="F162" s="10" t="str">
        <f t="shared" si="13"/>
        <v>A2-8-15.5</v>
      </c>
      <c r="G162" s="14">
        <f t="shared" si="16"/>
        <v>8</v>
      </c>
      <c r="H162" s="14">
        <f t="shared" si="17"/>
        <v>15.5</v>
      </c>
      <c r="I162" s="4">
        <f t="shared" si="14"/>
        <v>62</v>
      </c>
      <c r="J162" s="2">
        <f t="shared" si="15"/>
        <v>23353000</v>
      </c>
      <c r="K162" s="22">
        <v>1</v>
      </c>
      <c r="N162" t="str">
        <v>A2-8.5-11.5</v>
      </c>
      <c r="O162">
        <v>48.875</v>
      </c>
      <c r="P162" s="19">
        <v>19002063</v>
      </c>
    </row>
    <row r="163" spans="5:16" x14ac:dyDescent="0.25">
      <c r="E163" s="1">
        <f t="shared" si="12"/>
        <v>157</v>
      </c>
      <c r="F163" s="10" t="str">
        <f t="shared" si="13"/>
        <v>A2-8-16</v>
      </c>
      <c r="G163" s="14">
        <f t="shared" si="16"/>
        <v>8</v>
      </c>
      <c r="H163" s="14">
        <f t="shared" si="17"/>
        <v>16</v>
      </c>
      <c r="I163" s="4">
        <f t="shared" si="14"/>
        <v>64</v>
      </c>
      <c r="J163" s="2">
        <f t="shared" si="15"/>
        <v>24016000</v>
      </c>
      <c r="K163" s="22">
        <v>1</v>
      </c>
      <c r="N163" t="str">
        <v>A2-8.5-12</v>
      </c>
      <c r="O163">
        <v>51</v>
      </c>
      <c r="P163" s="19">
        <v>19706500</v>
      </c>
    </row>
    <row r="164" spans="5:16" x14ac:dyDescent="0.25">
      <c r="E164" s="1">
        <f t="shared" si="12"/>
        <v>158</v>
      </c>
      <c r="F164" s="10" t="str">
        <f t="shared" si="13"/>
        <v>A2-8-16.5</v>
      </c>
      <c r="G164" s="14">
        <f t="shared" si="16"/>
        <v>8</v>
      </c>
      <c r="H164" s="14">
        <f t="shared" si="17"/>
        <v>16.5</v>
      </c>
      <c r="I164" s="4">
        <f t="shared" si="14"/>
        <v>66</v>
      </c>
      <c r="J164" s="2">
        <f t="shared" si="15"/>
        <v>24679000</v>
      </c>
      <c r="K164" s="22"/>
      <c r="N164" t="str">
        <v>A2-8.5-12.5</v>
      </c>
      <c r="O164">
        <v>53.125</v>
      </c>
      <c r="P164" s="19">
        <v>20410938</v>
      </c>
    </row>
    <row r="165" spans="5:16" x14ac:dyDescent="0.25">
      <c r="E165" s="1">
        <f t="shared" si="12"/>
        <v>159</v>
      </c>
      <c r="F165" s="10" t="str">
        <f t="shared" si="13"/>
        <v>A2-8-17</v>
      </c>
      <c r="G165" s="14">
        <f t="shared" si="16"/>
        <v>8</v>
      </c>
      <c r="H165" s="14">
        <f t="shared" si="17"/>
        <v>17</v>
      </c>
      <c r="I165" s="4">
        <f t="shared" si="14"/>
        <v>68</v>
      </c>
      <c r="J165" s="2">
        <f t="shared" si="15"/>
        <v>25342000</v>
      </c>
      <c r="K165" s="22"/>
      <c r="N165" t="str">
        <v>A2-8.5-13</v>
      </c>
      <c r="O165">
        <v>55.25</v>
      </c>
      <c r="P165" s="19">
        <v>21115375</v>
      </c>
    </row>
    <row r="166" spans="5:16" x14ac:dyDescent="0.25">
      <c r="E166" s="1">
        <f t="shared" si="12"/>
        <v>160</v>
      </c>
      <c r="F166" s="10" t="str">
        <f t="shared" si="13"/>
        <v>A2-8-17.5</v>
      </c>
      <c r="G166" s="14">
        <f t="shared" si="16"/>
        <v>8</v>
      </c>
      <c r="H166" s="14">
        <f t="shared" si="17"/>
        <v>17.5</v>
      </c>
      <c r="I166" s="4">
        <f t="shared" si="14"/>
        <v>70</v>
      </c>
      <c r="J166" s="2">
        <f t="shared" si="15"/>
        <v>26005000</v>
      </c>
      <c r="K166" s="22"/>
      <c r="N166" t="str">
        <v>A2-8.5-13.5</v>
      </c>
      <c r="O166">
        <v>57.375</v>
      </c>
      <c r="P166" s="19">
        <v>21819813</v>
      </c>
    </row>
    <row r="167" spans="5:16" x14ac:dyDescent="0.25">
      <c r="E167" s="1">
        <f t="shared" si="12"/>
        <v>161</v>
      </c>
      <c r="F167" s="10" t="str">
        <f t="shared" si="13"/>
        <v>A2-8-18</v>
      </c>
      <c r="G167" s="14">
        <f t="shared" si="16"/>
        <v>8</v>
      </c>
      <c r="H167" s="14">
        <f t="shared" si="17"/>
        <v>18</v>
      </c>
      <c r="I167" s="4">
        <f t="shared" si="14"/>
        <v>72</v>
      </c>
      <c r="J167" s="2">
        <f t="shared" si="15"/>
        <v>26668000</v>
      </c>
      <c r="K167" s="22"/>
      <c r="N167" t="str">
        <v>A2-8.5-14</v>
      </c>
      <c r="O167">
        <v>59.5</v>
      </c>
      <c r="P167" s="19">
        <v>22524250</v>
      </c>
    </row>
    <row r="168" spans="5:16" x14ac:dyDescent="0.25">
      <c r="E168" s="1">
        <f t="shared" si="12"/>
        <v>162</v>
      </c>
      <c r="F168" s="10" t="str">
        <f t="shared" si="13"/>
        <v>A2-8.5-7</v>
      </c>
      <c r="G168" s="14">
        <f t="shared" si="16"/>
        <v>8.5</v>
      </c>
      <c r="H168" s="14">
        <f t="shared" si="17"/>
        <v>7</v>
      </c>
      <c r="I168" s="4">
        <f t="shared" si="14"/>
        <v>29.75</v>
      </c>
      <c r="J168" s="2">
        <f t="shared" si="15"/>
        <v>12662125</v>
      </c>
      <c r="K168" s="22">
        <v>1</v>
      </c>
      <c r="N168" t="str">
        <v>A2-8.5-14.5</v>
      </c>
      <c r="O168">
        <v>61.625</v>
      </c>
      <c r="P168" s="19">
        <v>23228688</v>
      </c>
    </row>
    <row r="169" spans="5:16" x14ac:dyDescent="0.25">
      <c r="E169" s="1">
        <f t="shared" si="12"/>
        <v>163</v>
      </c>
      <c r="F169" s="10" t="str">
        <f t="shared" si="13"/>
        <v>A2-8.5-7.5</v>
      </c>
      <c r="G169" s="14">
        <f t="shared" si="16"/>
        <v>8.5</v>
      </c>
      <c r="H169" s="14">
        <f t="shared" si="17"/>
        <v>7.5</v>
      </c>
      <c r="I169" s="4">
        <f t="shared" si="14"/>
        <v>31.875</v>
      </c>
      <c r="J169" s="2">
        <f t="shared" si="15"/>
        <v>13366563</v>
      </c>
      <c r="K169" s="22">
        <v>1</v>
      </c>
      <c r="N169" t="str">
        <v>A2-8.5-15</v>
      </c>
      <c r="O169">
        <v>63.75</v>
      </c>
      <c r="P169" s="19">
        <v>23933125</v>
      </c>
    </row>
    <row r="170" spans="5:16" x14ac:dyDescent="0.25">
      <c r="E170" s="1">
        <f t="shared" si="12"/>
        <v>164</v>
      </c>
      <c r="F170" s="10" t="str">
        <f t="shared" si="13"/>
        <v>A2-8.5-8</v>
      </c>
      <c r="G170" s="14">
        <f t="shared" si="16"/>
        <v>8.5</v>
      </c>
      <c r="H170" s="14">
        <f t="shared" si="17"/>
        <v>8</v>
      </c>
      <c r="I170" s="4">
        <f t="shared" si="14"/>
        <v>34</v>
      </c>
      <c r="J170" s="2">
        <f t="shared" si="15"/>
        <v>14071000</v>
      </c>
      <c r="K170" s="22">
        <v>1</v>
      </c>
      <c r="N170" t="str">
        <v>A2-9-7</v>
      </c>
      <c r="O170">
        <v>31.5</v>
      </c>
      <c r="P170" s="19">
        <v>13242250</v>
      </c>
    </row>
    <row r="171" spans="5:16" x14ac:dyDescent="0.25">
      <c r="E171" s="1">
        <f t="shared" si="12"/>
        <v>165</v>
      </c>
      <c r="F171" s="10" t="str">
        <f t="shared" si="13"/>
        <v>A2-8.5-8.5</v>
      </c>
      <c r="G171" s="14">
        <f t="shared" si="16"/>
        <v>8.5</v>
      </c>
      <c r="H171" s="14">
        <f t="shared" si="17"/>
        <v>8.5</v>
      </c>
      <c r="I171" s="4">
        <f t="shared" si="14"/>
        <v>36.125</v>
      </c>
      <c r="J171" s="2">
        <f t="shared" si="15"/>
        <v>14775438</v>
      </c>
      <c r="K171" s="22">
        <v>1</v>
      </c>
      <c r="N171" t="str">
        <v>A2-9-7.5</v>
      </c>
      <c r="O171">
        <v>33.75</v>
      </c>
      <c r="P171" s="19">
        <v>13988125</v>
      </c>
    </row>
    <row r="172" spans="5:16" x14ac:dyDescent="0.25">
      <c r="E172" s="1">
        <f t="shared" si="12"/>
        <v>166</v>
      </c>
      <c r="F172" s="10" t="str">
        <f t="shared" si="13"/>
        <v>A2-8.5-9</v>
      </c>
      <c r="G172" s="14">
        <f t="shared" si="16"/>
        <v>8.5</v>
      </c>
      <c r="H172" s="14">
        <f t="shared" si="17"/>
        <v>9</v>
      </c>
      <c r="I172" s="4">
        <f t="shared" si="14"/>
        <v>38.25</v>
      </c>
      <c r="J172" s="2">
        <f t="shared" si="15"/>
        <v>15479875</v>
      </c>
      <c r="K172" s="22">
        <v>1</v>
      </c>
      <c r="N172" t="str">
        <v>A2-9-8</v>
      </c>
      <c r="O172">
        <v>36</v>
      </c>
      <c r="P172" s="19">
        <v>14734000</v>
      </c>
    </row>
    <row r="173" spans="5:16" x14ac:dyDescent="0.25">
      <c r="E173" s="1">
        <f t="shared" si="12"/>
        <v>167</v>
      </c>
      <c r="F173" s="10" t="str">
        <f t="shared" si="13"/>
        <v>A2-8.5-9.5</v>
      </c>
      <c r="G173" s="14">
        <f t="shared" si="16"/>
        <v>8.5</v>
      </c>
      <c r="H173" s="14">
        <f t="shared" si="17"/>
        <v>9.5</v>
      </c>
      <c r="I173" s="4">
        <f t="shared" si="14"/>
        <v>40.375</v>
      </c>
      <c r="J173" s="2">
        <f t="shared" si="15"/>
        <v>16184313</v>
      </c>
      <c r="K173" s="22">
        <v>1</v>
      </c>
      <c r="N173" t="str">
        <v>A2-9-8.5</v>
      </c>
      <c r="O173">
        <v>38.25</v>
      </c>
      <c r="P173" s="19">
        <v>15479875</v>
      </c>
    </row>
    <row r="174" spans="5:16" x14ac:dyDescent="0.25">
      <c r="E174" s="1">
        <f t="shared" si="12"/>
        <v>168</v>
      </c>
      <c r="F174" s="10" t="str">
        <f t="shared" si="13"/>
        <v>A2-8.5-10</v>
      </c>
      <c r="G174" s="14">
        <f t="shared" si="16"/>
        <v>8.5</v>
      </c>
      <c r="H174" s="14">
        <f t="shared" si="17"/>
        <v>10</v>
      </c>
      <c r="I174" s="4">
        <f t="shared" si="14"/>
        <v>42.5</v>
      </c>
      <c r="J174" s="2">
        <f t="shared" si="15"/>
        <v>16888750</v>
      </c>
      <c r="K174" s="22">
        <v>1</v>
      </c>
      <c r="N174" t="str">
        <v>A2-9-9</v>
      </c>
      <c r="O174">
        <v>40.5</v>
      </c>
      <c r="P174" s="19">
        <v>16225750</v>
      </c>
    </row>
    <row r="175" spans="5:16" x14ac:dyDescent="0.25">
      <c r="E175" s="1">
        <f t="shared" si="12"/>
        <v>169</v>
      </c>
      <c r="F175" s="10" t="str">
        <f t="shared" si="13"/>
        <v>A2-8.5-10.5</v>
      </c>
      <c r="G175" s="14">
        <f t="shared" si="16"/>
        <v>8.5</v>
      </c>
      <c r="H175" s="14">
        <f t="shared" si="17"/>
        <v>10.5</v>
      </c>
      <c r="I175" s="4">
        <f t="shared" si="14"/>
        <v>44.625</v>
      </c>
      <c r="J175" s="2">
        <f t="shared" si="15"/>
        <v>17593188</v>
      </c>
      <c r="K175" s="22">
        <v>1</v>
      </c>
      <c r="N175" t="str">
        <v>A2-9-9.5</v>
      </c>
      <c r="O175">
        <v>42.75</v>
      </c>
      <c r="P175" s="19">
        <v>16971625</v>
      </c>
    </row>
    <row r="176" spans="5:16" x14ac:dyDescent="0.25">
      <c r="E176" s="1">
        <f t="shared" si="12"/>
        <v>170</v>
      </c>
      <c r="F176" s="10" t="str">
        <f t="shared" si="13"/>
        <v>A2-8.5-11</v>
      </c>
      <c r="G176" s="14">
        <f t="shared" si="16"/>
        <v>8.5</v>
      </c>
      <c r="H176" s="14">
        <f t="shared" si="17"/>
        <v>11</v>
      </c>
      <c r="I176" s="4">
        <f t="shared" si="14"/>
        <v>46.75</v>
      </c>
      <c r="J176" s="2">
        <f t="shared" si="15"/>
        <v>18297625</v>
      </c>
      <c r="K176" s="22">
        <v>1</v>
      </c>
      <c r="N176" t="str">
        <v>A2-9-10</v>
      </c>
      <c r="O176">
        <v>45</v>
      </c>
      <c r="P176" s="19">
        <v>17717500</v>
      </c>
    </row>
    <row r="177" spans="5:16" x14ac:dyDescent="0.25">
      <c r="E177" s="1">
        <f t="shared" si="12"/>
        <v>171</v>
      </c>
      <c r="F177" s="10" t="str">
        <f t="shared" si="13"/>
        <v>A2-8.5-11.5</v>
      </c>
      <c r="G177" s="14">
        <f t="shared" si="16"/>
        <v>8.5</v>
      </c>
      <c r="H177" s="14">
        <f t="shared" si="17"/>
        <v>11.5</v>
      </c>
      <c r="I177" s="4">
        <f t="shared" si="14"/>
        <v>48.875</v>
      </c>
      <c r="J177" s="2">
        <f t="shared" si="15"/>
        <v>19002063</v>
      </c>
      <c r="K177" s="22">
        <v>1</v>
      </c>
      <c r="N177" t="str">
        <v>A2-9-10.5</v>
      </c>
      <c r="O177">
        <v>47.25</v>
      </c>
      <c r="P177" s="19">
        <v>18463375</v>
      </c>
    </row>
    <row r="178" spans="5:16" x14ac:dyDescent="0.25">
      <c r="E178" s="1">
        <f t="shared" si="12"/>
        <v>172</v>
      </c>
      <c r="F178" s="10" t="str">
        <f t="shared" si="13"/>
        <v>A2-8.5-12</v>
      </c>
      <c r="G178" s="14">
        <f t="shared" si="16"/>
        <v>8.5</v>
      </c>
      <c r="H178" s="14">
        <f t="shared" si="17"/>
        <v>12</v>
      </c>
      <c r="I178" s="4">
        <f t="shared" si="14"/>
        <v>51</v>
      </c>
      <c r="J178" s="2">
        <f t="shared" si="15"/>
        <v>19706500</v>
      </c>
      <c r="K178" s="22">
        <v>1</v>
      </c>
      <c r="N178" t="str">
        <v>A2-9-11</v>
      </c>
      <c r="O178">
        <v>49.5</v>
      </c>
      <c r="P178" s="19">
        <v>19209250</v>
      </c>
    </row>
    <row r="179" spans="5:16" x14ac:dyDescent="0.25">
      <c r="E179" s="1">
        <f t="shared" si="12"/>
        <v>173</v>
      </c>
      <c r="F179" s="10" t="str">
        <f t="shared" si="13"/>
        <v>A2-8.5-12.5</v>
      </c>
      <c r="G179" s="14">
        <f t="shared" si="16"/>
        <v>8.5</v>
      </c>
      <c r="H179" s="14">
        <f t="shared" si="17"/>
        <v>12.5</v>
      </c>
      <c r="I179" s="4">
        <f t="shared" si="14"/>
        <v>53.125</v>
      </c>
      <c r="J179" s="2">
        <f t="shared" si="15"/>
        <v>20410938</v>
      </c>
      <c r="K179" s="22">
        <v>1</v>
      </c>
      <c r="N179" t="str">
        <v>A2-9-11.5</v>
      </c>
      <c r="O179">
        <v>51.75</v>
      </c>
      <c r="P179" s="19">
        <v>19955125</v>
      </c>
    </row>
    <row r="180" spans="5:16" x14ac:dyDescent="0.25">
      <c r="E180" s="1">
        <f t="shared" si="12"/>
        <v>174</v>
      </c>
      <c r="F180" s="10" t="str">
        <f t="shared" si="13"/>
        <v>A2-8.5-13</v>
      </c>
      <c r="G180" s="14">
        <f t="shared" si="16"/>
        <v>8.5</v>
      </c>
      <c r="H180" s="14">
        <f t="shared" si="17"/>
        <v>13</v>
      </c>
      <c r="I180" s="4">
        <f t="shared" si="14"/>
        <v>55.25</v>
      </c>
      <c r="J180" s="2">
        <f t="shared" si="15"/>
        <v>21115375</v>
      </c>
      <c r="K180" s="22">
        <v>1</v>
      </c>
      <c r="N180" t="str">
        <v>A2-9-12</v>
      </c>
      <c r="O180">
        <v>54</v>
      </c>
      <c r="P180" s="19">
        <v>20701000</v>
      </c>
    </row>
    <row r="181" spans="5:16" x14ac:dyDescent="0.25">
      <c r="E181" s="1">
        <f t="shared" si="12"/>
        <v>175</v>
      </c>
      <c r="F181" s="10" t="str">
        <f t="shared" si="13"/>
        <v>A2-8.5-13.5</v>
      </c>
      <c r="G181" s="14">
        <f t="shared" si="16"/>
        <v>8.5</v>
      </c>
      <c r="H181" s="14">
        <f t="shared" si="17"/>
        <v>13.5</v>
      </c>
      <c r="I181" s="4">
        <f t="shared" si="14"/>
        <v>57.375</v>
      </c>
      <c r="J181" s="2">
        <f t="shared" si="15"/>
        <v>21819813</v>
      </c>
      <c r="K181" s="22">
        <v>1</v>
      </c>
      <c r="N181" t="str">
        <v>A2-9-12.5</v>
      </c>
      <c r="O181">
        <v>56.25</v>
      </c>
      <c r="P181" s="19">
        <v>21446875</v>
      </c>
    </row>
    <row r="182" spans="5:16" x14ac:dyDescent="0.25">
      <c r="E182" s="1">
        <f t="shared" si="12"/>
        <v>176</v>
      </c>
      <c r="F182" s="10" t="str">
        <f t="shared" si="13"/>
        <v>A2-8.5-14</v>
      </c>
      <c r="G182" s="14">
        <f t="shared" si="16"/>
        <v>8.5</v>
      </c>
      <c r="H182" s="14">
        <f t="shared" si="17"/>
        <v>14</v>
      </c>
      <c r="I182" s="4">
        <f t="shared" si="14"/>
        <v>59.5</v>
      </c>
      <c r="J182" s="2">
        <f t="shared" si="15"/>
        <v>22524250</v>
      </c>
      <c r="K182" s="22">
        <v>1</v>
      </c>
      <c r="N182" t="str">
        <v>A2-9-13</v>
      </c>
      <c r="O182">
        <v>58.5</v>
      </c>
      <c r="P182" s="19">
        <v>22192750</v>
      </c>
    </row>
    <row r="183" spans="5:16" x14ac:dyDescent="0.25">
      <c r="E183" s="1">
        <f t="shared" si="12"/>
        <v>177</v>
      </c>
      <c r="F183" s="10" t="str">
        <f t="shared" si="13"/>
        <v>A2-8.5-14.5</v>
      </c>
      <c r="G183" s="14">
        <f t="shared" si="16"/>
        <v>8.5</v>
      </c>
      <c r="H183" s="14">
        <f t="shared" si="17"/>
        <v>14.5</v>
      </c>
      <c r="I183" s="4">
        <f t="shared" si="14"/>
        <v>61.625</v>
      </c>
      <c r="J183" s="2">
        <f t="shared" si="15"/>
        <v>23228688</v>
      </c>
      <c r="K183" s="22">
        <v>1</v>
      </c>
      <c r="N183" t="str">
        <v>A2-9-13.5</v>
      </c>
      <c r="O183">
        <v>60.75</v>
      </c>
      <c r="P183" s="19">
        <v>22938625</v>
      </c>
    </row>
    <row r="184" spans="5:16" x14ac:dyDescent="0.25">
      <c r="E184" s="1">
        <f t="shared" si="12"/>
        <v>178</v>
      </c>
      <c r="F184" s="10" t="str">
        <f t="shared" si="13"/>
        <v>A2-8.5-15</v>
      </c>
      <c r="G184" s="14">
        <f t="shared" si="16"/>
        <v>8.5</v>
      </c>
      <c r="H184" s="14">
        <f t="shared" si="17"/>
        <v>15</v>
      </c>
      <c r="I184" s="4">
        <f t="shared" si="14"/>
        <v>63.75</v>
      </c>
      <c r="J184" s="2">
        <f t="shared" si="15"/>
        <v>23933125</v>
      </c>
      <c r="K184" s="22">
        <v>1</v>
      </c>
      <c r="N184" t="str">
        <v>A2-9-14</v>
      </c>
      <c r="O184">
        <v>63</v>
      </c>
      <c r="P184" s="19">
        <v>23684500</v>
      </c>
    </row>
    <row r="185" spans="5:16" x14ac:dyDescent="0.25">
      <c r="E185" s="1">
        <f t="shared" si="12"/>
        <v>179</v>
      </c>
      <c r="F185" s="10" t="str">
        <f t="shared" si="13"/>
        <v>A2-8.5-15.5</v>
      </c>
      <c r="G185" s="14">
        <f t="shared" si="16"/>
        <v>8.5</v>
      </c>
      <c r="H185" s="14">
        <f t="shared" si="17"/>
        <v>15.5</v>
      </c>
      <c r="I185" s="4">
        <f t="shared" si="14"/>
        <v>65.875</v>
      </c>
      <c r="J185" s="2">
        <f t="shared" si="15"/>
        <v>24637563</v>
      </c>
      <c r="K185" s="22"/>
      <c r="N185" t="str">
        <v>A2-9-14.5</v>
      </c>
      <c r="O185">
        <v>65.25</v>
      </c>
      <c r="P185" s="19">
        <v>24430375</v>
      </c>
    </row>
    <row r="186" spans="5:16" x14ac:dyDescent="0.25">
      <c r="E186" s="1">
        <f t="shared" si="12"/>
        <v>180</v>
      </c>
      <c r="F186" s="10" t="str">
        <f t="shared" si="13"/>
        <v>A2-8.5-16</v>
      </c>
      <c r="G186" s="14">
        <f t="shared" si="16"/>
        <v>8.5</v>
      </c>
      <c r="H186" s="14">
        <f t="shared" si="17"/>
        <v>16</v>
      </c>
      <c r="I186" s="4">
        <f t="shared" si="14"/>
        <v>68</v>
      </c>
      <c r="J186" s="2">
        <f t="shared" si="15"/>
        <v>25342000</v>
      </c>
      <c r="K186" s="22"/>
      <c r="N186" t="str">
        <v>A2-9.5-7</v>
      </c>
      <c r="O186">
        <v>33.25</v>
      </c>
      <c r="P186" s="19">
        <v>13822375</v>
      </c>
    </row>
    <row r="187" spans="5:16" x14ac:dyDescent="0.25">
      <c r="E187" s="1">
        <f t="shared" si="12"/>
        <v>181</v>
      </c>
      <c r="F187" s="10" t="str">
        <f t="shared" si="13"/>
        <v>A2-8.5-16.5</v>
      </c>
      <c r="G187" s="14">
        <f t="shared" si="16"/>
        <v>8.5</v>
      </c>
      <c r="H187" s="14">
        <f t="shared" si="17"/>
        <v>16.5</v>
      </c>
      <c r="I187" s="4">
        <f t="shared" si="14"/>
        <v>70.125</v>
      </c>
      <c r="J187" s="2">
        <f t="shared" si="15"/>
        <v>26046438</v>
      </c>
      <c r="K187" s="22"/>
      <c r="N187" t="str">
        <v>A2-9.5-7.5</v>
      </c>
      <c r="O187">
        <v>35.625</v>
      </c>
      <c r="P187" s="19">
        <v>14609688</v>
      </c>
    </row>
    <row r="188" spans="5:16" x14ac:dyDescent="0.25">
      <c r="E188" s="1">
        <f t="shared" si="12"/>
        <v>182</v>
      </c>
      <c r="F188" s="10" t="str">
        <f t="shared" si="13"/>
        <v>A2-8.5-17</v>
      </c>
      <c r="G188" s="14">
        <f t="shared" si="16"/>
        <v>8.5</v>
      </c>
      <c r="H188" s="14">
        <f t="shared" si="17"/>
        <v>17</v>
      </c>
      <c r="I188" s="4">
        <f t="shared" si="14"/>
        <v>72.25</v>
      </c>
      <c r="J188" s="2">
        <f t="shared" si="15"/>
        <v>26750875</v>
      </c>
      <c r="K188" s="22"/>
      <c r="N188" t="str">
        <v>A2-9.5-8</v>
      </c>
      <c r="O188">
        <v>38</v>
      </c>
      <c r="P188" s="19">
        <v>15397000</v>
      </c>
    </row>
    <row r="189" spans="5:16" x14ac:dyDescent="0.25">
      <c r="E189" s="1">
        <f t="shared" si="12"/>
        <v>183</v>
      </c>
      <c r="F189" s="10" t="str">
        <f t="shared" si="13"/>
        <v>A2-8.5-17.5</v>
      </c>
      <c r="G189" s="14">
        <f t="shared" si="16"/>
        <v>8.5</v>
      </c>
      <c r="H189" s="14">
        <f t="shared" si="17"/>
        <v>17.5</v>
      </c>
      <c r="I189" s="4">
        <f t="shared" si="14"/>
        <v>74.375</v>
      </c>
      <c r="J189" s="2">
        <f t="shared" si="15"/>
        <v>27455313</v>
      </c>
      <c r="K189" s="22"/>
      <c r="N189" t="str">
        <v>A2-9.5-8.5</v>
      </c>
      <c r="O189">
        <v>40.375</v>
      </c>
      <c r="P189" s="19">
        <v>16184313</v>
      </c>
    </row>
    <row r="190" spans="5:16" x14ac:dyDescent="0.25">
      <c r="E190" s="1">
        <f t="shared" si="12"/>
        <v>184</v>
      </c>
      <c r="F190" s="10" t="str">
        <f t="shared" si="13"/>
        <v>A2-8.5-18</v>
      </c>
      <c r="G190" s="14">
        <f t="shared" si="16"/>
        <v>8.5</v>
      </c>
      <c r="H190" s="14">
        <f t="shared" si="17"/>
        <v>18</v>
      </c>
      <c r="I190" s="4">
        <f t="shared" si="14"/>
        <v>76.5</v>
      </c>
      <c r="J190" s="2">
        <f t="shared" si="15"/>
        <v>28159750</v>
      </c>
      <c r="K190" s="22"/>
      <c r="N190" t="str">
        <v>A2-9.5-9</v>
      </c>
      <c r="O190">
        <v>42.75</v>
      </c>
      <c r="P190" s="19">
        <v>16971625</v>
      </c>
    </row>
    <row r="191" spans="5:16" x14ac:dyDescent="0.25">
      <c r="E191" s="1">
        <f t="shared" si="12"/>
        <v>185</v>
      </c>
      <c r="F191" s="10" t="str">
        <f t="shared" si="13"/>
        <v>A2-9-7</v>
      </c>
      <c r="G191" s="14">
        <f t="shared" si="16"/>
        <v>9</v>
      </c>
      <c r="H191" s="14">
        <f t="shared" si="17"/>
        <v>7</v>
      </c>
      <c r="I191" s="4">
        <f t="shared" si="14"/>
        <v>31.5</v>
      </c>
      <c r="J191" s="2">
        <f t="shared" si="15"/>
        <v>13242250</v>
      </c>
      <c r="K191" s="22">
        <v>1</v>
      </c>
      <c r="N191" t="str">
        <v>A2-9.5-9.5</v>
      </c>
      <c r="O191">
        <v>45.125</v>
      </c>
      <c r="P191" s="19">
        <v>17758938</v>
      </c>
    </row>
    <row r="192" spans="5:16" x14ac:dyDescent="0.25">
      <c r="E192" s="1">
        <f t="shared" si="12"/>
        <v>186</v>
      </c>
      <c r="F192" s="10" t="str">
        <f t="shared" si="13"/>
        <v>A2-9-7.5</v>
      </c>
      <c r="G192" s="14">
        <f t="shared" si="16"/>
        <v>9</v>
      </c>
      <c r="H192" s="14">
        <f t="shared" si="17"/>
        <v>7.5</v>
      </c>
      <c r="I192" s="4">
        <f t="shared" si="14"/>
        <v>33.75</v>
      </c>
      <c r="J192" s="2">
        <f t="shared" si="15"/>
        <v>13988125</v>
      </c>
      <c r="K192" s="22">
        <v>1</v>
      </c>
      <c r="N192" t="str">
        <v>A2-9.5-10</v>
      </c>
      <c r="O192">
        <v>47.5</v>
      </c>
      <c r="P192" s="19">
        <v>18546250</v>
      </c>
    </row>
    <row r="193" spans="5:16" x14ac:dyDescent="0.25">
      <c r="E193" s="1">
        <f t="shared" si="12"/>
        <v>187</v>
      </c>
      <c r="F193" s="10" t="str">
        <f t="shared" si="13"/>
        <v>A2-9-8</v>
      </c>
      <c r="G193" s="14">
        <f t="shared" si="16"/>
        <v>9</v>
      </c>
      <c r="H193" s="14">
        <f t="shared" si="17"/>
        <v>8</v>
      </c>
      <c r="I193" s="4">
        <f t="shared" si="14"/>
        <v>36</v>
      </c>
      <c r="J193" s="2">
        <f t="shared" si="15"/>
        <v>14734000</v>
      </c>
      <c r="K193" s="22">
        <v>1</v>
      </c>
      <c r="N193" t="str">
        <v>A2-9.5-10.5</v>
      </c>
      <c r="O193">
        <v>49.875</v>
      </c>
      <c r="P193" s="19">
        <v>19333563</v>
      </c>
    </row>
    <row r="194" spans="5:16" x14ac:dyDescent="0.25">
      <c r="E194" s="1">
        <f t="shared" si="12"/>
        <v>188</v>
      </c>
      <c r="F194" s="10" t="str">
        <f t="shared" si="13"/>
        <v>A2-9-8.5</v>
      </c>
      <c r="G194" s="14">
        <f t="shared" si="16"/>
        <v>9</v>
      </c>
      <c r="H194" s="14">
        <f t="shared" si="17"/>
        <v>8.5</v>
      </c>
      <c r="I194" s="4">
        <f t="shared" si="14"/>
        <v>38.25</v>
      </c>
      <c r="J194" s="2">
        <f t="shared" si="15"/>
        <v>15479875</v>
      </c>
      <c r="K194" s="22">
        <v>1</v>
      </c>
      <c r="N194" t="str">
        <v>A2-9.5-11</v>
      </c>
      <c r="O194">
        <v>52.25</v>
      </c>
      <c r="P194" s="19">
        <v>20120875</v>
      </c>
    </row>
    <row r="195" spans="5:16" x14ac:dyDescent="0.25">
      <c r="E195" s="1">
        <f t="shared" si="12"/>
        <v>189</v>
      </c>
      <c r="F195" s="10" t="str">
        <f t="shared" si="13"/>
        <v>A2-9-9</v>
      </c>
      <c r="G195" s="14">
        <f t="shared" si="16"/>
        <v>9</v>
      </c>
      <c r="H195" s="14">
        <f t="shared" si="17"/>
        <v>9</v>
      </c>
      <c r="I195" s="4">
        <f t="shared" si="14"/>
        <v>40.5</v>
      </c>
      <c r="J195" s="2">
        <f t="shared" si="15"/>
        <v>16225750</v>
      </c>
      <c r="K195" s="22">
        <v>1</v>
      </c>
      <c r="N195" t="str">
        <v>A2-9.5-11.5</v>
      </c>
      <c r="O195">
        <v>54.625</v>
      </c>
      <c r="P195" s="19">
        <v>20908188</v>
      </c>
    </row>
    <row r="196" spans="5:16" x14ac:dyDescent="0.25">
      <c r="E196" s="1">
        <f t="shared" si="12"/>
        <v>190</v>
      </c>
      <c r="F196" s="10" t="str">
        <f t="shared" si="13"/>
        <v>A2-9-9.5</v>
      </c>
      <c r="G196" s="14">
        <f t="shared" si="16"/>
        <v>9</v>
      </c>
      <c r="H196" s="14">
        <f t="shared" si="17"/>
        <v>9.5</v>
      </c>
      <c r="I196" s="4">
        <f t="shared" si="14"/>
        <v>42.75</v>
      </c>
      <c r="J196" s="2">
        <f t="shared" si="15"/>
        <v>16971625</v>
      </c>
      <c r="K196" s="22">
        <v>1</v>
      </c>
      <c r="N196" t="str">
        <v>A2-9.5-12</v>
      </c>
      <c r="O196">
        <v>57</v>
      </c>
      <c r="P196" s="19">
        <v>21695500</v>
      </c>
    </row>
    <row r="197" spans="5:16" x14ac:dyDescent="0.25">
      <c r="E197" s="1">
        <f t="shared" si="12"/>
        <v>191</v>
      </c>
      <c r="F197" s="10" t="str">
        <f t="shared" si="13"/>
        <v>A2-9-10</v>
      </c>
      <c r="G197" s="14">
        <f t="shared" si="16"/>
        <v>9</v>
      </c>
      <c r="H197" s="14">
        <f t="shared" si="17"/>
        <v>10</v>
      </c>
      <c r="I197" s="4">
        <f t="shared" si="14"/>
        <v>45</v>
      </c>
      <c r="J197" s="2">
        <f t="shared" si="15"/>
        <v>17717500</v>
      </c>
      <c r="K197" s="22">
        <v>1</v>
      </c>
      <c r="N197" t="str">
        <v>A2-9.5-12.5</v>
      </c>
      <c r="O197">
        <v>59.375</v>
      </c>
      <c r="P197" s="19">
        <v>22482813</v>
      </c>
    </row>
    <row r="198" spans="5:16" x14ac:dyDescent="0.25">
      <c r="E198" s="1">
        <f t="shared" si="12"/>
        <v>192</v>
      </c>
      <c r="F198" s="10" t="str">
        <f t="shared" si="13"/>
        <v>A2-9-10.5</v>
      </c>
      <c r="G198" s="14">
        <f t="shared" si="16"/>
        <v>9</v>
      </c>
      <c r="H198" s="14">
        <f t="shared" si="17"/>
        <v>10.5</v>
      </c>
      <c r="I198" s="4">
        <f t="shared" si="14"/>
        <v>47.25</v>
      </c>
      <c r="J198" s="2">
        <f t="shared" si="15"/>
        <v>18463375</v>
      </c>
      <c r="K198" s="22">
        <v>1</v>
      </c>
      <c r="N198" t="str">
        <v>A2-9.5-13</v>
      </c>
      <c r="O198">
        <v>61.75</v>
      </c>
      <c r="P198" s="19">
        <v>23270125</v>
      </c>
    </row>
    <row r="199" spans="5:16" x14ac:dyDescent="0.25">
      <c r="E199" s="1">
        <f t="shared" ref="E199:E262" si="18">ROW()-6</f>
        <v>193</v>
      </c>
      <c r="F199" s="10" t="str">
        <f t="shared" ref="F199:F216" si="19">$C$4&amp;"-"&amp;G199&amp;"-"&amp;H199</f>
        <v>A2-9-11</v>
      </c>
      <c r="G199" s="14">
        <f t="shared" si="16"/>
        <v>9</v>
      </c>
      <c r="H199" s="14">
        <f t="shared" si="17"/>
        <v>11</v>
      </c>
      <c r="I199" s="4">
        <f t="shared" ref="I199:I262" si="20">SUM((G199*H199)/4)*2</f>
        <v>49.5</v>
      </c>
      <c r="J199" s="2">
        <f t="shared" ref="J199:J262" si="21">ROUND(SUM(I199*$C$6,$C$5),0)</f>
        <v>19209250</v>
      </c>
      <c r="K199" s="22">
        <v>1</v>
      </c>
      <c r="N199" t="str">
        <v>A2-9.5-13.5</v>
      </c>
      <c r="O199">
        <v>64.125</v>
      </c>
      <c r="P199" s="19">
        <v>24057438</v>
      </c>
    </row>
    <row r="200" spans="5:16" x14ac:dyDescent="0.25">
      <c r="E200" s="1">
        <f t="shared" si="18"/>
        <v>194</v>
      </c>
      <c r="F200" s="10" t="str">
        <f t="shared" si="19"/>
        <v>A2-9-11.5</v>
      </c>
      <c r="G200" s="14">
        <f t="shared" ref="G200:G216" si="22">$G$3+ROUNDDOWN($E199/($I$4+1),0)*0.5</f>
        <v>9</v>
      </c>
      <c r="H200" s="14">
        <f t="shared" ref="H200:H216" si="23">IF(MOD(E200-1,$I$4+1)=0,$H$3,H199+0.5)</f>
        <v>11.5</v>
      </c>
      <c r="I200" s="4">
        <f t="shared" si="20"/>
        <v>51.75</v>
      </c>
      <c r="J200" s="2">
        <f t="shared" si="21"/>
        <v>19955125</v>
      </c>
      <c r="K200" s="22">
        <v>1</v>
      </c>
      <c r="N200" t="str">
        <v>A2-10-7</v>
      </c>
      <c r="O200">
        <v>35</v>
      </c>
      <c r="P200" s="19">
        <v>14402500</v>
      </c>
    </row>
    <row r="201" spans="5:16" x14ac:dyDescent="0.25">
      <c r="E201" s="1">
        <f t="shared" si="18"/>
        <v>195</v>
      </c>
      <c r="F201" s="10" t="str">
        <f t="shared" si="19"/>
        <v>A2-9-12</v>
      </c>
      <c r="G201" s="14">
        <f t="shared" si="22"/>
        <v>9</v>
      </c>
      <c r="H201" s="14">
        <f t="shared" si="23"/>
        <v>12</v>
      </c>
      <c r="I201" s="4">
        <f t="shared" si="20"/>
        <v>54</v>
      </c>
      <c r="J201" s="2">
        <f t="shared" si="21"/>
        <v>20701000</v>
      </c>
      <c r="K201" s="22">
        <v>1</v>
      </c>
      <c r="N201" t="str">
        <v>A2-10-7.5</v>
      </c>
      <c r="O201">
        <v>37.5</v>
      </c>
      <c r="P201" s="19">
        <v>15231250</v>
      </c>
    </row>
    <row r="202" spans="5:16" x14ac:dyDescent="0.25">
      <c r="E202" s="1">
        <f t="shared" si="18"/>
        <v>196</v>
      </c>
      <c r="F202" s="10" t="str">
        <f t="shared" si="19"/>
        <v>A2-9-12.5</v>
      </c>
      <c r="G202" s="14">
        <f t="shared" si="22"/>
        <v>9</v>
      </c>
      <c r="H202" s="14">
        <f t="shared" si="23"/>
        <v>12.5</v>
      </c>
      <c r="I202" s="4">
        <f t="shared" si="20"/>
        <v>56.25</v>
      </c>
      <c r="J202" s="2">
        <f t="shared" si="21"/>
        <v>21446875</v>
      </c>
      <c r="K202" s="22">
        <v>1</v>
      </c>
      <c r="N202" t="str">
        <v>A2-10-8</v>
      </c>
      <c r="O202">
        <v>40</v>
      </c>
      <c r="P202" s="19">
        <v>16060000</v>
      </c>
    </row>
    <row r="203" spans="5:16" x14ac:dyDescent="0.25">
      <c r="E203" s="1">
        <f t="shared" si="18"/>
        <v>197</v>
      </c>
      <c r="F203" s="10" t="str">
        <f t="shared" si="19"/>
        <v>A2-9-13</v>
      </c>
      <c r="G203" s="14">
        <f t="shared" si="22"/>
        <v>9</v>
      </c>
      <c r="H203" s="14">
        <f t="shared" si="23"/>
        <v>13</v>
      </c>
      <c r="I203" s="4">
        <f t="shared" si="20"/>
        <v>58.5</v>
      </c>
      <c r="J203" s="2">
        <f t="shared" si="21"/>
        <v>22192750</v>
      </c>
      <c r="K203" s="22">
        <v>1</v>
      </c>
      <c r="N203" t="str">
        <v>A2-10-8.5</v>
      </c>
      <c r="O203">
        <v>42.5</v>
      </c>
      <c r="P203" s="19">
        <v>16888750</v>
      </c>
    </row>
    <row r="204" spans="5:16" x14ac:dyDescent="0.25">
      <c r="E204" s="1">
        <f t="shared" si="18"/>
        <v>198</v>
      </c>
      <c r="F204" s="10" t="str">
        <f t="shared" si="19"/>
        <v>A2-9-13.5</v>
      </c>
      <c r="G204" s="14">
        <f t="shared" si="22"/>
        <v>9</v>
      </c>
      <c r="H204" s="14">
        <f t="shared" si="23"/>
        <v>13.5</v>
      </c>
      <c r="I204" s="4">
        <f t="shared" si="20"/>
        <v>60.75</v>
      </c>
      <c r="J204" s="2">
        <f t="shared" si="21"/>
        <v>22938625</v>
      </c>
      <c r="K204" s="22">
        <v>1</v>
      </c>
      <c r="N204" t="str">
        <v>A2-10-9</v>
      </c>
      <c r="O204">
        <v>45</v>
      </c>
      <c r="P204" s="19">
        <v>17717500</v>
      </c>
    </row>
    <row r="205" spans="5:16" x14ac:dyDescent="0.25">
      <c r="E205" s="1">
        <f t="shared" si="18"/>
        <v>199</v>
      </c>
      <c r="F205" s="10" t="str">
        <f t="shared" si="19"/>
        <v>A2-9-14</v>
      </c>
      <c r="G205" s="14">
        <f t="shared" si="22"/>
        <v>9</v>
      </c>
      <c r="H205" s="14">
        <f t="shared" si="23"/>
        <v>14</v>
      </c>
      <c r="I205" s="4">
        <f t="shared" si="20"/>
        <v>63</v>
      </c>
      <c r="J205" s="2">
        <f t="shared" si="21"/>
        <v>23684500</v>
      </c>
      <c r="K205" s="22">
        <v>1</v>
      </c>
      <c r="N205" t="str">
        <v>A2-10-9.5</v>
      </c>
      <c r="O205">
        <v>47.5</v>
      </c>
      <c r="P205" s="19">
        <v>18546250</v>
      </c>
    </row>
    <row r="206" spans="5:16" x14ac:dyDescent="0.25">
      <c r="E206" s="1">
        <f t="shared" si="18"/>
        <v>200</v>
      </c>
      <c r="F206" s="10" t="str">
        <f t="shared" si="19"/>
        <v>A2-9-14.5</v>
      </c>
      <c r="G206" s="14">
        <f t="shared" si="22"/>
        <v>9</v>
      </c>
      <c r="H206" s="14">
        <f t="shared" si="23"/>
        <v>14.5</v>
      </c>
      <c r="I206" s="4">
        <f t="shared" si="20"/>
        <v>65.25</v>
      </c>
      <c r="J206" s="2">
        <f t="shared" si="21"/>
        <v>24430375</v>
      </c>
      <c r="K206" s="22">
        <v>1</v>
      </c>
      <c r="N206" t="str">
        <v>A2-10-10</v>
      </c>
      <c r="O206">
        <v>50</v>
      </c>
      <c r="P206" s="19">
        <v>19375000</v>
      </c>
    </row>
    <row r="207" spans="5:16" x14ac:dyDescent="0.25">
      <c r="E207" s="1">
        <f t="shared" si="18"/>
        <v>201</v>
      </c>
      <c r="F207" s="10" t="str">
        <f t="shared" si="19"/>
        <v>A2-9-15</v>
      </c>
      <c r="G207" s="14">
        <f t="shared" si="22"/>
        <v>9</v>
      </c>
      <c r="H207" s="14">
        <f t="shared" si="23"/>
        <v>15</v>
      </c>
      <c r="I207" s="4">
        <f t="shared" si="20"/>
        <v>67.5</v>
      </c>
      <c r="J207" s="2">
        <f t="shared" si="21"/>
        <v>25176250</v>
      </c>
      <c r="K207" s="22"/>
      <c r="N207" t="str">
        <v>A2-10-10.5</v>
      </c>
      <c r="O207">
        <v>52.5</v>
      </c>
      <c r="P207" s="19">
        <v>20203750</v>
      </c>
    </row>
    <row r="208" spans="5:16" x14ac:dyDescent="0.25">
      <c r="E208" s="1">
        <f t="shared" si="18"/>
        <v>202</v>
      </c>
      <c r="F208" s="10" t="str">
        <f t="shared" si="19"/>
        <v>A2-9-15.5</v>
      </c>
      <c r="G208" s="14">
        <f t="shared" si="22"/>
        <v>9</v>
      </c>
      <c r="H208" s="14">
        <f t="shared" si="23"/>
        <v>15.5</v>
      </c>
      <c r="I208" s="4">
        <f t="shared" si="20"/>
        <v>69.75</v>
      </c>
      <c r="J208" s="2">
        <f t="shared" si="21"/>
        <v>25922125</v>
      </c>
      <c r="K208" s="22"/>
      <c r="N208" t="str">
        <v>A2-10-11</v>
      </c>
      <c r="O208">
        <v>55</v>
      </c>
      <c r="P208" s="19">
        <v>21032500</v>
      </c>
    </row>
    <row r="209" spans="5:16" x14ac:dyDescent="0.25">
      <c r="E209" s="1">
        <f t="shared" si="18"/>
        <v>203</v>
      </c>
      <c r="F209" s="10" t="str">
        <f t="shared" si="19"/>
        <v>A2-9-16</v>
      </c>
      <c r="G209" s="14">
        <f t="shared" si="22"/>
        <v>9</v>
      </c>
      <c r="H209" s="14">
        <f t="shared" si="23"/>
        <v>16</v>
      </c>
      <c r="I209" s="4">
        <f t="shared" si="20"/>
        <v>72</v>
      </c>
      <c r="J209" s="2">
        <f t="shared" si="21"/>
        <v>26668000</v>
      </c>
      <c r="K209" s="22"/>
      <c r="N209" t="str">
        <v>A2-10-11.5</v>
      </c>
      <c r="O209">
        <v>57.5</v>
      </c>
      <c r="P209" s="19">
        <v>21861250</v>
      </c>
    </row>
    <row r="210" spans="5:16" x14ac:dyDescent="0.25">
      <c r="E210" s="1">
        <f t="shared" si="18"/>
        <v>204</v>
      </c>
      <c r="F210" s="10" t="str">
        <f t="shared" si="19"/>
        <v>A2-9-16.5</v>
      </c>
      <c r="G210" s="14">
        <f t="shared" si="22"/>
        <v>9</v>
      </c>
      <c r="H210" s="14">
        <f t="shared" si="23"/>
        <v>16.5</v>
      </c>
      <c r="I210" s="4">
        <f t="shared" si="20"/>
        <v>74.25</v>
      </c>
      <c r="J210" s="2">
        <f t="shared" si="21"/>
        <v>27413875</v>
      </c>
      <c r="K210" s="22"/>
      <c r="N210" t="str">
        <v>A2-10-12</v>
      </c>
      <c r="O210">
        <v>60</v>
      </c>
      <c r="P210" s="19">
        <v>22690000</v>
      </c>
    </row>
    <row r="211" spans="5:16" x14ac:dyDescent="0.25">
      <c r="E211" s="1">
        <f t="shared" si="18"/>
        <v>205</v>
      </c>
      <c r="F211" s="10" t="str">
        <f t="shared" si="19"/>
        <v>A2-9-17</v>
      </c>
      <c r="G211" s="14">
        <f t="shared" si="22"/>
        <v>9</v>
      </c>
      <c r="H211" s="14">
        <f t="shared" si="23"/>
        <v>17</v>
      </c>
      <c r="I211" s="4">
        <f t="shared" si="20"/>
        <v>76.5</v>
      </c>
      <c r="J211" s="2">
        <f t="shared" si="21"/>
        <v>28159750</v>
      </c>
      <c r="K211" s="22"/>
      <c r="N211" t="str">
        <v>A2-10-12.5</v>
      </c>
      <c r="O211">
        <v>62.5</v>
      </c>
      <c r="P211" s="19">
        <v>23518750</v>
      </c>
    </row>
    <row r="212" spans="5:16" x14ac:dyDescent="0.25">
      <c r="E212" s="1">
        <f t="shared" si="18"/>
        <v>206</v>
      </c>
      <c r="F212" s="10" t="str">
        <f t="shared" si="19"/>
        <v>A2-9-17.5</v>
      </c>
      <c r="G212" s="14">
        <f t="shared" si="22"/>
        <v>9</v>
      </c>
      <c r="H212" s="14">
        <f t="shared" si="23"/>
        <v>17.5</v>
      </c>
      <c r="I212" s="4">
        <f t="shared" si="20"/>
        <v>78.75</v>
      </c>
      <c r="J212" s="2">
        <f t="shared" si="21"/>
        <v>28905625</v>
      </c>
      <c r="K212" s="22"/>
      <c r="N212" t="str">
        <v>A2-10-13</v>
      </c>
      <c r="O212">
        <v>65</v>
      </c>
      <c r="P212" s="19">
        <v>24347500</v>
      </c>
    </row>
    <row r="213" spans="5:16" x14ac:dyDescent="0.25">
      <c r="E213" s="1">
        <f t="shared" si="18"/>
        <v>207</v>
      </c>
      <c r="F213" s="10" t="str">
        <f t="shared" si="19"/>
        <v>A2-9-18</v>
      </c>
      <c r="G213" s="14">
        <f t="shared" si="22"/>
        <v>9</v>
      </c>
      <c r="H213" s="14">
        <f t="shared" si="23"/>
        <v>18</v>
      </c>
      <c r="I213" s="4">
        <f t="shared" si="20"/>
        <v>81</v>
      </c>
      <c r="J213" s="2">
        <f t="shared" si="21"/>
        <v>29651500</v>
      </c>
      <c r="K213" s="22"/>
      <c r="N213" t="str">
        <v>A2-10.5-7</v>
      </c>
      <c r="O213">
        <v>36.75</v>
      </c>
      <c r="P213" s="19">
        <v>14982625</v>
      </c>
    </row>
    <row r="214" spans="5:16" x14ac:dyDescent="0.25">
      <c r="E214" s="1">
        <f t="shared" si="18"/>
        <v>208</v>
      </c>
      <c r="F214" s="10" t="str">
        <f t="shared" si="19"/>
        <v>A2-9.5-7</v>
      </c>
      <c r="G214" s="14">
        <f t="shared" si="22"/>
        <v>9.5</v>
      </c>
      <c r="H214" s="14">
        <f t="shared" si="23"/>
        <v>7</v>
      </c>
      <c r="I214" s="4">
        <f t="shared" si="20"/>
        <v>33.25</v>
      </c>
      <c r="J214" s="2">
        <f t="shared" si="21"/>
        <v>13822375</v>
      </c>
      <c r="K214" s="22">
        <v>1</v>
      </c>
      <c r="N214" t="str">
        <v>A2-10.5-7.5</v>
      </c>
      <c r="O214">
        <v>39.375</v>
      </c>
      <c r="P214" s="19">
        <v>15852813</v>
      </c>
    </row>
    <row r="215" spans="5:16" x14ac:dyDescent="0.25">
      <c r="E215" s="1">
        <f t="shared" si="18"/>
        <v>209</v>
      </c>
      <c r="F215" s="10" t="str">
        <f t="shared" si="19"/>
        <v>A2-9.5-7.5</v>
      </c>
      <c r="G215" s="14">
        <f t="shared" si="22"/>
        <v>9.5</v>
      </c>
      <c r="H215" s="14">
        <f t="shared" si="23"/>
        <v>7.5</v>
      </c>
      <c r="I215" s="4">
        <f t="shared" si="20"/>
        <v>35.625</v>
      </c>
      <c r="J215" s="2">
        <f t="shared" si="21"/>
        <v>14609688</v>
      </c>
      <c r="K215" s="22">
        <v>1</v>
      </c>
      <c r="N215" t="str">
        <v>A2-10.5-8</v>
      </c>
      <c r="O215">
        <v>42</v>
      </c>
      <c r="P215" s="19">
        <v>16723000</v>
      </c>
    </row>
    <row r="216" spans="5:16" x14ac:dyDescent="0.25">
      <c r="E216" s="1">
        <f t="shared" si="18"/>
        <v>210</v>
      </c>
      <c r="F216" s="10" t="str">
        <f t="shared" si="19"/>
        <v>A2-9.5-8</v>
      </c>
      <c r="G216" s="14">
        <f t="shared" si="22"/>
        <v>9.5</v>
      </c>
      <c r="H216" s="14">
        <f t="shared" si="23"/>
        <v>8</v>
      </c>
      <c r="I216" s="4">
        <f t="shared" si="20"/>
        <v>38</v>
      </c>
      <c r="J216" s="2">
        <f t="shared" si="21"/>
        <v>15397000</v>
      </c>
      <c r="K216" s="22">
        <v>1</v>
      </c>
      <c r="N216" t="str">
        <v>A2-10.5-8.5</v>
      </c>
      <c r="O216">
        <v>44.625</v>
      </c>
      <c r="P216" s="19">
        <v>17593188</v>
      </c>
    </row>
    <row r="217" spans="5:16" x14ac:dyDescent="0.25">
      <c r="E217" s="1">
        <f t="shared" si="18"/>
        <v>211</v>
      </c>
      <c r="F217" s="10" t="str">
        <f t="shared" ref="F217:F241" si="24">$C$4&amp;"-"&amp;G217&amp;"-"&amp;H217</f>
        <v>A2-9.5-8.5</v>
      </c>
      <c r="G217" s="14">
        <f t="shared" ref="G217:G241" si="25">$G$3+ROUNDDOWN($E216/($I$4+1),0)*0.5</f>
        <v>9.5</v>
      </c>
      <c r="H217" s="14">
        <f t="shared" ref="H217:H241" si="26">IF(MOD(E217-1,$I$4+1)=0,$H$3,H216+0.5)</f>
        <v>8.5</v>
      </c>
      <c r="I217" s="4">
        <f t="shared" si="20"/>
        <v>40.375</v>
      </c>
      <c r="J217" s="2">
        <f t="shared" si="21"/>
        <v>16184313</v>
      </c>
      <c r="K217" s="22">
        <v>1</v>
      </c>
      <c r="N217" t="str">
        <v>A2-10.5-9</v>
      </c>
      <c r="O217">
        <v>47.25</v>
      </c>
      <c r="P217" s="19">
        <v>18463375</v>
      </c>
    </row>
    <row r="218" spans="5:16" x14ac:dyDescent="0.25">
      <c r="E218" s="1">
        <f t="shared" si="18"/>
        <v>212</v>
      </c>
      <c r="F218" s="10" t="str">
        <f t="shared" si="24"/>
        <v>A2-9.5-9</v>
      </c>
      <c r="G218" s="14">
        <f t="shared" si="25"/>
        <v>9.5</v>
      </c>
      <c r="H218" s="14">
        <f t="shared" si="26"/>
        <v>9</v>
      </c>
      <c r="I218" s="4">
        <f t="shared" si="20"/>
        <v>42.75</v>
      </c>
      <c r="J218" s="2">
        <f t="shared" si="21"/>
        <v>16971625</v>
      </c>
      <c r="K218" s="22">
        <v>1</v>
      </c>
      <c r="N218" t="str">
        <v>A2-10.5-9.5</v>
      </c>
      <c r="O218">
        <v>49.875</v>
      </c>
      <c r="P218" s="19">
        <v>19333563</v>
      </c>
    </row>
    <row r="219" spans="5:16" x14ac:dyDescent="0.25">
      <c r="E219" s="1">
        <f t="shared" si="18"/>
        <v>213</v>
      </c>
      <c r="F219" s="10" t="str">
        <f t="shared" si="24"/>
        <v>A2-9.5-9.5</v>
      </c>
      <c r="G219" s="14">
        <f t="shared" si="25"/>
        <v>9.5</v>
      </c>
      <c r="H219" s="14">
        <f t="shared" si="26"/>
        <v>9.5</v>
      </c>
      <c r="I219" s="4">
        <f t="shared" si="20"/>
        <v>45.125</v>
      </c>
      <c r="J219" s="2">
        <f t="shared" si="21"/>
        <v>17758938</v>
      </c>
      <c r="K219" s="22">
        <v>1</v>
      </c>
      <c r="N219" t="str">
        <v>A2-10.5-10</v>
      </c>
      <c r="O219">
        <v>52.5</v>
      </c>
      <c r="P219" s="19">
        <v>20203750</v>
      </c>
    </row>
    <row r="220" spans="5:16" x14ac:dyDescent="0.25">
      <c r="E220" s="1">
        <f t="shared" si="18"/>
        <v>214</v>
      </c>
      <c r="F220" s="10" t="str">
        <f t="shared" si="24"/>
        <v>A2-9.5-10</v>
      </c>
      <c r="G220" s="14">
        <f t="shared" si="25"/>
        <v>9.5</v>
      </c>
      <c r="H220" s="14">
        <f t="shared" si="26"/>
        <v>10</v>
      </c>
      <c r="I220" s="4">
        <f t="shared" si="20"/>
        <v>47.5</v>
      </c>
      <c r="J220" s="2">
        <f t="shared" si="21"/>
        <v>18546250</v>
      </c>
      <c r="K220" s="22">
        <v>1</v>
      </c>
      <c r="N220" t="str">
        <v>A2-10.5-10.5</v>
      </c>
      <c r="O220">
        <v>55.125</v>
      </c>
      <c r="P220" s="19">
        <v>21073938</v>
      </c>
    </row>
    <row r="221" spans="5:16" x14ac:dyDescent="0.25">
      <c r="E221" s="1">
        <f t="shared" si="18"/>
        <v>215</v>
      </c>
      <c r="F221" s="10" t="str">
        <f t="shared" si="24"/>
        <v>A2-9.5-10.5</v>
      </c>
      <c r="G221" s="14">
        <f t="shared" si="25"/>
        <v>9.5</v>
      </c>
      <c r="H221" s="14">
        <f t="shared" si="26"/>
        <v>10.5</v>
      </c>
      <c r="I221" s="4">
        <f t="shared" si="20"/>
        <v>49.875</v>
      </c>
      <c r="J221" s="2">
        <f t="shared" si="21"/>
        <v>19333563</v>
      </c>
      <c r="K221" s="22">
        <v>1</v>
      </c>
      <c r="N221" t="str">
        <v>A2-10.5-11</v>
      </c>
      <c r="O221">
        <v>57.75</v>
      </c>
      <c r="P221" s="19">
        <v>21944125</v>
      </c>
    </row>
    <row r="222" spans="5:16" x14ac:dyDescent="0.25">
      <c r="E222" s="1">
        <f t="shared" si="18"/>
        <v>216</v>
      </c>
      <c r="F222" s="10" t="str">
        <f t="shared" si="24"/>
        <v>A2-9.5-11</v>
      </c>
      <c r="G222" s="14">
        <f t="shared" si="25"/>
        <v>9.5</v>
      </c>
      <c r="H222" s="14">
        <f t="shared" si="26"/>
        <v>11</v>
      </c>
      <c r="I222" s="4">
        <f t="shared" si="20"/>
        <v>52.25</v>
      </c>
      <c r="J222" s="2">
        <f t="shared" si="21"/>
        <v>20120875</v>
      </c>
      <c r="K222" s="22">
        <v>1</v>
      </c>
      <c r="N222" t="str">
        <v>A2-10.5-11.5</v>
      </c>
      <c r="O222">
        <v>60.375</v>
      </c>
      <c r="P222" s="19">
        <v>22814313</v>
      </c>
    </row>
    <row r="223" spans="5:16" x14ac:dyDescent="0.25">
      <c r="E223" s="1">
        <f t="shared" si="18"/>
        <v>217</v>
      </c>
      <c r="F223" s="10" t="str">
        <f t="shared" si="24"/>
        <v>A2-9.5-11.5</v>
      </c>
      <c r="G223" s="14">
        <f t="shared" si="25"/>
        <v>9.5</v>
      </c>
      <c r="H223" s="14">
        <f t="shared" si="26"/>
        <v>11.5</v>
      </c>
      <c r="I223" s="4">
        <f t="shared" si="20"/>
        <v>54.625</v>
      </c>
      <c r="J223" s="2">
        <f t="shared" si="21"/>
        <v>20908188</v>
      </c>
      <c r="K223" s="22">
        <v>1</v>
      </c>
      <c r="N223" t="str">
        <v>A2-10.5-12</v>
      </c>
      <c r="O223">
        <v>63</v>
      </c>
      <c r="P223" s="19">
        <v>23684500</v>
      </c>
    </row>
    <row r="224" spans="5:16" x14ac:dyDescent="0.25">
      <c r="E224" s="1">
        <f t="shared" si="18"/>
        <v>218</v>
      </c>
      <c r="F224" s="10" t="str">
        <f t="shared" si="24"/>
        <v>A2-9.5-12</v>
      </c>
      <c r="G224" s="14">
        <f t="shared" si="25"/>
        <v>9.5</v>
      </c>
      <c r="H224" s="14">
        <f t="shared" si="26"/>
        <v>12</v>
      </c>
      <c r="I224" s="4">
        <f t="shared" si="20"/>
        <v>57</v>
      </c>
      <c r="J224" s="2">
        <f t="shared" si="21"/>
        <v>21695500</v>
      </c>
      <c r="K224" s="22">
        <v>1</v>
      </c>
      <c r="N224" t="str">
        <v>A2-10.5-12.5</v>
      </c>
      <c r="O224">
        <v>65.625</v>
      </c>
      <c r="P224" s="19">
        <v>24554688</v>
      </c>
    </row>
    <row r="225" spans="5:16" x14ac:dyDescent="0.25">
      <c r="E225" s="1">
        <f t="shared" si="18"/>
        <v>219</v>
      </c>
      <c r="F225" s="10" t="str">
        <f t="shared" si="24"/>
        <v>A2-9.5-12.5</v>
      </c>
      <c r="G225" s="14">
        <f t="shared" si="25"/>
        <v>9.5</v>
      </c>
      <c r="H225" s="14">
        <f t="shared" si="26"/>
        <v>12.5</v>
      </c>
      <c r="I225" s="4">
        <f t="shared" si="20"/>
        <v>59.375</v>
      </c>
      <c r="J225" s="2">
        <f t="shared" si="21"/>
        <v>22482813</v>
      </c>
      <c r="K225" s="22">
        <v>1</v>
      </c>
      <c r="N225" t="str">
        <v>A2-11-7</v>
      </c>
      <c r="O225">
        <v>38.5</v>
      </c>
      <c r="P225" s="19">
        <v>15562750</v>
      </c>
    </row>
    <row r="226" spans="5:16" x14ac:dyDescent="0.25">
      <c r="E226" s="1">
        <f t="shared" si="18"/>
        <v>220</v>
      </c>
      <c r="F226" s="10" t="str">
        <f t="shared" si="24"/>
        <v>A2-9.5-13</v>
      </c>
      <c r="G226" s="14">
        <f t="shared" si="25"/>
        <v>9.5</v>
      </c>
      <c r="H226" s="14">
        <f t="shared" si="26"/>
        <v>13</v>
      </c>
      <c r="I226" s="4">
        <f t="shared" si="20"/>
        <v>61.75</v>
      </c>
      <c r="J226" s="2">
        <f t="shared" si="21"/>
        <v>23270125</v>
      </c>
      <c r="K226" s="22">
        <v>1</v>
      </c>
      <c r="N226" t="str">
        <v>A2-11-7.5</v>
      </c>
      <c r="O226">
        <v>41.25</v>
      </c>
      <c r="P226" s="19">
        <v>16474375</v>
      </c>
    </row>
    <row r="227" spans="5:16" x14ac:dyDescent="0.25">
      <c r="E227" s="1">
        <f t="shared" si="18"/>
        <v>221</v>
      </c>
      <c r="F227" s="10" t="str">
        <f t="shared" si="24"/>
        <v>A2-9.5-13.5</v>
      </c>
      <c r="G227" s="14">
        <f t="shared" si="25"/>
        <v>9.5</v>
      </c>
      <c r="H227" s="14">
        <f t="shared" si="26"/>
        <v>13.5</v>
      </c>
      <c r="I227" s="4">
        <f t="shared" si="20"/>
        <v>64.125</v>
      </c>
      <c r="J227" s="2">
        <f t="shared" si="21"/>
        <v>24057438</v>
      </c>
      <c r="K227" s="22">
        <v>1</v>
      </c>
      <c r="N227" t="str">
        <v>A2-11-8</v>
      </c>
      <c r="O227">
        <v>44</v>
      </c>
      <c r="P227" s="19">
        <v>17386000</v>
      </c>
    </row>
    <row r="228" spans="5:16" x14ac:dyDescent="0.25">
      <c r="E228" s="1">
        <f t="shared" si="18"/>
        <v>222</v>
      </c>
      <c r="F228" s="10" t="str">
        <f t="shared" si="24"/>
        <v>A2-9.5-14</v>
      </c>
      <c r="G228" s="14">
        <f t="shared" si="25"/>
        <v>9.5</v>
      </c>
      <c r="H228" s="14">
        <f t="shared" si="26"/>
        <v>14</v>
      </c>
      <c r="I228" s="4">
        <f t="shared" si="20"/>
        <v>66.5</v>
      </c>
      <c r="J228" s="2">
        <f t="shared" si="21"/>
        <v>24844750</v>
      </c>
      <c r="K228" s="22"/>
      <c r="N228" t="str">
        <v>A2-11-8.5</v>
      </c>
      <c r="O228">
        <v>46.75</v>
      </c>
      <c r="P228" s="19">
        <v>18297625</v>
      </c>
    </row>
    <row r="229" spans="5:16" x14ac:dyDescent="0.25">
      <c r="E229" s="1">
        <f t="shared" si="18"/>
        <v>223</v>
      </c>
      <c r="F229" s="10" t="str">
        <f t="shared" si="24"/>
        <v>A2-9.5-14.5</v>
      </c>
      <c r="G229" s="14">
        <f t="shared" si="25"/>
        <v>9.5</v>
      </c>
      <c r="H229" s="14">
        <f t="shared" si="26"/>
        <v>14.5</v>
      </c>
      <c r="I229" s="4">
        <f t="shared" si="20"/>
        <v>68.875</v>
      </c>
      <c r="J229" s="2">
        <f t="shared" si="21"/>
        <v>25632063</v>
      </c>
      <c r="K229" s="22"/>
      <c r="N229" t="str">
        <v>A2-11-9</v>
      </c>
      <c r="O229">
        <v>49.5</v>
      </c>
      <c r="P229" s="19">
        <v>19209250</v>
      </c>
    </row>
    <row r="230" spans="5:16" x14ac:dyDescent="0.25">
      <c r="E230" s="1">
        <f t="shared" si="18"/>
        <v>224</v>
      </c>
      <c r="F230" s="10" t="str">
        <f t="shared" si="24"/>
        <v>A2-9.5-15</v>
      </c>
      <c r="G230" s="14">
        <f t="shared" si="25"/>
        <v>9.5</v>
      </c>
      <c r="H230" s="14">
        <f t="shared" si="26"/>
        <v>15</v>
      </c>
      <c r="I230" s="4">
        <f t="shared" si="20"/>
        <v>71.25</v>
      </c>
      <c r="J230" s="2">
        <f t="shared" si="21"/>
        <v>26419375</v>
      </c>
      <c r="K230" s="22"/>
      <c r="N230" t="str">
        <v>A2-11-9.5</v>
      </c>
      <c r="O230">
        <v>52.25</v>
      </c>
      <c r="P230" s="19">
        <v>20120875</v>
      </c>
    </row>
    <row r="231" spans="5:16" x14ac:dyDescent="0.25">
      <c r="E231" s="1">
        <f t="shared" si="18"/>
        <v>225</v>
      </c>
      <c r="F231" s="10" t="str">
        <f t="shared" si="24"/>
        <v>A2-9.5-15.5</v>
      </c>
      <c r="G231" s="14">
        <f t="shared" si="25"/>
        <v>9.5</v>
      </c>
      <c r="H231" s="14">
        <f t="shared" si="26"/>
        <v>15.5</v>
      </c>
      <c r="I231" s="4">
        <f t="shared" si="20"/>
        <v>73.625</v>
      </c>
      <c r="J231" s="2">
        <f t="shared" si="21"/>
        <v>27206688</v>
      </c>
      <c r="K231" s="22"/>
      <c r="N231" t="str">
        <v>A2-11-10</v>
      </c>
      <c r="O231">
        <v>55</v>
      </c>
      <c r="P231" s="19">
        <v>21032500</v>
      </c>
    </row>
    <row r="232" spans="5:16" x14ac:dyDescent="0.25">
      <c r="E232" s="1">
        <f t="shared" si="18"/>
        <v>226</v>
      </c>
      <c r="F232" s="10" t="str">
        <f t="shared" si="24"/>
        <v>A2-9.5-16</v>
      </c>
      <c r="G232" s="14">
        <f t="shared" si="25"/>
        <v>9.5</v>
      </c>
      <c r="H232" s="14">
        <f t="shared" si="26"/>
        <v>16</v>
      </c>
      <c r="I232" s="4">
        <f t="shared" si="20"/>
        <v>76</v>
      </c>
      <c r="J232" s="2">
        <f t="shared" si="21"/>
        <v>27994000</v>
      </c>
      <c r="K232" s="22"/>
      <c r="N232" t="str">
        <v>A2-11-10.5</v>
      </c>
      <c r="O232">
        <v>57.75</v>
      </c>
      <c r="P232" s="19">
        <v>21944125</v>
      </c>
    </row>
    <row r="233" spans="5:16" x14ac:dyDescent="0.25">
      <c r="E233" s="1">
        <f t="shared" si="18"/>
        <v>227</v>
      </c>
      <c r="F233" s="10" t="str">
        <f t="shared" si="24"/>
        <v>A2-9.5-16.5</v>
      </c>
      <c r="G233" s="14">
        <f t="shared" si="25"/>
        <v>9.5</v>
      </c>
      <c r="H233" s="14">
        <f t="shared" si="26"/>
        <v>16.5</v>
      </c>
      <c r="I233" s="4">
        <f t="shared" si="20"/>
        <v>78.375</v>
      </c>
      <c r="J233" s="2">
        <f t="shared" si="21"/>
        <v>28781313</v>
      </c>
      <c r="K233" s="22"/>
      <c r="N233" t="str">
        <v>A2-11-11</v>
      </c>
      <c r="O233">
        <v>60.5</v>
      </c>
      <c r="P233" s="19">
        <v>22855750</v>
      </c>
    </row>
    <row r="234" spans="5:16" x14ac:dyDescent="0.25">
      <c r="E234" s="1">
        <f t="shared" si="18"/>
        <v>228</v>
      </c>
      <c r="F234" s="10" t="str">
        <f t="shared" si="24"/>
        <v>A2-9.5-17</v>
      </c>
      <c r="G234" s="14">
        <f t="shared" si="25"/>
        <v>9.5</v>
      </c>
      <c r="H234" s="14">
        <f t="shared" si="26"/>
        <v>17</v>
      </c>
      <c r="I234" s="4">
        <f t="shared" si="20"/>
        <v>80.75</v>
      </c>
      <c r="J234" s="2">
        <f t="shared" si="21"/>
        <v>29568625</v>
      </c>
      <c r="K234" s="22"/>
      <c r="N234" t="str">
        <v>A2-11-11.5</v>
      </c>
      <c r="O234">
        <v>63.25</v>
      </c>
      <c r="P234" s="19">
        <v>23767375</v>
      </c>
    </row>
    <row r="235" spans="5:16" x14ac:dyDescent="0.25">
      <c r="E235" s="1">
        <f t="shared" si="18"/>
        <v>229</v>
      </c>
      <c r="F235" s="10" t="str">
        <f t="shared" si="24"/>
        <v>A2-9.5-17.5</v>
      </c>
      <c r="G235" s="14">
        <f t="shared" si="25"/>
        <v>9.5</v>
      </c>
      <c r="H235" s="14">
        <f t="shared" si="26"/>
        <v>17.5</v>
      </c>
      <c r="I235" s="4">
        <f t="shared" si="20"/>
        <v>83.125</v>
      </c>
      <c r="J235" s="2">
        <f t="shared" si="21"/>
        <v>30355938</v>
      </c>
      <c r="K235" s="22"/>
      <c r="N235" t="str">
        <v>A2-11.5-7</v>
      </c>
      <c r="O235">
        <v>40.25</v>
      </c>
      <c r="P235" s="19">
        <v>16142875</v>
      </c>
    </row>
    <row r="236" spans="5:16" x14ac:dyDescent="0.25">
      <c r="E236" s="1">
        <f t="shared" si="18"/>
        <v>230</v>
      </c>
      <c r="F236" s="10" t="str">
        <f t="shared" si="24"/>
        <v>A2-9.5-18</v>
      </c>
      <c r="G236" s="14">
        <f t="shared" si="25"/>
        <v>9.5</v>
      </c>
      <c r="H236" s="14">
        <f t="shared" si="26"/>
        <v>18</v>
      </c>
      <c r="I236" s="4">
        <f t="shared" si="20"/>
        <v>85.5</v>
      </c>
      <c r="J236" s="2">
        <f t="shared" si="21"/>
        <v>31143250</v>
      </c>
      <c r="K236" s="22"/>
      <c r="N236" t="str">
        <v>A2-11.5-7.5</v>
      </c>
      <c r="O236">
        <v>43.125</v>
      </c>
      <c r="P236" s="19">
        <v>17095938</v>
      </c>
    </row>
    <row r="237" spans="5:16" x14ac:dyDescent="0.25">
      <c r="E237" s="1">
        <f t="shared" si="18"/>
        <v>231</v>
      </c>
      <c r="F237" s="10" t="str">
        <f t="shared" si="24"/>
        <v>A2-10-7</v>
      </c>
      <c r="G237" s="14">
        <f t="shared" si="25"/>
        <v>10</v>
      </c>
      <c r="H237" s="14">
        <f t="shared" si="26"/>
        <v>7</v>
      </c>
      <c r="I237" s="4">
        <f t="shared" si="20"/>
        <v>35</v>
      </c>
      <c r="J237" s="2">
        <f t="shared" si="21"/>
        <v>14402500</v>
      </c>
      <c r="K237" s="22">
        <v>1</v>
      </c>
      <c r="N237" t="str">
        <v>A2-11.5-8</v>
      </c>
      <c r="O237">
        <v>46</v>
      </c>
      <c r="P237" s="19">
        <v>18049000</v>
      </c>
    </row>
    <row r="238" spans="5:16" x14ac:dyDescent="0.25">
      <c r="E238" s="1">
        <f t="shared" si="18"/>
        <v>232</v>
      </c>
      <c r="F238" s="10" t="str">
        <f t="shared" si="24"/>
        <v>A2-10-7.5</v>
      </c>
      <c r="G238" s="14">
        <f t="shared" si="25"/>
        <v>10</v>
      </c>
      <c r="H238" s="14">
        <f t="shared" si="26"/>
        <v>7.5</v>
      </c>
      <c r="I238" s="4">
        <f t="shared" si="20"/>
        <v>37.5</v>
      </c>
      <c r="J238" s="2">
        <f t="shared" si="21"/>
        <v>15231250</v>
      </c>
      <c r="K238" s="22">
        <v>1</v>
      </c>
      <c r="N238" t="str">
        <v>A2-11.5-8.5</v>
      </c>
      <c r="O238">
        <v>48.875</v>
      </c>
      <c r="P238" s="19">
        <v>19002063</v>
      </c>
    </row>
    <row r="239" spans="5:16" x14ac:dyDescent="0.25">
      <c r="E239" s="1">
        <f t="shared" si="18"/>
        <v>233</v>
      </c>
      <c r="F239" s="10" t="str">
        <f t="shared" si="24"/>
        <v>A2-10-8</v>
      </c>
      <c r="G239" s="14">
        <f t="shared" si="25"/>
        <v>10</v>
      </c>
      <c r="H239" s="14">
        <f t="shared" si="26"/>
        <v>8</v>
      </c>
      <c r="I239" s="4">
        <f t="shared" si="20"/>
        <v>40</v>
      </c>
      <c r="J239" s="2">
        <f t="shared" si="21"/>
        <v>16060000</v>
      </c>
      <c r="K239" s="22">
        <v>1</v>
      </c>
      <c r="N239" t="str">
        <v>A2-11.5-9</v>
      </c>
      <c r="O239">
        <v>51.75</v>
      </c>
      <c r="P239" s="19">
        <v>19955125</v>
      </c>
    </row>
    <row r="240" spans="5:16" x14ac:dyDescent="0.25">
      <c r="E240" s="1">
        <f t="shared" si="18"/>
        <v>234</v>
      </c>
      <c r="F240" s="10" t="str">
        <f t="shared" si="24"/>
        <v>A2-10-8.5</v>
      </c>
      <c r="G240" s="14">
        <f t="shared" si="25"/>
        <v>10</v>
      </c>
      <c r="H240" s="14">
        <f t="shared" si="26"/>
        <v>8.5</v>
      </c>
      <c r="I240" s="4">
        <f t="shared" si="20"/>
        <v>42.5</v>
      </c>
      <c r="J240" s="2">
        <f t="shared" si="21"/>
        <v>16888750</v>
      </c>
      <c r="K240" s="22">
        <v>1</v>
      </c>
      <c r="N240" t="str">
        <v>A2-11.5-9.5</v>
      </c>
      <c r="O240">
        <v>54.625</v>
      </c>
      <c r="P240" s="19">
        <v>20908188</v>
      </c>
    </row>
    <row r="241" spans="5:16" x14ac:dyDescent="0.25">
      <c r="E241" s="1">
        <f t="shared" si="18"/>
        <v>235</v>
      </c>
      <c r="F241" s="10" t="str">
        <f t="shared" si="24"/>
        <v>A2-10-9</v>
      </c>
      <c r="G241" s="14">
        <f t="shared" si="25"/>
        <v>10</v>
      </c>
      <c r="H241" s="14">
        <f t="shared" si="26"/>
        <v>9</v>
      </c>
      <c r="I241" s="4">
        <f t="shared" si="20"/>
        <v>45</v>
      </c>
      <c r="J241" s="2">
        <f t="shared" si="21"/>
        <v>17717500</v>
      </c>
      <c r="K241" s="22">
        <v>1</v>
      </c>
      <c r="N241" t="str">
        <v>A2-11.5-10</v>
      </c>
      <c r="O241">
        <v>57.5</v>
      </c>
      <c r="P241" s="19">
        <v>21861250</v>
      </c>
    </row>
    <row r="242" spans="5:16" x14ac:dyDescent="0.25">
      <c r="E242" s="1">
        <f t="shared" si="18"/>
        <v>236</v>
      </c>
      <c r="F242" s="10" t="str">
        <f>$C$4&amp;"-"&amp;G242&amp;"-"&amp;H242</f>
        <v>A2-10-9.5</v>
      </c>
      <c r="G242" s="14">
        <f>$G$3+ROUNDDOWN($E241/($I$4+1),0)*0.5</f>
        <v>10</v>
      </c>
      <c r="H242" s="14">
        <f>IF(MOD(E242-1,$I$4+1)=0,$H$3,H241+0.5)</f>
        <v>9.5</v>
      </c>
      <c r="I242" s="4">
        <f t="shared" si="20"/>
        <v>47.5</v>
      </c>
      <c r="J242" s="2">
        <f t="shared" si="21"/>
        <v>18546250</v>
      </c>
      <c r="K242" s="22">
        <v>1</v>
      </c>
      <c r="N242" t="str">
        <v>A2-11.5-10.5</v>
      </c>
      <c r="O242">
        <v>60.375</v>
      </c>
      <c r="P242" s="19">
        <v>22814313</v>
      </c>
    </row>
    <row r="243" spans="5:16" x14ac:dyDescent="0.25">
      <c r="E243" s="1">
        <f t="shared" si="18"/>
        <v>237</v>
      </c>
      <c r="F243" s="10" t="str">
        <f t="shared" ref="F243:F257" si="27">$C$4&amp;"-"&amp;G243&amp;"-"&amp;H243</f>
        <v>A2-10-10</v>
      </c>
      <c r="G243" s="14">
        <f t="shared" ref="G243:G257" si="28">$G$3+ROUNDDOWN($E242/($I$4+1),0)*0.5</f>
        <v>10</v>
      </c>
      <c r="H243" s="14">
        <f t="shared" ref="H243:H257" si="29">IF(MOD(E243-1,$I$4+1)=0,$H$3,H242+0.5)</f>
        <v>10</v>
      </c>
      <c r="I243" s="4">
        <f t="shared" si="20"/>
        <v>50</v>
      </c>
      <c r="J243" s="2">
        <f t="shared" si="21"/>
        <v>19375000</v>
      </c>
      <c r="K243" s="22">
        <v>1</v>
      </c>
      <c r="N243" t="str">
        <v>A2-11.5-11</v>
      </c>
      <c r="O243">
        <v>63.25</v>
      </c>
      <c r="P243" s="19">
        <v>23767375</v>
      </c>
    </row>
    <row r="244" spans="5:16" x14ac:dyDescent="0.25">
      <c r="E244" s="1">
        <f t="shared" si="18"/>
        <v>238</v>
      </c>
      <c r="F244" s="10" t="str">
        <f t="shared" si="27"/>
        <v>A2-10-10.5</v>
      </c>
      <c r="G244" s="14">
        <f t="shared" si="28"/>
        <v>10</v>
      </c>
      <c r="H244" s="14">
        <f t="shared" si="29"/>
        <v>10.5</v>
      </c>
      <c r="I244" s="4">
        <f t="shared" si="20"/>
        <v>52.5</v>
      </c>
      <c r="J244" s="2">
        <f t="shared" si="21"/>
        <v>20203750</v>
      </c>
      <c r="K244" s="22">
        <v>1</v>
      </c>
      <c r="P244" s="19"/>
    </row>
    <row r="245" spans="5:16" x14ac:dyDescent="0.25">
      <c r="E245" s="1">
        <f t="shared" si="18"/>
        <v>239</v>
      </c>
      <c r="F245" s="10" t="str">
        <f t="shared" si="27"/>
        <v>A2-10-11</v>
      </c>
      <c r="G245" s="14">
        <f t="shared" si="28"/>
        <v>10</v>
      </c>
      <c r="H245" s="14">
        <f t="shared" si="29"/>
        <v>11</v>
      </c>
      <c r="I245" s="4">
        <f t="shared" si="20"/>
        <v>55</v>
      </c>
      <c r="J245" s="2">
        <f t="shared" si="21"/>
        <v>21032500</v>
      </c>
      <c r="K245" s="22">
        <v>1</v>
      </c>
      <c r="P245" s="19"/>
    </row>
    <row r="246" spans="5:16" x14ac:dyDescent="0.25">
      <c r="E246" s="1">
        <f t="shared" si="18"/>
        <v>240</v>
      </c>
      <c r="F246" s="10" t="str">
        <f t="shared" si="27"/>
        <v>A2-10-11.5</v>
      </c>
      <c r="G246" s="14">
        <f t="shared" si="28"/>
        <v>10</v>
      </c>
      <c r="H246" s="14">
        <f t="shared" si="29"/>
        <v>11.5</v>
      </c>
      <c r="I246" s="4">
        <f t="shared" si="20"/>
        <v>57.5</v>
      </c>
      <c r="J246" s="2">
        <f t="shared" si="21"/>
        <v>21861250</v>
      </c>
      <c r="K246" s="22">
        <v>1</v>
      </c>
      <c r="P246" s="19"/>
    </row>
    <row r="247" spans="5:16" x14ac:dyDescent="0.25">
      <c r="E247" s="1">
        <f t="shared" si="18"/>
        <v>241</v>
      </c>
      <c r="F247" s="10" t="str">
        <f t="shared" si="27"/>
        <v>A2-10-12</v>
      </c>
      <c r="G247" s="14">
        <f t="shared" si="28"/>
        <v>10</v>
      </c>
      <c r="H247" s="14">
        <f t="shared" si="29"/>
        <v>12</v>
      </c>
      <c r="I247" s="4">
        <f t="shared" si="20"/>
        <v>60</v>
      </c>
      <c r="J247" s="2">
        <f t="shared" si="21"/>
        <v>22690000</v>
      </c>
      <c r="K247" s="22">
        <v>1</v>
      </c>
      <c r="P247" s="19"/>
    </row>
    <row r="248" spans="5:16" x14ac:dyDescent="0.25">
      <c r="E248" s="1">
        <f t="shared" si="18"/>
        <v>242</v>
      </c>
      <c r="F248" s="10" t="str">
        <f t="shared" si="27"/>
        <v>A2-10-12.5</v>
      </c>
      <c r="G248" s="14">
        <f t="shared" si="28"/>
        <v>10</v>
      </c>
      <c r="H248" s="14">
        <f t="shared" si="29"/>
        <v>12.5</v>
      </c>
      <c r="I248" s="4">
        <f t="shared" si="20"/>
        <v>62.5</v>
      </c>
      <c r="J248" s="2">
        <f t="shared" si="21"/>
        <v>23518750</v>
      </c>
      <c r="K248" s="22">
        <v>1</v>
      </c>
      <c r="P248" s="19"/>
    </row>
    <row r="249" spans="5:16" x14ac:dyDescent="0.25">
      <c r="E249" s="1">
        <f t="shared" si="18"/>
        <v>243</v>
      </c>
      <c r="F249" s="10" t="str">
        <f t="shared" si="27"/>
        <v>A2-10-13</v>
      </c>
      <c r="G249" s="14">
        <f t="shared" si="28"/>
        <v>10</v>
      </c>
      <c r="H249" s="14">
        <f t="shared" si="29"/>
        <v>13</v>
      </c>
      <c r="I249" s="4">
        <f t="shared" si="20"/>
        <v>65</v>
      </c>
      <c r="J249" s="2">
        <f t="shared" si="21"/>
        <v>24347500</v>
      </c>
      <c r="K249" s="22">
        <v>1</v>
      </c>
      <c r="P249" s="19"/>
    </row>
    <row r="250" spans="5:16" x14ac:dyDescent="0.25">
      <c r="E250" s="1">
        <f t="shared" si="18"/>
        <v>244</v>
      </c>
      <c r="F250" s="10" t="str">
        <f t="shared" si="27"/>
        <v>A2-10-13.5</v>
      </c>
      <c r="G250" s="14">
        <f t="shared" si="28"/>
        <v>10</v>
      </c>
      <c r="H250" s="14">
        <f t="shared" si="29"/>
        <v>13.5</v>
      </c>
      <c r="I250" s="4">
        <f t="shared" si="20"/>
        <v>67.5</v>
      </c>
      <c r="J250" s="2">
        <f t="shared" si="21"/>
        <v>25176250</v>
      </c>
      <c r="K250" s="22"/>
      <c r="P250" s="19"/>
    </row>
    <row r="251" spans="5:16" x14ac:dyDescent="0.25">
      <c r="E251" s="1">
        <f t="shared" si="18"/>
        <v>245</v>
      </c>
      <c r="F251" s="10" t="str">
        <f t="shared" si="27"/>
        <v>A2-10-14</v>
      </c>
      <c r="G251" s="14">
        <f t="shared" si="28"/>
        <v>10</v>
      </c>
      <c r="H251" s="14">
        <f t="shared" si="29"/>
        <v>14</v>
      </c>
      <c r="I251" s="4">
        <f t="shared" si="20"/>
        <v>70</v>
      </c>
      <c r="J251" s="2">
        <f t="shared" si="21"/>
        <v>26005000</v>
      </c>
      <c r="K251" s="22"/>
      <c r="P251" s="19"/>
    </row>
    <row r="252" spans="5:16" x14ac:dyDescent="0.25">
      <c r="E252" s="1">
        <f t="shared" si="18"/>
        <v>246</v>
      </c>
      <c r="F252" s="10" t="str">
        <f t="shared" si="27"/>
        <v>A2-10-14.5</v>
      </c>
      <c r="G252" s="14">
        <f t="shared" si="28"/>
        <v>10</v>
      </c>
      <c r="H252" s="14">
        <f t="shared" si="29"/>
        <v>14.5</v>
      </c>
      <c r="I252" s="4">
        <f t="shared" si="20"/>
        <v>72.5</v>
      </c>
      <c r="J252" s="2">
        <f t="shared" si="21"/>
        <v>26833750</v>
      </c>
      <c r="K252" s="22"/>
      <c r="P252" s="19"/>
    </row>
    <row r="253" spans="5:16" x14ac:dyDescent="0.25">
      <c r="E253" s="1">
        <f t="shared" si="18"/>
        <v>247</v>
      </c>
      <c r="F253" s="10" t="str">
        <f t="shared" si="27"/>
        <v>A2-10-15</v>
      </c>
      <c r="G253" s="14">
        <f t="shared" si="28"/>
        <v>10</v>
      </c>
      <c r="H253" s="14">
        <f t="shared" si="29"/>
        <v>15</v>
      </c>
      <c r="I253" s="4">
        <f t="shared" si="20"/>
        <v>75</v>
      </c>
      <c r="J253" s="2">
        <f t="shared" si="21"/>
        <v>27662500</v>
      </c>
      <c r="K253" s="22"/>
      <c r="P253" s="19"/>
    </row>
    <row r="254" spans="5:16" x14ac:dyDescent="0.25">
      <c r="E254" s="1">
        <f t="shared" si="18"/>
        <v>248</v>
      </c>
      <c r="F254" s="10" t="str">
        <f t="shared" si="27"/>
        <v>A2-10-15.5</v>
      </c>
      <c r="G254" s="14">
        <f t="shared" si="28"/>
        <v>10</v>
      </c>
      <c r="H254" s="14">
        <f t="shared" si="29"/>
        <v>15.5</v>
      </c>
      <c r="I254" s="4">
        <f t="shared" si="20"/>
        <v>77.5</v>
      </c>
      <c r="J254" s="2">
        <f t="shared" si="21"/>
        <v>28491250</v>
      </c>
      <c r="K254" s="22"/>
      <c r="P254" s="19"/>
    </row>
    <row r="255" spans="5:16" x14ac:dyDescent="0.25">
      <c r="E255" s="1">
        <f t="shared" si="18"/>
        <v>249</v>
      </c>
      <c r="F255" s="10" t="str">
        <f t="shared" si="27"/>
        <v>A2-10-16</v>
      </c>
      <c r="G255" s="14">
        <f t="shared" si="28"/>
        <v>10</v>
      </c>
      <c r="H255" s="14">
        <f t="shared" si="29"/>
        <v>16</v>
      </c>
      <c r="I255" s="4">
        <f t="shared" si="20"/>
        <v>80</v>
      </c>
      <c r="J255" s="2">
        <f t="shared" si="21"/>
        <v>29320000</v>
      </c>
      <c r="K255" s="22"/>
      <c r="P255" s="19"/>
    </row>
    <row r="256" spans="5:16" x14ac:dyDescent="0.25">
      <c r="E256" s="1">
        <f t="shared" si="18"/>
        <v>250</v>
      </c>
      <c r="F256" s="10" t="str">
        <f t="shared" si="27"/>
        <v>A2-10-16.5</v>
      </c>
      <c r="G256" s="14">
        <f t="shared" si="28"/>
        <v>10</v>
      </c>
      <c r="H256" s="14">
        <f t="shared" si="29"/>
        <v>16.5</v>
      </c>
      <c r="I256" s="4">
        <f t="shared" si="20"/>
        <v>82.5</v>
      </c>
      <c r="J256" s="2">
        <f t="shared" si="21"/>
        <v>30148750</v>
      </c>
      <c r="K256" s="22"/>
      <c r="P256" s="19"/>
    </row>
    <row r="257" spans="5:16" x14ac:dyDescent="0.25">
      <c r="E257" s="1">
        <f t="shared" si="18"/>
        <v>251</v>
      </c>
      <c r="F257" s="10" t="str">
        <f t="shared" si="27"/>
        <v>A2-10-17</v>
      </c>
      <c r="G257" s="14">
        <f t="shared" si="28"/>
        <v>10</v>
      </c>
      <c r="H257" s="14">
        <f t="shared" si="29"/>
        <v>17</v>
      </c>
      <c r="I257" s="4">
        <f t="shared" si="20"/>
        <v>85</v>
      </c>
      <c r="J257" s="2">
        <f t="shared" si="21"/>
        <v>30977500</v>
      </c>
      <c r="K257" s="22"/>
      <c r="P257" s="19"/>
    </row>
    <row r="258" spans="5:16" x14ac:dyDescent="0.25">
      <c r="E258" s="1">
        <f t="shared" si="18"/>
        <v>252</v>
      </c>
      <c r="F258" s="10" t="str">
        <f>$C$4&amp;"-"&amp;G258&amp;"-"&amp;H258</f>
        <v>A2-10-17.5</v>
      </c>
      <c r="G258" s="14">
        <f>$G$3+ROUNDDOWN($E257/($I$4+1),0)*0.5</f>
        <v>10</v>
      </c>
      <c r="H258" s="14">
        <f>IF(MOD(E258-1,$I$4+1)=0,$H$3,H257+0.5)</f>
        <v>17.5</v>
      </c>
      <c r="I258" s="4">
        <f t="shared" si="20"/>
        <v>87.5</v>
      </c>
      <c r="J258" s="2">
        <f t="shared" si="21"/>
        <v>31806250</v>
      </c>
      <c r="K258" s="22"/>
      <c r="P258" s="19"/>
    </row>
    <row r="259" spans="5:16" x14ac:dyDescent="0.25">
      <c r="E259" s="1">
        <f t="shared" si="18"/>
        <v>253</v>
      </c>
      <c r="F259" s="10" t="str">
        <f t="shared" ref="F259:F272" si="30">$C$4&amp;"-"&amp;G259&amp;"-"&amp;H259</f>
        <v>A2-10-18</v>
      </c>
      <c r="G259" s="14">
        <f t="shared" ref="G259:G272" si="31">$G$3+ROUNDDOWN($E258/($I$4+1),0)*0.5</f>
        <v>10</v>
      </c>
      <c r="H259" s="14">
        <f t="shared" ref="H259:H272" si="32">IF(MOD(E259-1,$I$4+1)=0,$H$3,H258+0.5)</f>
        <v>18</v>
      </c>
      <c r="I259" s="4">
        <f t="shared" si="20"/>
        <v>90</v>
      </c>
      <c r="J259" s="2">
        <f t="shared" si="21"/>
        <v>32635000</v>
      </c>
      <c r="K259" s="22"/>
      <c r="P259" s="19"/>
    </row>
    <row r="260" spans="5:16" x14ac:dyDescent="0.25">
      <c r="E260" s="1">
        <f t="shared" si="18"/>
        <v>254</v>
      </c>
      <c r="F260" s="10" t="str">
        <f t="shared" si="30"/>
        <v>A2-10.5-7</v>
      </c>
      <c r="G260" s="14">
        <f t="shared" si="31"/>
        <v>10.5</v>
      </c>
      <c r="H260" s="14">
        <f t="shared" si="32"/>
        <v>7</v>
      </c>
      <c r="I260" s="4">
        <f t="shared" si="20"/>
        <v>36.75</v>
      </c>
      <c r="J260" s="2">
        <f t="shared" si="21"/>
        <v>14982625</v>
      </c>
      <c r="K260" s="22">
        <v>1</v>
      </c>
      <c r="P260" s="19"/>
    </row>
    <row r="261" spans="5:16" x14ac:dyDescent="0.25">
      <c r="E261" s="1">
        <f t="shared" si="18"/>
        <v>255</v>
      </c>
      <c r="F261" s="10" t="str">
        <f t="shared" si="30"/>
        <v>A2-10.5-7.5</v>
      </c>
      <c r="G261" s="14">
        <f t="shared" si="31"/>
        <v>10.5</v>
      </c>
      <c r="H261" s="14">
        <f t="shared" si="32"/>
        <v>7.5</v>
      </c>
      <c r="I261" s="4">
        <f t="shared" si="20"/>
        <v>39.375</v>
      </c>
      <c r="J261" s="2">
        <f t="shared" si="21"/>
        <v>15852813</v>
      </c>
      <c r="K261" s="22">
        <v>1</v>
      </c>
      <c r="P261" s="19"/>
    </row>
    <row r="262" spans="5:16" x14ac:dyDescent="0.25">
      <c r="E262" s="1">
        <f t="shared" si="18"/>
        <v>256</v>
      </c>
      <c r="F262" s="10" t="str">
        <f t="shared" si="30"/>
        <v>A2-10.5-8</v>
      </c>
      <c r="G262" s="14">
        <f t="shared" si="31"/>
        <v>10.5</v>
      </c>
      <c r="H262" s="14">
        <f t="shared" si="32"/>
        <v>8</v>
      </c>
      <c r="I262" s="4">
        <f t="shared" si="20"/>
        <v>42</v>
      </c>
      <c r="J262" s="2">
        <f t="shared" si="21"/>
        <v>16723000</v>
      </c>
      <c r="K262" s="22">
        <v>1</v>
      </c>
      <c r="P262" s="19"/>
    </row>
    <row r="263" spans="5:16" x14ac:dyDescent="0.25">
      <c r="E263" s="1">
        <f t="shared" ref="E263:E326" si="33">ROW()-6</f>
        <v>257</v>
      </c>
      <c r="F263" s="10" t="str">
        <f t="shared" si="30"/>
        <v>A2-10.5-8.5</v>
      </c>
      <c r="G263" s="14">
        <f t="shared" si="31"/>
        <v>10.5</v>
      </c>
      <c r="H263" s="14">
        <f t="shared" si="32"/>
        <v>8.5</v>
      </c>
      <c r="I263" s="4">
        <f t="shared" ref="I263:I326" si="34">SUM((G263*H263)/4)*2</f>
        <v>44.625</v>
      </c>
      <c r="J263" s="2">
        <f t="shared" ref="J263:J326" si="35">ROUND(SUM(I263*$C$6,$C$5),0)</f>
        <v>17593188</v>
      </c>
      <c r="K263" s="22">
        <v>1</v>
      </c>
      <c r="P263" s="19"/>
    </row>
    <row r="264" spans="5:16" x14ac:dyDescent="0.25">
      <c r="E264" s="1">
        <f t="shared" si="33"/>
        <v>258</v>
      </c>
      <c r="F264" s="10" t="str">
        <f t="shared" si="30"/>
        <v>A2-10.5-9</v>
      </c>
      <c r="G264" s="14">
        <f t="shared" si="31"/>
        <v>10.5</v>
      </c>
      <c r="H264" s="14">
        <f t="shared" si="32"/>
        <v>9</v>
      </c>
      <c r="I264" s="4">
        <f t="shared" si="34"/>
        <v>47.25</v>
      </c>
      <c r="J264" s="2">
        <f t="shared" si="35"/>
        <v>18463375</v>
      </c>
      <c r="K264" s="22">
        <v>1</v>
      </c>
      <c r="P264" s="19"/>
    </row>
    <row r="265" spans="5:16" x14ac:dyDescent="0.25">
      <c r="E265" s="1">
        <f t="shared" si="33"/>
        <v>259</v>
      </c>
      <c r="F265" s="10" t="str">
        <f t="shared" si="30"/>
        <v>A2-10.5-9.5</v>
      </c>
      <c r="G265" s="14">
        <f t="shared" si="31"/>
        <v>10.5</v>
      </c>
      <c r="H265" s="14">
        <f t="shared" si="32"/>
        <v>9.5</v>
      </c>
      <c r="I265" s="4">
        <f t="shared" si="34"/>
        <v>49.875</v>
      </c>
      <c r="J265" s="2">
        <f t="shared" si="35"/>
        <v>19333563</v>
      </c>
      <c r="K265" s="22">
        <v>1</v>
      </c>
      <c r="P265" s="19"/>
    </row>
    <row r="266" spans="5:16" x14ac:dyDescent="0.25">
      <c r="E266" s="1">
        <f t="shared" si="33"/>
        <v>260</v>
      </c>
      <c r="F266" s="10" t="str">
        <f t="shared" si="30"/>
        <v>A2-10.5-10</v>
      </c>
      <c r="G266" s="14">
        <f t="shared" si="31"/>
        <v>10.5</v>
      </c>
      <c r="H266" s="14">
        <f t="shared" si="32"/>
        <v>10</v>
      </c>
      <c r="I266" s="4">
        <f t="shared" si="34"/>
        <v>52.5</v>
      </c>
      <c r="J266" s="2">
        <f t="shared" si="35"/>
        <v>20203750</v>
      </c>
      <c r="K266" s="22">
        <v>1</v>
      </c>
      <c r="P266" s="19"/>
    </row>
    <row r="267" spans="5:16" x14ac:dyDescent="0.25">
      <c r="E267" s="1">
        <f t="shared" si="33"/>
        <v>261</v>
      </c>
      <c r="F267" s="10" t="str">
        <f t="shared" si="30"/>
        <v>A2-10.5-10.5</v>
      </c>
      <c r="G267" s="14">
        <f t="shared" si="31"/>
        <v>10.5</v>
      </c>
      <c r="H267" s="14">
        <f t="shared" si="32"/>
        <v>10.5</v>
      </c>
      <c r="I267" s="4">
        <f t="shared" si="34"/>
        <v>55.125</v>
      </c>
      <c r="J267" s="2">
        <f t="shared" si="35"/>
        <v>21073938</v>
      </c>
      <c r="K267" s="22">
        <v>1</v>
      </c>
      <c r="P267" s="19"/>
    </row>
    <row r="268" spans="5:16" x14ac:dyDescent="0.25">
      <c r="E268" s="1">
        <f t="shared" si="33"/>
        <v>262</v>
      </c>
      <c r="F268" s="10" t="str">
        <f t="shared" si="30"/>
        <v>A2-10.5-11</v>
      </c>
      <c r="G268" s="14">
        <f t="shared" si="31"/>
        <v>10.5</v>
      </c>
      <c r="H268" s="14">
        <f t="shared" si="32"/>
        <v>11</v>
      </c>
      <c r="I268" s="4">
        <f t="shared" si="34"/>
        <v>57.75</v>
      </c>
      <c r="J268" s="2">
        <f t="shared" si="35"/>
        <v>21944125</v>
      </c>
      <c r="K268" s="22">
        <v>1</v>
      </c>
      <c r="P268" s="19"/>
    </row>
    <row r="269" spans="5:16" x14ac:dyDescent="0.25">
      <c r="E269" s="1">
        <f t="shared" si="33"/>
        <v>263</v>
      </c>
      <c r="F269" s="10" t="str">
        <f t="shared" si="30"/>
        <v>A2-10.5-11.5</v>
      </c>
      <c r="G269" s="14">
        <f t="shared" si="31"/>
        <v>10.5</v>
      </c>
      <c r="H269" s="14">
        <f t="shared" si="32"/>
        <v>11.5</v>
      </c>
      <c r="I269" s="4">
        <f t="shared" si="34"/>
        <v>60.375</v>
      </c>
      <c r="J269" s="2">
        <f t="shared" si="35"/>
        <v>22814313</v>
      </c>
      <c r="K269" s="22">
        <v>1</v>
      </c>
      <c r="P269" s="19"/>
    </row>
    <row r="270" spans="5:16" x14ac:dyDescent="0.25">
      <c r="E270" s="1">
        <f t="shared" si="33"/>
        <v>264</v>
      </c>
      <c r="F270" s="10" t="str">
        <f t="shared" si="30"/>
        <v>A2-10.5-12</v>
      </c>
      <c r="G270" s="14">
        <f t="shared" si="31"/>
        <v>10.5</v>
      </c>
      <c r="H270" s="14">
        <f t="shared" si="32"/>
        <v>12</v>
      </c>
      <c r="I270" s="4">
        <f t="shared" si="34"/>
        <v>63</v>
      </c>
      <c r="J270" s="2">
        <f t="shared" si="35"/>
        <v>23684500</v>
      </c>
      <c r="K270" s="22">
        <v>1</v>
      </c>
      <c r="P270" s="19"/>
    </row>
    <row r="271" spans="5:16" x14ac:dyDescent="0.25">
      <c r="E271" s="1">
        <f t="shared" si="33"/>
        <v>265</v>
      </c>
      <c r="F271" s="10" t="str">
        <f t="shared" si="30"/>
        <v>A2-10.5-12.5</v>
      </c>
      <c r="G271" s="14">
        <f t="shared" si="31"/>
        <v>10.5</v>
      </c>
      <c r="H271" s="14">
        <f t="shared" si="32"/>
        <v>12.5</v>
      </c>
      <c r="I271" s="4">
        <f t="shared" si="34"/>
        <v>65.625</v>
      </c>
      <c r="J271" s="2">
        <f t="shared" si="35"/>
        <v>24554688</v>
      </c>
      <c r="K271" s="22">
        <v>1</v>
      </c>
      <c r="P271" s="19"/>
    </row>
    <row r="272" spans="5:16" x14ac:dyDescent="0.25">
      <c r="E272" s="1">
        <f t="shared" si="33"/>
        <v>266</v>
      </c>
      <c r="F272" s="10" t="str">
        <f t="shared" si="30"/>
        <v>A2-10.5-13</v>
      </c>
      <c r="G272" s="14">
        <f t="shared" si="31"/>
        <v>10.5</v>
      </c>
      <c r="H272" s="14">
        <f t="shared" si="32"/>
        <v>13</v>
      </c>
      <c r="I272" s="4">
        <f t="shared" si="34"/>
        <v>68.25</v>
      </c>
      <c r="J272" s="2">
        <f t="shared" si="35"/>
        <v>25424875</v>
      </c>
      <c r="K272" s="22"/>
      <c r="P272" s="19"/>
    </row>
    <row r="273" spans="5:16" x14ac:dyDescent="0.25">
      <c r="E273" s="1">
        <f t="shared" si="33"/>
        <v>267</v>
      </c>
      <c r="F273" s="10" t="str">
        <f t="shared" ref="F273:F320" si="36">$C$4&amp;"-"&amp;G273&amp;"-"&amp;H273</f>
        <v>A2-10.5-13.5</v>
      </c>
      <c r="G273" s="14">
        <f t="shared" ref="G273:G320" si="37">$G$3+ROUNDDOWN($E272/($I$4+1),0)*0.5</f>
        <v>10.5</v>
      </c>
      <c r="H273" s="14">
        <f t="shared" ref="H273:H320" si="38">IF(MOD(E273-1,$I$4+1)=0,$H$3,H272+0.5)</f>
        <v>13.5</v>
      </c>
      <c r="I273" s="4">
        <f t="shared" si="34"/>
        <v>70.875</v>
      </c>
      <c r="J273" s="2">
        <f t="shared" si="35"/>
        <v>26295063</v>
      </c>
      <c r="K273" s="22"/>
      <c r="P273" s="19"/>
    </row>
    <row r="274" spans="5:16" x14ac:dyDescent="0.25">
      <c r="E274" s="1">
        <f t="shared" si="33"/>
        <v>268</v>
      </c>
      <c r="F274" s="10" t="str">
        <f t="shared" si="36"/>
        <v>A2-10.5-14</v>
      </c>
      <c r="G274" s="14">
        <f t="shared" si="37"/>
        <v>10.5</v>
      </c>
      <c r="H274" s="14">
        <f t="shared" si="38"/>
        <v>14</v>
      </c>
      <c r="I274" s="4">
        <f t="shared" si="34"/>
        <v>73.5</v>
      </c>
      <c r="J274" s="2">
        <f t="shared" si="35"/>
        <v>27165250</v>
      </c>
      <c r="K274" s="22"/>
      <c r="P274" s="19"/>
    </row>
    <row r="275" spans="5:16" x14ac:dyDescent="0.25">
      <c r="E275" s="1">
        <f t="shared" si="33"/>
        <v>269</v>
      </c>
      <c r="F275" s="10" t="str">
        <f t="shared" si="36"/>
        <v>A2-10.5-14.5</v>
      </c>
      <c r="G275" s="14">
        <f t="shared" si="37"/>
        <v>10.5</v>
      </c>
      <c r="H275" s="14">
        <f t="shared" si="38"/>
        <v>14.5</v>
      </c>
      <c r="I275" s="4">
        <f t="shared" si="34"/>
        <v>76.125</v>
      </c>
      <c r="J275" s="2">
        <f t="shared" si="35"/>
        <v>28035438</v>
      </c>
      <c r="K275" s="22"/>
      <c r="P275" s="19"/>
    </row>
    <row r="276" spans="5:16" x14ac:dyDescent="0.25">
      <c r="E276" s="1">
        <f t="shared" si="33"/>
        <v>270</v>
      </c>
      <c r="F276" s="10" t="str">
        <f t="shared" si="36"/>
        <v>A2-10.5-15</v>
      </c>
      <c r="G276" s="14">
        <f t="shared" si="37"/>
        <v>10.5</v>
      </c>
      <c r="H276" s="14">
        <f t="shared" si="38"/>
        <v>15</v>
      </c>
      <c r="I276" s="4">
        <f t="shared" si="34"/>
        <v>78.75</v>
      </c>
      <c r="J276" s="2">
        <f t="shared" si="35"/>
        <v>28905625</v>
      </c>
      <c r="K276" s="22"/>
      <c r="P276" s="19"/>
    </row>
    <row r="277" spans="5:16" x14ac:dyDescent="0.25">
      <c r="E277" s="1">
        <f t="shared" si="33"/>
        <v>271</v>
      </c>
      <c r="F277" s="10" t="str">
        <f t="shared" si="36"/>
        <v>A2-10.5-15.5</v>
      </c>
      <c r="G277" s="14">
        <f t="shared" si="37"/>
        <v>10.5</v>
      </c>
      <c r="H277" s="14">
        <f t="shared" si="38"/>
        <v>15.5</v>
      </c>
      <c r="I277" s="4">
        <f t="shared" si="34"/>
        <v>81.375</v>
      </c>
      <c r="J277" s="2">
        <f t="shared" si="35"/>
        <v>29775813</v>
      </c>
      <c r="K277" s="22"/>
      <c r="P277" s="19"/>
    </row>
    <row r="278" spans="5:16" x14ac:dyDescent="0.25">
      <c r="E278" s="1">
        <f t="shared" si="33"/>
        <v>272</v>
      </c>
      <c r="F278" s="10" t="str">
        <f t="shared" si="36"/>
        <v>A2-10.5-16</v>
      </c>
      <c r="G278" s="14">
        <f t="shared" si="37"/>
        <v>10.5</v>
      </c>
      <c r="H278" s="14">
        <f t="shared" si="38"/>
        <v>16</v>
      </c>
      <c r="I278" s="4">
        <f t="shared" si="34"/>
        <v>84</v>
      </c>
      <c r="J278" s="2">
        <f t="shared" si="35"/>
        <v>30646000</v>
      </c>
      <c r="K278" s="22"/>
      <c r="P278" s="19"/>
    </row>
    <row r="279" spans="5:16" x14ac:dyDescent="0.25">
      <c r="E279" s="1">
        <f t="shared" si="33"/>
        <v>273</v>
      </c>
      <c r="F279" s="10" t="str">
        <f t="shared" si="36"/>
        <v>A2-10.5-16.5</v>
      </c>
      <c r="G279" s="14">
        <f t="shared" si="37"/>
        <v>10.5</v>
      </c>
      <c r="H279" s="14">
        <f t="shared" si="38"/>
        <v>16.5</v>
      </c>
      <c r="I279" s="4">
        <f t="shared" si="34"/>
        <v>86.625</v>
      </c>
      <c r="J279" s="2">
        <f t="shared" si="35"/>
        <v>31516188</v>
      </c>
      <c r="K279" s="22"/>
      <c r="P279" s="19"/>
    </row>
    <row r="280" spans="5:16" x14ac:dyDescent="0.25">
      <c r="E280" s="1">
        <f t="shared" si="33"/>
        <v>274</v>
      </c>
      <c r="F280" s="10" t="str">
        <f t="shared" si="36"/>
        <v>A2-10.5-17</v>
      </c>
      <c r="G280" s="14">
        <f t="shared" si="37"/>
        <v>10.5</v>
      </c>
      <c r="H280" s="14">
        <f t="shared" si="38"/>
        <v>17</v>
      </c>
      <c r="I280" s="4">
        <f t="shared" si="34"/>
        <v>89.25</v>
      </c>
      <c r="J280" s="2">
        <f t="shared" si="35"/>
        <v>32386375</v>
      </c>
      <c r="K280" s="22"/>
      <c r="P280" s="19"/>
    </row>
    <row r="281" spans="5:16" x14ac:dyDescent="0.25">
      <c r="E281" s="1">
        <f t="shared" si="33"/>
        <v>275</v>
      </c>
      <c r="F281" s="10" t="str">
        <f t="shared" si="36"/>
        <v>A2-10.5-17.5</v>
      </c>
      <c r="G281" s="14">
        <f t="shared" si="37"/>
        <v>10.5</v>
      </c>
      <c r="H281" s="14">
        <f t="shared" si="38"/>
        <v>17.5</v>
      </c>
      <c r="I281" s="4">
        <f t="shared" si="34"/>
        <v>91.875</v>
      </c>
      <c r="J281" s="2">
        <f t="shared" si="35"/>
        <v>33256563</v>
      </c>
      <c r="K281" s="22"/>
      <c r="P281" s="19"/>
    </row>
    <row r="282" spans="5:16" x14ac:dyDescent="0.25">
      <c r="E282" s="1">
        <f t="shared" si="33"/>
        <v>276</v>
      </c>
      <c r="F282" s="10" t="str">
        <f t="shared" si="36"/>
        <v>A2-10.5-18</v>
      </c>
      <c r="G282" s="14">
        <f t="shared" si="37"/>
        <v>10.5</v>
      </c>
      <c r="H282" s="14">
        <f t="shared" si="38"/>
        <v>18</v>
      </c>
      <c r="I282" s="4">
        <f t="shared" si="34"/>
        <v>94.5</v>
      </c>
      <c r="J282" s="2">
        <f t="shared" si="35"/>
        <v>34126750</v>
      </c>
      <c r="K282" s="22"/>
      <c r="P282" s="19"/>
    </row>
    <row r="283" spans="5:16" x14ac:dyDescent="0.25">
      <c r="E283" s="1">
        <f t="shared" si="33"/>
        <v>277</v>
      </c>
      <c r="F283" s="10" t="str">
        <f t="shared" si="36"/>
        <v>A2-11-7</v>
      </c>
      <c r="G283" s="14">
        <f t="shared" si="37"/>
        <v>11</v>
      </c>
      <c r="H283" s="14">
        <f t="shared" si="38"/>
        <v>7</v>
      </c>
      <c r="I283" s="4">
        <f t="shared" si="34"/>
        <v>38.5</v>
      </c>
      <c r="J283" s="2">
        <f t="shared" si="35"/>
        <v>15562750</v>
      </c>
      <c r="K283" s="22">
        <v>1</v>
      </c>
      <c r="P283" s="19"/>
    </row>
    <row r="284" spans="5:16" x14ac:dyDescent="0.25">
      <c r="E284" s="1">
        <f t="shared" si="33"/>
        <v>278</v>
      </c>
      <c r="F284" s="10" t="str">
        <f t="shared" si="36"/>
        <v>A2-11-7.5</v>
      </c>
      <c r="G284" s="14">
        <f t="shared" si="37"/>
        <v>11</v>
      </c>
      <c r="H284" s="14">
        <f t="shared" si="38"/>
        <v>7.5</v>
      </c>
      <c r="I284" s="4">
        <f t="shared" si="34"/>
        <v>41.25</v>
      </c>
      <c r="J284" s="2">
        <f t="shared" si="35"/>
        <v>16474375</v>
      </c>
      <c r="K284" s="22">
        <v>1</v>
      </c>
      <c r="P284" s="19"/>
    </row>
    <row r="285" spans="5:16" x14ac:dyDescent="0.25">
      <c r="E285" s="1">
        <f t="shared" si="33"/>
        <v>279</v>
      </c>
      <c r="F285" s="10" t="str">
        <f t="shared" si="36"/>
        <v>A2-11-8</v>
      </c>
      <c r="G285" s="14">
        <f t="shared" si="37"/>
        <v>11</v>
      </c>
      <c r="H285" s="14">
        <f t="shared" si="38"/>
        <v>8</v>
      </c>
      <c r="I285" s="4">
        <f t="shared" si="34"/>
        <v>44</v>
      </c>
      <c r="J285" s="2">
        <f t="shared" si="35"/>
        <v>17386000</v>
      </c>
      <c r="K285" s="22">
        <v>1</v>
      </c>
      <c r="P285" s="19"/>
    </row>
    <row r="286" spans="5:16" x14ac:dyDescent="0.25">
      <c r="E286" s="1">
        <f t="shared" si="33"/>
        <v>280</v>
      </c>
      <c r="F286" s="10" t="str">
        <f t="shared" si="36"/>
        <v>A2-11-8.5</v>
      </c>
      <c r="G286" s="14">
        <f t="shared" si="37"/>
        <v>11</v>
      </c>
      <c r="H286" s="14">
        <f t="shared" si="38"/>
        <v>8.5</v>
      </c>
      <c r="I286" s="4">
        <f t="shared" si="34"/>
        <v>46.75</v>
      </c>
      <c r="J286" s="2">
        <f t="shared" si="35"/>
        <v>18297625</v>
      </c>
      <c r="K286" s="22">
        <v>1</v>
      </c>
      <c r="P286" s="19"/>
    </row>
    <row r="287" spans="5:16" x14ac:dyDescent="0.25">
      <c r="E287" s="1">
        <f t="shared" si="33"/>
        <v>281</v>
      </c>
      <c r="F287" s="10" t="str">
        <f t="shared" si="36"/>
        <v>A2-11-9</v>
      </c>
      <c r="G287" s="14">
        <f t="shared" si="37"/>
        <v>11</v>
      </c>
      <c r="H287" s="14">
        <f t="shared" si="38"/>
        <v>9</v>
      </c>
      <c r="I287" s="4">
        <f t="shared" si="34"/>
        <v>49.5</v>
      </c>
      <c r="J287" s="2">
        <f t="shared" si="35"/>
        <v>19209250</v>
      </c>
      <c r="K287" s="22">
        <v>1</v>
      </c>
      <c r="P287" s="19"/>
    </row>
    <row r="288" spans="5:16" x14ac:dyDescent="0.25">
      <c r="E288" s="1">
        <f t="shared" si="33"/>
        <v>282</v>
      </c>
      <c r="F288" s="10" t="str">
        <f t="shared" si="36"/>
        <v>A2-11-9.5</v>
      </c>
      <c r="G288" s="14">
        <f t="shared" si="37"/>
        <v>11</v>
      </c>
      <c r="H288" s="14">
        <f t="shared" si="38"/>
        <v>9.5</v>
      </c>
      <c r="I288" s="4">
        <f t="shared" si="34"/>
        <v>52.25</v>
      </c>
      <c r="J288" s="2">
        <f t="shared" si="35"/>
        <v>20120875</v>
      </c>
      <c r="K288" s="22">
        <v>1</v>
      </c>
      <c r="P288" s="19"/>
    </row>
    <row r="289" spans="5:16" x14ac:dyDescent="0.25">
      <c r="E289" s="1">
        <f t="shared" si="33"/>
        <v>283</v>
      </c>
      <c r="F289" s="10" t="str">
        <f t="shared" si="36"/>
        <v>A2-11-10</v>
      </c>
      <c r="G289" s="14">
        <f t="shared" si="37"/>
        <v>11</v>
      </c>
      <c r="H289" s="14">
        <f t="shared" si="38"/>
        <v>10</v>
      </c>
      <c r="I289" s="4">
        <f t="shared" si="34"/>
        <v>55</v>
      </c>
      <c r="J289" s="2">
        <f t="shared" si="35"/>
        <v>21032500</v>
      </c>
      <c r="K289" s="22">
        <v>1</v>
      </c>
      <c r="P289" s="19"/>
    </row>
    <row r="290" spans="5:16" x14ac:dyDescent="0.25">
      <c r="E290" s="1">
        <f t="shared" si="33"/>
        <v>284</v>
      </c>
      <c r="F290" s="10" t="str">
        <f t="shared" si="36"/>
        <v>A2-11-10.5</v>
      </c>
      <c r="G290" s="14">
        <f t="shared" si="37"/>
        <v>11</v>
      </c>
      <c r="H290" s="14">
        <f t="shared" si="38"/>
        <v>10.5</v>
      </c>
      <c r="I290" s="4">
        <f t="shared" si="34"/>
        <v>57.75</v>
      </c>
      <c r="J290" s="2">
        <f t="shared" si="35"/>
        <v>21944125</v>
      </c>
      <c r="K290" s="22">
        <v>1</v>
      </c>
      <c r="P290" s="19"/>
    </row>
    <row r="291" spans="5:16" x14ac:dyDescent="0.25">
      <c r="E291" s="1">
        <f t="shared" si="33"/>
        <v>285</v>
      </c>
      <c r="F291" s="10" t="str">
        <f t="shared" si="36"/>
        <v>A2-11-11</v>
      </c>
      <c r="G291" s="14">
        <f t="shared" si="37"/>
        <v>11</v>
      </c>
      <c r="H291" s="14">
        <f t="shared" si="38"/>
        <v>11</v>
      </c>
      <c r="I291" s="4">
        <f t="shared" si="34"/>
        <v>60.5</v>
      </c>
      <c r="J291" s="2">
        <f t="shared" si="35"/>
        <v>22855750</v>
      </c>
      <c r="K291" s="22">
        <v>1</v>
      </c>
      <c r="P291" s="19"/>
    </row>
    <row r="292" spans="5:16" x14ac:dyDescent="0.25">
      <c r="E292" s="1">
        <f t="shared" si="33"/>
        <v>286</v>
      </c>
      <c r="F292" s="10" t="str">
        <f t="shared" si="36"/>
        <v>A2-11-11.5</v>
      </c>
      <c r="G292" s="14">
        <f t="shared" si="37"/>
        <v>11</v>
      </c>
      <c r="H292" s="14">
        <f t="shared" si="38"/>
        <v>11.5</v>
      </c>
      <c r="I292" s="4">
        <f t="shared" si="34"/>
        <v>63.25</v>
      </c>
      <c r="J292" s="2">
        <f t="shared" si="35"/>
        <v>23767375</v>
      </c>
      <c r="K292" s="22">
        <v>1</v>
      </c>
      <c r="P292" s="19"/>
    </row>
    <row r="293" spans="5:16" x14ac:dyDescent="0.25">
      <c r="E293" s="1">
        <f t="shared" si="33"/>
        <v>287</v>
      </c>
      <c r="F293" s="10" t="str">
        <f t="shared" si="36"/>
        <v>A2-11-12</v>
      </c>
      <c r="G293" s="14">
        <f t="shared" si="37"/>
        <v>11</v>
      </c>
      <c r="H293" s="14">
        <f t="shared" si="38"/>
        <v>12</v>
      </c>
      <c r="I293" s="4">
        <f t="shared" si="34"/>
        <v>66</v>
      </c>
      <c r="J293" s="2">
        <f t="shared" si="35"/>
        <v>24679000</v>
      </c>
      <c r="K293" s="22"/>
      <c r="P293" s="19"/>
    </row>
    <row r="294" spans="5:16" x14ac:dyDescent="0.25">
      <c r="E294" s="1">
        <f t="shared" si="33"/>
        <v>288</v>
      </c>
      <c r="F294" s="10" t="str">
        <f t="shared" si="36"/>
        <v>A2-11-12.5</v>
      </c>
      <c r="G294" s="14">
        <f t="shared" si="37"/>
        <v>11</v>
      </c>
      <c r="H294" s="14">
        <f t="shared" si="38"/>
        <v>12.5</v>
      </c>
      <c r="I294" s="4">
        <f t="shared" si="34"/>
        <v>68.75</v>
      </c>
      <c r="J294" s="2">
        <f t="shared" si="35"/>
        <v>25590625</v>
      </c>
      <c r="K294" s="22"/>
      <c r="P294" s="19"/>
    </row>
    <row r="295" spans="5:16" x14ac:dyDescent="0.25">
      <c r="E295" s="1">
        <f t="shared" si="33"/>
        <v>289</v>
      </c>
      <c r="F295" s="10" t="str">
        <f t="shared" si="36"/>
        <v>A2-11-13</v>
      </c>
      <c r="G295" s="14">
        <f t="shared" si="37"/>
        <v>11</v>
      </c>
      <c r="H295" s="14">
        <f t="shared" si="38"/>
        <v>13</v>
      </c>
      <c r="I295" s="4">
        <f t="shared" si="34"/>
        <v>71.5</v>
      </c>
      <c r="J295" s="2">
        <f t="shared" si="35"/>
        <v>26502250</v>
      </c>
      <c r="K295" s="22"/>
      <c r="P295" s="19"/>
    </row>
    <row r="296" spans="5:16" x14ac:dyDescent="0.25">
      <c r="E296" s="1">
        <f t="shared" si="33"/>
        <v>290</v>
      </c>
      <c r="F296" s="10" t="str">
        <f t="shared" si="36"/>
        <v>A2-11-13.5</v>
      </c>
      <c r="G296" s="14">
        <f t="shared" si="37"/>
        <v>11</v>
      </c>
      <c r="H296" s="14">
        <f t="shared" si="38"/>
        <v>13.5</v>
      </c>
      <c r="I296" s="4">
        <f t="shared" si="34"/>
        <v>74.25</v>
      </c>
      <c r="J296" s="2">
        <f t="shared" si="35"/>
        <v>27413875</v>
      </c>
      <c r="K296" s="22"/>
      <c r="P296" s="19"/>
    </row>
    <row r="297" spans="5:16" x14ac:dyDescent="0.25">
      <c r="E297" s="1">
        <f t="shared" si="33"/>
        <v>291</v>
      </c>
      <c r="F297" s="10" t="str">
        <f t="shared" si="36"/>
        <v>A2-11-14</v>
      </c>
      <c r="G297" s="14">
        <f t="shared" si="37"/>
        <v>11</v>
      </c>
      <c r="H297" s="14">
        <f t="shared" si="38"/>
        <v>14</v>
      </c>
      <c r="I297" s="4">
        <f t="shared" si="34"/>
        <v>77</v>
      </c>
      <c r="J297" s="2">
        <f t="shared" si="35"/>
        <v>28325500</v>
      </c>
      <c r="K297" s="22"/>
      <c r="P297" s="19"/>
    </row>
    <row r="298" spans="5:16" x14ac:dyDescent="0.25">
      <c r="E298" s="1">
        <f t="shared" si="33"/>
        <v>292</v>
      </c>
      <c r="F298" s="10" t="str">
        <f t="shared" si="36"/>
        <v>A2-11-14.5</v>
      </c>
      <c r="G298" s="14">
        <f t="shared" si="37"/>
        <v>11</v>
      </c>
      <c r="H298" s="14">
        <f t="shared" si="38"/>
        <v>14.5</v>
      </c>
      <c r="I298" s="4">
        <f t="shared" si="34"/>
        <v>79.75</v>
      </c>
      <c r="J298" s="2">
        <f t="shared" si="35"/>
        <v>29237125</v>
      </c>
      <c r="K298" s="22"/>
      <c r="P298" s="19"/>
    </row>
    <row r="299" spans="5:16" x14ac:dyDescent="0.25">
      <c r="E299" s="1">
        <f t="shared" si="33"/>
        <v>293</v>
      </c>
      <c r="F299" s="10" t="str">
        <f t="shared" si="36"/>
        <v>A2-11-15</v>
      </c>
      <c r="G299" s="14">
        <f t="shared" si="37"/>
        <v>11</v>
      </c>
      <c r="H299" s="14">
        <f t="shared" si="38"/>
        <v>15</v>
      </c>
      <c r="I299" s="4">
        <f t="shared" si="34"/>
        <v>82.5</v>
      </c>
      <c r="J299" s="2">
        <f t="shared" si="35"/>
        <v>30148750</v>
      </c>
      <c r="K299" s="22"/>
      <c r="P299" s="19"/>
    </row>
    <row r="300" spans="5:16" x14ac:dyDescent="0.25">
      <c r="E300" s="1">
        <f t="shared" si="33"/>
        <v>294</v>
      </c>
      <c r="F300" s="10" t="str">
        <f t="shared" si="36"/>
        <v>A2-11-15.5</v>
      </c>
      <c r="G300" s="14">
        <f t="shared" si="37"/>
        <v>11</v>
      </c>
      <c r="H300" s="14">
        <f t="shared" si="38"/>
        <v>15.5</v>
      </c>
      <c r="I300" s="4">
        <f t="shared" si="34"/>
        <v>85.25</v>
      </c>
      <c r="J300" s="2">
        <f t="shared" si="35"/>
        <v>31060375</v>
      </c>
      <c r="K300" s="22"/>
      <c r="P300" s="19"/>
    </row>
    <row r="301" spans="5:16" x14ac:dyDescent="0.25">
      <c r="E301" s="1">
        <f t="shared" si="33"/>
        <v>295</v>
      </c>
      <c r="F301" s="10" t="str">
        <f t="shared" si="36"/>
        <v>A2-11-16</v>
      </c>
      <c r="G301" s="14">
        <f t="shared" si="37"/>
        <v>11</v>
      </c>
      <c r="H301" s="14">
        <f t="shared" si="38"/>
        <v>16</v>
      </c>
      <c r="I301" s="4">
        <f t="shared" si="34"/>
        <v>88</v>
      </c>
      <c r="J301" s="2">
        <f t="shared" si="35"/>
        <v>31972000</v>
      </c>
      <c r="K301" s="22"/>
      <c r="P301" s="19"/>
    </row>
    <row r="302" spans="5:16" x14ac:dyDescent="0.25">
      <c r="E302" s="1">
        <f t="shared" si="33"/>
        <v>296</v>
      </c>
      <c r="F302" s="10" t="str">
        <f t="shared" si="36"/>
        <v>A2-11-16.5</v>
      </c>
      <c r="G302" s="14">
        <f t="shared" si="37"/>
        <v>11</v>
      </c>
      <c r="H302" s="14">
        <f t="shared" si="38"/>
        <v>16.5</v>
      </c>
      <c r="I302" s="4">
        <f t="shared" si="34"/>
        <v>90.75</v>
      </c>
      <c r="J302" s="2">
        <f t="shared" si="35"/>
        <v>32883625</v>
      </c>
      <c r="K302" s="22"/>
      <c r="P302" s="19"/>
    </row>
    <row r="303" spans="5:16" x14ac:dyDescent="0.25">
      <c r="E303" s="1">
        <f t="shared" si="33"/>
        <v>297</v>
      </c>
      <c r="F303" s="10" t="str">
        <f t="shared" si="36"/>
        <v>A2-11-17</v>
      </c>
      <c r="G303" s="14">
        <f t="shared" si="37"/>
        <v>11</v>
      </c>
      <c r="H303" s="14">
        <f t="shared" si="38"/>
        <v>17</v>
      </c>
      <c r="I303" s="4">
        <f t="shared" si="34"/>
        <v>93.5</v>
      </c>
      <c r="J303" s="2">
        <f t="shared" si="35"/>
        <v>33795250</v>
      </c>
      <c r="K303" s="22"/>
      <c r="P303" s="19"/>
    </row>
    <row r="304" spans="5:16" x14ac:dyDescent="0.25">
      <c r="E304" s="1">
        <f t="shared" si="33"/>
        <v>298</v>
      </c>
      <c r="F304" s="10" t="str">
        <f t="shared" si="36"/>
        <v>A2-11-17.5</v>
      </c>
      <c r="G304" s="14">
        <f t="shared" si="37"/>
        <v>11</v>
      </c>
      <c r="H304" s="14">
        <f t="shared" si="38"/>
        <v>17.5</v>
      </c>
      <c r="I304" s="4">
        <f t="shared" si="34"/>
        <v>96.25</v>
      </c>
      <c r="J304" s="2">
        <f t="shared" si="35"/>
        <v>34706875</v>
      </c>
      <c r="K304" s="22"/>
      <c r="P304" s="19"/>
    </row>
    <row r="305" spans="5:16" x14ac:dyDescent="0.25">
      <c r="E305" s="1">
        <f t="shared" si="33"/>
        <v>299</v>
      </c>
      <c r="F305" s="10" t="str">
        <f t="shared" si="36"/>
        <v>A2-11-18</v>
      </c>
      <c r="G305" s="14">
        <f t="shared" si="37"/>
        <v>11</v>
      </c>
      <c r="H305" s="14">
        <f t="shared" si="38"/>
        <v>18</v>
      </c>
      <c r="I305" s="4">
        <f t="shared" si="34"/>
        <v>99</v>
      </c>
      <c r="J305" s="2">
        <f t="shared" si="35"/>
        <v>35618500</v>
      </c>
      <c r="K305" s="22"/>
      <c r="P305" s="19"/>
    </row>
    <row r="306" spans="5:16" x14ac:dyDescent="0.25">
      <c r="E306" s="1">
        <f t="shared" si="33"/>
        <v>300</v>
      </c>
      <c r="F306" s="10" t="str">
        <f t="shared" si="36"/>
        <v>A2-11.5-7</v>
      </c>
      <c r="G306" s="14">
        <f t="shared" si="37"/>
        <v>11.5</v>
      </c>
      <c r="H306" s="14">
        <f t="shared" si="38"/>
        <v>7</v>
      </c>
      <c r="I306" s="4">
        <f t="shared" si="34"/>
        <v>40.25</v>
      </c>
      <c r="J306" s="2">
        <f t="shared" si="35"/>
        <v>16142875</v>
      </c>
      <c r="K306" s="22">
        <v>1</v>
      </c>
      <c r="P306" s="19"/>
    </row>
    <row r="307" spans="5:16" x14ac:dyDescent="0.25">
      <c r="E307" s="1">
        <f t="shared" si="33"/>
        <v>301</v>
      </c>
      <c r="F307" s="10" t="str">
        <f t="shared" si="36"/>
        <v>A2-11.5-7.5</v>
      </c>
      <c r="G307" s="14">
        <f t="shared" si="37"/>
        <v>11.5</v>
      </c>
      <c r="H307" s="14">
        <f t="shared" si="38"/>
        <v>7.5</v>
      </c>
      <c r="I307" s="4">
        <f t="shared" si="34"/>
        <v>43.125</v>
      </c>
      <c r="J307" s="2">
        <f t="shared" si="35"/>
        <v>17095938</v>
      </c>
      <c r="K307" s="22">
        <v>1</v>
      </c>
      <c r="P307" s="19"/>
    </row>
    <row r="308" spans="5:16" x14ac:dyDescent="0.25">
      <c r="E308" s="1">
        <f t="shared" si="33"/>
        <v>302</v>
      </c>
      <c r="F308" s="10" t="str">
        <f t="shared" si="36"/>
        <v>A2-11.5-8</v>
      </c>
      <c r="G308" s="14">
        <f t="shared" si="37"/>
        <v>11.5</v>
      </c>
      <c r="H308" s="14">
        <f t="shared" si="38"/>
        <v>8</v>
      </c>
      <c r="I308" s="4">
        <f t="shared" si="34"/>
        <v>46</v>
      </c>
      <c r="J308" s="2">
        <f t="shared" si="35"/>
        <v>18049000</v>
      </c>
      <c r="K308" s="22">
        <v>1</v>
      </c>
      <c r="P308" s="19"/>
    </row>
    <row r="309" spans="5:16" x14ac:dyDescent="0.25">
      <c r="E309" s="1">
        <f t="shared" si="33"/>
        <v>303</v>
      </c>
      <c r="F309" s="10" t="str">
        <f t="shared" si="36"/>
        <v>A2-11.5-8.5</v>
      </c>
      <c r="G309" s="14">
        <f t="shared" si="37"/>
        <v>11.5</v>
      </c>
      <c r="H309" s="14">
        <f t="shared" si="38"/>
        <v>8.5</v>
      </c>
      <c r="I309" s="4">
        <f t="shared" si="34"/>
        <v>48.875</v>
      </c>
      <c r="J309" s="2">
        <f t="shared" si="35"/>
        <v>19002063</v>
      </c>
      <c r="K309" s="22">
        <v>1</v>
      </c>
      <c r="P309" s="19"/>
    </row>
    <row r="310" spans="5:16" x14ac:dyDescent="0.25">
      <c r="E310" s="1">
        <f t="shared" si="33"/>
        <v>304</v>
      </c>
      <c r="F310" s="10" t="str">
        <f t="shared" si="36"/>
        <v>A2-11.5-9</v>
      </c>
      <c r="G310" s="14">
        <f t="shared" si="37"/>
        <v>11.5</v>
      </c>
      <c r="H310" s="14">
        <f t="shared" si="38"/>
        <v>9</v>
      </c>
      <c r="I310" s="4">
        <f t="shared" si="34"/>
        <v>51.75</v>
      </c>
      <c r="J310" s="2">
        <f t="shared" si="35"/>
        <v>19955125</v>
      </c>
      <c r="K310" s="22">
        <v>1</v>
      </c>
      <c r="P310" s="19"/>
    </row>
    <row r="311" spans="5:16" x14ac:dyDescent="0.25">
      <c r="E311" s="1">
        <f t="shared" si="33"/>
        <v>305</v>
      </c>
      <c r="F311" s="10" t="str">
        <f t="shared" si="36"/>
        <v>A2-11.5-9.5</v>
      </c>
      <c r="G311" s="14">
        <f t="shared" si="37"/>
        <v>11.5</v>
      </c>
      <c r="H311" s="14">
        <f t="shared" si="38"/>
        <v>9.5</v>
      </c>
      <c r="I311" s="4">
        <f t="shared" si="34"/>
        <v>54.625</v>
      </c>
      <c r="J311" s="2">
        <f t="shared" si="35"/>
        <v>20908188</v>
      </c>
      <c r="K311" s="22">
        <v>1</v>
      </c>
      <c r="P311" s="19"/>
    </row>
    <row r="312" spans="5:16" x14ac:dyDescent="0.25">
      <c r="E312" s="1">
        <f t="shared" si="33"/>
        <v>306</v>
      </c>
      <c r="F312" s="10" t="str">
        <f t="shared" si="36"/>
        <v>A2-11.5-10</v>
      </c>
      <c r="G312" s="14">
        <f t="shared" si="37"/>
        <v>11.5</v>
      </c>
      <c r="H312" s="14">
        <f t="shared" si="38"/>
        <v>10</v>
      </c>
      <c r="I312" s="4">
        <f t="shared" si="34"/>
        <v>57.5</v>
      </c>
      <c r="J312" s="2">
        <f t="shared" si="35"/>
        <v>21861250</v>
      </c>
      <c r="K312" s="22">
        <v>1</v>
      </c>
      <c r="P312" s="19"/>
    </row>
    <row r="313" spans="5:16" x14ac:dyDescent="0.25">
      <c r="E313" s="1">
        <f t="shared" si="33"/>
        <v>307</v>
      </c>
      <c r="F313" s="10" t="str">
        <f t="shared" si="36"/>
        <v>A2-11.5-10.5</v>
      </c>
      <c r="G313" s="14">
        <f t="shared" si="37"/>
        <v>11.5</v>
      </c>
      <c r="H313" s="14">
        <f t="shared" si="38"/>
        <v>10.5</v>
      </c>
      <c r="I313" s="4">
        <f t="shared" si="34"/>
        <v>60.375</v>
      </c>
      <c r="J313" s="2">
        <f t="shared" si="35"/>
        <v>22814313</v>
      </c>
      <c r="K313" s="22">
        <v>1</v>
      </c>
      <c r="P313" s="19"/>
    </row>
    <row r="314" spans="5:16" x14ac:dyDescent="0.25">
      <c r="E314" s="1">
        <f t="shared" si="33"/>
        <v>308</v>
      </c>
      <c r="F314" s="10" t="str">
        <f t="shared" si="36"/>
        <v>A2-11.5-11</v>
      </c>
      <c r="G314" s="14">
        <f t="shared" si="37"/>
        <v>11.5</v>
      </c>
      <c r="H314" s="14">
        <f t="shared" si="38"/>
        <v>11</v>
      </c>
      <c r="I314" s="4">
        <f t="shared" si="34"/>
        <v>63.25</v>
      </c>
      <c r="J314" s="2">
        <f t="shared" si="35"/>
        <v>23767375</v>
      </c>
      <c r="K314" s="22">
        <v>1</v>
      </c>
      <c r="P314" s="19"/>
    </row>
    <row r="315" spans="5:16" x14ac:dyDescent="0.25">
      <c r="E315" s="1">
        <f t="shared" si="33"/>
        <v>309</v>
      </c>
      <c r="F315" s="10" t="str">
        <f t="shared" si="36"/>
        <v>A2-11.5-11.5</v>
      </c>
      <c r="G315" s="14">
        <f t="shared" si="37"/>
        <v>11.5</v>
      </c>
      <c r="H315" s="14">
        <f t="shared" si="38"/>
        <v>11.5</v>
      </c>
      <c r="I315" s="4">
        <f t="shared" si="34"/>
        <v>66.125</v>
      </c>
      <c r="J315" s="2">
        <f t="shared" si="35"/>
        <v>24720438</v>
      </c>
      <c r="K315" s="22"/>
      <c r="P315" s="19"/>
    </row>
    <row r="316" spans="5:16" x14ac:dyDescent="0.25">
      <c r="E316" s="1">
        <f t="shared" si="33"/>
        <v>310</v>
      </c>
      <c r="F316" s="10" t="str">
        <f t="shared" si="36"/>
        <v>A2-11.5-12</v>
      </c>
      <c r="G316" s="14">
        <f t="shared" si="37"/>
        <v>11.5</v>
      </c>
      <c r="H316" s="14">
        <f t="shared" si="38"/>
        <v>12</v>
      </c>
      <c r="I316" s="4">
        <f t="shared" si="34"/>
        <v>69</v>
      </c>
      <c r="J316" s="2">
        <f t="shared" si="35"/>
        <v>25673500</v>
      </c>
      <c r="K316" s="22"/>
      <c r="P316" s="19"/>
    </row>
    <row r="317" spans="5:16" x14ac:dyDescent="0.25">
      <c r="E317" s="1">
        <f t="shared" si="33"/>
        <v>311</v>
      </c>
      <c r="F317" s="10" t="str">
        <f t="shared" si="36"/>
        <v>A2-11.5-12.5</v>
      </c>
      <c r="G317" s="14">
        <f t="shared" si="37"/>
        <v>11.5</v>
      </c>
      <c r="H317" s="14">
        <f t="shared" si="38"/>
        <v>12.5</v>
      </c>
      <c r="I317" s="4">
        <f t="shared" si="34"/>
        <v>71.875</v>
      </c>
      <c r="J317" s="2">
        <f t="shared" si="35"/>
        <v>26626563</v>
      </c>
      <c r="K317" s="22"/>
      <c r="P317" s="19"/>
    </row>
    <row r="318" spans="5:16" x14ac:dyDescent="0.25">
      <c r="E318" s="1">
        <f t="shared" si="33"/>
        <v>312</v>
      </c>
      <c r="F318" s="10" t="str">
        <f t="shared" si="36"/>
        <v>A2-11.5-13</v>
      </c>
      <c r="G318" s="14">
        <f t="shared" si="37"/>
        <v>11.5</v>
      </c>
      <c r="H318" s="14">
        <f t="shared" si="38"/>
        <v>13</v>
      </c>
      <c r="I318" s="4">
        <f t="shared" si="34"/>
        <v>74.75</v>
      </c>
      <c r="J318" s="2">
        <f t="shared" si="35"/>
        <v>27579625</v>
      </c>
      <c r="K318" s="22"/>
      <c r="P318" s="19"/>
    </row>
    <row r="319" spans="5:16" x14ac:dyDescent="0.25">
      <c r="E319" s="1">
        <f t="shared" si="33"/>
        <v>313</v>
      </c>
      <c r="F319" s="10" t="str">
        <f t="shared" si="36"/>
        <v>A2-11.5-13.5</v>
      </c>
      <c r="G319" s="14">
        <f t="shared" si="37"/>
        <v>11.5</v>
      </c>
      <c r="H319" s="14">
        <f t="shared" si="38"/>
        <v>13.5</v>
      </c>
      <c r="I319" s="4">
        <f t="shared" si="34"/>
        <v>77.625</v>
      </c>
      <c r="J319" s="2">
        <f t="shared" si="35"/>
        <v>28532688</v>
      </c>
      <c r="K319" s="22"/>
      <c r="P319" s="19"/>
    </row>
    <row r="320" spans="5:16" x14ac:dyDescent="0.25">
      <c r="E320" s="1">
        <f t="shared" si="33"/>
        <v>314</v>
      </c>
      <c r="F320" s="10" t="str">
        <f t="shared" si="36"/>
        <v>A2-11.5-14</v>
      </c>
      <c r="G320" s="14">
        <f t="shared" si="37"/>
        <v>11.5</v>
      </c>
      <c r="H320" s="14">
        <f t="shared" si="38"/>
        <v>14</v>
      </c>
      <c r="I320" s="4">
        <f t="shared" si="34"/>
        <v>80.5</v>
      </c>
      <c r="J320" s="2">
        <f t="shared" si="35"/>
        <v>29485750</v>
      </c>
      <c r="K320" s="22"/>
      <c r="P320" s="19"/>
    </row>
    <row r="321" spans="5:16" x14ac:dyDescent="0.25">
      <c r="E321" s="1">
        <f t="shared" si="33"/>
        <v>315</v>
      </c>
      <c r="F321" s="10" t="str">
        <f t="shared" ref="F321:F328" si="39">$C$4&amp;"-"&amp;G321&amp;"-"&amp;H321</f>
        <v>A2-11.5-14.5</v>
      </c>
      <c r="G321" s="14">
        <f t="shared" ref="G321:G328" si="40">$G$3+ROUNDDOWN($E320/($I$4+1),0)*0.5</f>
        <v>11.5</v>
      </c>
      <c r="H321" s="14">
        <f t="shared" ref="H321:H328" si="41">IF(MOD(E321-1,$I$4+1)=0,$H$3,H320+0.5)</f>
        <v>14.5</v>
      </c>
      <c r="I321" s="4">
        <f t="shared" si="34"/>
        <v>83.375</v>
      </c>
      <c r="J321" s="2">
        <f t="shared" si="35"/>
        <v>30438813</v>
      </c>
      <c r="K321" s="22"/>
      <c r="P321" s="19"/>
    </row>
    <row r="322" spans="5:16" x14ac:dyDescent="0.25">
      <c r="E322" s="1">
        <f t="shared" si="33"/>
        <v>316</v>
      </c>
      <c r="F322" s="10" t="str">
        <f t="shared" si="39"/>
        <v>A2-11.5-15</v>
      </c>
      <c r="G322" s="14">
        <f t="shared" si="40"/>
        <v>11.5</v>
      </c>
      <c r="H322" s="14">
        <f t="shared" si="41"/>
        <v>15</v>
      </c>
      <c r="I322" s="4">
        <f t="shared" si="34"/>
        <v>86.25</v>
      </c>
      <c r="J322" s="2">
        <f t="shared" si="35"/>
        <v>31391875</v>
      </c>
      <c r="K322" s="22"/>
      <c r="P322" s="19"/>
    </row>
    <row r="323" spans="5:16" x14ac:dyDescent="0.25">
      <c r="E323" s="1">
        <f t="shared" si="33"/>
        <v>317</v>
      </c>
      <c r="F323" s="10" t="str">
        <f t="shared" si="39"/>
        <v>A2-11.5-15.5</v>
      </c>
      <c r="G323" s="14">
        <f t="shared" si="40"/>
        <v>11.5</v>
      </c>
      <c r="H323" s="14">
        <f t="shared" si="41"/>
        <v>15.5</v>
      </c>
      <c r="I323" s="4">
        <f t="shared" si="34"/>
        <v>89.125</v>
      </c>
      <c r="J323" s="2">
        <f t="shared" si="35"/>
        <v>32344938</v>
      </c>
      <c r="K323" s="22"/>
      <c r="P323" s="19"/>
    </row>
    <row r="324" spans="5:16" x14ac:dyDescent="0.25">
      <c r="E324" s="1">
        <f t="shared" si="33"/>
        <v>318</v>
      </c>
      <c r="F324" s="10" t="str">
        <f t="shared" si="39"/>
        <v>A2-11.5-16</v>
      </c>
      <c r="G324" s="14">
        <f t="shared" si="40"/>
        <v>11.5</v>
      </c>
      <c r="H324" s="14">
        <f t="shared" si="41"/>
        <v>16</v>
      </c>
      <c r="I324" s="4">
        <f t="shared" si="34"/>
        <v>92</v>
      </c>
      <c r="J324" s="2">
        <f t="shared" si="35"/>
        <v>33298000</v>
      </c>
      <c r="K324" s="22"/>
      <c r="P324" s="19"/>
    </row>
    <row r="325" spans="5:16" x14ac:dyDescent="0.25">
      <c r="E325" s="1">
        <f t="shared" si="33"/>
        <v>319</v>
      </c>
      <c r="F325" s="10" t="str">
        <f t="shared" si="39"/>
        <v>A2-11.5-16.5</v>
      </c>
      <c r="G325" s="14">
        <f t="shared" si="40"/>
        <v>11.5</v>
      </c>
      <c r="H325" s="14">
        <f t="shared" si="41"/>
        <v>16.5</v>
      </c>
      <c r="I325" s="4">
        <f t="shared" si="34"/>
        <v>94.875</v>
      </c>
      <c r="J325" s="2">
        <f t="shared" si="35"/>
        <v>34251063</v>
      </c>
      <c r="K325" s="22"/>
      <c r="P325" s="19"/>
    </row>
    <row r="326" spans="5:16" x14ac:dyDescent="0.25">
      <c r="E326" s="1">
        <f t="shared" si="33"/>
        <v>320</v>
      </c>
      <c r="F326" s="10" t="str">
        <f t="shared" si="39"/>
        <v>A2-11.5-17</v>
      </c>
      <c r="G326" s="14">
        <f t="shared" si="40"/>
        <v>11.5</v>
      </c>
      <c r="H326" s="14">
        <f t="shared" si="41"/>
        <v>17</v>
      </c>
      <c r="I326" s="4">
        <f t="shared" si="34"/>
        <v>97.75</v>
      </c>
      <c r="J326" s="2">
        <f t="shared" si="35"/>
        <v>35204125</v>
      </c>
      <c r="K326" s="22"/>
      <c r="P326" s="19"/>
    </row>
    <row r="327" spans="5:16" x14ac:dyDescent="0.25">
      <c r="E327" s="1">
        <f t="shared" ref="E327:E328" si="42">ROW()-6</f>
        <v>321</v>
      </c>
      <c r="F327" s="10" t="str">
        <f t="shared" si="39"/>
        <v>A2-11.5-17.5</v>
      </c>
      <c r="G327" s="14">
        <f t="shared" si="40"/>
        <v>11.5</v>
      </c>
      <c r="H327" s="14">
        <f t="shared" si="41"/>
        <v>17.5</v>
      </c>
      <c r="I327" s="4">
        <f t="shared" ref="I327:I328" si="43">SUM((G327*H327)/4)*2</f>
        <v>100.625</v>
      </c>
      <c r="J327" s="2">
        <f t="shared" ref="J327:J328" si="44">ROUND(SUM(I327*$C$6,$C$5),0)</f>
        <v>36157188</v>
      </c>
      <c r="K327" s="22"/>
      <c r="P327" s="19"/>
    </row>
    <row r="328" spans="5:16" x14ac:dyDescent="0.25">
      <c r="E328" s="1">
        <f t="shared" si="42"/>
        <v>322</v>
      </c>
      <c r="F328" s="10" t="str">
        <f t="shared" si="39"/>
        <v>A2-11.5-18</v>
      </c>
      <c r="G328" s="14">
        <f t="shared" si="40"/>
        <v>11.5</v>
      </c>
      <c r="H328" s="14">
        <f t="shared" si="41"/>
        <v>18</v>
      </c>
      <c r="I328" s="4">
        <f t="shared" si="43"/>
        <v>103.5</v>
      </c>
      <c r="J328" s="2">
        <f t="shared" si="44"/>
        <v>37110250</v>
      </c>
      <c r="K328" s="22"/>
      <c r="P328" s="19"/>
    </row>
    <row r="329" spans="5:16" x14ac:dyDescent="0.25">
      <c r="P329" s="19"/>
    </row>
    <row r="330" spans="5:16" x14ac:dyDescent="0.25">
      <c r="P330" s="19"/>
    </row>
    <row r="331" spans="5:16" x14ac:dyDescent="0.25">
      <c r="P331" s="19"/>
    </row>
    <row r="332" spans="5:16" x14ac:dyDescent="0.25">
      <c r="P332" s="19"/>
    </row>
    <row r="333" spans="5:16" x14ac:dyDescent="0.25">
      <c r="P333" s="19"/>
    </row>
    <row r="334" spans="5:16" x14ac:dyDescent="0.25">
      <c r="P334" s="19"/>
    </row>
    <row r="335" spans="5:16" x14ac:dyDescent="0.25">
      <c r="P335" s="19"/>
    </row>
    <row r="336" spans="5:16" x14ac:dyDescent="0.25">
      <c r="P336" s="19"/>
    </row>
    <row r="337" spans="16:16" x14ac:dyDescent="0.25">
      <c r="P337" s="19"/>
    </row>
    <row r="338" spans="16:16" x14ac:dyDescent="0.25">
      <c r="P338" s="19"/>
    </row>
    <row r="339" spans="16:16" x14ac:dyDescent="0.25">
      <c r="P339" s="19"/>
    </row>
    <row r="340" spans="16:16" x14ac:dyDescent="0.25">
      <c r="P340" s="19"/>
    </row>
    <row r="341" spans="16:16" x14ac:dyDescent="0.25">
      <c r="P341" s="19"/>
    </row>
    <row r="342" spans="16:16" x14ac:dyDescent="0.25">
      <c r="P342" s="19"/>
    </row>
    <row r="343" spans="16:16" x14ac:dyDescent="0.25">
      <c r="P343" s="19"/>
    </row>
    <row r="344" spans="16:16" x14ac:dyDescent="0.25">
      <c r="P344" s="19"/>
    </row>
    <row r="345" spans="16:16" x14ac:dyDescent="0.25">
      <c r="P345" s="19"/>
    </row>
    <row r="346" spans="16:16" x14ac:dyDescent="0.25">
      <c r="P346" s="19"/>
    </row>
    <row r="347" spans="16:16" x14ac:dyDescent="0.25">
      <c r="P347" s="19"/>
    </row>
    <row r="348" spans="16:16" x14ac:dyDescent="0.25">
      <c r="P348" s="19"/>
    </row>
    <row r="349" spans="16:16" x14ac:dyDescent="0.25">
      <c r="P349" s="19"/>
    </row>
    <row r="350" spans="16:16" x14ac:dyDescent="0.25">
      <c r="P350" s="19"/>
    </row>
    <row r="351" spans="16:16" x14ac:dyDescent="0.25">
      <c r="P351" s="19"/>
    </row>
    <row r="352" spans="16:16" x14ac:dyDescent="0.25">
      <c r="P352" s="19"/>
    </row>
    <row r="353" spans="16:16" x14ac:dyDescent="0.25">
      <c r="P353" s="19"/>
    </row>
    <row r="354" spans="16:16" x14ac:dyDescent="0.25">
      <c r="P354" s="19"/>
    </row>
    <row r="355" spans="16:16" x14ac:dyDescent="0.25">
      <c r="P355" s="19"/>
    </row>
    <row r="356" spans="16:16" x14ac:dyDescent="0.25">
      <c r="P356" s="19"/>
    </row>
    <row r="357" spans="16:16" x14ac:dyDescent="0.25">
      <c r="P357" s="19"/>
    </row>
    <row r="358" spans="16:16" x14ac:dyDescent="0.25">
      <c r="P358" s="19"/>
    </row>
    <row r="359" spans="16:16" x14ac:dyDescent="0.25">
      <c r="P359" s="19"/>
    </row>
    <row r="360" spans="16:16" x14ac:dyDescent="0.25">
      <c r="P360" s="19"/>
    </row>
    <row r="361" spans="16:16" x14ac:dyDescent="0.25">
      <c r="P361" s="19"/>
    </row>
    <row r="362" spans="16:16" x14ac:dyDescent="0.25">
      <c r="P362" s="19"/>
    </row>
    <row r="363" spans="16:16" x14ac:dyDescent="0.25">
      <c r="P363" s="19"/>
    </row>
    <row r="364" spans="16:16" x14ac:dyDescent="0.25">
      <c r="P364" s="19"/>
    </row>
    <row r="365" spans="16:16" x14ac:dyDescent="0.25">
      <c r="P365" s="19"/>
    </row>
    <row r="366" spans="16:16" x14ac:dyDescent="0.25">
      <c r="P366" s="19"/>
    </row>
    <row r="367" spans="16:16" x14ac:dyDescent="0.25">
      <c r="P367" s="19"/>
    </row>
    <row r="368" spans="16:16" x14ac:dyDescent="0.25">
      <c r="P368" s="19"/>
    </row>
    <row r="369" spans="16:16" x14ac:dyDescent="0.25">
      <c r="P369" s="19"/>
    </row>
    <row r="370" spans="16:16" x14ac:dyDescent="0.25">
      <c r="P370" s="19"/>
    </row>
    <row r="371" spans="16:16" x14ac:dyDescent="0.25">
      <c r="P371" s="19"/>
    </row>
    <row r="372" spans="16:16" x14ac:dyDescent="0.25">
      <c r="P372" s="19"/>
    </row>
    <row r="373" spans="16:16" x14ac:dyDescent="0.25">
      <c r="P373" s="19"/>
    </row>
    <row r="374" spans="16:16" x14ac:dyDescent="0.25">
      <c r="P374" s="19"/>
    </row>
    <row r="375" spans="16:16" x14ac:dyDescent="0.25">
      <c r="P375" s="19"/>
    </row>
    <row r="376" spans="16:16" x14ac:dyDescent="0.25">
      <c r="P376" s="19"/>
    </row>
    <row r="377" spans="16:16" x14ac:dyDescent="0.25">
      <c r="P377" s="19"/>
    </row>
    <row r="378" spans="16:16" x14ac:dyDescent="0.25">
      <c r="P378" s="19"/>
    </row>
    <row r="379" spans="16:16" x14ac:dyDescent="0.25">
      <c r="P379" s="19"/>
    </row>
    <row r="380" spans="16:16" x14ac:dyDescent="0.25">
      <c r="P380" s="19"/>
    </row>
    <row r="381" spans="16:16" x14ac:dyDescent="0.25">
      <c r="P381" s="19"/>
    </row>
    <row r="382" spans="16:16" x14ac:dyDescent="0.25">
      <c r="P382" s="19"/>
    </row>
    <row r="383" spans="16:16" x14ac:dyDescent="0.25">
      <c r="P383" s="19"/>
    </row>
    <row r="384" spans="16:16" x14ac:dyDescent="0.25">
      <c r="P384" s="19"/>
    </row>
    <row r="385" spans="16:16" x14ac:dyDescent="0.25">
      <c r="P385" s="19"/>
    </row>
    <row r="386" spans="16:16" x14ac:dyDescent="0.25">
      <c r="P386" s="19"/>
    </row>
    <row r="387" spans="16:16" x14ac:dyDescent="0.25">
      <c r="P387" s="19"/>
    </row>
    <row r="388" spans="16:16" x14ac:dyDescent="0.25">
      <c r="P388" s="19"/>
    </row>
    <row r="389" spans="16:16" x14ac:dyDescent="0.25">
      <c r="P389" s="19"/>
    </row>
    <row r="390" spans="16:16" x14ac:dyDescent="0.25">
      <c r="P390" s="19"/>
    </row>
    <row r="391" spans="16:16" x14ac:dyDescent="0.25">
      <c r="P391" s="19"/>
    </row>
    <row r="392" spans="16:16" x14ac:dyDescent="0.25">
      <c r="P392" s="19"/>
    </row>
    <row r="393" spans="16:16" x14ac:dyDescent="0.25">
      <c r="P393" s="19"/>
    </row>
    <row r="394" spans="16:16" x14ac:dyDescent="0.25">
      <c r="P394" s="19"/>
    </row>
    <row r="395" spans="16:16" x14ac:dyDescent="0.25">
      <c r="P395" s="19"/>
    </row>
    <row r="396" spans="16:16" x14ac:dyDescent="0.25">
      <c r="P396" s="19"/>
    </row>
    <row r="397" spans="16:16" x14ac:dyDescent="0.25">
      <c r="P397" s="19"/>
    </row>
    <row r="398" spans="16:16" x14ac:dyDescent="0.25">
      <c r="P398" s="19"/>
    </row>
    <row r="399" spans="16:16" x14ac:dyDescent="0.25">
      <c r="P399" s="19"/>
    </row>
    <row r="400" spans="16:16" x14ac:dyDescent="0.25">
      <c r="P400" s="19"/>
    </row>
    <row r="401" spans="16:16" x14ac:dyDescent="0.25">
      <c r="P401" s="19"/>
    </row>
    <row r="402" spans="16:16" x14ac:dyDescent="0.25">
      <c r="P402" s="19"/>
    </row>
    <row r="403" spans="16:16" x14ac:dyDescent="0.25">
      <c r="P403" s="19"/>
    </row>
    <row r="404" spans="16:16" x14ac:dyDescent="0.25">
      <c r="P404" s="19"/>
    </row>
    <row r="405" spans="16:16" x14ac:dyDescent="0.25">
      <c r="P405" s="19"/>
    </row>
    <row r="406" spans="16:16" x14ac:dyDescent="0.25">
      <c r="P406" s="19"/>
    </row>
    <row r="407" spans="16:16" x14ac:dyDescent="0.25">
      <c r="P407" s="19"/>
    </row>
    <row r="408" spans="16:16" x14ac:dyDescent="0.25">
      <c r="P408" s="19"/>
    </row>
    <row r="409" spans="16:16" x14ac:dyDescent="0.25">
      <c r="P409" s="19"/>
    </row>
    <row r="410" spans="16:16" x14ac:dyDescent="0.25">
      <c r="P410" s="19"/>
    </row>
    <row r="411" spans="16:16" x14ac:dyDescent="0.25">
      <c r="P411" s="19"/>
    </row>
    <row r="412" spans="16:16" x14ac:dyDescent="0.25">
      <c r="P412" s="19"/>
    </row>
    <row r="413" spans="16:16" x14ac:dyDescent="0.25">
      <c r="P413" s="19"/>
    </row>
    <row r="414" spans="16:16" x14ac:dyDescent="0.25">
      <c r="P414" s="19"/>
    </row>
    <row r="415" spans="16:16" x14ac:dyDescent="0.25">
      <c r="P415" s="19"/>
    </row>
    <row r="416" spans="16:16" x14ac:dyDescent="0.25">
      <c r="P416" s="19"/>
    </row>
    <row r="417" spans="16:16" x14ac:dyDescent="0.25">
      <c r="P417" s="19"/>
    </row>
    <row r="418" spans="16:16" x14ac:dyDescent="0.25">
      <c r="P418" s="19"/>
    </row>
    <row r="419" spans="16:16" x14ac:dyDescent="0.25">
      <c r="P419" s="19"/>
    </row>
    <row r="420" spans="16:16" x14ac:dyDescent="0.25">
      <c r="P420" s="19"/>
    </row>
    <row r="421" spans="16:16" x14ac:dyDescent="0.25">
      <c r="P421" s="19"/>
    </row>
    <row r="422" spans="16:16" x14ac:dyDescent="0.25">
      <c r="P422" s="19"/>
    </row>
    <row r="423" spans="16:16" x14ac:dyDescent="0.25">
      <c r="P423" s="19"/>
    </row>
    <row r="424" spans="16:16" x14ac:dyDescent="0.25">
      <c r="P424" s="19"/>
    </row>
    <row r="425" spans="16:16" x14ac:dyDescent="0.25">
      <c r="P425" s="19"/>
    </row>
    <row r="426" spans="16:16" x14ac:dyDescent="0.25">
      <c r="P426" s="19"/>
    </row>
    <row r="427" spans="16:16" x14ac:dyDescent="0.25">
      <c r="P427" s="19"/>
    </row>
    <row r="428" spans="16:16" x14ac:dyDescent="0.25">
      <c r="P428" s="19"/>
    </row>
    <row r="429" spans="16:16" x14ac:dyDescent="0.25">
      <c r="P429" s="19"/>
    </row>
    <row r="430" spans="16:16" x14ac:dyDescent="0.25">
      <c r="P430" s="19"/>
    </row>
    <row r="431" spans="16:16" x14ac:dyDescent="0.25">
      <c r="P431" s="19"/>
    </row>
    <row r="432" spans="16:16" x14ac:dyDescent="0.25">
      <c r="P432" s="19"/>
    </row>
    <row r="433" spans="16:16" x14ac:dyDescent="0.25">
      <c r="P433" s="19"/>
    </row>
    <row r="434" spans="16:16" x14ac:dyDescent="0.25">
      <c r="P434" s="19"/>
    </row>
    <row r="435" spans="16:16" x14ac:dyDescent="0.25">
      <c r="P435" s="19"/>
    </row>
    <row r="436" spans="16:16" x14ac:dyDescent="0.25">
      <c r="P436" s="19"/>
    </row>
    <row r="437" spans="16:16" x14ac:dyDescent="0.25">
      <c r="P437" s="19"/>
    </row>
    <row r="438" spans="16:16" x14ac:dyDescent="0.25">
      <c r="P438" s="19"/>
    </row>
    <row r="439" spans="16:16" x14ac:dyDescent="0.25">
      <c r="P439" s="19"/>
    </row>
    <row r="440" spans="16:16" x14ac:dyDescent="0.25">
      <c r="P440" s="19"/>
    </row>
    <row r="441" spans="16:16" x14ac:dyDescent="0.25">
      <c r="P441" s="19"/>
    </row>
    <row r="442" spans="16:16" x14ac:dyDescent="0.25">
      <c r="P442" s="19"/>
    </row>
    <row r="443" spans="16:16" x14ac:dyDescent="0.25">
      <c r="P443" s="19"/>
    </row>
    <row r="444" spans="16:16" x14ac:dyDescent="0.25">
      <c r="P444" s="19"/>
    </row>
    <row r="445" spans="16:16" x14ac:dyDescent="0.25">
      <c r="P445" s="19"/>
    </row>
    <row r="446" spans="16:16" x14ac:dyDescent="0.25">
      <c r="P446" s="19"/>
    </row>
    <row r="447" spans="16:16" x14ac:dyDescent="0.25">
      <c r="P447" s="19"/>
    </row>
    <row r="448" spans="16:16" x14ac:dyDescent="0.25">
      <c r="P448" s="19"/>
    </row>
    <row r="449" spans="16:16" x14ac:dyDescent="0.25">
      <c r="P449" s="19"/>
    </row>
    <row r="450" spans="16:16" x14ac:dyDescent="0.25">
      <c r="P450" s="19"/>
    </row>
    <row r="451" spans="16:16" x14ac:dyDescent="0.25">
      <c r="P451" s="19"/>
    </row>
    <row r="452" spans="16:16" x14ac:dyDescent="0.25">
      <c r="P452" s="19"/>
    </row>
    <row r="453" spans="16:16" x14ac:dyDescent="0.25">
      <c r="P453" s="19"/>
    </row>
    <row r="454" spans="16:16" x14ac:dyDescent="0.25">
      <c r="P454" s="19"/>
    </row>
    <row r="455" spans="16:16" x14ac:dyDescent="0.25">
      <c r="P455" s="19"/>
    </row>
    <row r="456" spans="16:16" x14ac:dyDescent="0.25">
      <c r="P456" s="19"/>
    </row>
    <row r="457" spans="16:16" x14ac:dyDescent="0.25">
      <c r="P457" s="19"/>
    </row>
    <row r="458" spans="16:16" x14ac:dyDescent="0.25">
      <c r="P458" s="19"/>
    </row>
    <row r="459" spans="16:16" x14ac:dyDescent="0.25">
      <c r="P459" s="19"/>
    </row>
    <row r="460" spans="16:16" x14ac:dyDescent="0.25">
      <c r="P460" s="19"/>
    </row>
    <row r="461" spans="16:16" x14ac:dyDescent="0.25">
      <c r="P461" s="19"/>
    </row>
    <row r="462" spans="16:16" x14ac:dyDescent="0.25">
      <c r="P462" s="19"/>
    </row>
    <row r="463" spans="16:16" x14ac:dyDescent="0.25">
      <c r="P463" s="19"/>
    </row>
    <row r="464" spans="16:16" x14ac:dyDescent="0.25">
      <c r="P464" s="19"/>
    </row>
    <row r="465" spans="16:16" x14ac:dyDescent="0.25">
      <c r="P465" s="19"/>
    </row>
    <row r="466" spans="16:16" x14ac:dyDescent="0.25">
      <c r="P466" s="19"/>
    </row>
    <row r="467" spans="16:16" x14ac:dyDescent="0.25">
      <c r="P467" s="19"/>
    </row>
    <row r="468" spans="16:16" x14ac:dyDescent="0.25">
      <c r="P468" s="19"/>
    </row>
    <row r="469" spans="16:16" x14ac:dyDescent="0.25">
      <c r="P469" s="19"/>
    </row>
    <row r="470" spans="16:16" x14ac:dyDescent="0.25">
      <c r="P470" s="19"/>
    </row>
    <row r="471" spans="16:16" x14ac:dyDescent="0.25">
      <c r="P471" s="19"/>
    </row>
    <row r="472" spans="16:16" x14ac:dyDescent="0.25">
      <c r="P472" s="19"/>
    </row>
    <row r="473" spans="16:16" x14ac:dyDescent="0.25">
      <c r="P473" s="19"/>
    </row>
    <row r="474" spans="16:16" x14ac:dyDescent="0.25">
      <c r="P474" s="19"/>
    </row>
    <row r="475" spans="16:16" x14ac:dyDescent="0.25">
      <c r="P475" s="19"/>
    </row>
    <row r="476" spans="16:16" x14ac:dyDescent="0.25">
      <c r="P476" s="19"/>
    </row>
    <row r="477" spans="16:16" x14ac:dyDescent="0.25">
      <c r="P477" s="19"/>
    </row>
    <row r="478" spans="16:16" x14ac:dyDescent="0.25">
      <c r="P478" s="19"/>
    </row>
    <row r="479" spans="16:16" x14ac:dyDescent="0.25">
      <c r="P479" s="19"/>
    </row>
    <row r="480" spans="16:16" x14ac:dyDescent="0.25">
      <c r="P480" s="19"/>
    </row>
    <row r="481" spans="16:16" x14ac:dyDescent="0.25">
      <c r="P481" s="19"/>
    </row>
    <row r="482" spans="16:16" x14ac:dyDescent="0.25">
      <c r="P482" s="19"/>
    </row>
    <row r="483" spans="16:16" x14ac:dyDescent="0.25">
      <c r="P483" s="19"/>
    </row>
    <row r="484" spans="16:16" x14ac:dyDescent="0.25">
      <c r="P484" s="19"/>
    </row>
    <row r="485" spans="16:16" x14ac:dyDescent="0.25">
      <c r="P485" s="19"/>
    </row>
    <row r="486" spans="16:16" x14ac:dyDescent="0.25">
      <c r="P486" s="19"/>
    </row>
    <row r="487" spans="16:16" x14ac:dyDescent="0.25">
      <c r="P487" s="19"/>
    </row>
    <row r="488" spans="16:16" x14ac:dyDescent="0.25">
      <c r="P488" s="19"/>
    </row>
    <row r="489" spans="16:16" x14ac:dyDescent="0.25">
      <c r="P489" s="19"/>
    </row>
    <row r="490" spans="16:16" x14ac:dyDescent="0.25">
      <c r="P490" s="19"/>
    </row>
    <row r="491" spans="16:16" x14ac:dyDescent="0.25">
      <c r="P491" s="19"/>
    </row>
    <row r="492" spans="16:16" x14ac:dyDescent="0.25">
      <c r="P492" s="19"/>
    </row>
    <row r="493" spans="16:16" x14ac:dyDescent="0.25">
      <c r="P493" s="19"/>
    </row>
    <row r="494" spans="16:16" x14ac:dyDescent="0.25">
      <c r="P494" s="19"/>
    </row>
    <row r="495" spans="16:16" x14ac:dyDescent="0.25">
      <c r="P495" s="19"/>
    </row>
    <row r="496" spans="16:16" x14ac:dyDescent="0.25">
      <c r="P496" s="19"/>
    </row>
    <row r="497" spans="16:16" x14ac:dyDescent="0.25">
      <c r="P497" s="19"/>
    </row>
    <row r="498" spans="16:16" x14ac:dyDescent="0.25">
      <c r="P498" s="19"/>
    </row>
    <row r="499" spans="16:16" x14ac:dyDescent="0.25">
      <c r="P499" s="19"/>
    </row>
    <row r="500" spans="16:16" x14ac:dyDescent="0.25">
      <c r="P500" s="19"/>
    </row>
    <row r="501" spans="16:16" x14ac:dyDescent="0.25">
      <c r="P501" s="19"/>
    </row>
    <row r="502" spans="16:16" x14ac:dyDescent="0.25">
      <c r="P502" s="19"/>
    </row>
    <row r="503" spans="16:16" x14ac:dyDescent="0.25">
      <c r="P503" s="19"/>
    </row>
    <row r="504" spans="16:16" x14ac:dyDescent="0.25">
      <c r="P504" s="19"/>
    </row>
    <row r="505" spans="16:16" x14ac:dyDescent="0.25">
      <c r="P505" s="19"/>
    </row>
    <row r="506" spans="16:16" x14ac:dyDescent="0.25">
      <c r="P506" s="19"/>
    </row>
    <row r="507" spans="16:16" x14ac:dyDescent="0.25">
      <c r="P507" s="19"/>
    </row>
    <row r="508" spans="16:16" x14ac:dyDescent="0.25">
      <c r="P508" s="19"/>
    </row>
    <row r="509" spans="16:16" x14ac:dyDescent="0.25">
      <c r="P509" s="19"/>
    </row>
    <row r="510" spans="16:16" x14ac:dyDescent="0.25">
      <c r="P510" s="19"/>
    </row>
    <row r="511" spans="16:16" x14ac:dyDescent="0.25">
      <c r="P511" s="19"/>
    </row>
    <row r="512" spans="16:16" x14ac:dyDescent="0.25">
      <c r="P512" s="19"/>
    </row>
    <row r="513" spans="16:16" x14ac:dyDescent="0.25">
      <c r="P513" s="19"/>
    </row>
    <row r="514" spans="16:16" x14ac:dyDescent="0.25">
      <c r="P514" s="19"/>
    </row>
    <row r="515" spans="16:16" x14ac:dyDescent="0.25">
      <c r="P515" s="19"/>
    </row>
    <row r="516" spans="16:16" x14ac:dyDescent="0.25">
      <c r="P516" s="19"/>
    </row>
    <row r="517" spans="16:16" x14ac:dyDescent="0.25">
      <c r="P517" s="19"/>
    </row>
    <row r="518" spans="16:16" x14ac:dyDescent="0.25">
      <c r="P518" s="19"/>
    </row>
    <row r="519" spans="16:16" x14ac:dyDescent="0.25">
      <c r="P519" s="19"/>
    </row>
    <row r="520" spans="16:16" x14ac:dyDescent="0.25">
      <c r="P520" s="19"/>
    </row>
    <row r="521" spans="16:16" x14ac:dyDescent="0.25">
      <c r="P521" s="19"/>
    </row>
    <row r="522" spans="16:16" x14ac:dyDescent="0.25">
      <c r="P522" s="19"/>
    </row>
    <row r="523" spans="16:16" x14ac:dyDescent="0.25">
      <c r="P523" s="19"/>
    </row>
    <row r="524" spans="16:16" x14ac:dyDescent="0.25">
      <c r="P524" s="19"/>
    </row>
    <row r="525" spans="16:16" x14ac:dyDescent="0.25">
      <c r="P525" s="19"/>
    </row>
    <row r="526" spans="16:16" x14ac:dyDescent="0.25">
      <c r="P526" s="19"/>
    </row>
    <row r="527" spans="16:16" x14ac:dyDescent="0.25">
      <c r="P527" s="19"/>
    </row>
    <row r="528" spans="16:16" x14ac:dyDescent="0.25">
      <c r="P528" s="19"/>
    </row>
    <row r="529" spans="16:16" x14ac:dyDescent="0.25">
      <c r="P529" s="19"/>
    </row>
    <row r="530" spans="16:16" x14ac:dyDescent="0.25">
      <c r="P530" s="19"/>
    </row>
    <row r="531" spans="16:16" x14ac:dyDescent="0.25">
      <c r="P531" s="19"/>
    </row>
    <row r="532" spans="16:16" x14ac:dyDescent="0.25">
      <c r="P532" s="19"/>
    </row>
    <row r="533" spans="16:16" x14ac:dyDescent="0.25">
      <c r="P533" s="19"/>
    </row>
    <row r="534" spans="16:16" x14ac:dyDescent="0.25">
      <c r="P534" s="19"/>
    </row>
    <row r="535" spans="16:16" x14ac:dyDescent="0.25">
      <c r="P535" s="19"/>
    </row>
    <row r="536" spans="16:16" x14ac:dyDescent="0.25">
      <c r="P536" s="19"/>
    </row>
    <row r="537" spans="16:16" x14ac:dyDescent="0.25">
      <c r="P537" s="19"/>
    </row>
    <row r="538" spans="16:16" x14ac:dyDescent="0.25">
      <c r="P538" s="19"/>
    </row>
    <row r="539" spans="16:16" x14ac:dyDescent="0.25">
      <c r="P539" s="19"/>
    </row>
    <row r="540" spans="16:16" x14ac:dyDescent="0.25">
      <c r="P540" s="19"/>
    </row>
    <row r="541" spans="16:16" x14ac:dyDescent="0.25">
      <c r="P541" s="19"/>
    </row>
    <row r="542" spans="16:16" x14ac:dyDescent="0.25">
      <c r="P542" s="19"/>
    </row>
    <row r="543" spans="16:16" x14ac:dyDescent="0.25">
      <c r="P543" s="19"/>
    </row>
    <row r="544" spans="16:16" x14ac:dyDescent="0.25">
      <c r="P544" s="19"/>
    </row>
    <row r="545" spans="16:16" x14ac:dyDescent="0.25">
      <c r="P545" s="19"/>
    </row>
    <row r="546" spans="16:16" x14ac:dyDescent="0.25">
      <c r="P546" s="19"/>
    </row>
    <row r="547" spans="16:16" x14ac:dyDescent="0.25">
      <c r="P547" s="19"/>
    </row>
    <row r="548" spans="16:16" x14ac:dyDescent="0.25">
      <c r="P548" s="19"/>
    </row>
    <row r="549" spans="16:16" x14ac:dyDescent="0.25">
      <c r="P549" s="19"/>
    </row>
    <row r="550" spans="16:16" x14ac:dyDescent="0.25">
      <c r="P550" s="19"/>
    </row>
    <row r="551" spans="16:16" x14ac:dyDescent="0.25">
      <c r="P551" s="19"/>
    </row>
    <row r="552" spans="16:16" x14ac:dyDescent="0.25">
      <c r="P552" s="19"/>
    </row>
    <row r="553" spans="16:16" x14ac:dyDescent="0.25">
      <c r="P553" s="19"/>
    </row>
    <row r="554" spans="16:16" x14ac:dyDescent="0.25">
      <c r="P554" s="19"/>
    </row>
    <row r="555" spans="16:16" x14ac:dyDescent="0.25">
      <c r="P555" s="19"/>
    </row>
    <row r="556" spans="16:16" x14ac:dyDescent="0.25">
      <c r="P556" s="19"/>
    </row>
    <row r="557" spans="16:16" x14ac:dyDescent="0.25">
      <c r="P557" s="19"/>
    </row>
    <row r="558" spans="16:16" x14ac:dyDescent="0.25">
      <c r="P558" s="19"/>
    </row>
    <row r="559" spans="16:16" x14ac:dyDescent="0.25">
      <c r="P559" s="19"/>
    </row>
    <row r="560" spans="16:16" x14ac:dyDescent="0.25">
      <c r="P560" s="19"/>
    </row>
    <row r="561" spans="16:16" x14ac:dyDescent="0.25">
      <c r="P561" s="19"/>
    </row>
    <row r="562" spans="16:16" x14ac:dyDescent="0.25">
      <c r="P562" s="19"/>
    </row>
    <row r="563" spans="16:16" x14ac:dyDescent="0.25">
      <c r="P563" s="19"/>
    </row>
    <row r="564" spans="16:16" x14ac:dyDescent="0.25">
      <c r="P564" s="19"/>
    </row>
    <row r="565" spans="16:16" x14ac:dyDescent="0.25">
      <c r="P565" s="19"/>
    </row>
    <row r="566" spans="16:16" x14ac:dyDescent="0.25">
      <c r="P566" s="19"/>
    </row>
    <row r="567" spans="16:16" x14ac:dyDescent="0.25">
      <c r="P567" s="19"/>
    </row>
    <row r="568" spans="16:16" x14ac:dyDescent="0.25">
      <c r="P568" s="19"/>
    </row>
    <row r="569" spans="16:16" x14ac:dyDescent="0.25">
      <c r="P569" s="19"/>
    </row>
    <row r="570" spans="16:16" x14ac:dyDescent="0.25">
      <c r="P570" s="19"/>
    </row>
    <row r="571" spans="16:16" x14ac:dyDescent="0.25">
      <c r="P571" s="19"/>
    </row>
    <row r="572" spans="16:16" x14ac:dyDescent="0.25">
      <c r="P572" s="19"/>
    </row>
    <row r="573" spans="16:16" x14ac:dyDescent="0.25">
      <c r="P573" s="19"/>
    </row>
    <row r="574" spans="16:16" x14ac:dyDescent="0.25">
      <c r="P574" s="19"/>
    </row>
    <row r="575" spans="16:16" x14ac:dyDescent="0.25">
      <c r="P575" s="19"/>
    </row>
    <row r="576" spans="16:16" x14ac:dyDescent="0.25">
      <c r="P576" s="19"/>
    </row>
    <row r="577" spans="16:16" x14ac:dyDescent="0.25">
      <c r="P577" s="19"/>
    </row>
    <row r="578" spans="16:16" x14ac:dyDescent="0.25">
      <c r="P578" s="19"/>
    </row>
    <row r="579" spans="16:16" x14ac:dyDescent="0.25">
      <c r="P579" s="19"/>
    </row>
    <row r="580" spans="16:16" x14ac:dyDescent="0.25">
      <c r="P580" s="19"/>
    </row>
    <row r="581" spans="16:16" x14ac:dyDescent="0.25">
      <c r="P581" s="19"/>
    </row>
    <row r="582" spans="16:16" x14ac:dyDescent="0.25">
      <c r="P582" s="19"/>
    </row>
    <row r="583" spans="16:16" x14ac:dyDescent="0.25">
      <c r="P583" s="19"/>
    </row>
    <row r="584" spans="16:16" x14ac:dyDescent="0.25">
      <c r="P584" s="19"/>
    </row>
    <row r="585" spans="16:16" x14ac:dyDescent="0.25">
      <c r="P585" s="19"/>
    </row>
    <row r="586" spans="16:16" x14ac:dyDescent="0.25">
      <c r="P586" s="19"/>
    </row>
    <row r="587" spans="16:16" x14ac:dyDescent="0.25">
      <c r="P587" s="19"/>
    </row>
    <row r="588" spans="16:16" x14ac:dyDescent="0.25">
      <c r="P588" s="19"/>
    </row>
    <row r="589" spans="16:16" x14ac:dyDescent="0.25">
      <c r="P589" s="19"/>
    </row>
    <row r="590" spans="16:16" x14ac:dyDescent="0.25">
      <c r="P590" s="19"/>
    </row>
    <row r="591" spans="16:16" x14ac:dyDescent="0.25">
      <c r="P591" s="19"/>
    </row>
    <row r="592" spans="16:16" x14ac:dyDescent="0.25">
      <c r="P592" s="19"/>
    </row>
    <row r="593" spans="16:16" x14ac:dyDescent="0.25">
      <c r="P593" s="19"/>
    </row>
    <row r="594" spans="16:16" x14ac:dyDescent="0.25">
      <c r="P594" s="19"/>
    </row>
    <row r="595" spans="16:16" x14ac:dyDescent="0.25">
      <c r="P595" s="19"/>
    </row>
    <row r="596" spans="16:16" x14ac:dyDescent="0.25">
      <c r="P596" s="19"/>
    </row>
    <row r="597" spans="16:16" x14ac:dyDescent="0.25">
      <c r="P597" s="19"/>
    </row>
    <row r="598" spans="16:16" x14ac:dyDescent="0.25">
      <c r="P598" s="19"/>
    </row>
    <row r="599" spans="16:16" x14ac:dyDescent="0.25">
      <c r="P599" s="19"/>
    </row>
    <row r="600" spans="16:16" x14ac:dyDescent="0.25">
      <c r="P600" s="19"/>
    </row>
    <row r="601" spans="16:16" x14ac:dyDescent="0.25">
      <c r="P601" s="19"/>
    </row>
    <row r="602" spans="16:16" x14ac:dyDescent="0.25">
      <c r="P602" s="19"/>
    </row>
    <row r="603" spans="16:16" x14ac:dyDescent="0.25">
      <c r="P603" s="19"/>
    </row>
    <row r="604" spans="16:16" x14ac:dyDescent="0.25">
      <c r="P604" s="19"/>
    </row>
    <row r="605" spans="16:16" x14ac:dyDescent="0.25">
      <c r="P605" s="19"/>
    </row>
    <row r="606" spans="16:16" x14ac:dyDescent="0.25">
      <c r="P606" s="19"/>
    </row>
    <row r="607" spans="16:16" x14ac:dyDescent="0.25">
      <c r="P607" s="19"/>
    </row>
    <row r="608" spans="16:16" x14ac:dyDescent="0.25">
      <c r="P608" s="19"/>
    </row>
    <row r="609" spans="16:16" x14ac:dyDescent="0.25">
      <c r="P609" s="19"/>
    </row>
    <row r="610" spans="16:16" x14ac:dyDescent="0.25">
      <c r="P610" s="19"/>
    </row>
    <row r="611" spans="16:16" x14ac:dyDescent="0.25">
      <c r="P611" s="19"/>
    </row>
    <row r="612" spans="16:16" x14ac:dyDescent="0.25">
      <c r="P612" s="19"/>
    </row>
    <row r="613" spans="16:16" x14ac:dyDescent="0.25">
      <c r="P613" s="19"/>
    </row>
    <row r="614" spans="16:16" x14ac:dyDescent="0.25">
      <c r="P614" s="19"/>
    </row>
    <row r="615" spans="16:16" x14ac:dyDescent="0.25">
      <c r="P615" s="19"/>
    </row>
    <row r="616" spans="16:16" x14ac:dyDescent="0.25">
      <c r="P616" s="19"/>
    </row>
    <row r="617" spans="16:16" x14ac:dyDescent="0.25">
      <c r="P617" s="19"/>
    </row>
    <row r="618" spans="16:16" x14ac:dyDescent="0.25">
      <c r="P618" s="19"/>
    </row>
    <row r="619" spans="16:16" x14ac:dyDescent="0.25">
      <c r="P619" s="19"/>
    </row>
    <row r="620" spans="16:16" x14ac:dyDescent="0.25">
      <c r="P620" s="19"/>
    </row>
    <row r="621" spans="16:16" x14ac:dyDescent="0.25">
      <c r="P621" s="19"/>
    </row>
    <row r="622" spans="16:16" x14ac:dyDescent="0.25">
      <c r="P622" s="19"/>
    </row>
    <row r="623" spans="16:16" x14ac:dyDescent="0.25">
      <c r="P623" s="19"/>
    </row>
    <row r="624" spans="16:16" x14ac:dyDescent="0.25">
      <c r="P624" s="19"/>
    </row>
    <row r="625" spans="16:16" x14ac:dyDescent="0.25">
      <c r="P625" s="19"/>
    </row>
    <row r="626" spans="16:16" x14ac:dyDescent="0.25">
      <c r="P626" s="19"/>
    </row>
    <row r="627" spans="16:16" x14ac:dyDescent="0.25">
      <c r="P627" s="19"/>
    </row>
    <row r="628" spans="16:16" x14ac:dyDescent="0.25">
      <c r="P628" s="19"/>
    </row>
    <row r="629" spans="16:16" x14ac:dyDescent="0.25">
      <c r="P629" s="19"/>
    </row>
    <row r="630" spans="16:16" x14ac:dyDescent="0.25">
      <c r="P630" s="19"/>
    </row>
    <row r="631" spans="16:16" x14ac:dyDescent="0.25">
      <c r="P631" s="19"/>
    </row>
    <row r="632" spans="16:16" x14ac:dyDescent="0.25">
      <c r="P632" s="19"/>
    </row>
    <row r="633" spans="16:16" x14ac:dyDescent="0.25">
      <c r="P633" s="19"/>
    </row>
    <row r="634" spans="16:16" x14ac:dyDescent="0.25">
      <c r="P634" s="19"/>
    </row>
    <row r="635" spans="16:16" x14ac:dyDescent="0.25">
      <c r="P635" s="19"/>
    </row>
    <row r="636" spans="16:16" x14ac:dyDescent="0.25">
      <c r="P636" s="19"/>
    </row>
    <row r="637" spans="16:16" x14ac:dyDescent="0.25">
      <c r="P637" s="19"/>
    </row>
    <row r="638" spans="16:16" x14ac:dyDescent="0.25">
      <c r="P638" s="19"/>
    </row>
    <row r="639" spans="16:16" x14ac:dyDescent="0.25">
      <c r="P639" s="19"/>
    </row>
    <row r="640" spans="16:16" x14ac:dyDescent="0.25">
      <c r="P640" s="19"/>
    </row>
    <row r="641" spans="16:16" x14ac:dyDescent="0.25">
      <c r="P641" s="19"/>
    </row>
    <row r="642" spans="16:16" x14ac:dyDescent="0.25">
      <c r="P642" s="19"/>
    </row>
    <row r="643" spans="16:16" x14ac:dyDescent="0.25">
      <c r="P643" s="19"/>
    </row>
    <row r="644" spans="16:16" x14ac:dyDescent="0.25">
      <c r="P644" s="19"/>
    </row>
    <row r="645" spans="16:16" x14ac:dyDescent="0.25">
      <c r="P645" s="19"/>
    </row>
    <row r="646" spans="16:16" x14ac:dyDescent="0.25">
      <c r="P646" s="19"/>
    </row>
    <row r="647" spans="16:16" x14ac:dyDescent="0.25">
      <c r="P647" s="19"/>
    </row>
    <row r="648" spans="16:16" x14ac:dyDescent="0.25">
      <c r="P648" s="19"/>
    </row>
    <row r="649" spans="16:16" x14ac:dyDescent="0.25">
      <c r="P649" s="19"/>
    </row>
    <row r="650" spans="16:16" x14ac:dyDescent="0.25">
      <c r="P650" s="19"/>
    </row>
    <row r="651" spans="16:16" x14ac:dyDescent="0.25">
      <c r="P651" s="19"/>
    </row>
    <row r="652" spans="16:16" x14ac:dyDescent="0.25">
      <c r="P652" s="19"/>
    </row>
    <row r="653" spans="16:16" x14ac:dyDescent="0.25">
      <c r="P653" s="19"/>
    </row>
    <row r="654" spans="16:16" x14ac:dyDescent="0.25">
      <c r="P654" s="19"/>
    </row>
    <row r="655" spans="16:16" x14ac:dyDescent="0.25">
      <c r="P655" s="19"/>
    </row>
    <row r="656" spans="16:16" x14ac:dyDescent="0.25">
      <c r="P656" s="19"/>
    </row>
    <row r="657" spans="16:16" x14ac:dyDescent="0.25">
      <c r="P657" s="19"/>
    </row>
    <row r="658" spans="16:16" x14ac:dyDescent="0.25">
      <c r="P658" s="19"/>
    </row>
    <row r="659" spans="16:16" x14ac:dyDescent="0.25">
      <c r="P659" s="19"/>
    </row>
    <row r="660" spans="16:16" x14ac:dyDescent="0.25">
      <c r="P660" s="19"/>
    </row>
    <row r="661" spans="16:16" x14ac:dyDescent="0.25">
      <c r="P661" s="19"/>
    </row>
    <row r="662" spans="16:16" x14ac:dyDescent="0.25">
      <c r="P662" s="19"/>
    </row>
    <row r="663" spans="16:16" x14ac:dyDescent="0.25">
      <c r="P663" s="19"/>
    </row>
    <row r="664" spans="16:16" x14ac:dyDescent="0.25">
      <c r="P664" s="19"/>
    </row>
    <row r="665" spans="16:16" x14ac:dyDescent="0.25">
      <c r="P665" s="19"/>
    </row>
    <row r="666" spans="16:16" x14ac:dyDescent="0.25">
      <c r="P666" s="19"/>
    </row>
    <row r="667" spans="16:16" x14ac:dyDescent="0.25">
      <c r="P667" s="19"/>
    </row>
    <row r="668" spans="16:16" x14ac:dyDescent="0.25">
      <c r="P668" s="19"/>
    </row>
    <row r="669" spans="16:16" x14ac:dyDescent="0.25">
      <c r="P669" s="19"/>
    </row>
    <row r="670" spans="16:16" x14ac:dyDescent="0.25">
      <c r="P670" s="19"/>
    </row>
    <row r="671" spans="16:16" x14ac:dyDescent="0.25">
      <c r="P671" s="19"/>
    </row>
    <row r="672" spans="16:16" x14ac:dyDescent="0.25">
      <c r="P672" s="19"/>
    </row>
    <row r="673" spans="16:16" x14ac:dyDescent="0.25">
      <c r="P673" s="19"/>
    </row>
    <row r="674" spans="16:16" x14ac:dyDescent="0.25">
      <c r="P674" s="19"/>
    </row>
    <row r="675" spans="16:16" x14ac:dyDescent="0.25">
      <c r="P675" s="19"/>
    </row>
    <row r="676" spans="16:16" x14ac:dyDescent="0.25">
      <c r="P676" s="19"/>
    </row>
    <row r="677" spans="16:16" x14ac:dyDescent="0.25">
      <c r="P677" s="19"/>
    </row>
    <row r="678" spans="16:16" x14ac:dyDescent="0.25">
      <c r="P678" s="19"/>
    </row>
    <row r="679" spans="16:16" x14ac:dyDescent="0.25">
      <c r="P679" s="19"/>
    </row>
    <row r="680" spans="16:16" x14ac:dyDescent="0.25">
      <c r="P680" s="19"/>
    </row>
  </sheetData>
  <mergeCells count="1">
    <mergeCell ref="N4:P5"/>
  </mergeCells>
  <phoneticPr fontId="3"/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DD2AF-E97B-4AF0-8F65-AC1D80EE7133}">
  <sheetPr codeName="Sheet12">
    <tabColor rgb="FF00B050"/>
  </sheetPr>
  <dimension ref="A2:P680"/>
  <sheetViews>
    <sheetView zoomScaleNormal="100" workbookViewId="0">
      <pane xSplit="5" ySplit="6" topLeftCell="F190" activePane="bottomRight" state="frozen"/>
      <selection activeCell="L249" sqref="K249:L249"/>
      <selection pane="topRight" activeCell="L249" sqref="K249:L249"/>
      <selection pane="bottomLeft" activeCell="L249" sqref="K249:L249"/>
      <selection pane="bottomRight" activeCell="N6" sqref="N6:P216"/>
    </sheetView>
  </sheetViews>
  <sheetFormatPr defaultRowHeight="16.5" x14ac:dyDescent="0.25"/>
  <cols>
    <col min="1" max="1" width="2.25" style="15" customWidth="1"/>
    <col min="2" max="2" width="9.5" style="3" customWidth="1"/>
    <col min="3" max="3" width="18.375" customWidth="1"/>
    <col min="4" max="4" width="4.25" customWidth="1"/>
    <col min="5" max="5" width="5.75" style="1" customWidth="1"/>
    <col min="6" max="6" width="15.375" customWidth="1"/>
    <col min="7" max="8" width="7.25" style="11" customWidth="1"/>
    <col min="9" max="9" width="8.875" customWidth="1"/>
    <col min="10" max="10" width="14" customWidth="1"/>
    <col min="11" max="11" width="9" style="1"/>
    <col min="14" max="15" width="13.5" customWidth="1"/>
    <col min="16" max="16" width="17.25" customWidth="1"/>
  </cols>
  <sheetData>
    <row r="2" spans="2:16" x14ac:dyDescent="0.25">
      <c r="B2" s="7" t="s">
        <v>12</v>
      </c>
      <c r="C2" s="20" t="s">
        <v>39</v>
      </c>
      <c r="G2" s="17" t="s">
        <v>16</v>
      </c>
      <c r="H2" s="17" t="s">
        <v>17</v>
      </c>
    </row>
    <row r="3" spans="2:16" x14ac:dyDescent="0.25">
      <c r="B3" s="7" t="s">
        <v>13</v>
      </c>
      <c r="C3" s="20" t="s">
        <v>43</v>
      </c>
      <c r="F3" s="18" t="s">
        <v>6</v>
      </c>
      <c r="G3" s="12">
        <v>5</v>
      </c>
      <c r="H3" s="13">
        <v>6.5</v>
      </c>
      <c r="I3" s="17" t="s">
        <v>9</v>
      </c>
      <c r="J3" s="17" t="s">
        <v>25</v>
      </c>
    </row>
    <row r="4" spans="2:16" x14ac:dyDescent="0.25">
      <c r="B4" s="6" t="s">
        <v>4</v>
      </c>
      <c r="C4" s="8" t="s">
        <v>44</v>
      </c>
      <c r="F4" s="18" t="s">
        <v>7</v>
      </c>
      <c r="G4" s="12">
        <v>11.5</v>
      </c>
      <c r="H4" s="13">
        <v>13.5</v>
      </c>
      <c r="I4" s="5">
        <f>(H4-H3)*2</f>
        <v>14</v>
      </c>
      <c r="J4" s="16">
        <f>((G4-G3)*2+1)*((H4-H3)*2+1)</f>
        <v>210</v>
      </c>
      <c r="N4" s="86" t="s">
        <v>22</v>
      </c>
      <c r="O4" s="86"/>
      <c r="P4" s="86"/>
    </row>
    <row r="5" spans="2:16" x14ac:dyDescent="0.25">
      <c r="B5" s="6" t="s">
        <v>2</v>
      </c>
      <c r="C5" s="9">
        <f>2800000+300000</f>
        <v>3100000</v>
      </c>
      <c r="N5" s="86"/>
      <c r="O5" s="86"/>
      <c r="P5" s="86"/>
    </row>
    <row r="6" spans="2:16" x14ac:dyDescent="0.25">
      <c r="B6" s="6" t="s">
        <v>3</v>
      </c>
      <c r="C6" s="9">
        <f>327500+6500+10000</f>
        <v>344000</v>
      </c>
      <c r="E6" s="1" t="s">
        <v>8</v>
      </c>
      <c r="F6" t="s">
        <v>4</v>
      </c>
      <c r="G6" s="14" t="s">
        <v>10</v>
      </c>
      <c r="H6" s="14" t="s">
        <v>11</v>
      </c>
      <c r="I6" s="14" t="s">
        <v>15</v>
      </c>
      <c r="J6" s="14" t="s">
        <v>14</v>
      </c>
      <c r="K6" s="1" t="s">
        <v>71</v>
      </c>
      <c r="N6" s="1" t="s">
        <v>19</v>
      </c>
      <c r="O6" s="1" t="s">
        <v>72</v>
      </c>
      <c r="P6" s="1" t="s">
        <v>18</v>
      </c>
    </row>
    <row r="7" spans="2:16" x14ac:dyDescent="0.25">
      <c r="E7" s="1">
        <f t="shared" ref="E7:E70" si="0">ROW()-6</f>
        <v>1</v>
      </c>
      <c r="F7" s="10" t="str">
        <f t="shared" ref="F7:F70" si="1">$C$4&amp;"-"&amp;G7&amp;"-"&amp;H7</f>
        <v>A3-5-6.5</v>
      </c>
      <c r="G7" s="14">
        <f>G3</f>
        <v>5</v>
      </c>
      <c r="H7" s="14">
        <f>H3</f>
        <v>6.5</v>
      </c>
      <c r="I7" s="4">
        <f t="shared" ref="I7:I70" si="2">SUM((G7*H7)/4)*3</f>
        <v>24.375</v>
      </c>
      <c r="J7" s="2">
        <f t="shared" ref="J7:J70" si="3">ROUND(SUM(I7*$C$6,$C$5),0)</f>
        <v>11485000</v>
      </c>
      <c r="K7" s="22">
        <v>1</v>
      </c>
      <c r="N7" t="str" cm="1">
        <f t="array" ref="N7:N216">_xlfn._xlws.FILTER(A3テーブル[キー],A3テーブル[許可]=1)</f>
        <v>A3-5-6.5</v>
      </c>
      <c r="O7" cm="1">
        <f t="array" ref="O7:O216">_xlfn._xlws.FILTER(A3テーブル[m2],A3テーブル[許可]=1)</f>
        <v>24.375</v>
      </c>
      <c r="P7" s="19" cm="1">
        <f t="array" ref="P7:P216">_xlfn._xlws.FILTER(A3テーブル[M],A3テーブル[許可]=1)</f>
        <v>11485000</v>
      </c>
    </row>
    <row r="8" spans="2:16" x14ac:dyDescent="0.25">
      <c r="E8" s="1">
        <f t="shared" si="0"/>
        <v>2</v>
      </c>
      <c r="F8" s="10" t="str">
        <f t="shared" si="1"/>
        <v>A3-5-7</v>
      </c>
      <c r="G8" s="14">
        <f t="shared" ref="G8:G71" si="4">$G$3+ROUNDDOWN($E7/($I$4+1),0)*0.5</f>
        <v>5</v>
      </c>
      <c r="H8" s="14">
        <f t="shared" ref="H8:H71" si="5">IF(MOD(E8-1,$I$4+1)=0,$H$3,H7+0.5)</f>
        <v>7</v>
      </c>
      <c r="I8" s="4">
        <f t="shared" si="2"/>
        <v>26.25</v>
      </c>
      <c r="J8" s="2">
        <f t="shared" si="3"/>
        <v>12130000</v>
      </c>
      <c r="K8" s="22">
        <v>1</v>
      </c>
      <c r="N8" t="str">
        <v>A3-5-7</v>
      </c>
      <c r="O8">
        <v>26.25</v>
      </c>
      <c r="P8" s="19">
        <v>12130000</v>
      </c>
    </row>
    <row r="9" spans="2:16" x14ac:dyDescent="0.25">
      <c r="E9" s="1">
        <f t="shared" si="0"/>
        <v>3</v>
      </c>
      <c r="F9" s="10" t="str">
        <f t="shared" si="1"/>
        <v>A3-5-7.5</v>
      </c>
      <c r="G9" s="14">
        <f t="shared" si="4"/>
        <v>5</v>
      </c>
      <c r="H9" s="14">
        <f t="shared" si="5"/>
        <v>7.5</v>
      </c>
      <c r="I9" s="4">
        <f t="shared" si="2"/>
        <v>28.125</v>
      </c>
      <c r="J9" s="2">
        <f t="shared" si="3"/>
        <v>12775000</v>
      </c>
      <c r="K9" s="22">
        <v>1</v>
      </c>
      <c r="N9" t="str">
        <v>A3-5-7.5</v>
      </c>
      <c r="O9">
        <v>28.125</v>
      </c>
      <c r="P9" s="19">
        <v>12775000</v>
      </c>
    </row>
    <row r="10" spans="2:16" x14ac:dyDescent="0.25">
      <c r="E10" s="1">
        <f t="shared" si="0"/>
        <v>4</v>
      </c>
      <c r="F10" s="10" t="str">
        <f t="shared" si="1"/>
        <v>A3-5-8</v>
      </c>
      <c r="G10" s="14">
        <f t="shared" si="4"/>
        <v>5</v>
      </c>
      <c r="H10" s="14">
        <f t="shared" si="5"/>
        <v>8</v>
      </c>
      <c r="I10" s="4">
        <f t="shared" si="2"/>
        <v>30</v>
      </c>
      <c r="J10" s="2">
        <f t="shared" si="3"/>
        <v>13420000</v>
      </c>
      <c r="K10" s="22">
        <v>1</v>
      </c>
      <c r="N10" t="str">
        <v>A3-5-8</v>
      </c>
      <c r="O10">
        <v>30</v>
      </c>
      <c r="P10" s="19">
        <v>13420000</v>
      </c>
    </row>
    <row r="11" spans="2:16" x14ac:dyDescent="0.25">
      <c r="E11" s="1">
        <f t="shared" si="0"/>
        <v>5</v>
      </c>
      <c r="F11" s="10" t="str">
        <f t="shared" si="1"/>
        <v>A3-5-8.5</v>
      </c>
      <c r="G11" s="14">
        <f t="shared" si="4"/>
        <v>5</v>
      </c>
      <c r="H11" s="14">
        <f t="shared" si="5"/>
        <v>8.5</v>
      </c>
      <c r="I11" s="4">
        <f t="shared" si="2"/>
        <v>31.875</v>
      </c>
      <c r="J11" s="2">
        <f t="shared" si="3"/>
        <v>14065000</v>
      </c>
      <c r="K11" s="22">
        <v>1</v>
      </c>
      <c r="N11" t="str">
        <v>A3-5-8.5</v>
      </c>
      <c r="O11">
        <v>31.875</v>
      </c>
      <c r="P11" s="19">
        <v>14065000</v>
      </c>
    </row>
    <row r="12" spans="2:16" x14ac:dyDescent="0.25">
      <c r="E12" s="1">
        <f t="shared" si="0"/>
        <v>6</v>
      </c>
      <c r="F12" s="10" t="str">
        <f t="shared" si="1"/>
        <v>A3-5-9</v>
      </c>
      <c r="G12" s="14">
        <f t="shared" si="4"/>
        <v>5</v>
      </c>
      <c r="H12" s="14">
        <f t="shared" si="5"/>
        <v>9</v>
      </c>
      <c r="I12" s="4">
        <f t="shared" si="2"/>
        <v>33.75</v>
      </c>
      <c r="J12" s="2">
        <f t="shared" si="3"/>
        <v>14710000</v>
      </c>
      <c r="K12" s="22">
        <v>1</v>
      </c>
      <c r="N12" t="str">
        <v>A3-5-9</v>
      </c>
      <c r="O12">
        <v>33.75</v>
      </c>
      <c r="P12" s="19">
        <v>14710000</v>
      </c>
    </row>
    <row r="13" spans="2:16" x14ac:dyDescent="0.25">
      <c r="E13" s="1">
        <f t="shared" si="0"/>
        <v>7</v>
      </c>
      <c r="F13" s="10" t="str">
        <f t="shared" si="1"/>
        <v>A3-5-9.5</v>
      </c>
      <c r="G13" s="14">
        <f t="shared" si="4"/>
        <v>5</v>
      </c>
      <c r="H13" s="14">
        <f t="shared" si="5"/>
        <v>9.5</v>
      </c>
      <c r="I13" s="4">
        <f t="shared" si="2"/>
        <v>35.625</v>
      </c>
      <c r="J13" s="2">
        <f t="shared" si="3"/>
        <v>15355000</v>
      </c>
      <c r="K13" s="22">
        <v>1</v>
      </c>
      <c r="N13" t="str">
        <v>A3-5-9.5</v>
      </c>
      <c r="O13">
        <v>35.625</v>
      </c>
      <c r="P13" s="19">
        <v>15355000</v>
      </c>
    </row>
    <row r="14" spans="2:16" x14ac:dyDescent="0.25">
      <c r="E14" s="1">
        <f t="shared" si="0"/>
        <v>8</v>
      </c>
      <c r="F14" s="10" t="str">
        <f t="shared" si="1"/>
        <v>A3-5-10</v>
      </c>
      <c r="G14" s="14">
        <f t="shared" si="4"/>
        <v>5</v>
      </c>
      <c r="H14" s="14">
        <f t="shared" si="5"/>
        <v>10</v>
      </c>
      <c r="I14" s="4">
        <f t="shared" si="2"/>
        <v>37.5</v>
      </c>
      <c r="J14" s="2">
        <f t="shared" si="3"/>
        <v>16000000</v>
      </c>
      <c r="K14" s="22">
        <v>1</v>
      </c>
      <c r="N14" t="str">
        <v>A3-5-10</v>
      </c>
      <c r="O14">
        <v>37.5</v>
      </c>
      <c r="P14" s="19">
        <v>16000000</v>
      </c>
    </row>
    <row r="15" spans="2:16" x14ac:dyDescent="0.25">
      <c r="E15" s="1">
        <f t="shared" si="0"/>
        <v>9</v>
      </c>
      <c r="F15" s="10" t="str">
        <f t="shared" si="1"/>
        <v>A3-5-10.5</v>
      </c>
      <c r="G15" s="14">
        <f t="shared" si="4"/>
        <v>5</v>
      </c>
      <c r="H15" s="14">
        <f t="shared" si="5"/>
        <v>10.5</v>
      </c>
      <c r="I15" s="4">
        <f t="shared" si="2"/>
        <v>39.375</v>
      </c>
      <c r="J15" s="2">
        <f t="shared" si="3"/>
        <v>16645000</v>
      </c>
      <c r="K15" s="22">
        <v>1</v>
      </c>
      <c r="N15" t="str">
        <v>A3-5-10.5</v>
      </c>
      <c r="O15">
        <v>39.375</v>
      </c>
      <c r="P15" s="19">
        <v>16645000</v>
      </c>
    </row>
    <row r="16" spans="2:16" x14ac:dyDescent="0.25">
      <c r="E16" s="1">
        <f t="shared" si="0"/>
        <v>10</v>
      </c>
      <c r="F16" s="10" t="str">
        <f t="shared" si="1"/>
        <v>A3-5-11</v>
      </c>
      <c r="G16" s="14">
        <f t="shared" si="4"/>
        <v>5</v>
      </c>
      <c r="H16" s="14">
        <f t="shared" si="5"/>
        <v>11</v>
      </c>
      <c r="I16" s="4">
        <f t="shared" si="2"/>
        <v>41.25</v>
      </c>
      <c r="J16" s="2">
        <f t="shared" si="3"/>
        <v>17290000</v>
      </c>
      <c r="K16" s="22">
        <v>1</v>
      </c>
      <c r="N16" t="str">
        <v>A3-5-11</v>
      </c>
      <c r="O16">
        <v>41.25</v>
      </c>
      <c r="P16" s="19">
        <v>17290000</v>
      </c>
    </row>
    <row r="17" spans="5:16" x14ac:dyDescent="0.25">
      <c r="E17" s="1">
        <f t="shared" si="0"/>
        <v>11</v>
      </c>
      <c r="F17" s="10" t="str">
        <f t="shared" si="1"/>
        <v>A3-5-11.5</v>
      </c>
      <c r="G17" s="14">
        <f t="shared" si="4"/>
        <v>5</v>
      </c>
      <c r="H17" s="14">
        <f t="shared" si="5"/>
        <v>11.5</v>
      </c>
      <c r="I17" s="4">
        <f t="shared" si="2"/>
        <v>43.125</v>
      </c>
      <c r="J17" s="2">
        <f t="shared" si="3"/>
        <v>17935000</v>
      </c>
      <c r="K17" s="22">
        <v>1</v>
      </c>
      <c r="N17" t="str">
        <v>A3-5-11.5</v>
      </c>
      <c r="O17">
        <v>43.125</v>
      </c>
      <c r="P17" s="19">
        <v>17935000</v>
      </c>
    </row>
    <row r="18" spans="5:16" x14ac:dyDescent="0.25">
      <c r="E18" s="1">
        <f t="shared" si="0"/>
        <v>12</v>
      </c>
      <c r="F18" s="10" t="str">
        <f t="shared" si="1"/>
        <v>A3-5-12</v>
      </c>
      <c r="G18" s="14">
        <f t="shared" si="4"/>
        <v>5</v>
      </c>
      <c r="H18" s="14">
        <f t="shared" si="5"/>
        <v>12</v>
      </c>
      <c r="I18" s="4">
        <f t="shared" si="2"/>
        <v>45</v>
      </c>
      <c r="J18" s="2">
        <f t="shared" si="3"/>
        <v>18580000</v>
      </c>
      <c r="K18" s="22">
        <v>1</v>
      </c>
      <c r="N18" t="str">
        <v>A3-5-12</v>
      </c>
      <c r="O18">
        <v>45</v>
      </c>
      <c r="P18" s="19">
        <v>18580000</v>
      </c>
    </row>
    <row r="19" spans="5:16" x14ac:dyDescent="0.25">
      <c r="E19" s="1">
        <f t="shared" si="0"/>
        <v>13</v>
      </c>
      <c r="F19" s="10" t="str">
        <f t="shared" si="1"/>
        <v>A3-5-12.5</v>
      </c>
      <c r="G19" s="14">
        <f t="shared" si="4"/>
        <v>5</v>
      </c>
      <c r="H19" s="14">
        <f t="shared" si="5"/>
        <v>12.5</v>
      </c>
      <c r="I19" s="4">
        <f t="shared" si="2"/>
        <v>46.875</v>
      </c>
      <c r="J19" s="2">
        <f t="shared" si="3"/>
        <v>19225000</v>
      </c>
      <c r="K19" s="22">
        <v>1</v>
      </c>
      <c r="N19" t="str">
        <v>A3-5-12.5</v>
      </c>
      <c r="O19">
        <v>46.875</v>
      </c>
      <c r="P19" s="19">
        <v>19225000</v>
      </c>
    </row>
    <row r="20" spans="5:16" x14ac:dyDescent="0.25">
      <c r="E20" s="1">
        <f t="shared" si="0"/>
        <v>14</v>
      </c>
      <c r="F20" s="10" t="str">
        <f t="shared" si="1"/>
        <v>A3-5-13</v>
      </c>
      <c r="G20" s="14">
        <f t="shared" si="4"/>
        <v>5</v>
      </c>
      <c r="H20" s="14">
        <f t="shared" si="5"/>
        <v>13</v>
      </c>
      <c r="I20" s="4">
        <f t="shared" si="2"/>
        <v>48.75</v>
      </c>
      <c r="J20" s="2">
        <f t="shared" si="3"/>
        <v>19870000</v>
      </c>
      <c r="K20" s="22">
        <v>1</v>
      </c>
      <c r="N20" t="str">
        <v>A3-5-13</v>
      </c>
      <c r="O20">
        <v>48.75</v>
      </c>
      <c r="P20" s="19">
        <v>19870000</v>
      </c>
    </row>
    <row r="21" spans="5:16" x14ac:dyDescent="0.25">
      <c r="E21" s="1">
        <f t="shared" si="0"/>
        <v>15</v>
      </c>
      <c r="F21" s="10" t="str">
        <f t="shared" si="1"/>
        <v>A3-5-13.5</v>
      </c>
      <c r="G21" s="14">
        <f t="shared" si="4"/>
        <v>5</v>
      </c>
      <c r="H21" s="14">
        <f t="shared" si="5"/>
        <v>13.5</v>
      </c>
      <c r="I21" s="4">
        <f t="shared" si="2"/>
        <v>50.625</v>
      </c>
      <c r="J21" s="2">
        <f t="shared" si="3"/>
        <v>20515000</v>
      </c>
      <c r="K21" s="22">
        <v>1</v>
      </c>
      <c r="N21" t="str">
        <v>A3-5-13.5</v>
      </c>
      <c r="O21">
        <v>50.625</v>
      </c>
      <c r="P21" s="19">
        <v>20515000</v>
      </c>
    </row>
    <row r="22" spans="5:16" x14ac:dyDescent="0.25">
      <c r="E22" s="1">
        <f t="shared" si="0"/>
        <v>16</v>
      </c>
      <c r="F22" s="10" t="str">
        <f t="shared" si="1"/>
        <v>A3-5.5-6.5</v>
      </c>
      <c r="G22" s="14">
        <f t="shared" si="4"/>
        <v>5.5</v>
      </c>
      <c r="H22" s="14">
        <f t="shared" si="5"/>
        <v>6.5</v>
      </c>
      <c r="I22" s="4">
        <f t="shared" si="2"/>
        <v>26.8125</v>
      </c>
      <c r="J22" s="2">
        <f t="shared" si="3"/>
        <v>12323500</v>
      </c>
      <c r="K22" s="22">
        <v>1</v>
      </c>
      <c r="N22" t="str">
        <v>A3-5.5-6.5</v>
      </c>
      <c r="O22">
        <v>26.8125</v>
      </c>
      <c r="P22" s="19">
        <v>12323500</v>
      </c>
    </row>
    <row r="23" spans="5:16" x14ac:dyDescent="0.25">
      <c r="E23" s="1">
        <f t="shared" si="0"/>
        <v>17</v>
      </c>
      <c r="F23" s="10" t="str">
        <f t="shared" si="1"/>
        <v>A3-5.5-7</v>
      </c>
      <c r="G23" s="14">
        <f t="shared" si="4"/>
        <v>5.5</v>
      </c>
      <c r="H23" s="14">
        <f t="shared" si="5"/>
        <v>7</v>
      </c>
      <c r="I23" s="4">
        <f t="shared" si="2"/>
        <v>28.875</v>
      </c>
      <c r="J23" s="2">
        <f t="shared" si="3"/>
        <v>13033000</v>
      </c>
      <c r="K23" s="22">
        <v>1</v>
      </c>
      <c r="N23" t="str">
        <v>A3-5.5-7</v>
      </c>
      <c r="O23">
        <v>28.875</v>
      </c>
      <c r="P23" s="19">
        <v>13033000</v>
      </c>
    </row>
    <row r="24" spans="5:16" x14ac:dyDescent="0.25">
      <c r="E24" s="1">
        <f t="shared" si="0"/>
        <v>18</v>
      </c>
      <c r="F24" s="10" t="str">
        <f t="shared" si="1"/>
        <v>A3-5.5-7.5</v>
      </c>
      <c r="G24" s="14">
        <f t="shared" si="4"/>
        <v>5.5</v>
      </c>
      <c r="H24" s="14">
        <f t="shared" si="5"/>
        <v>7.5</v>
      </c>
      <c r="I24" s="4">
        <f t="shared" si="2"/>
        <v>30.9375</v>
      </c>
      <c r="J24" s="2">
        <f t="shared" si="3"/>
        <v>13742500</v>
      </c>
      <c r="K24" s="22">
        <v>1</v>
      </c>
      <c r="N24" t="str">
        <v>A3-5.5-7.5</v>
      </c>
      <c r="O24">
        <v>30.9375</v>
      </c>
      <c r="P24" s="19">
        <v>13742500</v>
      </c>
    </row>
    <row r="25" spans="5:16" x14ac:dyDescent="0.25">
      <c r="E25" s="1">
        <f t="shared" si="0"/>
        <v>19</v>
      </c>
      <c r="F25" s="10" t="str">
        <f t="shared" si="1"/>
        <v>A3-5.5-8</v>
      </c>
      <c r="G25" s="14">
        <f t="shared" si="4"/>
        <v>5.5</v>
      </c>
      <c r="H25" s="14">
        <f t="shared" si="5"/>
        <v>8</v>
      </c>
      <c r="I25" s="4">
        <f t="shared" si="2"/>
        <v>33</v>
      </c>
      <c r="J25" s="2">
        <f t="shared" si="3"/>
        <v>14452000</v>
      </c>
      <c r="K25" s="22">
        <v>1</v>
      </c>
      <c r="N25" t="str">
        <v>A3-5.5-8</v>
      </c>
      <c r="O25">
        <v>33</v>
      </c>
      <c r="P25" s="19">
        <v>14452000</v>
      </c>
    </row>
    <row r="26" spans="5:16" x14ac:dyDescent="0.25">
      <c r="E26" s="1">
        <f t="shared" si="0"/>
        <v>20</v>
      </c>
      <c r="F26" s="10" t="str">
        <f t="shared" si="1"/>
        <v>A3-5.5-8.5</v>
      </c>
      <c r="G26" s="14">
        <f t="shared" si="4"/>
        <v>5.5</v>
      </c>
      <c r="H26" s="14">
        <f t="shared" si="5"/>
        <v>8.5</v>
      </c>
      <c r="I26" s="4">
        <f t="shared" si="2"/>
        <v>35.0625</v>
      </c>
      <c r="J26" s="2">
        <f t="shared" si="3"/>
        <v>15161500</v>
      </c>
      <c r="K26" s="22">
        <v>1</v>
      </c>
      <c r="N26" t="str">
        <v>A3-5.5-8.5</v>
      </c>
      <c r="O26">
        <v>35.0625</v>
      </c>
      <c r="P26" s="19">
        <v>15161500</v>
      </c>
    </row>
    <row r="27" spans="5:16" x14ac:dyDescent="0.25">
      <c r="E27" s="1">
        <f t="shared" si="0"/>
        <v>21</v>
      </c>
      <c r="F27" s="10" t="str">
        <f t="shared" si="1"/>
        <v>A3-5.5-9</v>
      </c>
      <c r="G27" s="14">
        <f t="shared" si="4"/>
        <v>5.5</v>
      </c>
      <c r="H27" s="14">
        <f t="shared" si="5"/>
        <v>9</v>
      </c>
      <c r="I27" s="4">
        <f t="shared" si="2"/>
        <v>37.125</v>
      </c>
      <c r="J27" s="2">
        <f t="shared" si="3"/>
        <v>15871000</v>
      </c>
      <c r="K27" s="22">
        <v>1</v>
      </c>
      <c r="N27" t="str">
        <v>A3-5.5-9</v>
      </c>
      <c r="O27">
        <v>37.125</v>
      </c>
      <c r="P27" s="19">
        <v>15871000</v>
      </c>
    </row>
    <row r="28" spans="5:16" x14ac:dyDescent="0.25">
      <c r="E28" s="1">
        <f t="shared" si="0"/>
        <v>22</v>
      </c>
      <c r="F28" s="10" t="str">
        <f t="shared" si="1"/>
        <v>A3-5.5-9.5</v>
      </c>
      <c r="G28" s="14">
        <f t="shared" si="4"/>
        <v>5.5</v>
      </c>
      <c r="H28" s="14">
        <f t="shared" si="5"/>
        <v>9.5</v>
      </c>
      <c r="I28" s="4">
        <f t="shared" si="2"/>
        <v>39.1875</v>
      </c>
      <c r="J28" s="2">
        <f t="shared" si="3"/>
        <v>16580500</v>
      </c>
      <c r="K28" s="22">
        <v>1</v>
      </c>
      <c r="N28" t="str">
        <v>A3-5.5-9.5</v>
      </c>
      <c r="O28">
        <v>39.1875</v>
      </c>
      <c r="P28" s="19">
        <v>16580500</v>
      </c>
    </row>
    <row r="29" spans="5:16" x14ac:dyDescent="0.25">
      <c r="E29" s="1">
        <f t="shared" si="0"/>
        <v>23</v>
      </c>
      <c r="F29" s="10" t="str">
        <f t="shared" si="1"/>
        <v>A3-5.5-10</v>
      </c>
      <c r="G29" s="14">
        <f t="shared" si="4"/>
        <v>5.5</v>
      </c>
      <c r="H29" s="14">
        <f t="shared" si="5"/>
        <v>10</v>
      </c>
      <c r="I29" s="4">
        <f t="shared" si="2"/>
        <v>41.25</v>
      </c>
      <c r="J29" s="2">
        <f t="shared" si="3"/>
        <v>17290000</v>
      </c>
      <c r="K29" s="22">
        <v>1</v>
      </c>
      <c r="N29" t="str">
        <v>A3-5.5-10</v>
      </c>
      <c r="O29">
        <v>41.25</v>
      </c>
      <c r="P29" s="19">
        <v>17290000</v>
      </c>
    </row>
    <row r="30" spans="5:16" x14ac:dyDescent="0.25">
      <c r="E30" s="1">
        <f t="shared" si="0"/>
        <v>24</v>
      </c>
      <c r="F30" s="10" t="str">
        <f t="shared" si="1"/>
        <v>A3-5.5-10.5</v>
      </c>
      <c r="G30" s="14">
        <f t="shared" si="4"/>
        <v>5.5</v>
      </c>
      <c r="H30" s="14">
        <f t="shared" si="5"/>
        <v>10.5</v>
      </c>
      <c r="I30" s="4">
        <f t="shared" si="2"/>
        <v>43.3125</v>
      </c>
      <c r="J30" s="2">
        <f t="shared" si="3"/>
        <v>17999500</v>
      </c>
      <c r="K30" s="22">
        <v>1</v>
      </c>
      <c r="N30" t="str">
        <v>A3-5.5-10.5</v>
      </c>
      <c r="O30">
        <v>43.3125</v>
      </c>
      <c r="P30" s="19">
        <v>17999500</v>
      </c>
    </row>
    <row r="31" spans="5:16" x14ac:dyDescent="0.25">
      <c r="E31" s="1">
        <f t="shared" si="0"/>
        <v>25</v>
      </c>
      <c r="F31" s="10" t="str">
        <f t="shared" si="1"/>
        <v>A3-5.5-11</v>
      </c>
      <c r="G31" s="14">
        <f t="shared" si="4"/>
        <v>5.5</v>
      </c>
      <c r="H31" s="14">
        <f t="shared" si="5"/>
        <v>11</v>
      </c>
      <c r="I31" s="4">
        <f t="shared" si="2"/>
        <v>45.375</v>
      </c>
      <c r="J31" s="2">
        <f t="shared" si="3"/>
        <v>18709000</v>
      </c>
      <c r="K31" s="22">
        <v>1</v>
      </c>
      <c r="N31" t="str">
        <v>A3-5.5-11</v>
      </c>
      <c r="O31">
        <v>45.375</v>
      </c>
      <c r="P31" s="19">
        <v>18709000</v>
      </c>
    </row>
    <row r="32" spans="5:16" x14ac:dyDescent="0.25">
      <c r="E32" s="1">
        <f t="shared" si="0"/>
        <v>26</v>
      </c>
      <c r="F32" s="10" t="str">
        <f t="shared" si="1"/>
        <v>A3-5.5-11.5</v>
      </c>
      <c r="G32" s="14">
        <f t="shared" si="4"/>
        <v>5.5</v>
      </c>
      <c r="H32" s="14">
        <f t="shared" si="5"/>
        <v>11.5</v>
      </c>
      <c r="I32" s="4">
        <f t="shared" si="2"/>
        <v>47.4375</v>
      </c>
      <c r="J32" s="2">
        <f t="shared" si="3"/>
        <v>19418500</v>
      </c>
      <c r="K32" s="22">
        <v>1</v>
      </c>
      <c r="N32" t="str">
        <v>A3-5.5-11.5</v>
      </c>
      <c r="O32">
        <v>47.4375</v>
      </c>
      <c r="P32" s="19">
        <v>19418500</v>
      </c>
    </row>
    <row r="33" spans="5:16" x14ac:dyDescent="0.25">
      <c r="E33" s="1">
        <f t="shared" si="0"/>
        <v>27</v>
      </c>
      <c r="F33" s="10" t="str">
        <f t="shared" si="1"/>
        <v>A3-5.5-12</v>
      </c>
      <c r="G33" s="14">
        <f t="shared" si="4"/>
        <v>5.5</v>
      </c>
      <c r="H33" s="14">
        <f t="shared" si="5"/>
        <v>12</v>
      </c>
      <c r="I33" s="4">
        <f t="shared" si="2"/>
        <v>49.5</v>
      </c>
      <c r="J33" s="2">
        <f t="shared" si="3"/>
        <v>20128000</v>
      </c>
      <c r="K33" s="22">
        <v>1</v>
      </c>
      <c r="N33" t="str">
        <v>A3-5.5-12</v>
      </c>
      <c r="O33">
        <v>49.5</v>
      </c>
      <c r="P33" s="19">
        <v>20128000</v>
      </c>
    </row>
    <row r="34" spans="5:16" x14ac:dyDescent="0.25">
      <c r="E34" s="1">
        <f t="shared" si="0"/>
        <v>28</v>
      </c>
      <c r="F34" s="10" t="str">
        <f t="shared" si="1"/>
        <v>A3-5.5-12.5</v>
      </c>
      <c r="G34" s="14">
        <f t="shared" si="4"/>
        <v>5.5</v>
      </c>
      <c r="H34" s="14">
        <f t="shared" si="5"/>
        <v>12.5</v>
      </c>
      <c r="I34" s="4">
        <f t="shared" si="2"/>
        <v>51.5625</v>
      </c>
      <c r="J34" s="2">
        <f t="shared" si="3"/>
        <v>20837500</v>
      </c>
      <c r="K34" s="22">
        <v>1</v>
      </c>
      <c r="N34" t="str">
        <v>A3-5.5-12.5</v>
      </c>
      <c r="O34">
        <v>51.5625</v>
      </c>
      <c r="P34" s="19">
        <v>20837500</v>
      </c>
    </row>
    <row r="35" spans="5:16" x14ac:dyDescent="0.25">
      <c r="E35" s="1">
        <f t="shared" si="0"/>
        <v>29</v>
      </c>
      <c r="F35" s="10" t="str">
        <f t="shared" si="1"/>
        <v>A3-5.5-13</v>
      </c>
      <c r="G35" s="14">
        <f t="shared" si="4"/>
        <v>5.5</v>
      </c>
      <c r="H35" s="14">
        <f t="shared" si="5"/>
        <v>13</v>
      </c>
      <c r="I35" s="4">
        <f t="shared" si="2"/>
        <v>53.625</v>
      </c>
      <c r="J35" s="2">
        <f t="shared" si="3"/>
        <v>21547000</v>
      </c>
      <c r="K35" s="22">
        <v>1</v>
      </c>
      <c r="N35" t="str">
        <v>A3-5.5-13</v>
      </c>
      <c r="O35">
        <v>53.625</v>
      </c>
      <c r="P35" s="19">
        <v>21547000</v>
      </c>
    </row>
    <row r="36" spans="5:16" x14ac:dyDescent="0.25">
      <c r="E36" s="1">
        <f t="shared" si="0"/>
        <v>30</v>
      </c>
      <c r="F36" s="10" t="str">
        <f t="shared" si="1"/>
        <v>A3-5.5-13.5</v>
      </c>
      <c r="G36" s="14">
        <f t="shared" si="4"/>
        <v>5.5</v>
      </c>
      <c r="H36" s="14">
        <f t="shared" si="5"/>
        <v>13.5</v>
      </c>
      <c r="I36" s="4">
        <f t="shared" si="2"/>
        <v>55.6875</v>
      </c>
      <c r="J36" s="2">
        <f t="shared" si="3"/>
        <v>22256500</v>
      </c>
      <c r="K36" s="22">
        <v>1</v>
      </c>
      <c r="N36" t="str">
        <v>A3-5.5-13.5</v>
      </c>
      <c r="O36">
        <v>55.6875</v>
      </c>
      <c r="P36" s="19">
        <v>22256500</v>
      </c>
    </row>
    <row r="37" spans="5:16" x14ac:dyDescent="0.25">
      <c r="E37" s="1">
        <f t="shared" si="0"/>
        <v>31</v>
      </c>
      <c r="F37" s="10" t="str">
        <f t="shared" si="1"/>
        <v>A3-6-6.5</v>
      </c>
      <c r="G37" s="14">
        <f t="shared" si="4"/>
        <v>6</v>
      </c>
      <c r="H37" s="14">
        <f t="shared" si="5"/>
        <v>6.5</v>
      </c>
      <c r="I37" s="4">
        <f t="shared" si="2"/>
        <v>29.25</v>
      </c>
      <c r="J37" s="2">
        <f t="shared" si="3"/>
        <v>13162000</v>
      </c>
      <c r="K37" s="22">
        <v>1</v>
      </c>
      <c r="N37" t="str">
        <v>A3-6-6.5</v>
      </c>
      <c r="O37">
        <v>29.25</v>
      </c>
      <c r="P37" s="19">
        <v>13162000</v>
      </c>
    </row>
    <row r="38" spans="5:16" x14ac:dyDescent="0.25">
      <c r="E38" s="1">
        <f t="shared" si="0"/>
        <v>32</v>
      </c>
      <c r="F38" s="10" t="str">
        <f t="shared" si="1"/>
        <v>A3-6-7</v>
      </c>
      <c r="G38" s="14">
        <f t="shared" si="4"/>
        <v>6</v>
      </c>
      <c r="H38" s="14">
        <f t="shared" si="5"/>
        <v>7</v>
      </c>
      <c r="I38" s="4">
        <f t="shared" si="2"/>
        <v>31.5</v>
      </c>
      <c r="J38" s="2">
        <f t="shared" si="3"/>
        <v>13936000</v>
      </c>
      <c r="K38" s="22">
        <v>1</v>
      </c>
      <c r="N38" t="str">
        <v>A3-6-7</v>
      </c>
      <c r="O38">
        <v>31.5</v>
      </c>
      <c r="P38" s="19">
        <v>13936000</v>
      </c>
    </row>
    <row r="39" spans="5:16" x14ac:dyDescent="0.25">
      <c r="E39" s="1">
        <f t="shared" si="0"/>
        <v>33</v>
      </c>
      <c r="F39" s="10" t="str">
        <f t="shared" si="1"/>
        <v>A3-6-7.5</v>
      </c>
      <c r="G39" s="14">
        <f t="shared" si="4"/>
        <v>6</v>
      </c>
      <c r="H39" s="14">
        <f t="shared" si="5"/>
        <v>7.5</v>
      </c>
      <c r="I39" s="4">
        <f t="shared" si="2"/>
        <v>33.75</v>
      </c>
      <c r="J39" s="2">
        <f t="shared" si="3"/>
        <v>14710000</v>
      </c>
      <c r="K39" s="22">
        <v>1</v>
      </c>
      <c r="N39" t="str">
        <v>A3-6-7.5</v>
      </c>
      <c r="O39">
        <v>33.75</v>
      </c>
      <c r="P39" s="19">
        <v>14710000</v>
      </c>
    </row>
    <row r="40" spans="5:16" x14ac:dyDescent="0.25">
      <c r="E40" s="1">
        <f t="shared" si="0"/>
        <v>34</v>
      </c>
      <c r="F40" s="10" t="str">
        <f t="shared" si="1"/>
        <v>A3-6-8</v>
      </c>
      <c r="G40" s="14">
        <f t="shared" si="4"/>
        <v>6</v>
      </c>
      <c r="H40" s="14">
        <f t="shared" si="5"/>
        <v>8</v>
      </c>
      <c r="I40" s="4">
        <f t="shared" si="2"/>
        <v>36</v>
      </c>
      <c r="J40" s="2">
        <f t="shared" si="3"/>
        <v>15484000</v>
      </c>
      <c r="K40" s="22">
        <v>1</v>
      </c>
      <c r="N40" t="str">
        <v>A3-6-8</v>
      </c>
      <c r="O40">
        <v>36</v>
      </c>
      <c r="P40" s="19">
        <v>15484000</v>
      </c>
    </row>
    <row r="41" spans="5:16" x14ac:dyDescent="0.25">
      <c r="E41" s="1">
        <f t="shared" si="0"/>
        <v>35</v>
      </c>
      <c r="F41" s="10" t="str">
        <f t="shared" si="1"/>
        <v>A3-6-8.5</v>
      </c>
      <c r="G41" s="14">
        <f t="shared" si="4"/>
        <v>6</v>
      </c>
      <c r="H41" s="14">
        <f t="shared" si="5"/>
        <v>8.5</v>
      </c>
      <c r="I41" s="4">
        <f t="shared" si="2"/>
        <v>38.25</v>
      </c>
      <c r="J41" s="2">
        <f t="shared" si="3"/>
        <v>16258000</v>
      </c>
      <c r="K41" s="22">
        <v>1</v>
      </c>
      <c r="N41" t="str">
        <v>A3-6-8.5</v>
      </c>
      <c r="O41">
        <v>38.25</v>
      </c>
      <c r="P41" s="19">
        <v>16258000</v>
      </c>
    </row>
    <row r="42" spans="5:16" x14ac:dyDescent="0.25">
      <c r="E42" s="1">
        <f t="shared" si="0"/>
        <v>36</v>
      </c>
      <c r="F42" s="10" t="str">
        <f t="shared" si="1"/>
        <v>A3-6-9</v>
      </c>
      <c r="G42" s="14">
        <f t="shared" si="4"/>
        <v>6</v>
      </c>
      <c r="H42" s="14">
        <f t="shared" si="5"/>
        <v>9</v>
      </c>
      <c r="I42" s="4">
        <f t="shared" si="2"/>
        <v>40.5</v>
      </c>
      <c r="J42" s="2">
        <f t="shared" si="3"/>
        <v>17032000</v>
      </c>
      <c r="K42" s="22">
        <v>1</v>
      </c>
      <c r="N42" t="str">
        <v>A3-6-9</v>
      </c>
      <c r="O42">
        <v>40.5</v>
      </c>
      <c r="P42" s="19">
        <v>17032000</v>
      </c>
    </row>
    <row r="43" spans="5:16" x14ac:dyDescent="0.25">
      <c r="E43" s="1">
        <f t="shared" si="0"/>
        <v>37</v>
      </c>
      <c r="F43" s="10" t="str">
        <f t="shared" si="1"/>
        <v>A3-6-9.5</v>
      </c>
      <c r="G43" s="14">
        <f t="shared" si="4"/>
        <v>6</v>
      </c>
      <c r="H43" s="14">
        <f t="shared" si="5"/>
        <v>9.5</v>
      </c>
      <c r="I43" s="4">
        <f t="shared" si="2"/>
        <v>42.75</v>
      </c>
      <c r="J43" s="2">
        <f t="shared" si="3"/>
        <v>17806000</v>
      </c>
      <c r="K43" s="22">
        <v>1</v>
      </c>
      <c r="N43" t="str">
        <v>A3-6-9.5</v>
      </c>
      <c r="O43">
        <v>42.75</v>
      </c>
      <c r="P43" s="19">
        <v>17806000</v>
      </c>
    </row>
    <row r="44" spans="5:16" x14ac:dyDescent="0.25">
      <c r="E44" s="1">
        <f t="shared" si="0"/>
        <v>38</v>
      </c>
      <c r="F44" s="10" t="str">
        <f t="shared" si="1"/>
        <v>A3-6-10</v>
      </c>
      <c r="G44" s="14">
        <f t="shared" si="4"/>
        <v>6</v>
      </c>
      <c r="H44" s="14">
        <f t="shared" si="5"/>
        <v>10</v>
      </c>
      <c r="I44" s="4">
        <f t="shared" si="2"/>
        <v>45</v>
      </c>
      <c r="J44" s="2">
        <f t="shared" si="3"/>
        <v>18580000</v>
      </c>
      <c r="K44" s="22">
        <v>1</v>
      </c>
      <c r="N44" t="str">
        <v>A3-6-10</v>
      </c>
      <c r="O44">
        <v>45</v>
      </c>
      <c r="P44" s="19">
        <v>18580000</v>
      </c>
    </row>
    <row r="45" spans="5:16" x14ac:dyDescent="0.25">
      <c r="E45" s="1">
        <f t="shared" si="0"/>
        <v>39</v>
      </c>
      <c r="F45" s="10" t="str">
        <f t="shared" si="1"/>
        <v>A3-6-10.5</v>
      </c>
      <c r="G45" s="14">
        <f t="shared" si="4"/>
        <v>6</v>
      </c>
      <c r="H45" s="14">
        <f t="shared" si="5"/>
        <v>10.5</v>
      </c>
      <c r="I45" s="4">
        <f t="shared" si="2"/>
        <v>47.25</v>
      </c>
      <c r="J45" s="2">
        <f t="shared" si="3"/>
        <v>19354000</v>
      </c>
      <c r="K45" s="22">
        <v>1</v>
      </c>
      <c r="N45" t="str">
        <v>A3-6-10.5</v>
      </c>
      <c r="O45">
        <v>47.25</v>
      </c>
      <c r="P45" s="19">
        <v>19354000</v>
      </c>
    </row>
    <row r="46" spans="5:16" x14ac:dyDescent="0.25">
      <c r="E46" s="1">
        <f t="shared" si="0"/>
        <v>40</v>
      </c>
      <c r="F46" s="10" t="str">
        <f t="shared" si="1"/>
        <v>A3-6-11</v>
      </c>
      <c r="G46" s="14">
        <f t="shared" si="4"/>
        <v>6</v>
      </c>
      <c r="H46" s="14">
        <f t="shared" si="5"/>
        <v>11</v>
      </c>
      <c r="I46" s="4">
        <f t="shared" si="2"/>
        <v>49.5</v>
      </c>
      <c r="J46" s="2">
        <f t="shared" si="3"/>
        <v>20128000</v>
      </c>
      <c r="K46" s="22">
        <v>1</v>
      </c>
      <c r="N46" t="str">
        <v>A3-6-11</v>
      </c>
      <c r="O46">
        <v>49.5</v>
      </c>
      <c r="P46" s="19">
        <v>20128000</v>
      </c>
    </row>
    <row r="47" spans="5:16" x14ac:dyDescent="0.25">
      <c r="E47" s="1">
        <f t="shared" si="0"/>
        <v>41</v>
      </c>
      <c r="F47" s="10" t="str">
        <f t="shared" si="1"/>
        <v>A3-6-11.5</v>
      </c>
      <c r="G47" s="14">
        <f t="shared" si="4"/>
        <v>6</v>
      </c>
      <c r="H47" s="14">
        <f t="shared" si="5"/>
        <v>11.5</v>
      </c>
      <c r="I47" s="4">
        <f t="shared" si="2"/>
        <v>51.75</v>
      </c>
      <c r="J47" s="2">
        <f t="shared" si="3"/>
        <v>20902000</v>
      </c>
      <c r="K47" s="22">
        <v>1</v>
      </c>
      <c r="N47" t="str">
        <v>A3-6-11.5</v>
      </c>
      <c r="O47">
        <v>51.75</v>
      </c>
      <c r="P47" s="19">
        <v>20902000</v>
      </c>
    </row>
    <row r="48" spans="5:16" x14ac:dyDescent="0.25">
      <c r="E48" s="1">
        <f t="shared" si="0"/>
        <v>42</v>
      </c>
      <c r="F48" s="10" t="str">
        <f t="shared" si="1"/>
        <v>A3-6-12</v>
      </c>
      <c r="G48" s="14">
        <f t="shared" si="4"/>
        <v>6</v>
      </c>
      <c r="H48" s="14">
        <f t="shared" si="5"/>
        <v>12</v>
      </c>
      <c r="I48" s="4">
        <f t="shared" si="2"/>
        <v>54</v>
      </c>
      <c r="J48" s="2">
        <f t="shared" si="3"/>
        <v>21676000</v>
      </c>
      <c r="K48" s="22">
        <v>1</v>
      </c>
      <c r="N48" t="str">
        <v>A3-6-12</v>
      </c>
      <c r="O48">
        <v>54</v>
      </c>
      <c r="P48" s="19">
        <v>21676000</v>
      </c>
    </row>
    <row r="49" spans="5:16" x14ac:dyDescent="0.25">
      <c r="E49" s="1">
        <f t="shared" si="0"/>
        <v>43</v>
      </c>
      <c r="F49" s="10" t="str">
        <f t="shared" si="1"/>
        <v>A3-6-12.5</v>
      </c>
      <c r="G49" s="14">
        <f t="shared" si="4"/>
        <v>6</v>
      </c>
      <c r="H49" s="14">
        <f t="shared" si="5"/>
        <v>12.5</v>
      </c>
      <c r="I49" s="4">
        <f t="shared" si="2"/>
        <v>56.25</v>
      </c>
      <c r="J49" s="2">
        <f t="shared" si="3"/>
        <v>22450000</v>
      </c>
      <c r="K49" s="22">
        <v>1</v>
      </c>
      <c r="N49" t="str">
        <v>A3-6-12.5</v>
      </c>
      <c r="O49">
        <v>56.25</v>
      </c>
      <c r="P49" s="19">
        <v>22450000</v>
      </c>
    </row>
    <row r="50" spans="5:16" x14ac:dyDescent="0.25">
      <c r="E50" s="1">
        <f t="shared" si="0"/>
        <v>44</v>
      </c>
      <c r="F50" s="10" t="str">
        <f t="shared" si="1"/>
        <v>A3-6-13</v>
      </c>
      <c r="G50" s="14">
        <f t="shared" si="4"/>
        <v>6</v>
      </c>
      <c r="H50" s="14">
        <f t="shared" si="5"/>
        <v>13</v>
      </c>
      <c r="I50" s="4">
        <f t="shared" si="2"/>
        <v>58.5</v>
      </c>
      <c r="J50" s="2">
        <f t="shared" si="3"/>
        <v>23224000</v>
      </c>
      <c r="K50" s="22">
        <v>1</v>
      </c>
      <c r="N50" t="str">
        <v>A3-6-13</v>
      </c>
      <c r="O50">
        <v>58.5</v>
      </c>
      <c r="P50" s="19">
        <v>23224000</v>
      </c>
    </row>
    <row r="51" spans="5:16" x14ac:dyDescent="0.25">
      <c r="E51" s="1">
        <f t="shared" si="0"/>
        <v>45</v>
      </c>
      <c r="F51" s="10" t="str">
        <f t="shared" si="1"/>
        <v>A3-6-13.5</v>
      </c>
      <c r="G51" s="14">
        <f t="shared" si="4"/>
        <v>6</v>
      </c>
      <c r="H51" s="14">
        <f t="shared" si="5"/>
        <v>13.5</v>
      </c>
      <c r="I51" s="4">
        <f t="shared" si="2"/>
        <v>60.75</v>
      </c>
      <c r="J51" s="2">
        <f t="shared" si="3"/>
        <v>23998000</v>
      </c>
      <c r="K51" s="22">
        <v>1</v>
      </c>
      <c r="N51" t="str">
        <v>A3-6-13.5</v>
      </c>
      <c r="O51">
        <v>60.75</v>
      </c>
      <c r="P51" s="19">
        <v>23998000</v>
      </c>
    </row>
    <row r="52" spans="5:16" x14ac:dyDescent="0.25">
      <c r="E52" s="1">
        <f t="shared" si="0"/>
        <v>46</v>
      </c>
      <c r="F52" s="10" t="str">
        <f t="shared" si="1"/>
        <v>A3-6.5-6.5</v>
      </c>
      <c r="G52" s="14">
        <f t="shared" si="4"/>
        <v>6.5</v>
      </c>
      <c r="H52" s="14">
        <f t="shared" si="5"/>
        <v>6.5</v>
      </c>
      <c r="I52" s="4">
        <f t="shared" si="2"/>
        <v>31.6875</v>
      </c>
      <c r="J52" s="2">
        <f t="shared" si="3"/>
        <v>14000500</v>
      </c>
      <c r="K52" s="22">
        <v>1</v>
      </c>
      <c r="N52" t="str">
        <v>A3-6.5-6.5</v>
      </c>
      <c r="O52">
        <v>31.6875</v>
      </c>
      <c r="P52" s="19">
        <v>14000500</v>
      </c>
    </row>
    <row r="53" spans="5:16" x14ac:dyDescent="0.25">
      <c r="E53" s="1">
        <f t="shared" si="0"/>
        <v>47</v>
      </c>
      <c r="F53" s="10" t="str">
        <f t="shared" si="1"/>
        <v>A3-6.5-7</v>
      </c>
      <c r="G53" s="14">
        <f t="shared" si="4"/>
        <v>6.5</v>
      </c>
      <c r="H53" s="14">
        <f t="shared" si="5"/>
        <v>7</v>
      </c>
      <c r="I53" s="4">
        <f t="shared" si="2"/>
        <v>34.125</v>
      </c>
      <c r="J53" s="2">
        <f t="shared" si="3"/>
        <v>14839000</v>
      </c>
      <c r="K53" s="22">
        <v>1</v>
      </c>
      <c r="N53" t="str">
        <v>A3-6.5-7</v>
      </c>
      <c r="O53">
        <v>34.125</v>
      </c>
      <c r="P53" s="19">
        <v>14839000</v>
      </c>
    </row>
    <row r="54" spans="5:16" x14ac:dyDescent="0.25">
      <c r="E54" s="1">
        <f t="shared" si="0"/>
        <v>48</v>
      </c>
      <c r="F54" s="10" t="str">
        <f t="shared" si="1"/>
        <v>A3-6.5-7.5</v>
      </c>
      <c r="G54" s="14">
        <f t="shared" si="4"/>
        <v>6.5</v>
      </c>
      <c r="H54" s="14">
        <f t="shared" si="5"/>
        <v>7.5</v>
      </c>
      <c r="I54" s="4">
        <f t="shared" si="2"/>
        <v>36.5625</v>
      </c>
      <c r="J54" s="2">
        <f t="shared" si="3"/>
        <v>15677500</v>
      </c>
      <c r="K54" s="22">
        <v>1</v>
      </c>
      <c r="N54" t="str">
        <v>A3-6.5-7.5</v>
      </c>
      <c r="O54">
        <v>36.5625</v>
      </c>
      <c r="P54" s="19">
        <v>15677500</v>
      </c>
    </row>
    <row r="55" spans="5:16" x14ac:dyDescent="0.25">
      <c r="E55" s="1">
        <f t="shared" si="0"/>
        <v>49</v>
      </c>
      <c r="F55" s="10" t="str">
        <f t="shared" si="1"/>
        <v>A3-6.5-8</v>
      </c>
      <c r="G55" s="14">
        <f t="shared" si="4"/>
        <v>6.5</v>
      </c>
      <c r="H55" s="14">
        <f t="shared" si="5"/>
        <v>8</v>
      </c>
      <c r="I55" s="4">
        <f t="shared" si="2"/>
        <v>39</v>
      </c>
      <c r="J55" s="2">
        <f t="shared" si="3"/>
        <v>16516000</v>
      </c>
      <c r="K55" s="22">
        <v>1</v>
      </c>
      <c r="N55" t="str">
        <v>A3-6.5-8</v>
      </c>
      <c r="O55">
        <v>39</v>
      </c>
      <c r="P55" s="19">
        <v>16516000</v>
      </c>
    </row>
    <row r="56" spans="5:16" x14ac:dyDescent="0.25">
      <c r="E56" s="1">
        <f t="shared" si="0"/>
        <v>50</v>
      </c>
      <c r="F56" s="10" t="str">
        <f t="shared" si="1"/>
        <v>A3-6.5-8.5</v>
      </c>
      <c r="G56" s="14">
        <f t="shared" si="4"/>
        <v>6.5</v>
      </c>
      <c r="H56" s="14">
        <f t="shared" si="5"/>
        <v>8.5</v>
      </c>
      <c r="I56" s="4">
        <f t="shared" si="2"/>
        <v>41.4375</v>
      </c>
      <c r="J56" s="2">
        <f t="shared" si="3"/>
        <v>17354500</v>
      </c>
      <c r="K56" s="22">
        <v>1</v>
      </c>
      <c r="N56" t="str">
        <v>A3-6.5-8.5</v>
      </c>
      <c r="O56">
        <v>41.4375</v>
      </c>
      <c r="P56" s="19">
        <v>17354500</v>
      </c>
    </row>
    <row r="57" spans="5:16" x14ac:dyDescent="0.25">
      <c r="E57" s="1">
        <f t="shared" si="0"/>
        <v>51</v>
      </c>
      <c r="F57" s="10" t="str">
        <f t="shared" si="1"/>
        <v>A3-6.5-9</v>
      </c>
      <c r="G57" s="14">
        <f t="shared" si="4"/>
        <v>6.5</v>
      </c>
      <c r="H57" s="14">
        <f t="shared" si="5"/>
        <v>9</v>
      </c>
      <c r="I57" s="4">
        <f t="shared" si="2"/>
        <v>43.875</v>
      </c>
      <c r="J57" s="2">
        <f t="shared" si="3"/>
        <v>18193000</v>
      </c>
      <c r="K57" s="22">
        <v>1</v>
      </c>
      <c r="N57" t="str">
        <v>A3-6.5-9</v>
      </c>
      <c r="O57">
        <v>43.875</v>
      </c>
      <c r="P57" s="19">
        <v>18193000</v>
      </c>
    </row>
    <row r="58" spans="5:16" x14ac:dyDescent="0.25">
      <c r="E58" s="1">
        <f t="shared" si="0"/>
        <v>52</v>
      </c>
      <c r="F58" s="10" t="str">
        <f t="shared" si="1"/>
        <v>A3-6.5-9.5</v>
      </c>
      <c r="G58" s="14">
        <f t="shared" si="4"/>
        <v>6.5</v>
      </c>
      <c r="H58" s="14">
        <f t="shared" si="5"/>
        <v>9.5</v>
      </c>
      <c r="I58" s="4">
        <f t="shared" si="2"/>
        <v>46.3125</v>
      </c>
      <c r="J58" s="2">
        <f t="shared" si="3"/>
        <v>19031500</v>
      </c>
      <c r="K58" s="22">
        <v>1</v>
      </c>
      <c r="N58" t="str">
        <v>A3-6.5-9.5</v>
      </c>
      <c r="O58">
        <v>46.3125</v>
      </c>
      <c r="P58" s="19">
        <v>19031500</v>
      </c>
    </row>
    <row r="59" spans="5:16" x14ac:dyDescent="0.25">
      <c r="E59" s="1">
        <f t="shared" si="0"/>
        <v>53</v>
      </c>
      <c r="F59" s="10" t="str">
        <f t="shared" si="1"/>
        <v>A3-6.5-10</v>
      </c>
      <c r="G59" s="14">
        <f t="shared" si="4"/>
        <v>6.5</v>
      </c>
      <c r="H59" s="14">
        <f t="shared" si="5"/>
        <v>10</v>
      </c>
      <c r="I59" s="4">
        <f t="shared" si="2"/>
        <v>48.75</v>
      </c>
      <c r="J59" s="2">
        <f t="shared" si="3"/>
        <v>19870000</v>
      </c>
      <c r="K59" s="22">
        <v>1</v>
      </c>
      <c r="N59" t="str">
        <v>A3-6.5-10</v>
      </c>
      <c r="O59">
        <v>48.75</v>
      </c>
      <c r="P59" s="19">
        <v>19870000</v>
      </c>
    </row>
    <row r="60" spans="5:16" x14ac:dyDescent="0.25">
      <c r="E60" s="1">
        <f t="shared" si="0"/>
        <v>54</v>
      </c>
      <c r="F60" s="10" t="str">
        <f t="shared" si="1"/>
        <v>A3-6.5-10.5</v>
      </c>
      <c r="G60" s="14">
        <f t="shared" si="4"/>
        <v>6.5</v>
      </c>
      <c r="H60" s="14">
        <f t="shared" si="5"/>
        <v>10.5</v>
      </c>
      <c r="I60" s="4">
        <f t="shared" si="2"/>
        <v>51.1875</v>
      </c>
      <c r="J60" s="2">
        <f t="shared" si="3"/>
        <v>20708500</v>
      </c>
      <c r="K60" s="22">
        <v>1</v>
      </c>
      <c r="N60" t="str">
        <v>A3-6.5-10.5</v>
      </c>
      <c r="O60">
        <v>51.1875</v>
      </c>
      <c r="P60" s="19">
        <v>20708500</v>
      </c>
    </row>
    <row r="61" spans="5:16" x14ac:dyDescent="0.25">
      <c r="E61" s="1">
        <f t="shared" si="0"/>
        <v>55</v>
      </c>
      <c r="F61" s="10" t="str">
        <f t="shared" si="1"/>
        <v>A3-6.5-11</v>
      </c>
      <c r="G61" s="14">
        <f t="shared" si="4"/>
        <v>6.5</v>
      </c>
      <c r="H61" s="14">
        <f t="shared" si="5"/>
        <v>11</v>
      </c>
      <c r="I61" s="4">
        <f t="shared" si="2"/>
        <v>53.625</v>
      </c>
      <c r="J61" s="2">
        <f t="shared" si="3"/>
        <v>21547000</v>
      </c>
      <c r="K61" s="22">
        <v>1</v>
      </c>
      <c r="N61" t="str">
        <v>A3-6.5-11</v>
      </c>
      <c r="O61">
        <v>53.625</v>
      </c>
      <c r="P61" s="19">
        <v>21547000</v>
      </c>
    </row>
    <row r="62" spans="5:16" x14ac:dyDescent="0.25">
      <c r="E62" s="1">
        <f t="shared" si="0"/>
        <v>56</v>
      </c>
      <c r="F62" s="10" t="str">
        <f t="shared" si="1"/>
        <v>A3-6.5-11.5</v>
      </c>
      <c r="G62" s="14">
        <f t="shared" si="4"/>
        <v>6.5</v>
      </c>
      <c r="H62" s="14">
        <f t="shared" si="5"/>
        <v>11.5</v>
      </c>
      <c r="I62" s="4">
        <f t="shared" si="2"/>
        <v>56.0625</v>
      </c>
      <c r="J62" s="2">
        <f t="shared" si="3"/>
        <v>22385500</v>
      </c>
      <c r="K62" s="22">
        <v>1</v>
      </c>
      <c r="N62" t="str">
        <v>A3-6.5-11.5</v>
      </c>
      <c r="O62">
        <v>56.0625</v>
      </c>
      <c r="P62" s="19">
        <v>22385500</v>
      </c>
    </row>
    <row r="63" spans="5:16" x14ac:dyDescent="0.25">
      <c r="E63" s="1">
        <f t="shared" si="0"/>
        <v>57</v>
      </c>
      <c r="F63" s="10" t="str">
        <f t="shared" si="1"/>
        <v>A3-6.5-12</v>
      </c>
      <c r="G63" s="14">
        <f t="shared" si="4"/>
        <v>6.5</v>
      </c>
      <c r="H63" s="14">
        <f t="shared" si="5"/>
        <v>12</v>
      </c>
      <c r="I63" s="4">
        <f t="shared" si="2"/>
        <v>58.5</v>
      </c>
      <c r="J63" s="2">
        <f t="shared" si="3"/>
        <v>23224000</v>
      </c>
      <c r="K63" s="22">
        <v>1</v>
      </c>
      <c r="N63" t="str">
        <v>A3-6.5-12</v>
      </c>
      <c r="O63">
        <v>58.5</v>
      </c>
      <c r="P63" s="19">
        <v>23224000</v>
      </c>
    </row>
    <row r="64" spans="5:16" x14ac:dyDescent="0.25">
      <c r="E64" s="1">
        <f t="shared" si="0"/>
        <v>58</v>
      </c>
      <c r="F64" s="10" t="str">
        <f t="shared" si="1"/>
        <v>A3-6.5-12.5</v>
      </c>
      <c r="G64" s="14">
        <f t="shared" si="4"/>
        <v>6.5</v>
      </c>
      <c r="H64" s="14">
        <f t="shared" si="5"/>
        <v>12.5</v>
      </c>
      <c r="I64" s="4">
        <f t="shared" si="2"/>
        <v>60.9375</v>
      </c>
      <c r="J64" s="2">
        <f t="shared" si="3"/>
        <v>24062500</v>
      </c>
      <c r="K64" s="22">
        <v>1</v>
      </c>
      <c r="N64" t="str">
        <v>A3-6.5-12.5</v>
      </c>
      <c r="O64">
        <v>60.9375</v>
      </c>
      <c r="P64" s="19">
        <v>24062500</v>
      </c>
    </row>
    <row r="65" spans="5:16" x14ac:dyDescent="0.25">
      <c r="E65" s="1">
        <f t="shared" si="0"/>
        <v>59</v>
      </c>
      <c r="F65" s="10" t="str">
        <f t="shared" si="1"/>
        <v>A3-6.5-13</v>
      </c>
      <c r="G65" s="14">
        <f t="shared" si="4"/>
        <v>6.5</v>
      </c>
      <c r="H65" s="14">
        <f t="shared" si="5"/>
        <v>13</v>
      </c>
      <c r="I65" s="4">
        <f t="shared" si="2"/>
        <v>63.375</v>
      </c>
      <c r="J65" s="2">
        <f t="shared" si="3"/>
        <v>24901000</v>
      </c>
      <c r="K65" s="22">
        <v>1</v>
      </c>
      <c r="N65" t="str">
        <v>A3-6.5-13</v>
      </c>
      <c r="O65">
        <v>63.375</v>
      </c>
      <c r="P65" s="19">
        <v>24901000</v>
      </c>
    </row>
    <row r="66" spans="5:16" x14ac:dyDescent="0.25">
      <c r="E66" s="1">
        <f t="shared" si="0"/>
        <v>60</v>
      </c>
      <c r="F66" s="10" t="str">
        <f t="shared" si="1"/>
        <v>A3-6.5-13.5</v>
      </c>
      <c r="G66" s="14">
        <f t="shared" si="4"/>
        <v>6.5</v>
      </c>
      <c r="H66" s="14">
        <f t="shared" si="5"/>
        <v>13.5</v>
      </c>
      <c r="I66" s="4">
        <f t="shared" si="2"/>
        <v>65.8125</v>
      </c>
      <c r="J66" s="2">
        <f t="shared" si="3"/>
        <v>25739500</v>
      </c>
      <c r="K66" s="22">
        <v>1</v>
      </c>
      <c r="N66" t="str">
        <v>A3-6.5-13.5</v>
      </c>
      <c r="O66">
        <v>65.8125</v>
      </c>
      <c r="P66" s="19">
        <v>25739500</v>
      </c>
    </row>
    <row r="67" spans="5:16" x14ac:dyDescent="0.25">
      <c r="E67" s="1">
        <f t="shared" si="0"/>
        <v>61</v>
      </c>
      <c r="F67" s="10" t="str">
        <f t="shared" si="1"/>
        <v>A3-7-6.5</v>
      </c>
      <c r="G67" s="14">
        <f t="shared" si="4"/>
        <v>7</v>
      </c>
      <c r="H67" s="14">
        <f t="shared" si="5"/>
        <v>6.5</v>
      </c>
      <c r="I67" s="4">
        <f t="shared" si="2"/>
        <v>34.125</v>
      </c>
      <c r="J67" s="2">
        <f t="shared" si="3"/>
        <v>14839000</v>
      </c>
      <c r="K67" s="22">
        <v>1</v>
      </c>
      <c r="N67" t="str">
        <v>A3-7-6.5</v>
      </c>
      <c r="O67">
        <v>34.125</v>
      </c>
      <c r="P67" s="19">
        <v>14839000</v>
      </c>
    </row>
    <row r="68" spans="5:16" x14ac:dyDescent="0.25">
      <c r="E68" s="1">
        <f t="shared" si="0"/>
        <v>62</v>
      </c>
      <c r="F68" s="10" t="str">
        <f t="shared" si="1"/>
        <v>A3-7-7</v>
      </c>
      <c r="G68" s="14">
        <f t="shared" si="4"/>
        <v>7</v>
      </c>
      <c r="H68" s="14">
        <f t="shared" si="5"/>
        <v>7</v>
      </c>
      <c r="I68" s="4">
        <f t="shared" si="2"/>
        <v>36.75</v>
      </c>
      <c r="J68" s="2">
        <f t="shared" si="3"/>
        <v>15742000</v>
      </c>
      <c r="K68" s="22">
        <v>1</v>
      </c>
      <c r="N68" t="str">
        <v>A3-7-7</v>
      </c>
      <c r="O68">
        <v>36.75</v>
      </c>
      <c r="P68" s="19">
        <v>15742000</v>
      </c>
    </row>
    <row r="69" spans="5:16" x14ac:dyDescent="0.25">
      <c r="E69" s="1">
        <f t="shared" si="0"/>
        <v>63</v>
      </c>
      <c r="F69" s="10" t="str">
        <f t="shared" si="1"/>
        <v>A3-7-7.5</v>
      </c>
      <c r="G69" s="14">
        <f t="shared" si="4"/>
        <v>7</v>
      </c>
      <c r="H69" s="14">
        <f t="shared" si="5"/>
        <v>7.5</v>
      </c>
      <c r="I69" s="4">
        <f t="shared" si="2"/>
        <v>39.375</v>
      </c>
      <c r="J69" s="2">
        <f t="shared" si="3"/>
        <v>16645000</v>
      </c>
      <c r="K69" s="22">
        <v>1</v>
      </c>
      <c r="N69" t="str">
        <v>A3-7-7.5</v>
      </c>
      <c r="O69">
        <v>39.375</v>
      </c>
      <c r="P69" s="19">
        <v>16645000</v>
      </c>
    </row>
    <row r="70" spans="5:16" x14ac:dyDescent="0.25">
      <c r="E70" s="1">
        <f t="shared" si="0"/>
        <v>64</v>
      </c>
      <c r="F70" s="10" t="str">
        <f t="shared" si="1"/>
        <v>A3-7-8</v>
      </c>
      <c r="G70" s="14">
        <f t="shared" si="4"/>
        <v>7</v>
      </c>
      <c r="H70" s="14">
        <f t="shared" si="5"/>
        <v>8</v>
      </c>
      <c r="I70" s="4">
        <f t="shared" si="2"/>
        <v>42</v>
      </c>
      <c r="J70" s="2">
        <f t="shared" si="3"/>
        <v>17548000</v>
      </c>
      <c r="K70" s="22">
        <v>1</v>
      </c>
      <c r="N70" t="str">
        <v>A3-7-8</v>
      </c>
      <c r="O70">
        <v>42</v>
      </c>
      <c r="P70" s="19">
        <v>17548000</v>
      </c>
    </row>
    <row r="71" spans="5:16" x14ac:dyDescent="0.25">
      <c r="E71" s="1">
        <f t="shared" ref="E71:E134" si="6">ROW()-6</f>
        <v>65</v>
      </c>
      <c r="F71" s="10" t="str">
        <f t="shared" ref="F71:F134" si="7">$C$4&amp;"-"&amp;G71&amp;"-"&amp;H71</f>
        <v>A3-7-8.5</v>
      </c>
      <c r="G71" s="14">
        <f t="shared" si="4"/>
        <v>7</v>
      </c>
      <c r="H71" s="14">
        <f t="shared" si="5"/>
        <v>8.5</v>
      </c>
      <c r="I71" s="4">
        <f t="shared" ref="I71:I134" si="8">SUM((G71*H71)/4)*3</f>
        <v>44.625</v>
      </c>
      <c r="J71" s="2">
        <f t="shared" ref="J71:J134" si="9">ROUND(SUM(I71*$C$6,$C$5),0)</f>
        <v>18451000</v>
      </c>
      <c r="K71" s="22">
        <v>1</v>
      </c>
      <c r="N71" t="str">
        <v>A3-7-8.5</v>
      </c>
      <c r="O71">
        <v>44.625</v>
      </c>
      <c r="P71" s="19">
        <v>18451000</v>
      </c>
    </row>
    <row r="72" spans="5:16" x14ac:dyDescent="0.25">
      <c r="E72" s="1">
        <f t="shared" si="6"/>
        <v>66</v>
      </c>
      <c r="F72" s="10" t="str">
        <f t="shared" si="7"/>
        <v>A3-7-9</v>
      </c>
      <c r="G72" s="14">
        <f t="shared" ref="G72:G135" si="10">$G$3+ROUNDDOWN($E71/($I$4+1),0)*0.5</f>
        <v>7</v>
      </c>
      <c r="H72" s="14">
        <f t="shared" ref="H72:H135" si="11">IF(MOD(E72-1,$I$4+1)=0,$H$3,H71+0.5)</f>
        <v>9</v>
      </c>
      <c r="I72" s="4">
        <f t="shared" si="8"/>
        <v>47.25</v>
      </c>
      <c r="J72" s="2">
        <f t="shared" si="9"/>
        <v>19354000</v>
      </c>
      <c r="K72" s="22">
        <v>1</v>
      </c>
      <c r="N72" t="str">
        <v>A3-7-9</v>
      </c>
      <c r="O72">
        <v>47.25</v>
      </c>
      <c r="P72" s="19">
        <v>19354000</v>
      </c>
    </row>
    <row r="73" spans="5:16" x14ac:dyDescent="0.25">
      <c r="E73" s="1">
        <f t="shared" si="6"/>
        <v>67</v>
      </c>
      <c r="F73" s="10" t="str">
        <f t="shared" si="7"/>
        <v>A3-7-9.5</v>
      </c>
      <c r="G73" s="14">
        <f t="shared" si="10"/>
        <v>7</v>
      </c>
      <c r="H73" s="14">
        <f t="shared" si="11"/>
        <v>9.5</v>
      </c>
      <c r="I73" s="4">
        <f t="shared" si="8"/>
        <v>49.875</v>
      </c>
      <c r="J73" s="2">
        <f t="shared" si="9"/>
        <v>20257000</v>
      </c>
      <c r="K73" s="22">
        <v>1</v>
      </c>
      <c r="N73" t="str">
        <v>A3-7-9.5</v>
      </c>
      <c r="O73">
        <v>49.875</v>
      </c>
      <c r="P73" s="19">
        <v>20257000</v>
      </c>
    </row>
    <row r="74" spans="5:16" x14ac:dyDescent="0.25">
      <c r="E74" s="1">
        <f t="shared" si="6"/>
        <v>68</v>
      </c>
      <c r="F74" s="10" t="str">
        <f t="shared" si="7"/>
        <v>A3-7-10</v>
      </c>
      <c r="G74" s="14">
        <f t="shared" si="10"/>
        <v>7</v>
      </c>
      <c r="H74" s="14">
        <f t="shared" si="11"/>
        <v>10</v>
      </c>
      <c r="I74" s="4">
        <f t="shared" si="8"/>
        <v>52.5</v>
      </c>
      <c r="J74" s="2">
        <f t="shared" si="9"/>
        <v>21160000</v>
      </c>
      <c r="K74" s="22">
        <v>1</v>
      </c>
      <c r="N74" t="str">
        <v>A3-7-10</v>
      </c>
      <c r="O74">
        <v>52.5</v>
      </c>
      <c r="P74" s="19">
        <v>21160000</v>
      </c>
    </row>
    <row r="75" spans="5:16" x14ac:dyDescent="0.25">
      <c r="E75" s="1">
        <f t="shared" si="6"/>
        <v>69</v>
      </c>
      <c r="F75" s="10" t="str">
        <f t="shared" si="7"/>
        <v>A3-7-10.5</v>
      </c>
      <c r="G75" s="14">
        <f t="shared" si="10"/>
        <v>7</v>
      </c>
      <c r="H75" s="14">
        <f t="shared" si="11"/>
        <v>10.5</v>
      </c>
      <c r="I75" s="4">
        <f t="shared" si="8"/>
        <v>55.125</v>
      </c>
      <c r="J75" s="2">
        <f t="shared" si="9"/>
        <v>22063000</v>
      </c>
      <c r="K75" s="22">
        <v>1</v>
      </c>
      <c r="N75" t="str">
        <v>A3-7-10.5</v>
      </c>
      <c r="O75">
        <v>55.125</v>
      </c>
      <c r="P75" s="19">
        <v>22063000</v>
      </c>
    </row>
    <row r="76" spans="5:16" x14ac:dyDescent="0.25">
      <c r="E76" s="1">
        <f t="shared" si="6"/>
        <v>70</v>
      </c>
      <c r="F76" s="10" t="str">
        <f t="shared" si="7"/>
        <v>A3-7-11</v>
      </c>
      <c r="G76" s="14">
        <f t="shared" si="10"/>
        <v>7</v>
      </c>
      <c r="H76" s="14">
        <f t="shared" si="11"/>
        <v>11</v>
      </c>
      <c r="I76" s="4">
        <f t="shared" si="8"/>
        <v>57.75</v>
      </c>
      <c r="J76" s="2">
        <f t="shared" si="9"/>
        <v>22966000</v>
      </c>
      <c r="K76" s="22">
        <v>1</v>
      </c>
      <c r="N76" t="str">
        <v>A3-7-11</v>
      </c>
      <c r="O76">
        <v>57.75</v>
      </c>
      <c r="P76" s="19">
        <v>22966000</v>
      </c>
    </row>
    <row r="77" spans="5:16" x14ac:dyDescent="0.25">
      <c r="E77" s="1">
        <f t="shared" si="6"/>
        <v>71</v>
      </c>
      <c r="F77" s="10" t="str">
        <f t="shared" si="7"/>
        <v>A3-7-11.5</v>
      </c>
      <c r="G77" s="14">
        <f t="shared" si="10"/>
        <v>7</v>
      </c>
      <c r="H77" s="14">
        <f t="shared" si="11"/>
        <v>11.5</v>
      </c>
      <c r="I77" s="4">
        <f t="shared" si="8"/>
        <v>60.375</v>
      </c>
      <c r="J77" s="2">
        <f t="shared" si="9"/>
        <v>23869000</v>
      </c>
      <c r="K77" s="22">
        <v>1</v>
      </c>
      <c r="N77" t="str">
        <v>A3-7-11.5</v>
      </c>
      <c r="O77">
        <v>60.375</v>
      </c>
      <c r="P77" s="19">
        <v>23869000</v>
      </c>
    </row>
    <row r="78" spans="5:16" x14ac:dyDescent="0.25">
      <c r="E78" s="1">
        <f t="shared" si="6"/>
        <v>72</v>
      </c>
      <c r="F78" s="10" t="str">
        <f t="shared" si="7"/>
        <v>A3-7-12</v>
      </c>
      <c r="G78" s="14">
        <f t="shared" si="10"/>
        <v>7</v>
      </c>
      <c r="H78" s="14">
        <f t="shared" si="11"/>
        <v>12</v>
      </c>
      <c r="I78" s="4">
        <f t="shared" si="8"/>
        <v>63</v>
      </c>
      <c r="J78" s="2">
        <f t="shared" si="9"/>
        <v>24772000</v>
      </c>
      <c r="K78" s="22">
        <v>1</v>
      </c>
      <c r="N78" t="str">
        <v>A3-7-12</v>
      </c>
      <c r="O78">
        <v>63</v>
      </c>
      <c r="P78" s="19">
        <v>24772000</v>
      </c>
    </row>
    <row r="79" spans="5:16" x14ac:dyDescent="0.25">
      <c r="E79" s="1">
        <f t="shared" si="6"/>
        <v>73</v>
      </c>
      <c r="F79" s="10" t="str">
        <f t="shared" si="7"/>
        <v>A3-7-12.5</v>
      </c>
      <c r="G79" s="14">
        <f t="shared" si="10"/>
        <v>7</v>
      </c>
      <c r="H79" s="14">
        <f t="shared" si="11"/>
        <v>12.5</v>
      </c>
      <c r="I79" s="4">
        <f t="shared" si="8"/>
        <v>65.625</v>
      </c>
      <c r="J79" s="2">
        <f t="shared" si="9"/>
        <v>25675000</v>
      </c>
      <c r="K79" s="22">
        <v>1</v>
      </c>
      <c r="N79" t="str">
        <v>A3-7-12.5</v>
      </c>
      <c r="O79">
        <v>65.625</v>
      </c>
      <c r="P79" s="19">
        <v>25675000</v>
      </c>
    </row>
    <row r="80" spans="5:16" x14ac:dyDescent="0.25">
      <c r="E80" s="1">
        <f t="shared" si="6"/>
        <v>74</v>
      </c>
      <c r="F80" s="10" t="str">
        <f t="shared" si="7"/>
        <v>A3-7-13</v>
      </c>
      <c r="G80" s="14">
        <f t="shared" si="10"/>
        <v>7</v>
      </c>
      <c r="H80" s="14">
        <f t="shared" si="11"/>
        <v>13</v>
      </c>
      <c r="I80" s="4">
        <f t="shared" si="8"/>
        <v>68.25</v>
      </c>
      <c r="J80" s="2">
        <f t="shared" si="9"/>
        <v>26578000</v>
      </c>
      <c r="K80" s="22">
        <v>1</v>
      </c>
      <c r="N80" t="str">
        <v>A3-7-13</v>
      </c>
      <c r="O80">
        <v>68.25</v>
      </c>
      <c r="P80" s="19">
        <v>26578000</v>
      </c>
    </row>
    <row r="81" spans="5:16" x14ac:dyDescent="0.25">
      <c r="E81" s="1">
        <f t="shared" si="6"/>
        <v>75</v>
      </c>
      <c r="F81" s="10" t="str">
        <f t="shared" si="7"/>
        <v>A3-7-13.5</v>
      </c>
      <c r="G81" s="14">
        <f t="shared" si="10"/>
        <v>7</v>
      </c>
      <c r="H81" s="14">
        <f t="shared" si="11"/>
        <v>13.5</v>
      </c>
      <c r="I81" s="4">
        <f t="shared" si="8"/>
        <v>70.875</v>
      </c>
      <c r="J81" s="2">
        <f t="shared" si="9"/>
        <v>27481000</v>
      </c>
      <c r="K81" s="22">
        <v>1</v>
      </c>
      <c r="N81" t="str">
        <v>A3-7-13.5</v>
      </c>
      <c r="O81">
        <v>70.875</v>
      </c>
      <c r="P81" s="19">
        <v>27481000</v>
      </c>
    </row>
    <row r="82" spans="5:16" x14ac:dyDescent="0.25">
      <c r="E82" s="1">
        <f t="shared" si="6"/>
        <v>76</v>
      </c>
      <c r="F82" s="10" t="str">
        <f t="shared" si="7"/>
        <v>A3-7.5-6.5</v>
      </c>
      <c r="G82" s="14">
        <f t="shared" si="10"/>
        <v>7.5</v>
      </c>
      <c r="H82" s="14">
        <f t="shared" si="11"/>
        <v>6.5</v>
      </c>
      <c r="I82" s="4">
        <f t="shared" si="8"/>
        <v>36.5625</v>
      </c>
      <c r="J82" s="2">
        <f t="shared" si="9"/>
        <v>15677500</v>
      </c>
      <c r="K82" s="22">
        <v>1</v>
      </c>
      <c r="N82" t="str">
        <v>A3-7.5-6.5</v>
      </c>
      <c r="O82">
        <v>36.5625</v>
      </c>
      <c r="P82" s="19">
        <v>15677500</v>
      </c>
    </row>
    <row r="83" spans="5:16" x14ac:dyDescent="0.25">
      <c r="E83" s="1">
        <f t="shared" si="6"/>
        <v>77</v>
      </c>
      <c r="F83" s="10" t="str">
        <f t="shared" si="7"/>
        <v>A3-7.5-7</v>
      </c>
      <c r="G83" s="14">
        <f t="shared" si="10"/>
        <v>7.5</v>
      </c>
      <c r="H83" s="14">
        <f t="shared" si="11"/>
        <v>7</v>
      </c>
      <c r="I83" s="4">
        <f t="shared" si="8"/>
        <v>39.375</v>
      </c>
      <c r="J83" s="2">
        <f t="shared" si="9"/>
        <v>16645000</v>
      </c>
      <c r="K83" s="22">
        <v>1</v>
      </c>
      <c r="N83" t="str">
        <v>A3-7.5-7</v>
      </c>
      <c r="O83">
        <v>39.375</v>
      </c>
      <c r="P83" s="19">
        <v>16645000</v>
      </c>
    </row>
    <row r="84" spans="5:16" x14ac:dyDescent="0.25">
      <c r="E84" s="1">
        <f t="shared" si="6"/>
        <v>78</v>
      </c>
      <c r="F84" s="10" t="str">
        <f t="shared" si="7"/>
        <v>A3-7.5-7.5</v>
      </c>
      <c r="G84" s="14">
        <f t="shared" si="10"/>
        <v>7.5</v>
      </c>
      <c r="H84" s="14">
        <f t="shared" si="11"/>
        <v>7.5</v>
      </c>
      <c r="I84" s="4">
        <f t="shared" si="8"/>
        <v>42.1875</v>
      </c>
      <c r="J84" s="2">
        <f t="shared" si="9"/>
        <v>17612500</v>
      </c>
      <c r="K84" s="22">
        <v>1</v>
      </c>
      <c r="N84" t="str">
        <v>A3-7.5-7.5</v>
      </c>
      <c r="O84">
        <v>42.1875</v>
      </c>
      <c r="P84" s="19">
        <v>17612500</v>
      </c>
    </row>
    <row r="85" spans="5:16" x14ac:dyDescent="0.25">
      <c r="E85" s="1">
        <f t="shared" si="6"/>
        <v>79</v>
      </c>
      <c r="F85" s="10" t="str">
        <f t="shared" si="7"/>
        <v>A3-7.5-8</v>
      </c>
      <c r="G85" s="14">
        <f t="shared" si="10"/>
        <v>7.5</v>
      </c>
      <c r="H85" s="14">
        <f t="shared" si="11"/>
        <v>8</v>
      </c>
      <c r="I85" s="4">
        <f t="shared" si="8"/>
        <v>45</v>
      </c>
      <c r="J85" s="2">
        <f t="shared" si="9"/>
        <v>18580000</v>
      </c>
      <c r="K85" s="22">
        <v>1</v>
      </c>
      <c r="N85" t="str">
        <v>A3-7.5-8</v>
      </c>
      <c r="O85">
        <v>45</v>
      </c>
      <c r="P85" s="19">
        <v>18580000</v>
      </c>
    </row>
    <row r="86" spans="5:16" x14ac:dyDescent="0.25">
      <c r="E86" s="1">
        <f t="shared" si="6"/>
        <v>80</v>
      </c>
      <c r="F86" s="10" t="str">
        <f t="shared" si="7"/>
        <v>A3-7.5-8.5</v>
      </c>
      <c r="G86" s="14">
        <f t="shared" si="10"/>
        <v>7.5</v>
      </c>
      <c r="H86" s="14">
        <f t="shared" si="11"/>
        <v>8.5</v>
      </c>
      <c r="I86" s="4">
        <f t="shared" si="8"/>
        <v>47.8125</v>
      </c>
      <c r="J86" s="2">
        <f t="shared" si="9"/>
        <v>19547500</v>
      </c>
      <c r="K86" s="22">
        <v>1</v>
      </c>
      <c r="N86" t="str">
        <v>A3-7.5-8.5</v>
      </c>
      <c r="O86">
        <v>47.8125</v>
      </c>
      <c r="P86" s="19">
        <v>19547500</v>
      </c>
    </row>
    <row r="87" spans="5:16" x14ac:dyDescent="0.25">
      <c r="E87" s="1">
        <f t="shared" si="6"/>
        <v>81</v>
      </c>
      <c r="F87" s="10" t="str">
        <f t="shared" si="7"/>
        <v>A3-7.5-9</v>
      </c>
      <c r="G87" s="14">
        <f t="shared" si="10"/>
        <v>7.5</v>
      </c>
      <c r="H87" s="14">
        <f t="shared" si="11"/>
        <v>9</v>
      </c>
      <c r="I87" s="4">
        <f t="shared" si="8"/>
        <v>50.625</v>
      </c>
      <c r="J87" s="2">
        <f t="shared" si="9"/>
        <v>20515000</v>
      </c>
      <c r="K87" s="22">
        <v>1</v>
      </c>
      <c r="N87" t="str">
        <v>A3-7.5-9</v>
      </c>
      <c r="O87">
        <v>50.625</v>
      </c>
      <c r="P87" s="19">
        <v>20515000</v>
      </c>
    </row>
    <row r="88" spans="5:16" x14ac:dyDescent="0.25">
      <c r="E88" s="1">
        <f t="shared" si="6"/>
        <v>82</v>
      </c>
      <c r="F88" s="10" t="str">
        <f t="shared" si="7"/>
        <v>A3-7.5-9.5</v>
      </c>
      <c r="G88" s="14">
        <f t="shared" si="10"/>
        <v>7.5</v>
      </c>
      <c r="H88" s="14">
        <f t="shared" si="11"/>
        <v>9.5</v>
      </c>
      <c r="I88" s="4">
        <f t="shared" si="8"/>
        <v>53.4375</v>
      </c>
      <c r="J88" s="2">
        <f t="shared" si="9"/>
        <v>21482500</v>
      </c>
      <c r="K88" s="22">
        <v>1</v>
      </c>
      <c r="N88" t="str">
        <v>A3-7.5-9.5</v>
      </c>
      <c r="O88">
        <v>53.4375</v>
      </c>
      <c r="P88" s="19">
        <v>21482500</v>
      </c>
    </row>
    <row r="89" spans="5:16" x14ac:dyDescent="0.25">
      <c r="E89" s="1">
        <f t="shared" si="6"/>
        <v>83</v>
      </c>
      <c r="F89" s="10" t="str">
        <f t="shared" si="7"/>
        <v>A3-7.5-10</v>
      </c>
      <c r="G89" s="14">
        <f t="shared" si="10"/>
        <v>7.5</v>
      </c>
      <c r="H89" s="14">
        <f t="shared" si="11"/>
        <v>10</v>
      </c>
      <c r="I89" s="4">
        <f t="shared" si="8"/>
        <v>56.25</v>
      </c>
      <c r="J89" s="2">
        <f t="shared" si="9"/>
        <v>22450000</v>
      </c>
      <c r="K89" s="22">
        <v>1</v>
      </c>
      <c r="N89" t="str">
        <v>A3-7.5-10</v>
      </c>
      <c r="O89">
        <v>56.25</v>
      </c>
      <c r="P89" s="19">
        <v>22450000</v>
      </c>
    </row>
    <row r="90" spans="5:16" x14ac:dyDescent="0.25">
      <c r="E90" s="1">
        <f t="shared" si="6"/>
        <v>84</v>
      </c>
      <c r="F90" s="10" t="str">
        <f t="shared" si="7"/>
        <v>A3-7.5-10.5</v>
      </c>
      <c r="G90" s="14">
        <f t="shared" si="10"/>
        <v>7.5</v>
      </c>
      <c r="H90" s="14">
        <f t="shared" si="11"/>
        <v>10.5</v>
      </c>
      <c r="I90" s="4">
        <f t="shared" si="8"/>
        <v>59.0625</v>
      </c>
      <c r="J90" s="2">
        <f t="shared" si="9"/>
        <v>23417500</v>
      </c>
      <c r="K90" s="22">
        <v>1</v>
      </c>
      <c r="N90" t="str">
        <v>A3-7.5-10.5</v>
      </c>
      <c r="O90">
        <v>59.0625</v>
      </c>
      <c r="P90" s="19">
        <v>23417500</v>
      </c>
    </row>
    <row r="91" spans="5:16" x14ac:dyDescent="0.25">
      <c r="E91" s="1">
        <f t="shared" si="6"/>
        <v>85</v>
      </c>
      <c r="F91" s="10" t="str">
        <f t="shared" si="7"/>
        <v>A3-7.5-11</v>
      </c>
      <c r="G91" s="14">
        <f t="shared" si="10"/>
        <v>7.5</v>
      </c>
      <c r="H91" s="14">
        <f t="shared" si="11"/>
        <v>11</v>
      </c>
      <c r="I91" s="4">
        <f t="shared" si="8"/>
        <v>61.875</v>
      </c>
      <c r="J91" s="2">
        <f t="shared" si="9"/>
        <v>24385000</v>
      </c>
      <c r="K91" s="22">
        <v>1</v>
      </c>
      <c r="N91" t="str">
        <v>A3-7.5-11</v>
      </c>
      <c r="O91">
        <v>61.875</v>
      </c>
      <c r="P91" s="19">
        <v>24385000</v>
      </c>
    </row>
    <row r="92" spans="5:16" x14ac:dyDescent="0.25">
      <c r="E92" s="1">
        <f t="shared" si="6"/>
        <v>86</v>
      </c>
      <c r="F92" s="10" t="str">
        <f t="shared" si="7"/>
        <v>A3-7.5-11.5</v>
      </c>
      <c r="G92" s="14">
        <f t="shared" si="10"/>
        <v>7.5</v>
      </c>
      <c r="H92" s="14">
        <f t="shared" si="11"/>
        <v>11.5</v>
      </c>
      <c r="I92" s="4">
        <f t="shared" si="8"/>
        <v>64.6875</v>
      </c>
      <c r="J92" s="2">
        <f t="shared" si="9"/>
        <v>25352500</v>
      </c>
      <c r="K92" s="22">
        <v>1</v>
      </c>
      <c r="N92" t="str">
        <v>A3-7.5-11.5</v>
      </c>
      <c r="O92">
        <v>64.6875</v>
      </c>
      <c r="P92" s="19">
        <v>25352500</v>
      </c>
    </row>
    <row r="93" spans="5:16" x14ac:dyDescent="0.25">
      <c r="E93" s="1">
        <f t="shared" si="6"/>
        <v>87</v>
      </c>
      <c r="F93" s="10" t="str">
        <f t="shared" si="7"/>
        <v>A3-7.5-12</v>
      </c>
      <c r="G93" s="14">
        <f t="shared" si="10"/>
        <v>7.5</v>
      </c>
      <c r="H93" s="14">
        <f t="shared" si="11"/>
        <v>12</v>
      </c>
      <c r="I93" s="4">
        <f t="shared" si="8"/>
        <v>67.5</v>
      </c>
      <c r="J93" s="2">
        <f t="shared" si="9"/>
        <v>26320000</v>
      </c>
      <c r="K93" s="22">
        <v>1</v>
      </c>
      <c r="N93" t="str">
        <v>A3-7.5-12</v>
      </c>
      <c r="O93">
        <v>67.5</v>
      </c>
      <c r="P93" s="19">
        <v>26320000</v>
      </c>
    </row>
    <row r="94" spans="5:16" x14ac:dyDescent="0.25">
      <c r="E94" s="1">
        <f t="shared" si="6"/>
        <v>88</v>
      </c>
      <c r="F94" s="10" t="str">
        <f t="shared" si="7"/>
        <v>A3-7.5-12.5</v>
      </c>
      <c r="G94" s="14">
        <f t="shared" si="10"/>
        <v>7.5</v>
      </c>
      <c r="H94" s="14">
        <f t="shared" si="11"/>
        <v>12.5</v>
      </c>
      <c r="I94" s="4">
        <f t="shared" si="8"/>
        <v>70.3125</v>
      </c>
      <c r="J94" s="2">
        <f t="shared" si="9"/>
        <v>27287500</v>
      </c>
      <c r="K94" s="22">
        <v>1</v>
      </c>
      <c r="N94" t="str">
        <v>A3-7.5-12.5</v>
      </c>
      <c r="O94">
        <v>70.3125</v>
      </c>
      <c r="P94" s="19">
        <v>27287500</v>
      </c>
    </row>
    <row r="95" spans="5:16" x14ac:dyDescent="0.25">
      <c r="E95" s="1">
        <f t="shared" si="6"/>
        <v>89</v>
      </c>
      <c r="F95" s="10" t="str">
        <f t="shared" si="7"/>
        <v>A3-7.5-13</v>
      </c>
      <c r="G95" s="14">
        <f t="shared" si="10"/>
        <v>7.5</v>
      </c>
      <c r="H95" s="14">
        <f t="shared" si="11"/>
        <v>13</v>
      </c>
      <c r="I95" s="4">
        <f t="shared" si="8"/>
        <v>73.125</v>
      </c>
      <c r="J95" s="2">
        <f t="shared" si="9"/>
        <v>28255000</v>
      </c>
      <c r="K95" s="22">
        <v>1</v>
      </c>
      <c r="N95" t="str">
        <v>A3-7.5-13</v>
      </c>
      <c r="O95">
        <v>73.125</v>
      </c>
      <c r="P95" s="19">
        <v>28255000</v>
      </c>
    </row>
    <row r="96" spans="5:16" x14ac:dyDescent="0.25">
      <c r="E96" s="1">
        <f t="shared" si="6"/>
        <v>90</v>
      </c>
      <c r="F96" s="10" t="str">
        <f t="shared" si="7"/>
        <v>A3-7.5-13.5</v>
      </c>
      <c r="G96" s="14">
        <f t="shared" si="10"/>
        <v>7.5</v>
      </c>
      <c r="H96" s="14">
        <f t="shared" si="11"/>
        <v>13.5</v>
      </c>
      <c r="I96" s="4">
        <f t="shared" si="8"/>
        <v>75.9375</v>
      </c>
      <c r="J96" s="2">
        <f t="shared" si="9"/>
        <v>29222500</v>
      </c>
      <c r="K96" s="22">
        <v>1</v>
      </c>
      <c r="N96" t="str">
        <v>A3-7.5-13.5</v>
      </c>
      <c r="O96">
        <v>75.9375</v>
      </c>
      <c r="P96" s="19">
        <v>29222500</v>
      </c>
    </row>
    <row r="97" spans="5:16" x14ac:dyDescent="0.25">
      <c r="E97" s="1">
        <f t="shared" si="6"/>
        <v>91</v>
      </c>
      <c r="F97" s="10" t="str">
        <f t="shared" si="7"/>
        <v>A3-8-6.5</v>
      </c>
      <c r="G97" s="14">
        <f t="shared" si="10"/>
        <v>8</v>
      </c>
      <c r="H97" s="14">
        <f t="shared" si="11"/>
        <v>6.5</v>
      </c>
      <c r="I97" s="4">
        <f t="shared" si="8"/>
        <v>39</v>
      </c>
      <c r="J97" s="2">
        <f t="shared" si="9"/>
        <v>16516000</v>
      </c>
      <c r="K97" s="22">
        <v>1</v>
      </c>
      <c r="N97" t="str">
        <v>A3-8-6.5</v>
      </c>
      <c r="O97">
        <v>39</v>
      </c>
      <c r="P97" s="19">
        <v>16516000</v>
      </c>
    </row>
    <row r="98" spans="5:16" x14ac:dyDescent="0.25">
      <c r="E98" s="1">
        <f t="shared" si="6"/>
        <v>92</v>
      </c>
      <c r="F98" s="10" t="str">
        <f t="shared" si="7"/>
        <v>A3-8-7</v>
      </c>
      <c r="G98" s="14">
        <f t="shared" si="10"/>
        <v>8</v>
      </c>
      <c r="H98" s="14">
        <f t="shared" si="11"/>
        <v>7</v>
      </c>
      <c r="I98" s="4">
        <f t="shared" si="8"/>
        <v>42</v>
      </c>
      <c r="J98" s="2">
        <f t="shared" si="9"/>
        <v>17548000</v>
      </c>
      <c r="K98" s="22">
        <v>1</v>
      </c>
      <c r="N98" t="str">
        <v>A3-8-7</v>
      </c>
      <c r="O98">
        <v>42</v>
      </c>
      <c r="P98" s="19">
        <v>17548000</v>
      </c>
    </row>
    <row r="99" spans="5:16" x14ac:dyDescent="0.25">
      <c r="E99" s="1">
        <f t="shared" si="6"/>
        <v>93</v>
      </c>
      <c r="F99" s="10" t="str">
        <f t="shared" si="7"/>
        <v>A3-8-7.5</v>
      </c>
      <c r="G99" s="14">
        <f t="shared" si="10"/>
        <v>8</v>
      </c>
      <c r="H99" s="14">
        <f t="shared" si="11"/>
        <v>7.5</v>
      </c>
      <c r="I99" s="4">
        <f t="shared" si="8"/>
        <v>45</v>
      </c>
      <c r="J99" s="2">
        <f t="shared" si="9"/>
        <v>18580000</v>
      </c>
      <c r="K99" s="22">
        <v>1</v>
      </c>
      <c r="N99" t="str">
        <v>A3-8-7.5</v>
      </c>
      <c r="O99">
        <v>45</v>
      </c>
      <c r="P99" s="19">
        <v>18580000</v>
      </c>
    </row>
    <row r="100" spans="5:16" x14ac:dyDescent="0.25">
      <c r="E100" s="1">
        <f t="shared" si="6"/>
        <v>94</v>
      </c>
      <c r="F100" s="10" t="str">
        <f t="shared" si="7"/>
        <v>A3-8-8</v>
      </c>
      <c r="G100" s="14">
        <f t="shared" si="10"/>
        <v>8</v>
      </c>
      <c r="H100" s="14">
        <f t="shared" si="11"/>
        <v>8</v>
      </c>
      <c r="I100" s="4">
        <f t="shared" si="8"/>
        <v>48</v>
      </c>
      <c r="J100" s="2">
        <f t="shared" si="9"/>
        <v>19612000</v>
      </c>
      <c r="K100" s="22">
        <v>1</v>
      </c>
      <c r="N100" t="str">
        <v>A3-8-8</v>
      </c>
      <c r="O100">
        <v>48</v>
      </c>
      <c r="P100" s="19">
        <v>19612000</v>
      </c>
    </row>
    <row r="101" spans="5:16" x14ac:dyDescent="0.25">
      <c r="E101" s="1">
        <f t="shared" si="6"/>
        <v>95</v>
      </c>
      <c r="F101" s="10" t="str">
        <f t="shared" si="7"/>
        <v>A3-8-8.5</v>
      </c>
      <c r="G101" s="14">
        <f t="shared" si="10"/>
        <v>8</v>
      </c>
      <c r="H101" s="14">
        <f t="shared" si="11"/>
        <v>8.5</v>
      </c>
      <c r="I101" s="4">
        <f t="shared" si="8"/>
        <v>51</v>
      </c>
      <c r="J101" s="2">
        <f t="shared" si="9"/>
        <v>20644000</v>
      </c>
      <c r="K101" s="22">
        <v>1</v>
      </c>
      <c r="N101" t="str">
        <v>A3-8-8.5</v>
      </c>
      <c r="O101">
        <v>51</v>
      </c>
      <c r="P101" s="19">
        <v>20644000</v>
      </c>
    </row>
    <row r="102" spans="5:16" x14ac:dyDescent="0.25">
      <c r="E102" s="1">
        <f t="shared" si="6"/>
        <v>96</v>
      </c>
      <c r="F102" s="10" t="str">
        <f t="shared" si="7"/>
        <v>A3-8-9</v>
      </c>
      <c r="G102" s="14">
        <f t="shared" si="10"/>
        <v>8</v>
      </c>
      <c r="H102" s="14">
        <f t="shared" si="11"/>
        <v>9</v>
      </c>
      <c r="I102" s="4">
        <f t="shared" si="8"/>
        <v>54</v>
      </c>
      <c r="J102" s="2">
        <f t="shared" si="9"/>
        <v>21676000</v>
      </c>
      <c r="K102" s="22">
        <v>1</v>
      </c>
      <c r="N102" t="str">
        <v>A3-8-9</v>
      </c>
      <c r="O102">
        <v>54</v>
      </c>
      <c r="P102" s="19">
        <v>21676000</v>
      </c>
    </row>
    <row r="103" spans="5:16" x14ac:dyDescent="0.25">
      <c r="E103" s="1">
        <f t="shared" si="6"/>
        <v>97</v>
      </c>
      <c r="F103" s="10" t="str">
        <f t="shared" si="7"/>
        <v>A3-8-9.5</v>
      </c>
      <c r="G103" s="14">
        <f t="shared" si="10"/>
        <v>8</v>
      </c>
      <c r="H103" s="14">
        <f t="shared" si="11"/>
        <v>9.5</v>
      </c>
      <c r="I103" s="4">
        <f t="shared" si="8"/>
        <v>57</v>
      </c>
      <c r="J103" s="2">
        <f t="shared" si="9"/>
        <v>22708000</v>
      </c>
      <c r="K103" s="22">
        <v>1</v>
      </c>
      <c r="N103" t="str">
        <v>A3-8-9.5</v>
      </c>
      <c r="O103">
        <v>57</v>
      </c>
      <c r="P103" s="19">
        <v>22708000</v>
      </c>
    </row>
    <row r="104" spans="5:16" x14ac:dyDescent="0.25">
      <c r="E104" s="1">
        <f t="shared" si="6"/>
        <v>98</v>
      </c>
      <c r="F104" s="10" t="str">
        <f t="shared" si="7"/>
        <v>A3-8-10</v>
      </c>
      <c r="G104" s="14">
        <f t="shared" si="10"/>
        <v>8</v>
      </c>
      <c r="H104" s="14">
        <f t="shared" si="11"/>
        <v>10</v>
      </c>
      <c r="I104" s="4">
        <f t="shared" si="8"/>
        <v>60</v>
      </c>
      <c r="J104" s="2">
        <f t="shared" si="9"/>
        <v>23740000</v>
      </c>
      <c r="K104" s="22">
        <v>1</v>
      </c>
      <c r="N104" t="str">
        <v>A3-8-10</v>
      </c>
      <c r="O104">
        <v>60</v>
      </c>
      <c r="P104" s="19">
        <v>23740000</v>
      </c>
    </row>
    <row r="105" spans="5:16" x14ac:dyDescent="0.25">
      <c r="E105" s="1">
        <f t="shared" si="6"/>
        <v>99</v>
      </c>
      <c r="F105" s="10" t="str">
        <f t="shared" si="7"/>
        <v>A3-8-10.5</v>
      </c>
      <c r="G105" s="14">
        <f t="shared" si="10"/>
        <v>8</v>
      </c>
      <c r="H105" s="14">
        <f t="shared" si="11"/>
        <v>10.5</v>
      </c>
      <c r="I105" s="4">
        <f t="shared" si="8"/>
        <v>63</v>
      </c>
      <c r="J105" s="2">
        <f t="shared" si="9"/>
        <v>24772000</v>
      </c>
      <c r="K105" s="22">
        <v>1</v>
      </c>
      <c r="N105" t="str">
        <v>A3-8-10.5</v>
      </c>
      <c r="O105">
        <v>63</v>
      </c>
      <c r="P105" s="19">
        <v>24772000</v>
      </c>
    </row>
    <row r="106" spans="5:16" x14ac:dyDescent="0.25">
      <c r="E106" s="1">
        <f t="shared" si="6"/>
        <v>100</v>
      </c>
      <c r="F106" s="10" t="str">
        <f t="shared" si="7"/>
        <v>A3-8-11</v>
      </c>
      <c r="G106" s="14">
        <f t="shared" si="10"/>
        <v>8</v>
      </c>
      <c r="H106" s="14">
        <f t="shared" si="11"/>
        <v>11</v>
      </c>
      <c r="I106" s="4">
        <f t="shared" si="8"/>
        <v>66</v>
      </c>
      <c r="J106" s="2">
        <f t="shared" si="9"/>
        <v>25804000</v>
      </c>
      <c r="K106" s="22">
        <v>1</v>
      </c>
      <c r="N106" t="str">
        <v>A3-8-11</v>
      </c>
      <c r="O106">
        <v>66</v>
      </c>
      <c r="P106" s="19">
        <v>25804000</v>
      </c>
    </row>
    <row r="107" spans="5:16" x14ac:dyDescent="0.25">
      <c r="E107" s="1">
        <f t="shared" si="6"/>
        <v>101</v>
      </c>
      <c r="F107" s="10" t="str">
        <f t="shared" si="7"/>
        <v>A3-8-11.5</v>
      </c>
      <c r="G107" s="14">
        <f t="shared" si="10"/>
        <v>8</v>
      </c>
      <c r="H107" s="14">
        <f t="shared" si="11"/>
        <v>11.5</v>
      </c>
      <c r="I107" s="4">
        <f t="shared" si="8"/>
        <v>69</v>
      </c>
      <c r="J107" s="2">
        <f t="shared" si="9"/>
        <v>26836000</v>
      </c>
      <c r="K107" s="22">
        <v>1</v>
      </c>
      <c r="N107" t="str">
        <v>A3-8-11.5</v>
      </c>
      <c r="O107">
        <v>69</v>
      </c>
      <c r="P107" s="19">
        <v>26836000</v>
      </c>
    </row>
    <row r="108" spans="5:16" x14ac:dyDescent="0.25">
      <c r="E108" s="1">
        <f t="shared" si="6"/>
        <v>102</v>
      </c>
      <c r="F108" s="10" t="str">
        <f t="shared" si="7"/>
        <v>A3-8-12</v>
      </c>
      <c r="G108" s="14">
        <f t="shared" si="10"/>
        <v>8</v>
      </c>
      <c r="H108" s="14">
        <f t="shared" si="11"/>
        <v>12</v>
      </c>
      <c r="I108" s="4">
        <f t="shared" si="8"/>
        <v>72</v>
      </c>
      <c r="J108" s="2">
        <f t="shared" si="9"/>
        <v>27868000</v>
      </c>
      <c r="K108" s="22">
        <v>1</v>
      </c>
      <c r="N108" t="str">
        <v>A3-8-12</v>
      </c>
      <c r="O108">
        <v>72</v>
      </c>
      <c r="P108" s="19">
        <v>27868000</v>
      </c>
    </row>
    <row r="109" spans="5:16" x14ac:dyDescent="0.25">
      <c r="E109" s="1">
        <f t="shared" si="6"/>
        <v>103</v>
      </c>
      <c r="F109" s="10" t="str">
        <f t="shared" si="7"/>
        <v>A3-8-12.5</v>
      </c>
      <c r="G109" s="14">
        <f t="shared" si="10"/>
        <v>8</v>
      </c>
      <c r="H109" s="14">
        <f t="shared" si="11"/>
        <v>12.5</v>
      </c>
      <c r="I109" s="4">
        <f t="shared" si="8"/>
        <v>75</v>
      </c>
      <c r="J109" s="2">
        <f t="shared" si="9"/>
        <v>28900000</v>
      </c>
      <c r="K109" s="22">
        <v>1</v>
      </c>
      <c r="N109" t="str">
        <v>A3-8-12.5</v>
      </c>
      <c r="O109">
        <v>75</v>
      </c>
      <c r="P109" s="19">
        <v>28900000</v>
      </c>
    </row>
    <row r="110" spans="5:16" x14ac:dyDescent="0.25">
      <c r="E110" s="1">
        <f t="shared" si="6"/>
        <v>104</v>
      </c>
      <c r="F110" s="10" t="str">
        <f t="shared" si="7"/>
        <v>A3-8-13</v>
      </c>
      <c r="G110" s="14">
        <f t="shared" si="10"/>
        <v>8</v>
      </c>
      <c r="H110" s="14">
        <f t="shared" si="11"/>
        <v>13</v>
      </c>
      <c r="I110" s="4">
        <f t="shared" si="8"/>
        <v>78</v>
      </c>
      <c r="J110" s="2">
        <f t="shared" si="9"/>
        <v>29932000</v>
      </c>
      <c r="K110" s="22">
        <v>1</v>
      </c>
      <c r="N110" t="str">
        <v>A3-8-13</v>
      </c>
      <c r="O110">
        <v>78</v>
      </c>
      <c r="P110" s="19">
        <v>29932000</v>
      </c>
    </row>
    <row r="111" spans="5:16" x14ac:dyDescent="0.25">
      <c r="E111" s="1">
        <f t="shared" si="6"/>
        <v>105</v>
      </c>
      <c r="F111" s="10" t="str">
        <f t="shared" si="7"/>
        <v>A3-8-13.5</v>
      </c>
      <c r="G111" s="14">
        <f t="shared" si="10"/>
        <v>8</v>
      </c>
      <c r="H111" s="14">
        <f t="shared" si="11"/>
        <v>13.5</v>
      </c>
      <c r="I111" s="4">
        <f t="shared" si="8"/>
        <v>81</v>
      </c>
      <c r="J111" s="2">
        <f t="shared" si="9"/>
        <v>30964000</v>
      </c>
      <c r="K111" s="22">
        <v>1</v>
      </c>
      <c r="N111" t="str">
        <v>A3-8-13.5</v>
      </c>
      <c r="O111">
        <v>81</v>
      </c>
      <c r="P111" s="19">
        <v>30964000</v>
      </c>
    </row>
    <row r="112" spans="5:16" x14ac:dyDescent="0.25">
      <c r="E112" s="1">
        <f t="shared" si="6"/>
        <v>106</v>
      </c>
      <c r="F112" s="10" t="str">
        <f t="shared" si="7"/>
        <v>A3-8.5-6.5</v>
      </c>
      <c r="G112" s="14">
        <f t="shared" si="10"/>
        <v>8.5</v>
      </c>
      <c r="H112" s="14">
        <f t="shared" si="11"/>
        <v>6.5</v>
      </c>
      <c r="I112" s="4">
        <f t="shared" si="8"/>
        <v>41.4375</v>
      </c>
      <c r="J112" s="2">
        <f t="shared" si="9"/>
        <v>17354500</v>
      </c>
      <c r="K112" s="22">
        <v>1</v>
      </c>
      <c r="N112" t="str">
        <v>A3-8.5-6.5</v>
      </c>
      <c r="O112">
        <v>41.4375</v>
      </c>
      <c r="P112" s="19">
        <v>17354500</v>
      </c>
    </row>
    <row r="113" spans="5:16" x14ac:dyDescent="0.25">
      <c r="E113" s="1">
        <f t="shared" si="6"/>
        <v>107</v>
      </c>
      <c r="F113" s="10" t="str">
        <f t="shared" si="7"/>
        <v>A3-8.5-7</v>
      </c>
      <c r="G113" s="14">
        <f t="shared" si="10"/>
        <v>8.5</v>
      </c>
      <c r="H113" s="14">
        <f t="shared" si="11"/>
        <v>7</v>
      </c>
      <c r="I113" s="4">
        <f t="shared" si="8"/>
        <v>44.625</v>
      </c>
      <c r="J113" s="2">
        <f t="shared" si="9"/>
        <v>18451000</v>
      </c>
      <c r="K113" s="22">
        <v>1</v>
      </c>
      <c r="N113" t="str">
        <v>A3-8.5-7</v>
      </c>
      <c r="O113">
        <v>44.625</v>
      </c>
      <c r="P113" s="19">
        <v>18451000</v>
      </c>
    </row>
    <row r="114" spans="5:16" x14ac:dyDescent="0.25">
      <c r="E114" s="1">
        <f t="shared" si="6"/>
        <v>108</v>
      </c>
      <c r="F114" s="10" t="str">
        <f t="shared" si="7"/>
        <v>A3-8.5-7.5</v>
      </c>
      <c r="G114" s="14">
        <f t="shared" si="10"/>
        <v>8.5</v>
      </c>
      <c r="H114" s="14">
        <f t="shared" si="11"/>
        <v>7.5</v>
      </c>
      <c r="I114" s="4">
        <f t="shared" si="8"/>
        <v>47.8125</v>
      </c>
      <c r="J114" s="2">
        <f t="shared" si="9"/>
        <v>19547500</v>
      </c>
      <c r="K114" s="22">
        <v>1</v>
      </c>
      <c r="N114" t="str">
        <v>A3-8.5-7.5</v>
      </c>
      <c r="O114">
        <v>47.8125</v>
      </c>
      <c r="P114" s="19">
        <v>19547500</v>
      </c>
    </row>
    <row r="115" spans="5:16" x14ac:dyDescent="0.25">
      <c r="E115" s="1">
        <f t="shared" si="6"/>
        <v>109</v>
      </c>
      <c r="F115" s="10" t="str">
        <f t="shared" si="7"/>
        <v>A3-8.5-8</v>
      </c>
      <c r="G115" s="14">
        <f t="shared" si="10"/>
        <v>8.5</v>
      </c>
      <c r="H115" s="14">
        <f t="shared" si="11"/>
        <v>8</v>
      </c>
      <c r="I115" s="4">
        <f t="shared" si="8"/>
        <v>51</v>
      </c>
      <c r="J115" s="2">
        <f t="shared" si="9"/>
        <v>20644000</v>
      </c>
      <c r="K115" s="22">
        <v>1</v>
      </c>
      <c r="N115" t="str">
        <v>A3-8.5-8</v>
      </c>
      <c r="O115">
        <v>51</v>
      </c>
      <c r="P115" s="19">
        <v>20644000</v>
      </c>
    </row>
    <row r="116" spans="5:16" x14ac:dyDescent="0.25">
      <c r="E116" s="1">
        <f t="shared" si="6"/>
        <v>110</v>
      </c>
      <c r="F116" s="10" t="str">
        <f t="shared" si="7"/>
        <v>A3-8.5-8.5</v>
      </c>
      <c r="G116" s="14">
        <f t="shared" si="10"/>
        <v>8.5</v>
      </c>
      <c r="H116" s="14">
        <f t="shared" si="11"/>
        <v>8.5</v>
      </c>
      <c r="I116" s="4">
        <f t="shared" si="8"/>
        <v>54.1875</v>
      </c>
      <c r="J116" s="2">
        <f t="shared" si="9"/>
        <v>21740500</v>
      </c>
      <c r="K116" s="22">
        <v>1</v>
      </c>
      <c r="N116" t="str">
        <v>A3-8.5-8.5</v>
      </c>
      <c r="O116">
        <v>54.1875</v>
      </c>
      <c r="P116" s="19">
        <v>21740500</v>
      </c>
    </row>
    <row r="117" spans="5:16" x14ac:dyDescent="0.25">
      <c r="E117" s="1">
        <f t="shared" si="6"/>
        <v>111</v>
      </c>
      <c r="F117" s="10" t="str">
        <f t="shared" si="7"/>
        <v>A3-8.5-9</v>
      </c>
      <c r="G117" s="14">
        <f t="shared" si="10"/>
        <v>8.5</v>
      </c>
      <c r="H117" s="14">
        <f t="shared" si="11"/>
        <v>9</v>
      </c>
      <c r="I117" s="4">
        <f t="shared" si="8"/>
        <v>57.375</v>
      </c>
      <c r="J117" s="2">
        <f t="shared" si="9"/>
        <v>22837000</v>
      </c>
      <c r="K117" s="22">
        <v>1</v>
      </c>
      <c r="N117" t="str">
        <v>A3-8.5-9</v>
      </c>
      <c r="O117">
        <v>57.375</v>
      </c>
      <c r="P117" s="19">
        <v>22837000</v>
      </c>
    </row>
    <row r="118" spans="5:16" x14ac:dyDescent="0.25">
      <c r="E118" s="1">
        <f t="shared" si="6"/>
        <v>112</v>
      </c>
      <c r="F118" s="10" t="str">
        <f t="shared" si="7"/>
        <v>A3-8.5-9.5</v>
      </c>
      <c r="G118" s="14">
        <f t="shared" si="10"/>
        <v>8.5</v>
      </c>
      <c r="H118" s="14">
        <f t="shared" si="11"/>
        <v>9.5</v>
      </c>
      <c r="I118" s="4">
        <f t="shared" si="8"/>
        <v>60.5625</v>
      </c>
      <c r="J118" s="2">
        <f t="shared" si="9"/>
        <v>23933500</v>
      </c>
      <c r="K118" s="22">
        <v>1</v>
      </c>
      <c r="N118" t="str">
        <v>A3-8.5-9.5</v>
      </c>
      <c r="O118">
        <v>60.5625</v>
      </c>
      <c r="P118" s="19">
        <v>23933500</v>
      </c>
    </row>
    <row r="119" spans="5:16" x14ac:dyDescent="0.25">
      <c r="E119" s="1">
        <f t="shared" si="6"/>
        <v>113</v>
      </c>
      <c r="F119" s="10" t="str">
        <f t="shared" si="7"/>
        <v>A3-8.5-10</v>
      </c>
      <c r="G119" s="14">
        <f t="shared" si="10"/>
        <v>8.5</v>
      </c>
      <c r="H119" s="14">
        <f t="shared" si="11"/>
        <v>10</v>
      </c>
      <c r="I119" s="4">
        <f t="shared" si="8"/>
        <v>63.75</v>
      </c>
      <c r="J119" s="2">
        <f t="shared" si="9"/>
        <v>25030000</v>
      </c>
      <c r="K119" s="22">
        <v>1</v>
      </c>
      <c r="N119" t="str">
        <v>A3-8.5-10</v>
      </c>
      <c r="O119">
        <v>63.75</v>
      </c>
      <c r="P119" s="19">
        <v>25030000</v>
      </c>
    </row>
    <row r="120" spans="5:16" x14ac:dyDescent="0.25">
      <c r="E120" s="1">
        <f t="shared" si="6"/>
        <v>114</v>
      </c>
      <c r="F120" s="10" t="str">
        <f t="shared" si="7"/>
        <v>A3-8.5-10.5</v>
      </c>
      <c r="G120" s="14">
        <f t="shared" si="10"/>
        <v>8.5</v>
      </c>
      <c r="H120" s="14">
        <f t="shared" si="11"/>
        <v>10.5</v>
      </c>
      <c r="I120" s="4">
        <f t="shared" si="8"/>
        <v>66.9375</v>
      </c>
      <c r="J120" s="2">
        <f t="shared" si="9"/>
        <v>26126500</v>
      </c>
      <c r="K120" s="22">
        <v>1</v>
      </c>
      <c r="N120" t="str">
        <v>A3-8.5-10.5</v>
      </c>
      <c r="O120">
        <v>66.9375</v>
      </c>
      <c r="P120" s="19">
        <v>26126500</v>
      </c>
    </row>
    <row r="121" spans="5:16" x14ac:dyDescent="0.25">
      <c r="E121" s="1">
        <f t="shared" si="6"/>
        <v>115</v>
      </c>
      <c r="F121" s="10" t="str">
        <f t="shared" si="7"/>
        <v>A3-8.5-11</v>
      </c>
      <c r="G121" s="14">
        <f t="shared" si="10"/>
        <v>8.5</v>
      </c>
      <c r="H121" s="14">
        <f t="shared" si="11"/>
        <v>11</v>
      </c>
      <c r="I121" s="4">
        <f t="shared" si="8"/>
        <v>70.125</v>
      </c>
      <c r="J121" s="2">
        <f t="shared" si="9"/>
        <v>27223000</v>
      </c>
      <c r="K121" s="22">
        <v>1</v>
      </c>
      <c r="N121" t="str">
        <v>A3-8.5-11</v>
      </c>
      <c r="O121">
        <v>70.125</v>
      </c>
      <c r="P121" s="19">
        <v>27223000</v>
      </c>
    </row>
    <row r="122" spans="5:16" x14ac:dyDescent="0.25">
      <c r="E122" s="1">
        <f t="shared" si="6"/>
        <v>116</v>
      </c>
      <c r="F122" s="10" t="str">
        <f t="shared" si="7"/>
        <v>A3-8.5-11.5</v>
      </c>
      <c r="G122" s="14">
        <f t="shared" si="10"/>
        <v>8.5</v>
      </c>
      <c r="H122" s="14">
        <f t="shared" si="11"/>
        <v>11.5</v>
      </c>
      <c r="I122" s="4">
        <f t="shared" si="8"/>
        <v>73.3125</v>
      </c>
      <c r="J122" s="2">
        <f t="shared" si="9"/>
        <v>28319500</v>
      </c>
      <c r="K122" s="22">
        <v>1</v>
      </c>
      <c r="N122" t="str">
        <v>A3-8.5-11.5</v>
      </c>
      <c r="O122">
        <v>73.3125</v>
      </c>
      <c r="P122" s="19">
        <v>28319500</v>
      </c>
    </row>
    <row r="123" spans="5:16" x14ac:dyDescent="0.25">
      <c r="E123" s="1">
        <f t="shared" si="6"/>
        <v>117</v>
      </c>
      <c r="F123" s="10" t="str">
        <f t="shared" si="7"/>
        <v>A3-8.5-12</v>
      </c>
      <c r="G123" s="14">
        <f t="shared" si="10"/>
        <v>8.5</v>
      </c>
      <c r="H123" s="14">
        <f t="shared" si="11"/>
        <v>12</v>
      </c>
      <c r="I123" s="4">
        <f t="shared" si="8"/>
        <v>76.5</v>
      </c>
      <c r="J123" s="2">
        <f t="shared" si="9"/>
        <v>29416000</v>
      </c>
      <c r="K123" s="22">
        <v>1</v>
      </c>
      <c r="N123" t="str">
        <v>A3-8.5-12</v>
      </c>
      <c r="O123">
        <v>76.5</v>
      </c>
      <c r="P123" s="19">
        <v>29416000</v>
      </c>
    </row>
    <row r="124" spans="5:16" x14ac:dyDescent="0.25">
      <c r="E124" s="1">
        <f t="shared" si="6"/>
        <v>118</v>
      </c>
      <c r="F124" s="10" t="str">
        <f t="shared" si="7"/>
        <v>A3-8.5-12.5</v>
      </c>
      <c r="G124" s="14">
        <f t="shared" si="10"/>
        <v>8.5</v>
      </c>
      <c r="H124" s="14">
        <f t="shared" si="11"/>
        <v>12.5</v>
      </c>
      <c r="I124" s="4">
        <f t="shared" si="8"/>
        <v>79.6875</v>
      </c>
      <c r="J124" s="2">
        <f t="shared" si="9"/>
        <v>30512500</v>
      </c>
      <c r="K124" s="22">
        <v>1</v>
      </c>
      <c r="N124" t="str">
        <v>A3-8.5-12.5</v>
      </c>
      <c r="O124">
        <v>79.6875</v>
      </c>
      <c r="P124" s="19">
        <v>30512500</v>
      </c>
    </row>
    <row r="125" spans="5:16" x14ac:dyDescent="0.25">
      <c r="E125" s="1">
        <f t="shared" si="6"/>
        <v>119</v>
      </c>
      <c r="F125" s="10" t="str">
        <f t="shared" si="7"/>
        <v>A3-8.5-13</v>
      </c>
      <c r="G125" s="14">
        <f t="shared" si="10"/>
        <v>8.5</v>
      </c>
      <c r="H125" s="14">
        <f t="shared" si="11"/>
        <v>13</v>
      </c>
      <c r="I125" s="4">
        <f t="shared" si="8"/>
        <v>82.875</v>
      </c>
      <c r="J125" s="2">
        <f t="shared" si="9"/>
        <v>31609000</v>
      </c>
      <c r="K125" s="22">
        <v>1</v>
      </c>
      <c r="N125" t="str">
        <v>A3-8.5-13</v>
      </c>
      <c r="O125">
        <v>82.875</v>
      </c>
      <c r="P125" s="19">
        <v>31609000</v>
      </c>
    </row>
    <row r="126" spans="5:16" x14ac:dyDescent="0.25">
      <c r="E126" s="1">
        <f t="shared" si="6"/>
        <v>120</v>
      </c>
      <c r="F126" s="10" t="str">
        <f t="shared" si="7"/>
        <v>A3-8.5-13.5</v>
      </c>
      <c r="G126" s="14">
        <f t="shared" si="10"/>
        <v>8.5</v>
      </c>
      <c r="H126" s="14">
        <f t="shared" si="11"/>
        <v>13.5</v>
      </c>
      <c r="I126" s="4">
        <f t="shared" si="8"/>
        <v>86.0625</v>
      </c>
      <c r="J126" s="2">
        <f t="shared" si="9"/>
        <v>32705500</v>
      </c>
      <c r="K126" s="22">
        <v>1</v>
      </c>
      <c r="N126" t="str">
        <v>A3-8.5-13.5</v>
      </c>
      <c r="O126">
        <v>86.0625</v>
      </c>
      <c r="P126" s="19">
        <v>32705500</v>
      </c>
    </row>
    <row r="127" spans="5:16" x14ac:dyDescent="0.25">
      <c r="E127" s="1">
        <f t="shared" si="6"/>
        <v>121</v>
      </c>
      <c r="F127" s="10" t="str">
        <f t="shared" si="7"/>
        <v>A3-9-6.5</v>
      </c>
      <c r="G127" s="14">
        <f t="shared" si="10"/>
        <v>9</v>
      </c>
      <c r="H127" s="14">
        <f t="shared" si="11"/>
        <v>6.5</v>
      </c>
      <c r="I127" s="4">
        <f t="shared" si="8"/>
        <v>43.875</v>
      </c>
      <c r="J127" s="2">
        <f t="shared" si="9"/>
        <v>18193000</v>
      </c>
      <c r="K127" s="22">
        <v>1</v>
      </c>
      <c r="N127" t="str">
        <v>A3-9-6.5</v>
      </c>
      <c r="O127">
        <v>43.875</v>
      </c>
      <c r="P127" s="19">
        <v>18193000</v>
      </c>
    </row>
    <row r="128" spans="5:16" x14ac:dyDescent="0.25">
      <c r="E128" s="1">
        <f t="shared" si="6"/>
        <v>122</v>
      </c>
      <c r="F128" s="10" t="str">
        <f t="shared" si="7"/>
        <v>A3-9-7</v>
      </c>
      <c r="G128" s="14">
        <f t="shared" si="10"/>
        <v>9</v>
      </c>
      <c r="H128" s="14">
        <f t="shared" si="11"/>
        <v>7</v>
      </c>
      <c r="I128" s="4">
        <f t="shared" si="8"/>
        <v>47.25</v>
      </c>
      <c r="J128" s="2">
        <f t="shared" si="9"/>
        <v>19354000</v>
      </c>
      <c r="K128" s="22">
        <v>1</v>
      </c>
      <c r="N128" t="str">
        <v>A3-9-7</v>
      </c>
      <c r="O128">
        <v>47.25</v>
      </c>
      <c r="P128" s="19">
        <v>19354000</v>
      </c>
    </row>
    <row r="129" spans="5:16" x14ac:dyDescent="0.25">
      <c r="E129" s="1">
        <f t="shared" si="6"/>
        <v>123</v>
      </c>
      <c r="F129" s="10" t="str">
        <f t="shared" si="7"/>
        <v>A3-9-7.5</v>
      </c>
      <c r="G129" s="14">
        <f t="shared" si="10"/>
        <v>9</v>
      </c>
      <c r="H129" s="14">
        <f t="shared" si="11"/>
        <v>7.5</v>
      </c>
      <c r="I129" s="4">
        <f t="shared" si="8"/>
        <v>50.625</v>
      </c>
      <c r="J129" s="2">
        <f t="shared" si="9"/>
        <v>20515000</v>
      </c>
      <c r="K129" s="22">
        <v>1</v>
      </c>
      <c r="N129" t="str">
        <v>A3-9-7.5</v>
      </c>
      <c r="O129">
        <v>50.625</v>
      </c>
      <c r="P129" s="19">
        <v>20515000</v>
      </c>
    </row>
    <row r="130" spans="5:16" x14ac:dyDescent="0.25">
      <c r="E130" s="1">
        <f t="shared" si="6"/>
        <v>124</v>
      </c>
      <c r="F130" s="10" t="str">
        <f t="shared" si="7"/>
        <v>A3-9-8</v>
      </c>
      <c r="G130" s="14">
        <f t="shared" si="10"/>
        <v>9</v>
      </c>
      <c r="H130" s="14">
        <f t="shared" si="11"/>
        <v>8</v>
      </c>
      <c r="I130" s="4">
        <f t="shared" si="8"/>
        <v>54</v>
      </c>
      <c r="J130" s="2">
        <f t="shared" si="9"/>
        <v>21676000</v>
      </c>
      <c r="K130" s="22">
        <v>1</v>
      </c>
      <c r="N130" t="str">
        <v>A3-9-8</v>
      </c>
      <c r="O130">
        <v>54</v>
      </c>
      <c r="P130" s="19">
        <v>21676000</v>
      </c>
    </row>
    <row r="131" spans="5:16" x14ac:dyDescent="0.25">
      <c r="E131" s="1">
        <f t="shared" si="6"/>
        <v>125</v>
      </c>
      <c r="F131" s="10" t="str">
        <f t="shared" si="7"/>
        <v>A3-9-8.5</v>
      </c>
      <c r="G131" s="14">
        <f t="shared" si="10"/>
        <v>9</v>
      </c>
      <c r="H131" s="14">
        <f t="shared" si="11"/>
        <v>8.5</v>
      </c>
      <c r="I131" s="4">
        <f t="shared" si="8"/>
        <v>57.375</v>
      </c>
      <c r="J131" s="2">
        <f t="shared" si="9"/>
        <v>22837000</v>
      </c>
      <c r="K131" s="22">
        <v>1</v>
      </c>
      <c r="N131" t="str">
        <v>A3-9-8.5</v>
      </c>
      <c r="O131">
        <v>57.375</v>
      </c>
      <c r="P131" s="19">
        <v>22837000</v>
      </c>
    </row>
    <row r="132" spans="5:16" x14ac:dyDescent="0.25">
      <c r="E132" s="1">
        <f t="shared" si="6"/>
        <v>126</v>
      </c>
      <c r="F132" s="10" t="str">
        <f t="shared" si="7"/>
        <v>A3-9-9</v>
      </c>
      <c r="G132" s="14">
        <f t="shared" si="10"/>
        <v>9</v>
      </c>
      <c r="H132" s="14">
        <f t="shared" si="11"/>
        <v>9</v>
      </c>
      <c r="I132" s="4">
        <f t="shared" si="8"/>
        <v>60.75</v>
      </c>
      <c r="J132" s="2">
        <f t="shared" si="9"/>
        <v>23998000</v>
      </c>
      <c r="K132" s="22">
        <v>1</v>
      </c>
      <c r="N132" t="str">
        <v>A3-9-9</v>
      </c>
      <c r="O132">
        <v>60.75</v>
      </c>
      <c r="P132" s="19">
        <v>23998000</v>
      </c>
    </row>
    <row r="133" spans="5:16" x14ac:dyDescent="0.25">
      <c r="E133" s="1">
        <f t="shared" si="6"/>
        <v>127</v>
      </c>
      <c r="F133" s="10" t="str">
        <f t="shared" si="7"/>
        <v>A3-9-9.5</v>
      </c>
      <c r="G133" s="14">
        <f t="shared" si="10"/>
        <v>9</v>
      </c>
      <c r="H133" s="14">
        <f t="shared" si="11"/>
        <v>9.5</v>
      </c>
      <c r="I133" s="4">
        <f t="shared" si="8"/>
        <v>64.125</v>
      </c>
      <c r="J133" s="2">
        <f t="shared" si="9"/>
        <v>25159000</v>
      </c>
      <c r="K133" s="22">
        <v>1</v>
      </c>
      <c r="N133" t="str">
        <v>A3-9-9.5</v>
      </c>
      <c r="O133">
        <v>64.125</v>
      </c>
      <c r="P133" s="19">
        <v>25159000</v>
      </c>
    </row>
    <row r="134" spans="5:16" x14ac:dyDescent="0.25">
      <c r="E134" s="1">
        <f t="shared" si="6"/>
        <v>128</v>
      </c>
      <c r="F134" s="10" t="str">
        <f t="shared" si="7"/>
        <v>A3-9-10</v>
      </c>
      <c r="G134" s="14">
        <f t="shared" si="10"/>
        <v>9</v>
      </c>
      <c r="H134" s="14">
        <f t="shared" si="11"/>
        <v>10</v>
      </c>
      <c r="I134" s="4">
        <f t="shared" si="8"/>
        <v>67.5</v>
      </c>
      <c r="J134" s="2">
        <f t="shared" si="9"/>
        <v>26320000</v>
      </c>
      <c r="K134" s="22">
        <v>1</v>
      </c>
      <c r="N134" t="str">
        <v>A3-9-10</v>
      </c>
      <c r="O134">
        <v>67.5</v>
      </c>
      <c r="P134" s="19">
        <v>26320000</v>
      </c>
    </row>
    <row r="135" spans="5:16" x14ac:dyDescent="0.25">
      <c r="E135" s="1">
        <f t="shared" ref="E135:E198" si="12">ROW()-6</f>
        <v>129</v>
      </c>
      <c r="F135" s="10" t="str">
        <f t="shared" ref="F135:F198" si="13">$C$4&amp;"-"&amp;G135&amp;"-"&amp;H135</f>
        <v>A3-9-10.5</v>
      </c>
      <c r="G135" s="14">
        <f t="shared" si="10"/>
        <v>9</v>
      </c>
      <c r="H135" s="14">
        <f t="shared" si="11"/>
        <v>10.5</v>
      </c>
      <c r="I135" s="4">
        <f t="shared" ref="I135:I198" si="14">SUM((G135*H135)/4)*3</f>
        <v>70.875</v>
      </c>
      <c r="J135" s="2">
        <f t="shared" ref="J135:J198" si="15">ROUND(SUM(I135*$C$6,$C$5),0)</f>
        <v>27481000</v>
      </c>
      <c r="K135" s="22">
        <v>1</v>
      </c>
      <c r="N135" t="str">
        <v>A3-9-10.5</v>
      </c>
      <c r="O135">
        <v>70.875</v>
      </c>
      <c r="P135" s="19">
        <v>27481000</v>
      </c>
    </row>
    <row r="136" spans="5:16" x14ac:dyDescent="0.25">
      <c r="E136" s="1">
        <f t="shared" si="12"/>
        <v>130</v>
      </c>
      <c r="F136" s="10" t="str">
        <f t="shared" si="13"/>
        <v>A3-9-11</v>
      </c>
      <c r="G136" s="14">
        <f t="shared" ref="G136:G199" si="16">$G$3+ROUNDDOWN($E135/($I$4+1),0)*0.5</f>
        <v>9</v>
      </c>
      <c r="H136" s="14">
        <f t="shared" ref="H136:H199" si="17">IF(MOD(E136-1,$I$4+1)=0,$H$3,H135+0.5)</f>
        <v>11</v>
      </c>
      <c r="I136" s="4">
        <f t="shared" si="14"/>
        <v>74.25</v>
      </c>
      <c r="J136" s="2">
        <f t="shared" si="15"/>
        <v>28642000</v>
      </c>
      <c r="K136" s="22">
        <v>1</v>
      </c>
      <c r="N136" t="str">
        <v>A3-9-11</v>
      </c>
      <c r="O136">
        <v>74.25</v>
      </c>
      <c r="P136" s="19">
        <v>28642000</v>
      </c>
    </row>
    <row r="137" spans="5:16" x14ac:dyDescent="0.25">
      <c r="E137" s="1">
        <f t="shared" si="12"/>
        <v>131</v>
      </c>
      <c r="F137" s="10" t="str">
        <f t="shared" si="13"/>
        <v>A3-9-11.5</v>
      </c>
      <c r="G137" s="14">
        <f t="shared" si="16"/>
        <v>9</v>
      </c>
      <c r="H137" s="14">
        <f t="shared" si="17"/>
        <v>11.5</v>
      </c>
      <c r="I137" s="4">
        <f t="shared" si="14"/>
        <v>77.625</v>
      </c>
      <c r="J137" s="2">
        <f t="shared" si="15"/>
        <v>29803000</v>
      </c>
      <c r="K137" s="22">
        <v>1</v>
      </c>
      <c r="N137" t="str">
        <v>A3-9-11.5</v>
      </c>
      <c r="O137">
        <v>77.625</v>
      </c>
      <c r="P137" s="19">
        <v>29803000</v>
      </c>
    </row>
    <row r="138" spans="5:16" x14ac:dyDescent="0.25">
      <c r="E138" s="1">
        <f t="shared" si="12"/>
        <v>132</v>
      </c>
      <c r="F138" s="10" t="str">
        <f t="shared" si="13"/>
        <v>A3-9-12</v>
      </c>
      <c r="G138" s="14">
        <f t="shared" si="16"/>
        <v>9</v>
      </c>
      <c r="H138" s="14">
        <f t="shared" si="17"/>
        <v>12</v>
      </c>
      <c r="I138" s="4">
        <f t="shared" si="14"/>
        <v>81</v>
      </c>
      <c r="J138" s="2">
        <f t="shared" si="15"/>
        <v>30964000</v>
      </c>
      <c r="K138" s="22">
        <v>1</v>
      </c>
      <c r="N138" t="str">
        <v>A3-9-12</v>
      </c>
      <c r="O138">
        <v>81</v>
      </c>
      <c r="P138" s="19">
        <v>30964000</v>
      </c>
    </row>
    <row r="139" spans="5:16" x14ac:dyDescent="0.25">
      <c r="E139" s="1">
        <f t="shared" si="12"/>
        <v>133</v>
      </c>
      <c r="F139" s="10" t="str">
        <f t="shared" si="13"/>
        <v>A3-9-12.5</v>
      </c>
      <c r="G139" s="14">
        <f t="shared" si="16"/>
        <v>9</v>
      </c>
      <c r="H139" s="14">
        <f t="shared" si="17"/>
        <v>12.5</v>
      </c>
      <c r="I139" s="4">
        <f t="shared" si="14"/>
        <v>84.375</v>
      </c>
      <c r="J139" s="2">
        <f t="shared" si="15"/>
        <v>32125000</v>
      </c>
      <c r="K139" s="22">
        <v>1</v>
      </c>
      <c r="N139" t="str">
        <v>A3-9-12.5</v>
      </c>
      <c r="O139">
        <v>84.375</v>
      </c>
      <c r="P139" s="19">
        <v>32125000</v>
      </c>
    </row>
    <row r="140" spans="5:16" x14ac:dyDescent="0.25">
      <c r="E140" s="1">
        <f t="shared" si="12"/>
        <v>134</v>
      </c>
      <c r="F140" s="10" t="str">
        <f t="shared" si="13"/>
        <v>A3-9-13</v>
      </c>
      <c r="G140" s="14">
        <f t="shared" si="16"/>
        <v>9</v>
      </c>
      <c r="H140" s="14">
        <f t="shared" si="17"/>
        <v>13</v>
      </c>
      <c r="I140" s="4">
        <f t="shared" si="14"/>
        <v>87.75</v>
      </c>
      <c r="J140" s="2">
        <f t="shared" si="15"/>
        <v>33286000</v>
      </c>
      <c r="K140" s="22">
        <v>1</v>
      </c>
      <c r="N140" t="str">
        <v>A3-9-13</v>
      </c>
      <c r="O140">
        <v>87.75</v>
      </c>
      <c r="P140" s="19">
        <v>33286000</v>
      </c>
    </row>
    <row r="141" spans="5:16" x14ac:dyDescent="0.25">
      <c r="E141" s="1">
        <f t="shared" si="12"/>
        <v>135</v>
      </c>
      <c r="F141" s="10" t="str">
        <f t="shared" si="13"/>
        <v>A3-9-13.5</v>
      </c>
      <c r="G141" s="14">
        <f t="shared" si="16"/>
        <v>9</v>
      </c>
      <c r="H141" s="14">
        <f t="shared" si="17"/>
        <v>13.5</v>
      </c>
      <c r="I141" s="4">
        <f t="shared" si="14"/>
        <v>91.125</v>
      </c>
      <c r="J141" s="2">
        <f t="shared" si="15"/>
        <v>34447000</v>
      </c>
      <c r="K141" s="22">
        <v>1</v>
      </c>
      <c r="N141" t="str">
        <v>A3-9-13.5</v>
      </c>
      <c r="O141">
        <v>91.125</v>
      </c>
      <c r="P141" s="19">
        <v>34447000</v>
      </c>
    </row>
    <row r="142" spans="5:16" x14ac:dyDescent="0.25">
      <c r="E142" s="1">
        <f t="shared" si="12"/>
        <v>136</v>
      </c>
      <c r="F142" s="10" t="str">
        <f t="shared" si="13"/>
        <v>A3-9.5-6.5</v>
      </c>
      <c r="G142" s="14">
        <f t="shared" si="16"/>
        <v>9.5</v>
      </c>
      <c r="H142" s="14">
        <f t="shared" si="17"/>
        <v>6.5</v>
      </c>
      <c r="I142" s="4">
        <f t="shared" si="14"/>
        <v>46.3125</v>
      </c>
      <c r="J142" s="2">
        <f t="shared" si="15"/>
        <v>19031500</v>
      </c>
      <c r="K142" s="22">
        <v>1</v>
      </c>
      <c r="N142" t="str">
        <v>A3-9.5-6.5</v>
      </c>
      <c r="O142">
        <v>46.3125</v>
      </c>
      <c r="P142" s="19">
        <v>19031500</v>
      </c>
    </row>
    <row r="143" spans="5:16" x14ac:dyDescent="0.25">
      <c r="E143" s="1">
        <f t="shared" si="12"/>
        <v>137</v>
      </c>
      <c r="F143" s="10" t="str">
        <f t="shared" si="13"/>
        <v>A3-9.5-7</v>
      </c>
      <c r="G143" s="14">
        <f t="shared" si="16"/>
        <v>9.5</v>
      </c>
      <c r="H143" s="14">
        <f t="shared" si="17"/>
        <v>7</v>
      </c>
      <c r="I143" s="4">
        <f t="shared" si="14"/>
        <v>49.875</v>
      </c>
      <c r="J143" s="2">
        <f t="shared" si="15"/>
        <v>20257000</v>
      </c>
      <c r="K143" s="22">
        <v>1</v>
      </c>
      <c r="N143" t="str">
        <v>A3-9.5-7</v>
      </c>
      <c r="O143">
        <v>49.875</v>
      </c>
      <c r="P143" s="19">
        <v>20257000</v>
      </c>
    </row>
    <row r="144" spans="5:16" x14ac:dyDescent="0.25">
      <c r="E144" s="1">
        <f t="shared" si="12"/>
        <v>138</v>
      </c>
      <c r="F144" s="10" t="str">
        <f t="shared" si="13"/>
        <v>A3-9.5-7.5</v>
      </c>
      <c r="G144" s="14">
        <f t="shared" si="16"/>
        <v>9.5</v>
      </c>
      <c r="H144" s="14">
        <f t="shared" si="17"/>
        <v>7.5</v>
      </c>
      <c r="I144" s="4">
        <f t="shared" si="14"/>
        <v>53.4375</v>
      </c>
      <c r="J144" s="2">
        <f t="shared" si="15"/>
        <v>21482500</v>
      </c>
      <c r="K144" s="22">
        <v>1</v>
      </c>
      <c r="N144" t="str">
        <v>A3-9.5-7.5</v>
      </c>
      <c r="O144">
        <v>53.4375</v>
      </c>
      <c r="P144" s="19">
        <v>21482500</v>
      </c>
    </row>
    <row r="145" spans="5:16" x14ac:dyDescent="0.25">
      <c r="E145" s="1">
        <f t="shared" si="12"/>
        <v>139</v>
      </c>
      <c r="F145" s="10" t="str">
        <f t="shared" si="13"/>
        <v>A3-9.5-8</v>
      </c>
      <c r="G145" s="14">
        <f t="shared" si="16"/>
        <v>9.5</v>
      </c>
      <c r="H145" s="14">
        <f t="shared" si="17"/>
        <v>8</v>
      </c>
      <c r="I145" s="4">
        <f t="shared" si="14"/>
        <v>57</v>
      </c>
      <c r="J145" s="2">
        <f t="shared" si="15"/>
        <v>22708000</v>
      </c>
      <c r="K145" s="22">
        <v>1</v>
      </c>
      <c r="N145" t="str">
        <v>A3-9.5-8</v>
      </c>
      <c r="O145">
        <v>57</v>
      </c>
      <c r="P145" s="19">
        <v>22708000</v>
      </c>
    </row>
    <row r="146" spans="5:16" x14ac:dyDescent="0.25">
      <c r="E146" s="1">
        <f t="shared" si="12"/>
        <v>140</v>
      </c>
      <c r="F146" s="10" t="str">
        <f t="shared" si="13"/>
        <v>A3-9.5-8.5</v>
      </c>
      <c r="G146" s="14">
        <f t="shared" si="16"/>
        <v>9.5</v>
      </c>
      <c r="H146" s="14">
        <f t="shared" si="17"/>
        <v>8.5</v>
      </c>
      <c r="I146" s="4">
        <f t="shared" si="14"/>
        <v>60.5625</v>
      </c>
      <c r="J146" s="2">
        <f t="shared" si="15"/>
        <v>23933500</v>
      </c>
      <c r="K146" s="22">
        <v>1</v>
      </c>
      <c r="N146" t="str">
        <v>A3-9.5-8.5</v>
      </c>
      <c r="O146">
        <v>60.5625</v>
      </c>
      <c r="P146" s="19">
        <v>23933500</v>
      </c>
    </row>
    <row r="147" spans="5:16" x14ac:dyDescent="0.25">
      <c r="E147" s="1">
        <f t="shared" si="12"/>
        <v>141</v>
      </c>
      <c r="F147" s="10" t="str">
        <f t="shared" si="13"/>
        <v>A3-9.5-9</v>
      </c>
      <c r="G147" s="14">
        <f t="shared" si="16"/>
        <v>9.5</v>
      </c>
      <c r="H147" s="14">
        <f t="shared" si="17"/>
        <v>9</v>
      </c>
      <c r="I147" s="4">
        <f t="shared" si="14"/>
        <v>64.125</v>
      </c>
      <c r="J147" s="2">
        <f t="shared" si="15"/>
        <v>25159000</v>
      </c>
      <c r="K147" s="22">
        <v>1</v>
      </c>
      <c r="N147" t="str">
        <v>A3-9.5-9</v>
      </c>
      <c r="O147">
        <v>64.125</v>
      </c>
      <c r="P147" s="19">
        <v>25159000</v>
      </c>
    </row>
    <row r="148" spans="5:16" x14ac:dyDescent="0.25">
      <c r="E148" s="1">
        <f t="shared" si="12"/>
        <v>142</v>
      </c>
      <c r="F148" s="10" t="str">
        <f t="shared" si="13"/>
        <v>A3-9.5-9.5</v>
      </c>
      <c r="G148" s="14">
        <f t="shared" si="16"/>
        <v>9.5</v>
      </c>
      <c r="H148" s="14">
        <f t="shared" si="17"/>
        <v>9.5</v>
      </c>
      <c r="I148" s="4">
        <f t="shared" si="14"/>
        <v>67.6875</v>
      </c>
      <c r="J148" s="2">
        <f t="shared" si="15"/>
        <v>26384500</v>
      </c>
      <c r="K148" s="22">
        <v>1</v>
      </c>
      <c r="N148" t="str">
        <v>A3-9.5-9.5</v>
      </c>
      <c r="O148">
        <v>67.6875</v>
      </c>
      <c r="P148" s="19">
        <v>26384500</v>
      </c>
    </row>
    <row r="149" spans="5:16" x14ac:dyDescent="0.25">
      <c r="E149" s="1">
        <f t="shared" si="12"/>
        <v>143</v>
      </c>
      <c r="F149" s="10" t="str">
        <f t="shared" si="13"/>
        <v>A3-9.5-10</v>
      </c>
      <c r="G149" s="14">
        <f t="shared" si="16"/>
        <v>9.5</v>
      </c>
      <c r="H149" s="14">
        <f t="shared" si="17"/>
        <v>10</v>
      </c>
      <c r="I149" s="4">
        <f t="shared" si="14"/>
        <v>71.25</v>
      </c>
      <c r="J149" s="2">
        <f t="shared" si="15"/>
        <v>27610000</v>
      </c>
      <c r="K149" s="22">
        <v>1</v>
      </c>
      <c r="N149" t="str">
        <v>A3-9.5-10</v>
      </c>
      <c r="O149">
        <v>71.25</v>
      </c>
      <c r="P149" s="19">
        <v>27610000</v>
      </c>
    </row>
    <row r="150" spans="5:16" x14ac:dyDescent="0.25">
      <c r="E150" s="1">
        <f t="shared" si="12"/>
        <v>144</v>
      </c>
      <c r="F150" s="10" t="str">
        <f t="shared" si="13"/>
        <v>A3-9.5-10.5</v>
      </c>
      <c r="G150" s="14">
        <f t="shared" si="16"/>
        <v>9.5</v>
      </c>
      <c r="H150" s="14">
        <f t="shared" si="17"/>
        <v>10.5</v>
      </c>
      <c r="I150" s="4">
        <f t="shared" si="14"/>
        <v>74.8125</v>
      </c>
      <c r="J150" s="2">
        <f t="shared" si="15"/>
        <v>28835500</v>
      </c>
      <c r="K150" s="22">
        <v>1</v>
      </c>
      <c r="N150" t="str">
        <v>A3-9.5-10.5</v>
      </c>
      <c r="O150">
        <v>74.8125</v>
      </c>
      <c r="P150" s="19">
        <v>28835500</v>
      </c>
    </row>
    <row r="151" spans="5:16" x14ac:dyDescent="0.25">
      <c r="E151" s="1">
        <f t="shared" si="12"/>
        <v>145</v>
      </c>
      <c r="F151" s="10" t="str">
        <f t="shared" si="13"/>
        <v>A3-9.5-11</v>
      </c>
      <c r="G151" s="14">
        <f t="shared" si="16"/>
        <v>9.5</v>
      </c>
      <c r="H151" s="14">
        <f t="shared" si="17"/>
        <v>11</v>
      </c>
      <c r="I151" s="4">
        <f t="shared" si="14"/>
        <v>78.375</v>
      </c>
      <c r="J151" s="2">
        <f t="shared" si="15"/>
        <v>30061000</v>
      </c>
      <c r="K151" s="22">
        <v>1</v>
      </c>
      <c r="N151" t="str">
        <v>A3-9.5-11</v>
      </c>
      <c r="O151">
        <v>78.375</v>
      </c>
      <c r="P151" s="19">
        <v>30061000</v>
      </c>
    </row>
    <row r="152" spans="5:16" x14ac:dyDescent="0.25">
      <c r="E152" s="1">
        <f t="shared" si="12"/>
        <v>146</v>
      </c>
      <c r="F152" s="10" t="str">
        <f t="shared" si="13"/>
        <v>A3-9.5-11.5</v>
      </c>
      <c r="G152" s="14">
        <f t="shared" si="16"/>
        <v>9.5</v>
      </c>
      <c r="H152" s="14">
        <f t="shared" si="17"/>
        <v>11.5</v>
      </c>
      <c r="I152" s="4">
        <f t="shared" si="14"/>
        <v>81.9375</v>
      </c>
      <c r="J152" s="2">
        <f t="shared" si="15"/>
        <v>31286500</v>
      </c>
      <c r="K152" s="22">
        <v>1</v>
      </c>
      <c r="N152" t="str">
        <v>A3-9.5-11.5</v>
      </c>
      <c r="O152">
        <v>81.9375</v>
      </c>
      <c r="P152" s="19">
        <v>31286500</v>
      </c>
    </row>
    <row r="153" spans="5:16" x14ac:dyDescent="0.25">
      <c r="E153" s="1">
        <f t="shared" si="12"/>
        <v>147</v>
      </c>
      <c r="F153" s="10" t="str">
        <f t="shared" si="13"/>
        <v>A3-9.5-12</v>
      </c>
      <c r="G153" s="14">
        <f t="shared" si="16"/>
        <v>9.5</v>
      </c>
      <c r="H153" s="14">
        <f t="shared" si="17"/>
        <v>12</v>
      </c>
      <c r="I153" s="4">
        <f t="shared" si="14"/>
        <v>85.5</v>
      </c>
      <c r="J153" s="2">
        <f t="shared" si="15"/>
        <v>32512000</v>
      </c>
      <c r="K153" s="22">
        <v>1</v>
      </c>
      <c r="N153" t="str">
        <v>A3-9.5-12</v>
      </c>
      <c r="O153">
        <v>85.5</v>
      </c>
      <c r="P153" s="19">
        <v>32512000</v>
      </c>
    </row>
    <row r="154" spans="5:16" x14ac:dyDescent="0.25">
      <c r="E154" s="1">
        <f t="shared" si="12"/>
        <v>148</v>
      </c>
      <c r="F154" s="10" t="str">
        <f t="shared" si="13"/>
        <v>A3-9.5-12.5</v>
      </c>
      <c r="G154" s="14">
        <f t="shared" si="16"/>
        <v>9.5</v>
      </c>
      <c r="H154" s="14">
        <f t="shared" si="17"/>
        <v>12.5</v>
      </c>
      <c r="I154" s="4">
        <f t="shared" si="14"/>
        <v>89.0625</v>
      </c>
      <c r="J154" s="2">
        <f t="shared" si="15"/>
        <v>33737500</v>
      </c>
      <c r="K154" s="22">
        <v>1</v>
      </c>
      <c r="N154" t="str">
        <v>A3-9.5-12.5</v>
      </c>
      <c r="O154">
        <v>89.0625</v>
      </c>
      <c r="P154" s="19">
        <v>33737500</v>
      </c>
    </row>
    <row r="155" spans="5:16" x14ac:dyDescent="0.25">
      <c r="E155" s="1">
        <f t="shared" si="12"/>
        <v>149</v>
      </c>
      <c r="F155" s="10" t="str">
        <f t="shared" si="13"/>
        <v>A3-9.5-13</v>
      </c>
      <c r="G155" s="14">
        <f t="shared" si="16"/>
        <v>9.5</v>
      </c>
      <c r="H155" s="14">
        <f t="shared" si="17"/>
        <v>13</v>
      </c>
      <c r="I155" s="4">
        <f t="shared" si="14"/>
        <v>92.625</v>
      </c>
      <c r="J155" s="2">
        <f t="shared" si="15"/>
        <v>34963000</v>
      </c>
      <c r="K155" s="22">
        <v>1</v>
      </c>
      <c r="N155" t="str">
        <v>A3-9.5-13</v>
      </c>
      <c r="O155">
        <v>92.625</v>
      </c>
      <c r="P155" s="19">
        <v>34963000</v>
      </c>
    </row>
    <row r="156" spans="5:16" x14ac:dyDescent="0.25">
      <c r="E156" s="1">
        <f t="shared" si="12"/>
        <v>150</v>
      </c>
      <c r="F156" s="10" t="str">
        <f t="shared" si="13"/>
        <v>A3-9.5-13.5</v>
      </c>
      <c r="G156" s="14">
        <f t="shared" si="16"/>
        <v>9.5</v>
      </c>
      <c r="H156" s="14">
        <f t="shared" si="17"/>
        <v>13.5</v>
      </c>
      <c r="I156" s="4">
        <f t="shared" si="14"/>
        <v>96.1875</v>
      </c>
      <c r="J156" s="2">
        <f t="shared" si="15"/>
        <v>36188500</v>
      </c>
      <c r="K156" s="22">
        <v>1</v>
      </c>
      <c r="N156" t="str">
        <v>A3-9.5-13.5</v>
      </c>
      <c r="O156">
        <v>96.1875</v>
      </c>
      <c r="P156" s="19">
        <v>36188500</v>
      </c>
    </row>
    <row r="157" spans="5:16" x14ac:dyDescent="0.25">
      <c r="E157" s="1">
        <f t="shared" si="12"/>
        <v>151</v>
      </c>
      <c r="F157" s="10" t="str">
        <f t="shared" si="13"/>
        <v>A3-10-6.5</v>
      </c>
      <c r="G157" s="14">
        <f t="shared" si="16"/>
        <v>10</v>
      </c>
      <c r="H157" s="14">
        <f t="shared" si="17"/>
        <v>6.5</v>
      </c>
      <c r="I157" s="4">
        <f t="shared" si="14"/>
        <v>48.75</v>
      </c>
      <c r="J157" s="2">
        <f t="shared" si="15"/>
        <v>19870000</v>
      </c>
      <c r="K157" s="22">
        <v>1</v>
      </c>
      <c r="N157" t="str">
        <v>A3-10-6.5</v>
      </c>
      <c r="O157">
        <v>48.75</v>
      </c>
      <c r="P157" s="19">
        <v>19870000</v>
      </c>
    </row>
    <row r="158" spans="5:16" x14ac:dyDescent="0.25">
      <c r="E158" s="1">
        <f t="shared" si="12"/>
        <v>152</v>
      </c>
      <c r="F158" s="10" t="str">
        <f t="shared" si="13"/>
        <v>A3-10-7</v>
      </c>
      <c r="G158" s="14">
        <f t="shared" si="16"/>
        <v>10</v>
      </c>
      <c r="H158" s="14">
        <f t="shared" si="17"/>
        <v>7</v>
      </c>
      <c r="I158" s="4">
        <f t="shared" si="14"/>
        <v>52.5</v>
      </c>
      <c r="J158" s="2">
        <f t="shared" si="15"/>
        <v>21160000</v>
      </c>
      <c r="K158" s="22">
        <v>1</v>
      </c>
      <c r="N158" t="str">
        <v>A3-10-7</v>
      </c>
      <c r="O158">
        <v>52.5</v>
      </c>
      <c r="P158" s="19">
        <v>21160000</v>
      </c>
    </row>
    <row r="159" spans="5:16" x14ac:dyDescent="0.25">
      <c r="E159" s="1">
        <f t="shared" si="12"/>
        <v>153</v>
      </c>
      <c r="F159" s="10" t="str">
        <f t="shared" si="13"/>
        <v>A3-10-7.5</v>
      </c>
      <c r="G159" s="14">
        <f t="shared" si="16"/>
        <v>10</v>
      </c>
      <c r="H159" s="14">
        <f t="shared" si="17"/>
        <v>7.5</v>
      </c>
      <c r="I159" s="4">
        <f t="shared" si="14"/>
        <v>56.25</v>
      </c>
      <c r="J159" s="2">
        <f t="shared" si="15"/>
        <v>22450000</v>
      </c>
      <c r="K159" s="22">
        <v>1</v>
      </c>
      <c r="N159" t="str">
        <v>A3-10-7.5</v>
      </c>
      <c r="O159">
        <v>56.25</v>
      </c>
      <c r="P159" s="19">
        <v>22450000</v>
      </c>
    </row>
    <row r="160" spans="5:16" x14ac:dyDescent="0.25">
      <c r="E160" s="1">
        <f t="shared" si="12"/>
        <v>154</v>
      </c>
      <c r="F160" s="10" t="str">
        <f t="shared" si="13"/>
        <v>A3-10-8</v>
      </c>
      <c r="G160" s="14">
        <f t="shared" si="16"/>
        <v>10</v>
      </c>
      <c r="H160" s="14">
        <f t="shared" si="17"/>
        <v>8</v>
      </c>
      <c r="I160" s="4">
        <f t="shared" si="14"/>
        <v>60</v>
      </c>
      <c r="J160" s="2">
        <f t="shared" si="15"/>
        <v>23740000</v>
      </c>
      <c r="K160" s="22">
        <v>1</v>
      </c>
      <c r="N160" t="str">
        <v>A3-10-8</v>
      </c>
      <c r="O160">
        <v>60</v>
      </c>
      <c r="P160" s="19">
        <v>23740000</v>
      </c>
    </row>
    <row r="161" spans="5:16" x14ac:dyDescent="0.25">
      <c r="E161" s="1">
        <f t="shared" si="12"/>
        <v>155</v>
      </c>
      <c r="F161" s="10" t="str">
        <f t="shared" si="13"/>
        <v>A3-10-8.5</v>
      </c>
      <c r="G161" s="14">
        <f t="shared" si="16"/>
        <v>10</v>
      </c>
      <c r="H161" s="14">
        <f t="shared" si="17"/>
        <v>8.5</v>
      </c>
      <c r="I161" s="4">
        <f t="shared" si="14"/>
        <v>63.75</v>
      </c>
      <c r="J161" s="2">
        <f t="shared" si="15"/>
        <v>25030000</v>
      </c>
      <c r="K161" s="22">
        <v>1</v>
      </c>
      <c r="N161" t="str">
        <v>A3-10-8.5</v>
      </c>
      <c r="O161">
        <v>63.75</v>
      </c>
      <c r="P161" s="19">
        <v>25030000</v>
      </c>
    </row>
    <row r="162" spans="5:16" x14ac:dyDescent="0.25">
      <c r="E162" s="1">
        <f t="shared" si="12"/>
        <v>156</v>
      </c>
      <c r="F162" s="10" t="str">
        <f t="shared" si="13"/>
        <v>A3-10-9</v>
      </c>
      <c r="G162" s="14">
        <f t="shared" si="16"/>
        <v>10</v>
      </c>
      <c r="H162" s="14">
        <f t="shared" si="17"/>
        <v>9</v>
      </c>
      <c r="I162" s="4">
        <f t="shared" si="14"/>
        <v>67.5</v>
      </c>
      <c r="J162" s="2">
        <f t="shared" si="15"/>
        <v>26320000</v>
      </c>
      <c r="K162" s="22">
        <v>1</v>
      </c>
      <c r="N162" t="str">
        <v>A3-10-9</v>
      </c>
      <c r="O162">
        <v>67.5</v>
      </c>
      <c r="P162" s="19">
        <v>26320000</v>
      </c>
    </row>
    <row r="163" spans="5:16" x14ac:dyDescent="0.25">
      <c r="E163" s="1">
        <f t="shared" si="12"/>
        <v>157</v>
      </c>
      <c r="F163" s="10" t="str">
        <f t="shared" si="13"/>
        <v>A3-10-9.5</v>
      </c>
      <c r="G163" s="14">
        <f t="shared" si="16"/>
        <v>10</v>
      </c>
      <c r="H163" s="14">
        <f t="shared" si="17"/>
        <v>9.5</v>
      </c>
      <c r="I163" s="4">
        <f t="shared" si="14"/>
        <v>71.25</v>
      </c>
      <c r="J163" s="2">
        <f t="shared" si="15"/>
        <v>27610000</v>
      </c>
      <c r="K163" s="22">
        <v>1</v>
      </c>
      <c r="N163" t="str">
        <v>A3-10-9.5</v>
      </c>
      <c r="O163">
        <v>71.25</v>
      </c>
      <c r="P163" s="19">
        <v>27610000</v>
      </c>
    </row>
    <row r="164" spans="5:16" x14ac:dyDescent="0.25">
      <c r="E164" s="1">
        <f t="shared" si="12"/>
        <v>158</v>
      </c>
      <c r="F164" s="10" t="str">
        <f t="shared" si="13"/>
        <v>A3-10-10</v>
      </c>
      <c r="G164" s="14">
        <f t="shared" si="16"/>
        <v>10</v>
      </c>
      <c r="H164" s="14">
        <f t="shared" si="17"/>
        <v>10</v>
      </c>
      <c r="I164" s="4">
        <f t="shared" si="14"/>
        <v>75</v>
      </c>
      <c r="J164" s="2">
        <f t="shared" si="15"/>
        <v>28900000</v>
      </c>
      <c r="K164" s="22">
        <v>1</v>
      </c>
      <c r="N164" t="str">
        <v>A3-10-10</v>
      </c>
      <c r="O164">
        <v>75</v>
      </c>
      <c r="P164" s="19">
        <v>28900000</v>
      </c>
    </row>
    <row r="165" spans="5:16" x14ac:dyDescent="0.25">
      <c r="E165" s="1">
        <f t="shared" si="12"/>
        <v>159</v>
      </c>
      <c r="F165" s="10" t="str">
        <f t="shared" si="13"/>
        <v>A3-10-10.5</v>
      </c>
      <c r="G165" s="14">
        <f t="shared" si="16"/>
        <v>10</v>
      </c>
      <c r="H165" s="14">
        <f t="shared" si="17"/>
        <v>10.5</v>
      </c>
      <c r="I165" s="4">
        <f t="shared" si="14"/>
        <v>78.75</v>
      </c>
      <c r="J165" s="2">
        <f t="shared" si="15"/>
        <v>30190000</v>
      </c>
      <c r="K165" s="22">
        <v>1</v>
      </c>
      <c r="N165" t="str">
        <v>A3-10-10.5</v>
      </c>
      <c r="O165">
        <v>78.75</v>
      </c>
      <c r="P165" s="19">
        <v>30190000</v>
      </c>
    </row>
    <row r="166" spans="5:16" x14ac:dyDescent="0.25">
      <c r="E166" s="1">
        <f t="shared" si="12"/>
        <v>160</v>
      </c>
      <c r="F166" s="10" t="str">
        <f t="shared" si="13"/>
        <v>A3-10-11</v>
      </c>
      <c r="G166" s="14">
        <f t="shared" si="16"/>
        <v>10</v>
      </c>
      <c r="H166" s="14">
        <f t="shared" si="17"/>
        <v>11</v>
      </c>
      <c r="I166" s="4">
        <f t="shared" si="14"/>
        <v>82.5</v>
      </c>
      <c r="J166" s="2">
        <f t="shared" si="15"/>
        <v>31480000</v>
      </c>
      <c r="K166" s="22">
        <v>1</v>
      </c>
      <c r="N166" t="str">
        <v>A3-10-11</v>
      </c>
      <c r="O166">
        <v>82.5</v>
      </c>
      <c r="P166" s="19">
        <v>31480000</v>
      </c>
    </row>
    <row r="167" spans="5:16" x14ac:dyDescent="0.25">
      <c r="E167" s="1">
        <f t="shared" si="12"/>
        <v>161</v>
      </c>
      <c r="F167" s="10" t="str">
        <f t="shared" si="13"/>
        <v>A3-10-11.5</v>
      </c>
      <c r="G167" s="14">
        <f t="shared" si="16"/>
        <v>10</v>
      </c>
      <c r="H167" s="14">
        <f t="shared" si="17"/>
        <v>11.5</v>
      </c>
      <c r="I167" s="4">
        <f t="shared" si="14"/>
        <v>86.25</v>
      </c>
      <c r="J167" s="2">
        <f t="shared" si="15"/>
        <v>32770000</v>
      </c>
      <c r="K167" s="22">
        <v>1</v>
      </c>
      <c r="N167" t="str">
        <v>A3-10-11.5</v>
      </c>
      <c r="O167">
        <v>86.25</v>
      </c>
      <c r="P167" s="19">
        <v>32770000</v>
      </c>
    </row>
    <row r="168" spans="5:16" x14ac:dyDescent="0.25">
      <c r="E168" s="1">
        <f t="shared" si="12"/>
        <v>162</v>
      </c>
      <c r="F168" s="10" t="str">
        <f t="shared" si="13"/>
        <v>A3-10-12</v>
      </c>
      <c r="G168" s="14">
        <f t="shared" si="16"/>
        <v>10</v>
      </c>
      <c r="H168" s="14">
        <f t="shared" si="17"/>
        <v>12</v>
      </c>
      <c r="I168" s="4">
        <f t="shared" si="14"/>
        <v>90</v>
      </c>
      <c r="J168" s="2">
        <f t="shared" si="15"/>
        <v>34060000</v>
      </c>
      <c r="K168" s="22">
        <v>1</v>
      </c>
      <c r="N168" t="str">
        <v>A3-10-12</v>
      </c>
      <c r="O168">
        <v>90</v>
      </c>
      <c r="P168" s="19">
        <v>34060000</v>
      </c>
    </row>
    <row r="169" spans="5:16" x14ac:dyDescent="0.25">
      <c r="E169" s="1">
        <f t="shared" si="12"/>
        <v>163</v>
      </c>
      <c r="F169" s="10" t="str">
        <f t="shared" si="13"/>
        <v>A3-10-12.5</v>
      </c>
      <c r="G169" s="14">
        <f t="shared" si="16"/>
        <v>10</v>
      </c>
      <c r="H169" s="14">
        <f t="shared" si="17"/>
        <v>12.5</v>
      </c>
      <c r="I169" s="4">
        <f t="shared" si="14"/>
        <v>93.75</v>
      </c>
      <c r="J169" s="2">
        <f t="shared" si="15"/>
        <v>35350000</v>
      </c>
      <c r="K169" s="22">
        <v>1</v>
      </c>
      <c r="N169" t="str">
        <v>A3-10-12.5</v>
      </c>
      <c r="O169">
        <v>93.75</v>
      </c>
      <c r="P169" s="19">
        <v>35350000</v>
      </c>
    </row>
    <row r="170" spans="5:16" x14ac:dyDescent="0.25">
      <c r="E170" s="1">
        <f t="shared" si="12"/>
        <v>164</v>
      </c>
      <c r="F170" s="10" t="str">
        <f t="shared" si="13"/>
        <v>A3-10-13</v>
      </c>
      <c r="G170" s="14">
        <f t="shared" si="16"/>
        <v>10</v>
      </c>
      <c r="H170" s="14">
        <f t="shared" si="17"/>
        <v>13</v>
      </c>
      <c r="I170" s="4">
        <f t="shared" si="14"/>
        <v>97.5</v>
      </c>
      <c r="J170" s="2">
        <f t="shared" si="15"/>
        <v>36640000</v>
      </c>
      <c r="K170" s="22">
        <v>1</v>
      </c>
      <c r="N170" t="str">
        <v>A3-10-13</v>
      </c>
      <c r="O170">
        <v>97.5</v>
      </c>
      <c r="P170" s="19">
        <v>36640000</v>
      </c>
    </row>
    <row r="171" spans="5:16" x14ac:dyDescent="0.25">
      <c r="E171" s="1">
        <f t="shared" si="12"/>
        <v>165</v>
      </c>
      <c r="F171" s="10" t="str">
        <f t="shared" si="13"/>
        <v>A3-10-13.5</v>
      </c>
      <c r="G171" s="14">
        <f t="shared" si="16"/>
        <v>10</v>
      </c>
      <c r="H171" s="14">
        <f t="shared" si="17"/>
        <v>13.5</v>
      </c>
      <c r="I171" s="4">
        <f t="shared" si="14"/>
        <v>101.25</v>
      </c>
      <c r="J171" s="2">
        <f t="shared" si="15"/>
        <v>37930000</v>
      </c>
      <c r="K171" s="22">
        <v>1</v>
      </c>
      <c r="N171" t="str">
        <v>A3-10-13.5</v>
      </c>
      <c r="O171">
        <v>101.25</v>
      </c>
      <c r="P171" s="19">
        <v>37930000</v>
      </c>
    </row>
    <row r="172" spans="5:16" x14ac:dyDescent="0.25">
      <c r="E172" s="1">
        <f t="shared" si="12"/>
        <v>166</v>
      </c>
      <c r="F172" s="10" t="str">
        <f t="shared" si="13"/>
        <v>A3-10.5-6.5</v>
      </c>
      <c r="G172" s="14">
        <f t="shared" si="16"/>
        <v>10.5</v>
      </c>
      <c r="H172" s="14">
        <f t="shared" si="17"/>
        <v>6.5</v>
      </c>
      <c r="I172" s="4">
        <f t="shared" si="14"/>
        <v>51.1875</v>
      </c>
      <c r="J172" s="2">
        <f t="shared" si="15"/>
        <v>20708500</v>
      </c>
      <c r="K172" s="22">
        <v>1</v>
      </c>
      <c r="N172" t="str">
        <v>A3-10.5-6.5</v>
      </c>
      <c r="O172">
        <v>51.1875</v>
      </c>
      <c r="P172" s="19">
        <v>20708500</v>
      </c>
    </row>
    <row r="173" spans="5:16" x14ac:dyDescent="0.25">
      <c r="E173" s="1">
        <f t="shared" si="12"/>
        <v>167</v>
      </c>
      <c r="F173" s="10" t="str">
        <f t="shared" si="13"/>
        <v>A3-10.5-7</v>
      </c>
      <c r="G173" s="14">
        <f t="shared" si="16"/>
        <v>10.5</v>
      </c>
      <c r="H173" s="14">
        <f t="shared" si="17"/>
        <v>7</v>
      </c>
      <c r="I173" s="4">
        <f t="shared" si="14"/>
        <v>55.125</v>
      </c>
      <c r="J173" s="2">
        <f t="shared" si="15"/>
        <v>22063000</v>
      </c>
      <c r="K173" s="22">
        <v>1</v>
      </c>
      <c r="N173" t="str">
        <v>A3-10.5-7</v>
      </c>
      <c r="O173">
        <v>55.125</v>
      </c>
      <c r="P173" s="19">
        <v>22063000</v>
      </c>
    </row>
    <row r="174" spans="5:16" x14ac:dyDescent="0.25">
      <c r="E174" s="1">
        <f t="shared" si="12"/>
        <v>168</v>
      </c>
      <c r="F174" s="10" t="str">
        <f t="shared" si="13"/>
        <v>A3-10.5-7.5</v>
      </c>
      <c r="G174" s="14">
        <f t="shared" si="16"/>
        <v>10.5</v>
      </c>
      <c r="H174" s="14">
        <f t="shared" si="17"/>
        <v>7.5</v>
      </c>
      <c r="I174" s="4">
        <f t="shared" si="14"/>
        <v>59.0625</v>
      </c>
      <c r="J174" s="2">
        <f t="shared" si="15"/>
        <v>23417500</v>
      </c>
      <c r="K174" s="22">
        <v>1</v>
      </c>
      <c r="N174" t="str">
        <v>A3-10.5-7.5</v>
      </c>
      <c r="O174">
        <v>59.0625</v>
      </c>
      <c r="P174" s="19">
        <v>23417500</v>
      </c>
    </row>
    <row r="175" spans="5:16" x14ac:dyDescent="0.25">
      <c r="E175" s="1">
        <f t="shared" si="12"/>
        <v>169</v>
      </c>
      <c r="F175" s="10" t="str">
        <f t="shared" si="13"/>
        <v>A3-10.5-8</v>
      </c>
      <c r="G175" s="14">
        <f t="shared" si="16"/>
        <v>10.5</v>
      </c>
      <c r="H175" s="14">
        <f t="shared" si="17"/>
        <v>8</v>
      </c>
      <c r="I175" s="4">
        <f t="shared" si="14"/>
        <v>63</v>
      </c>
      <c r="J175" s="2">
        <f t="shared" si="15"/>
        <v>24772000</v>
      </c>
      <c r="K175" s="22">
        <v>1</v>
      </c>
      <c r="N175" t="str">
        <v>A3-10.5-8</v>
      </c>
      <c r="O175">
        <v>63</v>
      </c>
      <c r="P175" s="19">
        <v>24772000</v>
      </c>
    </row>
    <row r="176" spans="5:16" x14ac:dyDescent="0.25">
      <c r="E176" s="1">
        <f t="shared" si="12"/>
        <v>170</v>
      </c>
      <c r="F176" s="10" t="str">
        <f t="shared" si="13"/>
        <v>A3-10.5-8.5</v>
      </c>
      <c r="G176" s="14">
        <f t="shared" si="16"/>
        <v>10.5</v>
      </c>
      <c r="H176" s="14">
        <f t="shared" si="17"/>
        <v>8.5</v>
      </c>
      <c r="I176" s="4">
        <f t="shared" si="14"/>
        <v>66.9375</v>
      </c>
      <c r="J176" s="2">
        <f t="shared" si="15"/>
        <v>26126500</v>
      </c>
      <c r="K176" s="22">
        <v>1</v>
      </c>
      <c r="N176" t="str">
        <v>A3-10.5-8.5</v>
      </c>
      <c r="O176">
        <v>66.9375</v>
      </c>
      <c r="P176" s="19">
        <v>26126500</v>
      </c>
    </row>
    <row r="177" spans="5:16" x14ac:dyDescent="0.25">
      <c r="E177" s="1">
        <f t="shared" si="12"/>
        <v>171</v>
      </c>
      <c r="F177" s="10" t="str">
        <f t="shared" si="13"/>
        <v>A3-10.5-9</v>
      </c>
      <c r="G177" s="14">
        <f t="shared" si="16"/>
        <v>10.5</v>
      </c>
      <c r="H177" s="14">
        <f t="shared" si="17"/>
        <v>9</v>
      </c>
      <c r="I177" s="4">
        <f t="shared" si="14"/>
        <v>70.875</v>
      </c>
      <c r="J177" s="2">
        <f t="shared" si="15"/>
        <v>27481000</v>
      </c>
      <c r="K177" s="22">
        <v>1</v>
      </c>
      <c r="N177" t="str">
        <v>A3-10.5-9</v>
      </c>
      <c r="O177">
        <v>70.875</v>
      </c>
      <c r="P177" s="19">
        <v>27481000</v>
      </c>
    </row>
    <row r="178" spans="5:16" x14ac:dyDescent="0.25">
      <c r="E178" s="1">
        <f t="shared" si="12"/>
        <v>172</v>
      </c>
      <c r="F178" s="10" t="str">
        <f t="shared" si="13"/>
        <v>A3-10.5-9.5</v>
      </c>
      <c r="G178" s="14">
        <f t="shared" si="16"/>
        <v>10.5</v>
      </c>
      <c r="H178" s="14">
        <f t="shared" si="17"/>
        <v>9.5</v>
      </c>
      <c r="I178" s="4">
        <f t="shared" si="14"/>
        <v>74.8125</v>
      </c>
      <c r="J178" s="2">
        <f t="shared" si="15"/>
        <v>28835500</v>
      </c>
      <c r="K178" s="22">
        <v>1</v>
      </c>
      <c r="N178" t="str">
        <v>A3-10.5-9.5</v>
      </c>
      <c r="O178">
        <v>74.8125</v>
      </c>
      <c r="P178" s="19">
        <v>28835500</v>
      </c>
    </row>
    <row r="179" spans="5:16" x14ac:dyDescent="0.25">
      <c r="E179" s="1">
        <f t="shared" si="12"/>
        <v>173</v>
      </c>
      <c r="F179" s="10" t="str">
        <f t="shared" si="13"/>
        <v>A3-10.5-10</v>
      </c>
      <c r="G179" s="14">
        <f t="shared" si="16"/>
        <v>10.5</v>
      </c>
      <c r="H179" s="14">
        <f t="shared" si="17"/>
        <v>10</v>
      </c>
      <c r="I179" s="4">
        <f t="shared" si="14"/>
        <v>78.75</v>
      </c>
      <c r="J179" s="2">
        <f t="shared" si="15"/>
        <v>30190000</v>
      </c>
      <c r="K179" s="22">
        <v>1</v>
      </c>
      <c r="N179" t="str">
        <v>A3-10.5-10</v>
      </c>
      <c r="O179">
        <v>78.75</v>
      </c>
      <c r="P179" s="19">
        <v>30190000</v>
      </c>
    </row>
    <row r="180" spans="5:16" x14ac:dyDescent="0.25">
      <c r="E180" s="1">
        <f t="shared" si="12"/>
        <v>174</v>
      </c>
      <c r="F180" s="10" t="str">
        <f t="shared" si="13"/>
        <v>A3-10.5-10.5</v>
      </c>
      <c r="G180" s="14">
        <f t="shared" si="16"/>
        <v>10.5</v>
      </c>
      <c r="H180" s="14">
        <f t="shared" si="17"/>
        <v>10.5</v>
      </c>
      <c r="I180" s="4">
        <f t="shared" si="14"/>
        <v>82.6875</v>
      </c>
      <c r="J180" s="2">
        <f t="shared" si="15"/>
        <v>31544500</v>
      </c>
      <c r="K180" s="22">
        <v>1</v>
      </c>
      <c r="N180" t="str">
        <v>A3-10.5-10.5</v>
      </c>
      <c r="O180">
        <v>82.6875</v>
      </c>
      <c r="P180" s="19">
        <v>31544500</v>
      </c>
    </row>
    <row r="181" spans="5:16" x14ac:dyDescent="0.25">
      <c r="E181" s="1">
        <f t="shared" si="12"/>
        <v>175</v>
      </c>
      <c r="F181" s="10" t="str">
        <f t="shared" si="13"/>
        <v>A3-10.5-11</v>
      </c>
      <c r="G181" s="14">
        <f t="shared" si="16"/>
        <v>10.5</v>
      </c>
      <c r="H181" s="14">
        <f t="shared" si="17"/>
        <v>11</v>
      </c>
      <c r="I181" s="4">
        <f t="shared" si="14"/>
        <v>86.625</v>
      </c>
      <c r="J181" s="2">
        <f t="shared" si="15"/>
        <v>32899000</v>
      </c>
      <c r="K181" s="22">
        <v>1</v>
      </c>
      <c r="N181" t="str">
        <v>A3-10.5-11</v>
      </c>
      <c r="O181">
        <v>86.625</v>
      </c>
      <c r="P181" s="19">
        <v>32899000</v>
      </c>
    </row>
    <row r="182" spans="5:16" x14ac:dyDescent="0.25">
      <c r="E182" s="1">
        <f t="shared" si="12"/>
        <v>176</v>
      </c>
      <c r="F182" s="10" t="str">
        <f t="shared" si="13"/>
        <v>A3-10.5-11.5</v>
      </c>
      <c r="G182" s="14">
        <f t="shared" si="16"/>
        <v>10.5</v>
      </c>
      <c r="H182" s="14">
        <f t="shared" si="17"/>
        <v>11.5</v>
      </c>
      <c r="I182" s="4">
        <f t="shared" si="14"/>
        <v>90.5625</v>
      </c>
      <c r="J182" s="2">
        <f t="shared" si="15"/>
        <v>34253500</v>
      </c>
      <c r="K182" s="22">
        <v>1</v>
      </c>
      <c r="N182" t="str">
        <v>A3-10.5-11.5</v>
      </c>
      <c r="O182">
        <v>90.5625</v>
      </c>
      <c r="P182" s="19">
        <v>34253500</v>
      </c>
    </row>
    <row r="183" spans="5:16" x14ac:dyDescent="0.25">
      <c r="E183" s="1">
        <f t="shared" si="12"/>
        <v>177</v>
      </c>
      <c r="F183" s="10" t="str">
        <f t="shared" si="13"/>
        <v>A3-10.5-12</v>
      </c>
      <c r="G183" s="14">
        <f t="shared" si="16"/>
        <v>10.5</v>
      </c>
      <c r="H183" s="14">
        <f t="shared" si="17"/>
        <v>12</v>
      </c>
      <c r="I183" s="4">
        <f t="shared" si="14"/>
        <v>94.5</v>
      </c>
      <c r="J183" s="2">
        <f t="shared" si="15"/>
        <v>35608000</v>
      </c>
      <c r="K183" s="22">
        <v>1</v>
      </c>
      <c r="N183" t="str">
        <v>A3-10.5-12</v>
      </c>
      <c r="O183">
        <v>94.5</v>
      </c>
      <c r="P183" s="19">
        <v>35608000</v>
      </c>
    </row>
    <row r="184" spans="5:16" x14ac:dyDescent="0.25">
      <c r="E184" s="1">
        <f t="shared" si="12"/>
        <v>178</v>
      </c>
      <c r="F184" s="10" t="str">
        <f t="shared" si="13"/>
        <v>A3-10.5-12.5</v>
      </c>
      <c r="G184" s="14">
        <f t="shared" si="16"/>
        <v>10.5</v>
      </c>
      <c r="H184" s="14">
        <f t="shared" si="17"/>
        <v>12.5</v>
      </c>
      <c r="I184" s="4">
        <f t="shared" si="14"/>
        <v>98.4375</v>
      </c>
      <c r="J184" s="2">
        <f t="shared" si="15"/>
        <v>36962500</v>
      </c>
      <c r="K184" s="22">
        <v>1</v>
      </c>
      <c r="N184" t="str">
        <v>A3-10.5-12.5</v>
      </c>
      <c r="O184">
        <v>98.4375</v>
      </c>
      <c r="P184" s="19">
        <v>36962500</v>
      </c>
    </row>
    <row r="185" spans="5:16" x14ac:dyDescent="0.25">
      <c r="E185" s="1">
        <f t="shared" si="12"/>
        <v>179</v>
      </c>
      <c r="F185" s="10" t="str">
        <f t="shared" si="13"/>
        <v>A3-10.5-13</v>
      </c>
      <c r="G185" s="14">
        <f t="shared" si="16"/>
        <v>10.5</v>
      </c>
      <c r="H185" s="14">
        <f t="shared" si="17"/>
        <v>13</v>
      </c>
      <c r="I185" s="4">
        <f t="shared" si="14"/>
        <v>102.375</v>
      </c>
      <c r="J185" s="2">
        <f t="shared" si="15"/>
        <v>38317000</v>
      </c>
      <c r="K185" s="22">
        <v>1</v>
      </c>
      <c r="N185" t="str">
        <v>A3-10.5-13</v>
      </c>
      <c r="O185">
        <v>102.375</v>
      </c>
      <c r="P185" s="19">
        <v>38317000</v>
      </c>
    </row>
    <row r="186" spans="5:16" x14ac:dyDescent="0.25">
      <c r="E186" s="1">
        <f t="shared" si="12"/>
        <v>180</v>
      </c>
      <c r="F186" s="10" t="str">
        <f t="shared" si="13"/>
        <v>A3-10.5-13.5</v>
      </c>
      <c r="G186" s="14">
        <f t="shared" si="16"/>
        <v>10.5</v>
      </c>
      <c r="H186" s="14">
        <f t="shared" si="17"/>
        <v>13.5</v>
      </c>
      <c r="I186" s="4">
        <f t="shared" si="14"/>
        <v>106.3125</v>
      </c>
      <c r="J186" s="2">
        <f t="shared" si="15"/>
        <v>39671500</v>
      </c>
      <c r="K186" s="22">
        <v>1</v>
      </c>
      <c r="N186" t="str">
        <v>A3-10.5-13.5</v>
      </c>
      <c r="O186">
        <v>106.3125</v>
      </c>
      <c r="P186" s="19">
        <v>39671500</v>
      </c>
    </row>
    <row r="187" spans="5:16" x14ac:dyDescent="0.25">
      <c r="E187" s="1">
        <f t="shared" si="12"/>
        <v>181</v>
      </c>
      <c r="F187" s="10" t="str">
        <f t="shared" si="13"/>
        <v>A3-11-6.5</v>
      </c>
      <c r="G187" s="14">
        <f t="shared" si="16"/>
        <v>11</v>
      </c>
      <c r="H187" s="14">
        <f t="shared" si="17"/>
        <v>6.5</v>
      </c>
      <c r="I187" s="4">
        <f t="shared" si="14"/>
        <v>53.625</v>
      </c>
      <c r="J187" s="2">
        <f t="shared" si="15"/>
        <v>21547000</v>
      </c>
      <c r="K187" s="22">
        <v>1</v>
      </c>
      <c r="N187" t="str">
        <v>A3-11-6.5</v>
      </c>
      <c r="O187">
        <v>53.625</v>
      </c>
      <c r="P187" s="19">
        <v>21547000</v>
      </c>
    </row>
    <row r="188" spans="5:16" x14ac:dyDescent="0.25">
      <c r="E188" s="1">
        <f t="shared" si="12"/>
        <v>182</v>
      </c>
      <c r="F188" s="10" t="str">
        <f t="shared" si="13"/>
        <v>A3-11-7</v>
      </c>
      <c r="G188" s="14">
        <f t="shared" si="16"/>
        <v>11</v>
      </c>
      <c r="H188" s="14">
        <f t="shared" si="17"/>
        <v>7</v>
      </c>
      <c r="I188" s="4">
        <f t="shared" si="14"/>
        <v>57.75</v>
      </c>
      <c r="J188" s="2">
        <f t="shared" si="15"/>
        <v>22966000</v>
      </c>
      <c r="K188" s="22">
        <v>1</v>
      </c>
      <c r="N188" t="str">
        <v>A3-11-7</v>
      </c>
      <c r="O188">
        <v>57.75</v>
      </c>
      <c r="P188" s="19">
        <v>22966000</v>
      </c>
    </row>
    <row r="189" spans="5:16" x14ac:dyDescent="0.25">
      <c r="E189" s="1">
        <f t="shared" si="12"/>
        <v>183</v>
      </c>
      <c r="F189" s="10" t="str">
        <f t="shared" si="13"/>
        <v>A3-11-7.5</v>
      </c>
      <c r="G189" s="14">
        <f t="shared" si="16"/>
        <v>11</v>
      </c>
      <c r="H189" s="14">
        <f t="shared" si="17"/>
        <v>7.5</v>
      </c>
      <c r="I189" s="4">
        <f t="shared" si="14"/>
        <v>61.875</v>
      </c>
      <c r="J189" s="2">
        <f t="shared" si="15"/>
        <v>24385000</v>
      </c>
      <c r="K189" s="22">
        <v>1</v>
      </c>
      <c r="N189" t="str">
        <v>A3-11-7.5</v>
      </c>
      <c r="O189">
        <v>61.875</v>
      </c>
      <c r="P189" s="19">
        <v>24385000</v>
      </c>
    </row>
    <row r="190" spans="5:16" x14ac:dyDescent="0.25">
      <c r="E190" s="1">
        <f t="shared" si="12"/>
        <v>184</v>
      </c>
      <c r="F190" s="10" t="str">
        <f t="shared" si="13"/>
        <v>A3-11-8</v>
      </c>
      <c r="G190" s="14">
        <f t="shared" si="16"/>
        <v>11</v>
      </c>
      <c r="H190" s="14">
        <f t="shared" si="17"/>
        <v>8</v>
      </c>
      <c r="I190" s="4">
        <f t="shared" si="14"/>
        <v>66</v>
      </c>
      <c r="J190" s="2">
        <f t="shared" si="15"/>
        <v>25804000</v>
      </c>
      <c r="K190" s="22">
        <v>1</v>
      </c>
      <c r="N190" t="str">
        <v>A3-11-8</v>
      </c>
      <c r="O190">
        <v>66</v>
      </c>
      <c r="P190" s="19">
        <v>25804000</v>
      </c>
    </row>
    <row r="191" spans="5:16" x14ac:dyDescent="0.25">
      <c r="E191" s="1">
        <f t="shared" si="12"/>
        <v>185</v>
      </c>
      <c r="F191" s="10" t="str">
        <f t="shared" si="13"/>
        <v>A3-11-8.5</v>
      </c>
      <c r="G191" s="14">
        <f t="shared" si="16"/>
        <v>11</v>
      </c>
      <c r="H191" s="14">
        <f t="shared" si="17"/>
        <v>8.5</v>
      </c>
      <c r="I191" s="4">
        <f t="shared" si="14"/>
        <v>70.125</v>
      </c>
      <c r="J191" s="2">
        <f t="shared" si="15"/>
        <v>27223000</v>
      </c>
      <c r="K191" s="22">
        <v>1</v>
      </c>
      <c r="N191" t="str">
        <v>A3-11-8.5</v>
      </c>
      <c r="O191">
        <v>70.125</v>
      </c>
      <c r="P191" s="19">
        <v>27223000</v>
      </c>
    </row>
    <row r="192" spans="5:16" x14ac:dyDescent="0.25">
      <c r="E192" s="1">
        <f t="shared" si="12"/>
        <v>186</v>
      </c>
      <c r="F192" s="10" t="str">
        <f t="shared" si="13"/>
        <v>A3-11-9</v>
      </c>
      <c r="G192" s="14">
        <f t="shared" si="16"/>
        <v>11</v>
      </c>
      <c r="H192" s="14">
        <f t="shared" si="17"/>
        <v>9</v>
      </c>
      <c r="I192" s="4">
        <f t="shared" si="14"/>
        <v>74.25</v>
      </c>
      <c r="J192" s="2">
        <f t="shared" si="15"/>
        <v>28642000</v>
      </c>
      <c r="K192" s="22">
        <v>1</v>
      </c>
      <c r="N192" t="str">
        <v>A3-11-9</v>
      </c>
      <c r="O192">
        <v>74.25</v>
      </c>
      <c r="P192" s="19">
        <v>28642000</v>
      </c>
    </row>
    <row r="193" spans="5:16" x14ac:dyDescent="0.25">
      <c r="E193" s="1">
        <f t="shared" si="12"/>
        <v>187</v>
      </c>
      <c r="F193" s="10" t="str">
        <f t="shared" si="13"/>
        <v>A3-11-9.5</v>
      </c>
      <c r="G193" s="14">
        <f t="shared" si="16"/>
        <v>11</v>
      </c>
      <c r="H193" s="14">
        <f t="shared" si="17"/>
        <v>9.5</v>
      </c>
      <c r="I193" s="4">
        <f t="shared" si="14"/>
        <v>78.375</v>
      </c>
      <c r="J193" s="2">
        <f t="shared" si="15"/>
        <v>30061000</v>
      </c>
      <c r="K193" s="22">
        <v>1</v>
      </c>
      <c r="N193" t="str">
        <v>A3-11-9.5</v>
      </c>
      <c r="O193">
        <v>78.375</v>
      </c>
      <c r="P193" s="19">
        <v>30061000</v>
      </c>
    </row>
    <row r="194" spans="5:16" x14ac:dyDescent="0.25">
      <c r="E194" s="1">
        <f t="shared" si="12"/>
        <v>188</v>
      </c>
      <c r="F194" s="10" t="str">
        <f t="shared" si="13"/>
        <v>A3-11-10</v>
      </c>
      <c r="G194" s="14">
        <f t="shared" si="16"/>
        <v>11</v>
      </c>
      <c r="H194" s="14">
        <f t="shared" si="17"/>
        <v>10</v>
      </c>
      <c r="I194" s="4">
        <f t="shared" si="14"/>
        <v>82.5</v>
      </c>
      <c r="J194" s="2">
        <f t="shared" si="15"/>
        <v>31480000</v>
      </c>
      <c r="K194" s="22">
        <v>1</v>
      </c>
      <c r="N194" t="str">
        <v>A3-11-10</v>
      </c>
      <c r="O194">
        <v>82.5</v>
      </c>
      <c r="P194" s="19">
        <v>31480000</v>
      </c>
    </row>
    <row r="195" spans="5:16" x14ac:dyDescent="0.25">
      <c r="E195" s="1">
        <f t="shared" si="12"/>
        <v>189</v>
      </c>
      <c r="F195" s="10" t="str">
        <f t="shared" si="13"/>
        <v>A3-11-10.5</v>
      </c>
      <c r="G195" s="14">
        <f t="shared" si="16"/>
        <v>11</v>
      </c>
      <c r="H195" s="14">
        <f t="shared" si="17"/>
        <v>10.5</v>
      </c>
      <c r="I195" s="4">
        <f t="shared" si="14"/>
        <v>86.625</v>
      </c>
      <c r="J195" s="2">
        <f t="shared" si="15"/>
        <v>32899000</v>
      </c>
      <c r="K195" s="22">
        <v>1</v>
      </c>
      <c r="N195" t="str">
        <v>A3-11-10.5</v>
      </c>
      <c r="O195">
        <v>86.625</v>
      </c>
      <c r="P195" s="19">
        <v>32899000</v>
      </c>
    </row>
    <row r="196" spans="5:16" x14ac:dyDescent="0.25">
      <c r="E196" s="1">
        <f t="shared" si="12"/>
        <v>190</v>
      </c>
      <c r="F196" s="10" t="str">
        <f t="shared" si="13"/>
        <v>A3-11-11</v>
      </c>
      <c r="G196" s="14">
        <f t="shared" si="16"/>
        <v>11</v>
      </c>
      <c r="H196" s="14">
        <f t="shared" si="17"/>
        <v>11</v>
      </c>
      <c r="I196" s="4">
        <f t="shared" si="14"/>
        <v>90.75</v>
      </c>
      <c r="J196" s="2">
        <f t="shared" si="15"/>
        <v>34318000</v>
      </c>
      <c r="K196" s="22">
        <v>1</v>
      </c>
      <c r="N196" t="str">
        <v>A3-11-11</v>
      </c>
      <c r="O196">
        <v>90.75</v>
      </c>
      <c r="P196" s="19">
        <v>34318000</v>
      </c>
    </row>
    <row r="197" spans="5:16" x14ac:dyDescent="0.25">
      <c r="E197" s="1">
        <f t="shared" si="12"/>
        <v>191</v>
      </c>
      <c r="F197" s="10" t="str">
        <f t="shared" si="13"/>
        <v>A3-11-11.5</v>
      </c>
      <c r="G197" s="14">
        <f t="shared" si="16"/>
        <v>11</v>
      </c>
      <c r="H197" s="14">
        <f t="shared" si="17"/>
        <v>11.5</v>
      </c>
      <c r="I197" s="4">
        <f t="shared" si="14"/>
        <v>94.875</v>
      </c>
      <c r="J197" s="2">
        <f t="shared" si="15"/>
        <v>35737000</v>
      </c>
      <c r="K197" s="22">
        <v>1</v>
      </c>
      <c r="N197" t="str">
        <v>A3-11-11.5</v>
      </c>
      <c r="O197">
        <v>94.875</v>
      </c>
      <c r="P197" s="19">
        <v>35737000</v>
      </c>
    </row>
    <row r="198" spans="5:16" x14ac:dyDescent="0.25">
      <c r="E198" s="1">
        <f t="shared" si="12"/>
        <v>192</v>
      </c>
      <c r="F198" s="10" t="str">
        <f t="shared" si="13"/>
        <v>A3-11-12</v>
      </c>
      <c r="G198" s="14">
        <f t="shared" si="16"/>
        <v>11</v>
      </c>
      <c r="H198" s="14">
        <f t="shared" si="17"/>
        <v>12</v>
      </c>
      <c r="I198" s="4">
        <f t="shared" si="14"/>
        <v>99</v>
      </c>
      <c r="J198" s="2">
        <f t="shared" si="15"/>
        <v>37156000</v>
      </c>
      <c r="K198" s="22">
        <v>1</v>
      </c>
      <c r="N198" t="str">
        <v>A3-11-12</v>
      </c>
      <c r="O198">
        <v>99</v>
      </c>
      <c r="P198" s="19">
        <v>37156000</v>
      </c>
    </row>
    <row r="199" spans="5:16" x14ac:dyDescent="0.25">
      <c r="E199" s="1">
        <f t="shared" ref="E199:E216" si="18">ROW()-6</f>
        <v>193</v>
      </c>
      <c r="F199" s="10" t="str">
        <f t="shared" ref="F199:F216" si="19">$C$4&amp;"-"&amp;G199&amp;"-"&amp;H199</f>
        <v>A3-11-12.5</v>
      </c>
      <c r="G199" s="14">
        <f t="shared" si="16"/>
        <v>11</v>
      </c>
      <c r="H199" s="14">
        <f t="shared" si="17"/>
        <v>12.5</v>
      </c>
      <c r="I199" s="4">
        <f t="shared" ref="I199:I216" si="20">SUM((G199*H199)/4)*3</f>
        <v>103.125</v>
      </c>
      <c r="J199" s="2">
        <f t="shared" ref="J199:J215" si="21">ROUND(SUM(I199*$C$6,$C$5),0)</f>
        <v>38575000</v>
      </c>
      <c r="K199" s="22">
        <v>1</v>
      </c>
      <c r="N199" t="str">
        <v>A3-11-12.5</v>
      </c>
      <c r="O199">
        <v>103.125</v>
      </c>
      <c r="P199" s="19">
        <v>38575000</v>
      </c>
    </row>
    <row r="200" spans="5:16" x14ac:dyDescent="0.25">
      <c r="E200" s="1">
        <f t="shared" si="18"/>
        <v>194</v>
      </c>
      <c r="F200" s="10" t="str">
        <f t="shared" si="19"/>
        <v>A3-11-13</v>
      </c>
      <c r="G200" s="14">
        <f t="shared" ref="G200:G216" si="22">$G$3+ROUNDDOWN($E199/($I$4+1),0)*0.5</f>
        <v>11</v>
      </c>
      <c r="H200" s="14">
        <f t="shared" ref="H200:H216" si="23">IF(MOD(E200-1,$I$4+1)=0,$H$3,H199+0.5)</f>
        <v>13</v>
      </c>
      <c r="I200" s="4">
        <f t="shared" si="20"/>
        <v>107.25</v>
      </c>
      <c r="J200" s="2">
        <f t="shared" si="21"/>
        <v>39994000</v>
      </c>
      <c r="K200" s="22">
        <v>1</v>
      </c>
      <c r="N200" t="str">
        <v>A3-11-13</v>
      </c>
      <c r="O200">
        <v>107.25</v>
      </c>
      <c r="P200" s="19">
        <v>39994000</v>
      </c>
    </row>
    <row r="201" spans="5:16" x14ac:dyDescent="0.25">
      <c r="E201" s="1">
        <f t="shared" si="18"/>
        <v>195</v>
      </c>
      <c r="F201" s="10" t="str">
        <f t="shared" si="19"/>
        <v>A3-11-13.5</v>
      </c>
      <c r="G201" s="14">
        <f t="shared" si="22"/>
        <v>11</v>
      </c>
      <c r="H201" s="14">
        <f t="shared" si="23"/>
        <v>13.5</v>
      </c>
      <c r="I201" s="4">
        <f t="shared" si="20"/>
        <v>111.375</v>
      </c>
      <c r="J201" s="2">
        <f t="shared" si="21"/>
        <v>41413000</v>
      </c>
      <c r="K201" s="22">
        <v>1</v>
      </c>
      <c r="N201" t="str">
        <v>A3-11-13.5</v>
      </c>
      <c r="O201">
        <v>111.375</v>
      </c>
      <c r="P201" s="19">
        <v>41413000</v>
      </c>
    </row>
    <row r="202" spans="5:16" x14ac:dyDescent="0.25">
      <c r="E202" s="1">
        <f t="shared" si="18"/>
        <v>196</v>
      </c>
      <c r="F202" s="10" t="str">
        <f t="shared" si="19"/>
        <v>A3-11.5-6.5</v>
      </c>
      <c r="G202" s="14">
        <f t="shared" si="22"/>
        <v>11.5</v>
      </c>
      <c r="H202" s="14">
        <f t="shared" si="23"/>
        <v>6.5</v>
      </c>
      <c r="I202" s="4">
        <f t="shared" si="20"/>
        <v>56.0625</v>
      </c>
      <c r="J202" s="2">
        <f t="shared" si="21"/>
        <v>22385500</v>
      </c>
      <c r="K202" s="22">
        <v>1</v>
      </c>
      <c r="N202" t="str">
        <v>A3-11.5-6.5</v>
      </c>
      <c r="O202">
        <v>56.0625</v>
      </c>
      <c r="P202" s="19">
        <v>22385500</v>
      </c>
    </row>
    <row r="203" spans="5:16" x14ac:dyDescent="0.25">
      <c r="E203" s="1">
        <f t="shared" si="18"/>
        <v>197</v>
      </c>
      <c r="F203" s="10" t="str">
        <f t="shared" si="19"/>
        <v>A3-11.5-7</v>
      </c>
      <c r="G203" s="14">
        <f t="shared" si="22"/>
        <v>11.5</v>
      </c>
      <c r="H203" s="14">
        <f t="shared" si="23"/>
        <v>7</v>
      </c>
      <c r="I203" s="4">
        <f t="shared" si="20"/>
        <v>60.375</v>
      </c>
      <c r="J203" s="2">
        <f t="shared" si="21"/>
        <v>23869000</v>
      </c>
      <c r="K203" s="22">
        <v>1</v>
      </c>
      <c r="N203" t="str">
        <v>A3-11.5-7</v>
      </c>
      <c r="O203">
        <v>60.375</v>
      </c>
      <c r="P203" s="19">
        <v>23869000</v>
      </c>
    </row>
    <row r="204" spans="5:16" x14ac:dyDescent="0.25">
      <c r="E204" s="1">
        <f t="shared" si="18"/>
        <v>198</v>
      </c>
      <c r="F204" s="10" t="str">
        <f t="shared" si="19"/>
        <v>A3-11.5-7.5</v>
      </c>
      <c r="G204" s="14">
        <f t="shared" si="22"/>
        <v>11.5</v>
      </c>
      <c r="H204" s="14">
        <f t="shared" si="23"/>
        <v>7.5</v>
      </c>
      <c r="I204" s="4">
        <f t="shared" si="20"/>
        <v>64.6875</v>
      </c>
      <c r="J204" s="2">
        <f t="shared" si="21"/>
        <v>25352500</v>
      </c>
      <c r="K204" s="22">
        <v>1</v>
      </c>
      <c r="N204" t="str">
        <v>A3-11.5-7.5</v>
      </c>
      <c r="O204">
        <v>64.6875</v>
      </c>
      <c r="P204" s="19">
        <v>25352500</v>
      </c>
    </row>
    <row r="205" spans="5:16" x14ac:dyDescent="0.25">
      <c r="E205" s="1">
        <f t="shared" si="18"/>
        <v>199</v>
      </c>
      <c r="F205" s="10" t="str">
        <f t="shared" si="19"/>
        <v>A3-11.5-8</v>
      </c>
      <c r="G205" s="14">
        <f t="shared" si="22"/>
        <v>11.5</v>
      </c>
      <c r="H205" s="14">
        <f t="shared" si="23"/>
        <v>8</v>
      </c>
      <c r="I205" s="4">
        <f t="shared" si="20"/>
        <v>69</v>
      </c>
      <c r="J205" s="2">
        <f t="shared" si="21"/>
        <v>26836000</v>
      </c>
      <c r="K205" s="22">
        <v>1</v>
      </c>
      <c r="N205" t="str">
        <v>A3-11.5-8</v>
      </c>
      <c r="O205">
        <v>69</v>
      </c>
      <c r="P205" s="19">
        <v>26836000</v>
      </c>
    </row>
    <row r="206" spans="5:16" x14ac:dyDescent="0.25">
      <c r="E206" s="1">
        <f t="shared" si="18"/>
        <v>200</v>
      </c>
      <c r="F206" s="10" t="str">
        <f t="shared" si="19"/>
        <v>A3-11.5-8.5</v>
      </c>
      <c r="G206" s="14">
        <f t="shared" si="22"/>
        <v>11.5</v>
      </c>
      <c r="H206" s="14">
        <f t="shared" si="23"/>
        <v>8.5</v>
      </c>
      <c r="I206" s="4">
        <f t="shared" si="20"/>
        <v>73.3125</v>
      </c>
      <c r="J206" s="2">
        <f t="shared" si="21"/>
        <v>28319500</v>
      </c>
      <c r="K206" s="22">
        <v>1</v>
      </c>
      <c r="N206" t="str">
        <v>A3-11.5-8.5</v>
      </c>
      <c r="O206">
        <v>73.3125</v>
      </c>
      <c r="P206" s="19">
        <v>28319500</v>
      </c>
    </row>
    <row r="207" spans="5:16" x14ac:dyDescent="0.25">
      <c r="E207" s="1">
        <f t="shared" si="18"/>
        <v>201</v>
      </c>
      <c r="F207" s="10" t="str">
        <f t="shared" si="19"/>
        <v>A3-11.5-9</v>
      </c>
      <c r="G207" s="14">
        <f t="shared" si="22"/>
        <v>11.5</v>
      </c>
      <c r="H207" s="14">
        <f t="shared" si="23"/>
        <v>9</v>
      </c>
      <c r="I207" s="4">
        <f t="shared" si="20"/>
        <v>77.625</v>
      </c>
      <c r="J207" s="2">
        <f t="shared" si="21"/>
        <v>29803000</v>
      </c>
      <c r="K207" s="22">
        <v>1</v>
      </c>
      <c r="N207" t="str">
        <v>A3-11.5-9</v>
      </c>
      <c r="O207">
        <v>77.625</v>
      </c>
      <c r="P207" s="19">
        <v>29803000</v>
      </c>
    </row>
    <row r="208" spans="5:16" x14ac:dyDescent="0.25">
      <c r="E208" s="1">
        <f t="shared" si="18"/>
        <v>202</v>
      </c>
      <c r="F208" s="10" t="str">
        <f t="shared" si="19"/>
        <v>A3-11.5-9.5</v>
      </c>
      <c r="G208" s="14">
        <f t="shared" si="22"/>
        <v>11.5</v>
      </c>
      <c r="H208" s="14">
        <f t="shared" si="23"/>
        <v>9.5</v>
      </c>
      <c r="I208" s="4">
        <f t="shared" si="20"/>
        <v>81.9375</v>
      </c>
      <c r="J208" s="2">
        <f t="shared" si="21"/>
        <v>31286500</v>
      </c>
      <c r="K208" s="22">
        <v>1</v>
      </c>
      <c r="N208" t="str">
        <v>A3-11.5-9.5</v>
      </c>
      <c r="O208">
        <v>81.9375</v>
      </c>
      <c r="P208" s="19">
        <v>31286500</v>
      </c>
    </row>
    <row r="209" spans="5:16" x14ac:dyDescent="0.25">
      <c r="E209" s="1">
        <f t="shared" si="18"/>
        <v>203</v>
      </c>
      <c r="F209" s="10" t="str">
        <f t="shared" si="19"/>
        <v>A3-11.5-10</v>
      </c>
      <c r="G209" s="14">
        <f t="shared" si="22"/>
        <v>11.5</v>
      </c>
      <c r="H209" s="14">
        <f t="shared" si="23"/>
        <v>10</v>
      </c>
      <c r="I209" s="4">
        <f t="shared" si="20"/>
        <v>86.25</v>
      </c>
      <c r="J209" s="2">
        <f t="shared" si="21"/>
        <v>32770000</v>
      </c>
      <c r="K209" s="22">
        <v>1</v>
      </c>
      <c r="N209" t="str">
        <v>A3-11.5-10</v>
      </c>
      <c r="O209">
        <v>86.25</v>
      </c>
      <c r="P209" s="19">
        <v>32770000</v>
      </c>
    </row>
    <row r="210" spans="5:16" x14ac:dyDescent="0.25">
      <c r="E210" s="1">
        <f t="shared" si="18"/>
        <v>204</v>
      </c>
      <c r="F210" s="10" t="str">
        <f t="shared" si="19"/>
        <v>A3-11.5-10.5</v>
      </c>
      <c r="G210" s="14">
        <f t="shared" si="22"/>
        <v>11.5</v>
      </c>
      <c r="H210" s="14">
        <f t="shared" si="23"/>
        <v>10.5</v>
      </c>
      <c r="I210" s="4">
        <f t="shared" si="20"/>
        <v>90.5625</v>
      </c>
      <c r="J210" s="2">
        <f t="shared" si="21"/>
        <v>34253500</v>
      </c>
      <c r="K210" s="22">
        <v>1</v>
      </c>
      <c r="N210" t="str">
        <v>A3-11.5-10.5</v>
      </c>
      <c r="O210">
        <v>90.5625</v>
      </c>
      <c r="P210" s="19">
        <v>34253500</v>
      </c>
    </row>
    <row r="211" spans="5:16" x14ac:dyDescent="0.25">
      <c r="E211" s="1">
        <f t="shared" si="18"/>
        <v>205</v>
      </c>
      <c r="F211" s="10" t="str">
        <f t="shared" si="19"/>
        <v>A3-11.5-11</v>
      </c>
      <c r="G211" s="14">
        <f t="shared" si="22"/>
        <v>11.5</v>
      </c>
      <c r="H211" s="14">
        <f t="shared" si="23"/>
        <v>11</v>
      </c>
      <c r="I211" s="4">
        <f t="shared" si="20"/>
        <v>94.875</v>
      </c>
      <c r="J211" s="2">
        <f t="shared" si="21"/>
        <v>35737000</v>
      </c>
      <c r="K211" s="22">
        <v>1</v>
      </c>
      <c r="N211" t="str">
        <v>A3-11.5-11</v>
      </c>
      <c r="O211">
        <v>94.875</v>
      </c>
      <c r="P211" s="19">
        <v>35737000</v>
      </c>
    </row>
    <row r="212" spans="5:16" x14ac:dyDescent="0.25">
      <c r="E212" s="1">
        <f t="shared" si="18"/>
        <v>206</v>
      </c>
      <c r="F212" s="10" t="str">
        <f t="shared" si="19"/>
        <v>A3-11.5-11.5</v>
      </c>
      <c r="G212" s="14">
        <f t="shared" si="22"/>
        <v>11.5</v>
      </c>
      <c r="H212" s="14">
        <f t="shared" si="23"/>
        <v>11.5</v>
      </c>
      <c r="I212" s="4">
        <f t="shared" si="20"/>
        <v>99.1875</v>
      </c>
      <c r="J212" s="2">
        <f t="shared" si="21"/>
        <v>37220500</v>
      </c>
      <c r="K212" s="22">
        <v>1</v>
      </c>
      <c r="N212" t="str">
        <v>A3-11.5-11.5</v>
      </c>
      <c r="O212">
        <v>99.1875</v>
      </c>
      <c r="P212" s="19">
        <v>37220500</v>
      </c>
    </row>
    <row r="213" spans="5:16" x14ac:dyDescent="0.25">
      <c r="E213" s="1">
        <f t="shared" si="18"/>
        <v>207</v>
      </c>
      <c r="F213" s="10" t="str">
        <f t="shared" si="19"/>
        <v>A3-11.5-12</v>
      </c>
      <c r="G213" s="14">
        <f t="shared" si="22"/>
        <v>11.5</v>
      </c>
      <c r="H213" s="14">
        <f t="shared" si="23"/>
        <v>12</v>
      </c>
      <c r="I213" s="4">
        <f t="shared" si="20"/>
        <v>103.5</v>
      </c>
      <c r="J213" s="2">
        <f t="shared" si="21"/>
        <v>38704000</v>
      </c>
      <c r="K213" s="22">
        <v>1</v>
      </c>
      <c r="N213" t="str">
        <v>A3-11.5-12</v>
      </c>
      <c r="O213">
        <v>103.5</v>
      </c>
      <c r="P213" s="19">
        <v>38704000</v>
      </c>
    </row>
    <row r="214" spans="5:16" x14ac:dyDescent="0.25">
      <c r="E214" s="1">
        <f t="shared" si="18"/>
        <v>208</v>
      </c>
      <c r="F214" s="10" t="str">
        <f t="shared" si="19"/>
        <v>A3-11.5-12.5</v>
      </c>
      <c r="G214" s="14">
        <f t="shared" si="22"/>
        <v>11.5</v>
      </c>
      <c r="H214" s="14">
        <f t="shared" si="23"/>
        <v>12.5</v>
      </c>
      <c r="I214" s="4">
        <f t="shared" si="20"/>
        <v>107.8125</v>
      </c>
      <c r="J214" s="2">
        <f t="shared" si="21"/>
        <v>40187500</v>
      </c>
      <c r="K214" s="22">
        <v>1</v>
      </c>
      <c r="N214" t="str">
        <v>A3-11.5-12.5</v>
      </c>
      <c r="O214">
        <v>107.8125</v>
      </c>
      <c r="P214" s="19">
        <v>40187500</v>
      </c>
    </row>
    <row r="215" spans="5:16" x14ac:dyDescent="0.25">
      <c r="E215" s="1">
        <f t="shared" si="18"/>
        <v>209</v>
      </c>
      <c r="F215" s="10" t="str">
        <f t="shared" si="19"/>
        <v>A3-11.5-13</v>
      </c>
      <c r="G215" s="14">
        <f t="shared" si="22"/>
        <v>11.5</v>
      </c>
      <c r="H215" s="14">
        <f t="shared" si="23"/>
        <v>13</v>
      </c>
      <c r="I215" s="4">
        <f t="shared" si="20"/>
        <v>112.125</v>
      </c>
      <c r="J215" s="2">
        <f t="shared" si="21"/>
        <v>41671000</v>
      </c>
      <c r="K215" s="22">
        <v>1</v>
      </c>
      <c r="N215" t="str">
        <v>A3-11.5-13</v>
      </c>
      <c r="O215">
        <v>112.125</v>
      </c>
      <c r="P215" s="19">
        <v>41671000</v>
      </c>
    </row>
    <row r="216" spans="5:16" x14ac:dyDescent="0.25">
      <c r="E216" s="1">
        <f t="shared" si="18"/>
        <v>210</v>
      </c>
      <c r="F216" s="10" t="str">
        <f t="shared" si="19"/>
        <v>A3-11.5-13.5</v>
      </c>
      <c r="G216" s="14">
        <f t="shared" si="22"/>
        <v>11.5</v>
      </c>
      <c r="H216" s="14">
        <f t="shared" si="23"/>
        <v>13.5</v>
      </c>
      <c r="I216" s="4">
        <f t="shared" si="20"/>
        <v>116.4375</v>
      </c>
      <c r="J216" s="2">
        <f t="shared" ref="J216" si="24">ROUND(SUM(I216*$C$6,$C$5),0)</f>
        <v>43154500</v>
      </c>
      <c r="K216" s="22">
        <v>1</v>
      </c>
      <c r="N216" t="str">
        <v>A3-11.5-13.5</v>
      </c>
      <c r="O216">
        <v>116.4375</v>
      </c>
      <c r="P216" s="19">
        <v>43154500</v>
      </c>
    </row>
    <row r="217" spans="5:16" x14ac:dyDescent="0.25">
      <c r="F217" s="10"/>
      <c r="G217" s="14"/>
      <c r="H217" s="14"/>
      <c r="I217" s="4"/>
      <c r="J217" s="2"/>
      <c r="K217" s="22"/>
      <c r="P217" s="19"/>
    </row>
    <row r="218" spans="5:16" x14ac:dyDescent="0.25">
      <c r="F218" s="10"/>
      <c r="G218" s="14"/>
      <c r="H218" s="14"/>
      <c r="I218" s="4"/>
      <c r="J218" s="2"/>
      <c r="K218" s="22"/>
      <c r="P218" s="19"/>
    </row>
    <row r="219" spans="5:16" x14ac:dyDescent="0.25">
      <c r="F219" s="10"/>
      <c r="G219" s="14"/>
      <c r="H219" s="14"/>
      <c r="I219" s="4"/>
      <c r="J219" s="2"/>
      <c r="K219" s="22"/>
      <c r="P219" s="19"/>
    </row>
    <row r="220" spans="5:16" x14ac:dyDescent="0.25">
      <c r="F220" s="10"/>
      <c r="G220" s="14"/>
      <c r="H220" s="14"/>
      <c r="I220" s="4"/>
      <c r="J220" s="2"/>
      <c r="K220" s="22"/>
      <c r="P220" s="19"/>
    </row>
    <row r="221" spans="5:16" x14ac:dyDescent="0.25">
      <c r="F221" s="10"/>
      <c r="G221" s="14"/>
      <c r="H221" s="14"/>
      <c r="I221" s="4"/>
      <c r="J221" s="2"/>
      <c r="K221" s="22"/>
      <c r="P221" s="19"/>
    </row>
    <row r="222" spans="5:16" x14ac:dyDescent="0.25">
      <c r="F222" s="10"/>
      <c r="G222" s="14"/>
      <c r="H222" s="14"/>
      <c r="I222" s="4"/>
      <c r="J222" s="2"/>
      <c r="K222" s="22"/>
      <c r="P222" s="19"/>
    </row>
    <row r="223" spans="5:16" x14ac:dyDescent="0.25">
      <c r="F223" s="10"/>
      <c r="G223" s="14"/>
      <c r="H223" s="14"/>
      <c r="I223" s="4"/>
      <c r="J223" s="2"/>
      <c r="K223" s="22"/>
      <c r="P223" s="19"/>
    </row>
    <row r="224" spans="5:16" x14ac:dyDescent="0.25">
      <c r="F224" s="10"/>
      <c r="G224" s="14"/>
      <c r="H224" s="14"/>
      <c r="I224" s="4"/>
      <c r="J224" s="2"/>
      <c r="K224" s="22"/>
      <c r="P224" s="19"/>
    </row>
    <row r="225" spans="6:16" x14ac:dyDescent="0.25">
      <c r="F225" s="10"/>
      <c r="G225" s="14"/>
      <c r="H225" s="14"/>
      <c r="I225" s="4"/>
      <c r="J225" s="2"/>
      <c r="K225" s="22"/>
      <c r="P225" s="19"/>
    </row>
    <row r="226" spans="6:16" x14ac:dyDescent="0.25">
      <c r="F226" s="10"/>
      <c r="G226" s="14"/>
      <c r="H226" s="14"/>
      <c r="I226" s="4"/>
      <c r="J226" s="2"/>
      <c r="K226" s="22"/>
      <c r="P226" s="19"/>
    </row>
    <row r="227" spans="6:16" x14ac:dyDescent="0.25">
      <c r="F227" s="10"/>
      <c r="G227" s="14"/>
      <c r="H227" s="14"/>
      <c r="I227" s="4"/>
      <c r="J227" s="2"/>
      <c r="K227" s="22"/>
      <c r="P227" s="19"/>
    </row>
    <row r="228" spans="6:16" x14ac:dyDescent="0.25">
      <c r="F228" s="10"/>
      <c r="G228" s="14"/>
      <c r="H228" s="14"/>
      <c r="I228" s="4"/>
      <c r="J228" s="2"/>
      <c r="K228" s="22"/>
      <c r="P228" s="19"/>
    </row>
    <row r="229" spans="6:16" x14ac:dyDescent="0.25">
      <c r="F229" s="10"/>
      <c r="G229" s="14"/>
      <c r="H229" s="14"/>
      <c r="I229" s="4"/>
      <c r="J229" s="2"/>
      <c r="K229" s="22"/>
      <c r="P229" s="19"/>
    </row>
    <row r="230" spans="6:16" x14ac:dyDescent="0.25">
      <c r="F230" s="10"/>
      <c r="G230" s="14"/>
      <c r="H230" s="14"/>
      <c r="I230" s="4"/>
      <c r="J230" s="2"/>
      <c r="K230" s="22"/>
      <c r="P230" s="19"/>
    </row>
    <row r="231" spans="6:16" x14ac:dyDescent="0.25">
      <c r="F231" s="10"/>
      <c r="G231" s="14"/>
      <c r="H231" s="14"/>
      <c r="I231" s="4"/>
      <c r="J231" s="2"/>
      <c r="K231" s="22"/>
      <c r="P231" s="19"/>
    </row>
    <row r="232" spans="6:16" x14ac:dyDescent="0.25">
      <c r="F232" s="10"/>
      <c r="G232" s="14"/>
      <c r="H232" s="14"/>
      <c r="I232" s="4"/>
      <c r="J232" s="2"/>
      <c r="K232" s="22"/>
      <c r="P232" s="19"/>
    </row>
    <row r="233" spans="6:16" x14ac:dyDescent="0.25">
      <c r="F233" s="10"/>
      <c r="G233" s="14"/>
      <c r="H233" s="14"/>
      <c r="I233" s="4"/>
      <c r="J233" s="2"/>
      <c r="K233" s="22"/>
      <c r="P233" s="19"/>
    </row>
    <row r="234" spans="6:16" x14ac:dyDescent="0.25">
      <c r="F234" s="10"/>
      <c r="G234" s="14"/>
      <c r="H234" s="14"/>
      <c r="I234" s="4"/>
      <c r="J234" s="2"/>
      <c r="K234" s="22"/>
      <c r="P234" s="19"/>
    </row>
    <row r="235" spans="6:16" x14ac:dyDescent="0.25">
      <c r="F235" s="10"/>
      <c r="G235" s="14"/>
      <c r="H235" s="14"/>
      <c r="I235" s="4"/>
      <c r="J235" s="2"/>
      <c r="K235" s="22"/>
      <c r="P235" s="19"/>
    </row>
    <row r="236" spans="6:16" x14ac:dyDescent="0.25">
      <c r="F236" s="10"/>
      <c r="G236" s="14"/>
      <c r="H236" s="14"/>
      <c r="I236" s="4"/>
      <c r="J236" s="2"/>
      <c r="K236" s="22"/>
      <c r="P236" s="19"/>
    </row>
    <row r="237" spans="6:16" x14ac:dyDescent="0.25">
      <c r="F237" s="10"/>
      <c r="G237" s="14"/>
      <c r="H237" s="14"/>
      <c r="I237" s="4"/>
      <c r="J237" s="2"/>
      <c r="K237" s="22"/>
      <c r="P237" s="19"/>
    </row>
    <row r="238" spans="6:16" x14ac:dyDescent="0.25">
      <c r="F238" s="10"/>
      <c r="G238" s="14"/>
      <c r="H238" s="14"/>
      <c r="I238" s="4"/>
      <c r="J238" s="2"/>
      <c r="K238" s="22"/>
      <c r="P238" s="19"/>
    </row>
    <row r="239" spans="6:16" x14ac:dyDescent="0.25">
      <c r="F239" s="10"/>
      <c r="G239" s="14"/>
      <c r="H239" s="14"/>
      <c r="I239" s="4"/>
      <c r="J239" s="2"/>
      <c r="K239" s="22"/>
      <c r="P239" s="19"/>
    </row>
    <row r="240" spans="6:16" x14ac:dyDescent="0.25">
      <c r="F240" s="10"/>
      <c r="G240" s="14"/>
      <c r="H240" s="14"/>
      <c r="I240" s="4"/>
      <c r="J240" s="2"/>
      <c r="K240" s="22"/>
      <c r="P240" s="19"/>
    </row>
    <row r="241" spans="6:16" x14ac:dyDescent="0.25">
      <c r="F241" s="10"/>
      <c r="G241" s="14"/>
      <c r="H241" s="14"/>
      <c r="I241" s="4"/>
      <c r="J241" s="2"/>
      <c r="K241" s="22"/>
      <c r="P241" s="19"/>
    </row>
    <row r="242" spans="6:16" x14ac:dyDescent="0.25">
      <c r="F242" s="10"/>
      <c r="G242" s="14"/>
      <c r="H242" s="14"/>
      <c r="I242" s="4"/>
      <c r="J242" s="2"/>
      <c r="K242" s="22"/>
      <c r="P242" s="19"/>
    </row>
    <row r="243" spans="6:16" x14ac:dyDescent="0.25">
      <c r="F243" s="10"/>
      <c r="G243" s="14"/>
      <c r="H243" s="14"/>
      <c r="I243" s="4"/>
      <c r="J243" s="2"/>
      <c r="K243" s="22"/>
      <c r="P243" s="19"/>
    </row>
    <row r="244" spans="6:16" x14ac:dyDescent="0.25">
      <c r="F244" s="10"/>
      <c r="G244" s="14"/>
      <c r="H244" s="14"/>
      <c r="I244" s="4"/>
      <c r="J244" s="2"/>
      <c r="K244" s="22"/>
      <c r="P244" s="19"/>
    </row>
    <row r="245" spans="6:16" x14ac:dyDescent="0.25">
      <c r="F245" s="10"/>
      <c r="G245" s="14"/>
      <c r="H245" s="14"/>
      <c r="I245" s="4"/>
      <c r="J245" s="2"/>
      <c r="K245" s="22"/>
      <c r="P245" s="19"/>
    </row>
    <row r="246" spans="6:16" x14ac:dyDescent="0.25">
      <c r="F246" s="10"/>
      <c r="G246" s="14"/>
      <c r="H246" s="14"/>
      <c r="I246" s="4"/>
      <c r="J246" s="2"/>
      <c r="K246" s="22"/>
      <c r="P246" s="19"/>
    </row>
    <row r="247" spans="6:16" x14ac:dyDescent="0.25">
      <c r="F247" s="10"/>
      <c r="G247" s="14"/>
      <c r="H247" s="14"/>
      <c r="I247" s="4"/>
      <c r="J247" s="2"/>
      <c r="K247" s="22"/>
      <c r="P247" s="19"/>
    </row>
    <row r="248" spans="6:16" x14ac:dyDescent="0.25">
      <c r="F248" s="10"/>
      <c r="G248" s="14"/>
      <c r="H248" s="14"/>
      <c r="I248" s="4"/>
      <c r="J248" s="2"/>
      <c r="K248" s="22"/>
      <c r="P248" s="19"/>
    </row>
    <row r="249" spans="6:16" x14ac:dyDescent="0.25">
      <c r="F249" s="10"/>
      <c r="G249" s="14"/>
      <c r="H249" s="14"/>
      <c r="I249" s="4"/>
      <c r="J249" s="2"/>
      <c r="K249" s="22"/>
      <c r="P249" s="19"/>
    </row>
    <row r="250" spans="6:16" x14ac:dyDescent="0.25">
      <c r="F250" s="10"/>
      <c r="G250" s="14"/>
      <c r="H250" s="14"/>
      <c r="I250" s="4"/>
      <c r="J250" s="2"/>
      <c r="K250" s="22"/>
      <c r="P250" s="19"/>
    </row>
    <row r="251" spans="6:16" x14ac:dyDescent="0.25">
      <c r="F251" s="10"/>
      <c r="G251" s="14"/>
      <c r="H251" s="14"/>
      <c r="I251" s="4"/>
      <c r="J251" s="2"/>
      <c r="K251" s="22"/>
      <c r="P251" s="19"/>
    </row>
    <row r="252" spans="6:16" x14ac:dyDescent="0.25">
      <c r="F252" s="10"/>
      <c r="G252" s="14"/>
      <c r="H252" s="14"/>
      <c r="I252" s="4"/>
      <c r="J252" s="2"/>
      <c r="K252" s="22"/>
      <c r="P252" s="19"/>
    </row>
    <row r="253" spans="6:16" x14ac:dyDescent="0.25">
      <c r="F253" s="10"/>
      <c r="G253" s="14"/>
      <c r="H253" s="14"/>
      <c r="I253" s="4"/>
      <c r="J253" s="2"/>
      <c r="K253" s="22"/>
      <c r="P253" s="19"/>
    </row>
    <row r="254" spans="6:16" x14ac:dyDescent="0.25">
      <c r="F254" s="10"/>
      <c r="G254" s="14"/>
      <c r="H254" s="14"/>
      <c r="I254" s="4"/>
      <c r="J254" s="2"/>
      <c r="K254" s="22"/>
      <c r="P254" s="19"/>
    </row>
    <row r="255" spans="6:16" x14ac:dyDescent="0.25">
      <c r="F255" s="10"/>
      <c r="G255" s="14"/>
      <c r="H255" s="14"/>
      <c r="I255" s="4"/>
      <c r="J255" s="2"/>
      <c r="K255" s="22"/>
      <c r="P255" s="19"/>
    </row>
    <row r="256" spans="6:16" x14ac:dyDescent="0.25">
      <c r="F256" s="10"/>
      <c r="G256" s="14"/>
      <c r="H256" s="14"/>
      <c r="I256" s="4"/>
      <c r="J256" s="2"/>
      <c r="K256" s="22"/>
      <c r="P256" s="19"/>
    </row>
    <row r="257" spans="6:16" x14ac:dyDescent="0.25">
      <c r="F257" s="10"/>
      <c r="G257" s="14"/>
      <c r="H257" s="14"/>
      <c r="I257" s="4"/>
      <c r="J257" s="2"/>
      <c r="K257" s="22"/>
      <c r="P257" s="19"/>
    </row>
    <row r="258" spans="6:16" x14ac:dyDescent="0.25">
      <c r="F258" s="10"/>
      <c r="G258" s="14"/>
      <c r="H258" s="14"/>
      <c r="I258" s="4"/>
      <c r="J258" s="2"/>
      <c r="K258" s="22"/>
      <c r="P258" s="19"/>
    </row>
    <row r="259" spans="6:16" x14ac:dyDescent="0.25">
      <c r="F259" s="10"/>
      <c r="G259" s="14"/>
      <c r="H259" s="14"/>
      <c r="I259" s="4"/>
      <c r="J259" s="2"/>
      <c r="K259" s="22"/>
      <c r="P259" s="19"/>
    </row>
    <row r="260" spans="6:16" x14ac:dyDescent="0.25">
      <c r="F260" s="10"/>
      <c r="G260" s="14"/>
      <c r="H260" s="14"/>
      <c r="I260" s="4"/>
      <c r="J260" s="2"/>
      <c r="K260" s="22"/>
      <c r="P260" s="19"/>
    </row>
    <row r="261" spans="6:16" x14ac:dyDescent="0.25">
      <c r="F261" s="10"/>
      <c r="G261" s="14"/>
      <c r="H261" s="14"/>
      <c r="I261" s="4"/>
      <c r="J261" s="2"/>
      <c r="K261" s="22"/>
      <c r="P261" s="19"/>
    </row>
    <row r="262" spans="6:16" x14ac:dyDescent="0.25">
      <c r="F262" s="10"/>
      <c r="G262" s="14"/>
      <c r="H262" s="14"/>
      <c r="I262" s="4"/>
      <c r="J262" s="2"/>
      <c r="K262" s="22"/>
      <c r="P262" s="19"/>
    </row>
    <row r="263" spans="6:16" x14ac:dyDescent="0.25">
      <c r="F263" s="10"/>
      <c r="G263" s="14"/>
      <c r="H263" s="14"/>
      <c r="I263" s="4"/>
      <c r="J263" s="2"/>
      <c r="K263" s="22"/>
      <c r="P263" s="19"/>
    </row>
    <row r="264" spans="6:16" x14ac:dyDescent="0.25">
      <c r="F264" s="10"/>
      <c r="G264" s="14"/>
      <c r="H264" s="14"/>
      <c r="I264" s="4"/>
      <c r="J264" s="2"/>
      <c r="K264" s="22"/>
      <c r="P264" s="19"/>
    </row>
    <row r="265" spans="6:16" x14ac:dyDescent="0.25">
      <c r="F265" s="10"/>
      <c r="G265" s="14"/>
      <c r="H265" s="14"/>
      <c r="I265" s="4"/>
      <c r="J265" s="2"/>
      <c r="K265" s="22"/>
      <c r="P265" s="19"/>
    </row>
    <row r="266" spans="6:16" x14ac:dyDescent="0.25">
      <c r="F266" s="10"/>
      <c r="G266" s="14"/>
      <c r="H266" s="14"/>
      <c r="I266" s="4"/>
      <c r="J266" s="2"/>
      <c r="K266" s="22"/>
      <c r="P266" s="19"/>
    </row>
    <row r="267" spans="6:16" x14ac:dyDescent="0.25">
      <c r="F267" s="10"/>
      <c r="G267" s="14"/>
      <c r="H267" s="14"/>
      <c r="I267" s="4"/>
      <c r="J267" s="2"/>
      <c r="K267" s="22"/>
      <c r="P267" s="19"/>
    </row>
    <row r="268" spans="6:16" x14ac:dyDescent="0.25">
      <c r="F268" s="10"/>
      <c r="G268" s="14"/>
      <c r="H268" s="14"/>
      <c r="I268" s="4"/>
      <c r="J268" s="2"/>
      <c r="K268" s="22"/>
      <c r="P268" s="19"/>
    </row>
    <row r="269" spans="6:16" x14ac:dyDescent="0.25">
      <c r="F269" s="10"/>
      <c r="G269" s="14"/>
      <c r="H269" s="14"/>
      <c r="I269" s="4"/>
      <c r="J269" s="2"/>
      <c r="K269" s="22"/>
      <c r="P269" s="19"/>
    </row>
    <row r="270" spans="6:16" x14ac:dyDescent="0.25">
      <c r="F270" s="10"/>
      <c r="G270" s="14"/>
      <c r="H270" s="14"/>
      <c r="I270" s="4"/>
      <c r="J270" s="2"/>
      <c r="K270" s="22"/>
      <c r="P270" s="19"/>
    </row>
    <row r="271" spans="6:16" x14ac:dyDescent="0.25">
      <c r="F271" s="10"/>
      <c r="G271" s="14"/>
      <c r="H271" s="14"/>
      <c r="I271" s="4"/>
      <c r="J271" s="2"/>
      <c r="K271" s="22"/>
      <c r="P271" s="19"/>
    </row>
    <row r="272" spans="6:16" x14ac:dyDescent="0.25">
      <c r="F272" s="10"/>
      <c r="G272" s="14"/>
      <c r="H272" s="14"/>
      <c r="I272" s="4"/>
      <c r="J272" s="2"/>
      <c r="K272" s="22"/>
      <c r="P272" s="19"/>
    </row>
    <row r="273" spans="6:16" x14ac:dyDescent="0.25">
      <c r="F273" s="10"/>
      <c r="G273" s="14"/>
      <c r="H273" s="14"/>
      <c r="I273" s="4"/>
      <c r="J273" s="2"/>
      <c r="K273" s="21"/>
      <c r="P273" s="19"/>
    </row>
    <row r="274" spans="6:16" x14ac:dyDescent="0.25">
      <c r="F274" s="10"/>
      <c r="G274" s="14"/>
      <c r="H274" s="14"/>
      <c r="I274" s="4"/>
      <c r="J274" s="2"/>
      <c r="K274" s="21"/>
      <c r="P274" s="19"/>
    </row>
    <row r="275" spans="6:16" x14ac:dyDescent="0.25">
      <c r="F275" s="10"/>
      <c r="G275" s="14"/>
      <c r="H275" s="14"/>
      <c r="I275" s="4"/>
      <c r="J275" s="2"/>
      <c r="K275" s="21"/>
      <c r="P275" s="19"/>
    </row>
    <row r="276" spans="6:16" x14ac:dyDescent="0.25">
      <c r="F276" s="10"/>
      <c r="G276" s="14"/>
      <c r="H276" s="14"/>
      <c r="I276" s="4"/>
      <c r="J276" s="2"/>
      <c r="K276" s="21"/>
      <c r="P276" s="19"/>
    </row>
    <row r="277" spans="6:16" x14ac:dyDescent="0.25">
      <c r="F277" s="10"/>
      <c r="G277" s="14"/>
      <c r="H277" s="14"/>
      <c r="I277" s="4"/>
      <c r="J277" s="2"/>
      <c r="K277" s="21"/>
      <c r="P277" s="19"/>
    </row>
    <row r="278" spans="6:16" x14ac:dyDescent="0.25">
      <c r="F278" s="10"/>
      <c r="G278" s="14"/>
      <c r="H278" s="14"/>
      <c r="I278" s="4"/>
      <c r="J278" s="2"/>
      <c r="K278" s="21"/>
      <c r="P278" s="19"/>
    </row>
    <row r="279" spans="6:16" x14ac:dyDescent="0.25">
      <c r="F279" s="10"/>
      <c r="G279" s="14"/>
      <c r="H279" s="14"/>
      <c r="I279" s="4"/>
      <c r="J279" s="2"/>
      <c r="K279" s="21"/>
      <c r="P279" s="19"/>
    </row>
    <row r="280" spans="6:16" x14ac:dyDescent="0.25">
      <c r="F280" s="10"/>
      <c r="G280" s="14"/>
      <c r="H280" s="14"/>
      <c r="I280" s="4"/>
      <c r="J280" s="2"/>
      <c r="K280" s="21"/>
      <c r="P280" s="19"/>
    </row>
    <row r="281" spans="6:16" x14ac:dyDescent="0.25">
      <c r="F281" s="10"/>
      <c r="G281" s="14"/>
      <c r="H281" s="14"/>
      <c r="I281" s="4"/>
      <c r="J281" s="2"/>
      <c r="K281" s="21"/>
      <c r="P281" s="19"/>
    </row>
    <row r="282" spans="6:16" x14ac:dyDescent="0.25">
      <c r="F282" s="10"/>
      <c r="G282" s="14"/>
      <c r="H282" s="14"/>
      <c r="I282" s="4"/>
      <c r="J282" s="2"/>
      <c r="K282" s="21"/>
      <c r="P282" s="19"/>
    </row>
    <row r="283" spans="6:16" x14ac:dyDescent="0.25">
      <c r="F283" s="10"/>
      <c r="G283" s="14"/>
      <c r="H283" s="14"/>
      <c r="I283" s="4"/>
      <c r="J283" s="2"/>
      <c r="K283" s="21"/>
      <c r="P283" s="19"/>
    </row>
    <row r="284" spans="6:16" x14ac:dyDescent="0.25">
      <c r="F284" s="10"/>
      <c r="G284" s="14"/>
      <c r="H284" s="14"/>
      <c r="I284" s="4"/>
      <c r="J284" s="2"/>
      <c r="K284" s="21"/>
      <c r="P284" s="19"/>
    </row>
    <row r="285" spans="6:16" x14ac:dyDescent="0.25">
      <c r="F285" s="10"/>
      <c r="G285" s="14"/>
      <c r="H285" s="14"/>
      <c r="I285" s="4"/>
      <c r="J285" s="2"/>
      <c r="K285" s="21"/>
      <c r="P285" s="19"/>
    </row>
    <row r="286" spans="6:16" x14ac:dyDescent="0.25">
      <c r="F286" s="10"/>
      <c r="G286" s="14"/>
      <c r="H286" s="14"/>
      <c r="I286" s="4"/>
      <c r="J286" s="2"/>
      <c r="K286" s="21"/>
      <c r="P286" s="19"/>
    </row>
    <row r="287" spans="6:16" x14ac:dyDescent="0.25">
      <c r="F287" s="10"/>
      <c r="G287" s="14"/>
      <c r="H287" s="14"/>
      <c r="I287" s="4"/>
      <c r="J287" s="2"/>
      <c r="K287" s="21"/>
      <c r="P287" s="19"/>
    </row>
    <row r="288" spans="6:16" x14ac:dyDescent="0.25">
      <c r="F288" s="10"/>
      <c r="G288" s="14"/>
      <c r="H288" s="14"/>
      <c r="I288" s="4"/>
      <c r="J288" s="2"/>
      <c r="K288" s="21"/>
      <c r="P288" s="19"/>
    </row>
    <row r="289" spans="6:16" x14ac:dyDescent="0.25">
      <c r="F289" s="10"/>
      <c r="G289" s="14"/>
      <c r="H289" s="14"/>
      <c r="I289" s="4"/>
      <c r="J289" s="2"/>
      <c r="K289" s="21"/>
      <c r="P289" s="19"/>
    </row>
    <row r="290" spans="6:16" x14ac:dyDescent="0.25">
      <c r="F290" s="10"/>
      <c r="G290" s="14"/>
      <c r="H290" s="14"/>
      <c r="I290" s="4"/>
      <c r="J290" s="2"/>
      <c r="K290" s="21"/>
      <c r="P290" s="19"/>
    </row>
    <row r="291" spans="6:16" x14ac:dyDescent="0.25">
      <c r="F291" s="10"/>
      <c r="G291" s="14"/>
      <c r="H291" s="14"/>
      <c r="I291" s="4"/>
      <c r="J291" s="2"/>
      <c r="K291" s="21"/>
      <c r="P291" s="19"/>
    </row>
    <row r="292" spans="6:16" x14ac:dyDescent="0.25">
      <c r="F292" s="10"/>
      <c r="G292" s="14"/>
      <c r="H292" s="14"/>
      <c r="I292" s="4"/>
      <c r="J292" s="2"/>
      <c r="K292" s="21"/>
      <c r="P292" s="19"/>
    </row>
    <row r="293" spans="6:16" x14ac:dyDescent="0.25">
      <c r="F293" s="10"/>
      <c r="G293" s="14"/>
      <c r="H293" s="14"/>
      <c r="I293" s="4"/>
      <c r="J293" s="2"/>
      <c r="K293" s="21"/>
      <c r="P293" s="19"/>
    </row>
    <row r="294" spans="6:16" x14ac:dyDescent="0.25">
      <c r="F294" s="10"/>
      <c r="G294" s="14"/>
      <c r="H294" s="14"/>
      <c r="I294" s="4"/>
      <c r="J294" s="2"/>
      <c r="K294" s="21"/>
      <c r="P294" s="19"/>
    </row>
    <row r="295" spans="6:16" x14ac:dyDescent="0.25">
      <c r="F295" s="10"/>
      <c r="G295" s="14"/>
      <c r="H295" s="14"/>
      <c r="I295" s="4"/>
      <c r="J295" s="2"/>
      <c r="K295" s="21"/>
      <c r="P295" s="19"/>
    </row>
    <row r="296" spans="6:16" x14ac:dyDescent="0.25">
      <c r="F296" s="10"/>
      <c r="G296" s="14"/>
      <c r="H296" s="14"/>
      <c r="I296" s="4"/>
      <c r="J296" s="2"/>
      <c r="K296" s="21"/>
      <c r="P296" s="19"/>
    </row>
    <row r="297" spans="6:16" x14ac:dyDescent="0.25">
      <c r="F297" s="10"/>
      <c r="G297" s="14"/>
      <c r="H297" s="14"/>
      <c r="I297" s="4"/>
      <c r="J297" s="2"/>
      <c r="K297" s="21"/>
      <c r="P297" s="19"/>
    </row>
    <row r="298" spans="6:16" x14ac:dyDescent="0.25">
      <c r="F298" s="10"/>
      <c r="G298" s="14"/>
      <c r="H298" s="14"/>
      <c r="I298" s="4"/>
      <c r="J298" s="2"/>
      <c r="K298" s="21"/>
      <c r="P298" s="19"/>
    </row>
    <row r="299" spans="6:16" x14ac:dyDescent="0.25">
      <c r="F299" s="10"/>
      <c r="G299" s="14"/>
      <c r="H299" s="14"/>
      <c r="I299" s="4"/>
      <c r="J299" s="2"/>
      <c r="K299" s="21"/>
      <c r="P299" s="19"/>
    </row>
    <row r="300" spans="6:16" x14ac:dyDescent="0.25">
      <c r="F300" s="10"/>
      <c r="G300" s="14"/>
      <c r="H300" s="14"/>
      <c r="I300" s="4"/>
      <c r="J300" s="2"/>
      <c r="K300" s="21"/>
      <c r="P300" s="19"/>
    </row>
    <row r="301" spans="6:16" x14ac:dyDescent="0.25">
      <c r="F301" s="10"/>
      <c r="G301" s="14"/>
      <c r="H301" s="14"/>
      <c r="I301" s="4"/>
      <c r="J301" s="2"/>
      <c r="K301" s="21"/>
      <c r="P301" s="19"/>
    </row>
    <row r="302" spans="6:16" x14ac:dyDescent="0.25">
      <c r="F302" s="10"/>
      <c r="G302" s="14"/>
      <c r="H302" s="14"/>
      <c r="I302" s="4"/>
      <c r="J302" s="2"/>
      <c r="K302" s="21"/>
      <c r="P302" s="19"/>
    </row>
    <row r="303" spans="6:16" x14ac:dyDescent="0.25">
      <c r="F303" s="10"/>
      <c r="G303" s="14"/>
      <c r="H303" s="14"/>
      <c r="I303" s="4"/>
      <c r="J303" s="2"/>
      <c r="K303" s="21"/>
      <c r="P303" s="19"/>
    </row>
    <row r="304" spans="6:16" x14ac:dyDescent="0.25">
      <c r="F304" s="10"/>
      <c r="G304" s="14"/>
      <c r="H304" s="14"/>
      <c r="I304" s="4"/>
      <c r="J304" s="2"/>
      <c r="K304" s="21"/>
      <c r="P304" s="19"/>
    </row>
    <row r="305" spans="6:16" x14ac:dyDescent="0.25">
      <c r="F305" s="10"/>
      <c r="G305" s="14"/>
      <c r="H305" s="14"/>
      <c r="I305" s="4"/>
      <c r="J305" s="2"/>
      <c r="K305" s="21"/>
      <c r="P305" s="19"/>
    </row>
    <row r="306" spans="6:16" x14ac:dyDescent="0.25">
      <c r="F306" s="10"/>
      <c r="G306" s="14"/>
      <c r="H306" s="14"/>
      <c r="I306" s="4"/>
      <c r="J306" s="2"/>
      <c r="K306" s="21"/>
      <c r="P306" s="19"/>
    </row>
    <row r="307" spans="6:16" x14ac:dyDescent="0.25">
      <c r="F307" s="10"/>
      <c r="G307" s="14"/>
      <c r="H307" s="14"/>
      <c r="I307" s="4"/>
      <c r="J307" s="2"/>
      <c r="K307" s="21"/>
      <c r="P307" s="19"/>
    </row>
    <row r="308" spans="6:16" x14ac:dyDescent="0.25">
      <c r="F308" s="10"/>
      <c r="G308" s="14"/>
      <c r="H308" s="14"/>
      <c r="I308" s="4"/>
      <c r="J308" s="2"/>
      <c r="K308" s="21"/>
      <c r="P308" s="19"/>
    </row>
    <row r="309" spans="6:16" x14ac:dyDescent="0.25">
      <c r="F309" s="10"/>
      <c r="G309" s="14"/>
      <c r="H309" s="14"/>
      <c r="I309" s="4"/>
      <c r="J309" s="2"/>
      <c r="K309" s="21"/>
      <c r="P309" s="19"/>
    </row>
    <row r="310" spans="6:16" x14ac:dyDescent="0.25">
      <c r="F310" s="10"/>
      <c r="G310" s="14"/>
      <c r="H310" s="14"/>
      <c r="I310" s="4"/>
      <c r="J310" s="2"/>
      <c r="K310" s="21"/>
      <c r="P310" s="19"/>
    </row>
    <row r="311" spans="6:16" x14ac:dyDescent="0.25">
      <c r="F311" s="10"/>
      <c r="G311" s="14"/>
      <c r="H311" s="14"/>
      <c r="I311" s="4"/>
      <c r="J311" s="2"/>
      <c r="K311" s="21"/>
      <c r="P311" s="19"/>
    </row>
    <row r="312" spans="6:16" x14ac:dyDescent="0.25">
      <c r="F312" s="10"/>
      <c r="G312" s="14"/>
      <c r="H312" s="14"/>
      <c r="I312" s="4"/>
      <c r="J312" s="2"/>
      <c r="K312" s="21"/>
      <c r="P312" s="19"/>
    </row>
    <row r="313" spans="6:16" x14ac:dyDescent="0.25">
      <c r="F313" s="10"/>
      <c r="G313" s="14"/>
      <c r="H313" s="14"/>
      <c r="I313" s="4"/>
      <c r="J313" s="2"/>
      <c r="K313" s="21"/>
      <c r="P313" s="19"/>
    </row>
    <row r="314" spans="6:16" x14ac:dyDescent="0.25">
      <c r="F314" s="10"/>
      <c r="G314" s="14"/>
      <c r="H314" s="14"/>
      <c r="I314" s="4"/>
      <c r="J314" s="2"/>
      <c r="K314" s="21"/>
      <c r="P314" s="19"/>
    </row>
    <row r="315" spans="6:16" x14ac:dyDescent="0.25">
      <c r="F315" s="10"/>
      <c r="G315" s="14"/>
      <c r="H315" s="14"/>
      <c r="I315" s="4"/>
      <c r="J315" s="2"/>
      <c r="K315" s="21"/>
      <c r="P315" s="19"/>
    </row>
    <row r="316" spans="6:16" x14ac:dyDescent="0.25">
      <c r="F316" s="10"/>
      <c r="G316" s="14"/>
      <c r="H316" s="14"/>
      <c r="I316" s="4"/>
      <c r="J316" s="2"/>
      <c r="K316" s="21"/>
      <c r="P316" s="19"/>
    </row>
    <row r="317" spans="6:16" x14ac:dyDescent="0.25">
      <c r="F317" s="10"/>
      <c r="G317" s="14"/>
      <c r="H317" s="14"/>
      <c r="I317" s="4"/>
      <c r="J317" s="2"/>
      <c r="K317" s="21"/>
      <c r="P317" s="19"/>
    </row>
    <row r="318" spans="6:16" x14ac:dyDescent="0.25">
      <c r="F318" s="10"/>
      <c r="G318" s="14"/>
      <c r="H318" s="14"/>
      <c r="I318" s="4"/>
      <c r="J318" s="2"/>
      <c r="K318" s="21"/>
      <c r="P318" s="19"/>
    </row>
    <row r="319" spans="6:16" x14ac:dyDescent="0.25">
      <c r="F319" s="10"/>
      <c r="G319" s="14"/>
      <c r="H319" s="14"/>
      <c r="I319" s="4"/>
      <c r="J319" s="2"/>
      <c r="K319" s="21"/>
      <c r="P319" s="19"/>
    </row>
    <row r="320" spans="6:16" x14ac:dyDescent="0.25">
      <c r="F320" s="10"/>
      <c r="G320" s="14"/>
      <c r="H320" s="14"/>
      <c r="I320" s="4"/>
      <c r="J320" s="2"/>
      <c r="K320" s="21"/>
      <c r="P320" s="19"/>
    </row>
    <row r="321" spans="6:16" x14ac:dyDescent="0.25">
      <c r="F321" s="10"/>
      <c r="G321" s="14"/>
      <c r="H321" s="14"/>
      <c r="I321" s="4"/>
      <c r="J321" s="2"/>
      <c r="K321" s="21"/>
      <c r="P321" s="19"/>
    </row>
    <row r="322" spans="6:16" x14ac:dyDescent="0.25">
      <c r="F322" s="10"/>
      <c r="G322" s="14"/>
      <c r="H322" s="14"/>
      <c r="I322" s="4"/>
      <c r="J322" s="2"/>
      <c r="K322" s="21"/>
      <c r="P322" s="19"/>
    </row>
    <row r="323" spans="6:16" x14ac:dyDescent="0.25">
      <c r="F323" s="10"/>
      <c r="G323" s="14"/>
      <c r="H323" s="14"/>
      <c r="I323" s="4"/>
      <c r="J323" s="2"/>
      <c r="K323" s="21"/>
      <c r="P323" s="19"/>
    </row>
    <row r="324" spans="6:16" x14ac:dyDescent="0.25">
      <c r="F324" s="10"/>
      <c r="G324" s="14"/>
      <c r="H324" s="14"/>
      <c r="I324" s="4"/>
      <c r="J324" s="2"/>
      <c r="K324" s="21"/>
      <c r="P324" s="19"/>
    </row>
    <row r="325" spans="6:16" x14ac:dyDescent="0.25">
      <c r="F325" s="10"/>
      <c r="G325" s="14"/>
      <c r="H325" s="14"/>
      <c r="I325" s="4"/>
      <c r="J325" s="2"/>
      <c r="K325" s="21"/>
      <c r="P325" s="19"/>
    </row>
    <row r="326" spans="6:16" x14ac:dyDescent="0.25">
      <c r="F326" s="10"/>
      <c r="G326" s="14"/>
      <c r="H326" s="14"/>
      <c r="I326" s="4"/>
      <c r="J326" s="2"/>
      <c r="K326" s="21"/>
      <c r="P326" s="19"/>
    </row>
    <row r="327" spans="6:16" x14ac:dyDescent="0.25">
      <c r="F327" s="10"/>
      <c r="G327" s="14"/>
      <c r="H327" s="14"/>
      <c r="I327" s="4"/>
      <c r="J327" s="2"/>
      <c r="K327" s="21"/>
      <c r="P327" s="19"/>
    </row>
    <row r="328" spans="6:16" x14ac:dyDescent="0.25">
      <c r="F328" s="10"/>
      <c r="G328" s="14"/>
      <c r="H328" s="14"/>
      <c r="I328" s="4"/>
      <c r="J328" s="2"/>
      <c r="K328" s="21"/>
      <c r="P328" s="19"/>
    </row>
    <row r="329" spans="6:16" x14ac:dyDescent="0.25">
      <c r="P329" s="19"/>
    </row>
    <row r="330" spans="6:16" x14ac:dyDescent="0.25">
      <c r="P330" s="19"/>
    </row>
    <row r="331" spans="6:16" x14ac:dyDescent="0.25">
      <c r="P331" s="19"/>
    </row>
    <row r="332" spans="6:16" x14ac:dyDescent="0.25">
      <c r="P332" s="19"/>
    </row>
    <row r="333" spans="6:16" x14ac:dyDescent="0.25">
      <c r="P333" s="19"/>
    </row>
    <row r="334" spans="6:16" x14ac:dyDescent="0.25">
      <c r="P334" s="19"/>
    </row>
    <row r="335" spans="6:16" x14ac:dyDescent="0.25">
      <c r="P335" s="19"/>
    </row>
    <row r="336" spans="6:16" x14ac:dyDescent="0.25">
      <c r="P336" s="19"/>
    </row>
    <row r="337" spans="16:16" x14ac:dyDescent="0.25">
      <c r="P337" s="19"/>
    </row>
    <row r="338" spans="16:16" x14ac:dyDescent="0.25">
      <c r="P338" s="19"/>
    </row>
    <row r="339" spans="16:16" x14ac:dyDescent="0.25">
      <c r="P339" s="19"/>
    </row>
    <row r="340" spans="16:16" x14ac:dyDescent="0.25">
      <c r="P340" s="19"/>
    </row>
    <row r="341" spans="16:16" x14ac:dyDescent="0.25">
      <c r="P341" s="19"/>
    </row>
    <row r="342" spans="16:16" x14ac:dyDescent="0.25">
      <c r="P342" s="19"/>
    </row>
    <row r="343" spans="16:16" x14ac:dyDescent="0.25">
      <c r="P343" s="19"/>
    </row>
    <row r="344" spans="16:16" x14ac:dyDescent="0.25">
      <c r="P344" s="19"/>
    </row>
    <row r="345" spans="16:16" x14ac:dyDescent="0.25">
      <c r="P345" s="19"/>
    </row>
    <row r="346" spans="16:16" x14ac:dyDescent="0.25">
      <c r="P346" s="19"/>
    </row>
    <row r="347" spans="16:16" x14ac:dyDescent="0.25">
      <c r="P347" s="19"/>
    </row>
    <row r="348" spans="16:16" x14ac:dyDescent="0.25">
      <c r="P348" s="19"/>
    </row>
    <row r="349" spans="16:16" x14ac:dyDescent="0.25">
      <c r="P349" s="19"/>
    </row>
    <row r="350" spans="16:16" x14ac:dyDescent="0.25">
      <c r="P350" s="19"/>
    </row>
    <row r="351" spans="16:16" x14ac:dyDescent="0.25">
      <c r="P351" s="19"/>
    </row>
    <row r="352" spans="16:16" x14ac:dyDescent="0.25">
      <c r="P352" s="19"/>
    </row>
    <row r="353" spans="16:16" x14ac:dyDescent="0.25">
      <c r="P353" s="19"/>
    </row>
    <row r="354" spans="16:16" x14ac:dyDescent="0.25">
      <c r="P354" s="19"/>
    </row>
    <row r="355" spans="16:16" x14ac:dyDescent="0.25">
      <c r="P355" s="19"/>
    </row>
    <row r="356" spans="16:16" x14ac:dyDescent="0.25">
      <c r="P356" s="19"/>
    </row>
    <row r="357" spans="16:16" x14ac:dyDescent="0.25">
      <c r="P357" s="19"/>
    </row>
    <row r="358" spans="16:16" x14ac:dyDescent="0.25">
      <c r="P358" s="19"/>
    </row>
    <row r="359" spans="16:16" x14ac:dyDescent="0.25">
      <c r="P359" s="19"/>
    </row>
    <row r="360" spans="16:16" x14ac:dyDescent="0.25">
      <c r="P360" s="19"/>
    </row>
    <row r="361" spans="16:16" x14ac:dyDescent="0.25">
      <c r="P361" s="19"/>
    </row>
    <row r="362" spans="16:16" x14ac:dyDescent="0.25">
      <c r="P362" s="19"/>
    </row>
    <row r="363" spans="16:16" x14ac:dyDescent="0.25">
      <c r="P363" s="19"/>
    </row>
    <row r="364" spans="16:16" x14ac:dyDescent="0.25">
      <c r="P364" s="19"/>
    </row>
    <row r="365" spans="16:16" x14ac:dyDescent="0.25">
      <c r="P365" s="19"/>
    </row>
    <row r="366" spans="16:16" x14ac:dyDescent="0.25">
      <c r="P366" s="19"/>
    </row>
    <row r="367" spans="16:16" x14ac:dyDescent="0.25">
      <c r="P367" s="19"/>
    </row>
    <row r="368" spans="16:16" x14ac:dyDescent="0.25">
      <c r="P368" s="19"/>
    </row>
    <row r="369" spans="16:16" x14ac:dyDescent="0.25">
      <c r="P369" s="19"/>
    </row>
    <row r="370" spans="16:16" x14ac:dyDescent="0.25">
      <c r="P370" s="19"/>
    </row>
    <row r="371" spans="16:16" x14ac:dyDescent="0.25">
      <c r="P371" s="19"/>
    </row>
    <row r="372" spans="16:16" x14ac:dyDescent="0.25">
      <c r="P372" s="19"/>
    </row>
    <row r="373" spans="16:16" x14ac:dyDescent="0.25">
      <c r="P373" s="19"/>
    </row>
    <row r="374" spans="16:16" x14ac:dyDescent="0.25">
      <c r="P374" s="19"/>
    </row>
    <row r="375" spans="16:16" x14ac:dyDescent="0.25">
      <c r="P375" s="19"/>
    </row>
    <row r="376" spans="16:16" x14ac:dyDescent="0.25">
      <c r="P376" s="19"/>
    </row>
    <row r="377" spans="16:16" x14ac:dyDescent="0.25">
      <c r="P377" s="19"/>
    </row>
    <row r="378" spans="16:16" x14ac:dyDescent="0.25">
      <c r="P378" s="19"/>
    </row>
    <row r="379" spans="16:16" x14ac:dyDescent="0.25">
      <c r="P379" s="19"/>
    </row>
    <row r="380" spans="16:16" x14ac:dyDescent="0.25">
      <c r="P380" s="19"/>
    </row>
    <row r="381" spans="16:16" x14ac:dyDescent="0.25">
      <c r="P381" s="19"/>
    </row>
    <row r="382" spans="16:16" x14ac:dyDescent="0.25">
      <c r="P382" s="19"/>
    </row>
    <row r="383" spans="16:16" x14ac:dyDescent="0.25">
      <c r="P383" s="19"/>
    </row>
    <row r="384" spans="16:16" x14ac:dyDescent="0.25">
      <c r="P384" s="19"/>
    </row>
    <row r="385" spans="16:16" x14ac:dyDescent="0.25">
      <c r="P385" s="19"/>
    </row>
    <row r="386" spans="16:16" x14ac:dyDescent="0.25">
      <c r="P386" s="19"/>
    </row>
    <row r="387" spans="16:16" x14ac:dyDescent="0.25">
      <c r="P387" s="19"/>
    </row>
    <row r="388" spans="16:16" x14ac:dyDescent="0.25">
      <c r="P388" s="19"/>
    </row>
    <row r="389" spans="16:16" x14ac:dyDescent="0.25">
      <c r="P389" s="19"/>
    </row>
    <row r="390" spans="16:16" x14ac:dyDescent="0.25">
      <c r="P390" s="19"/>
    </row>
    <row r="391" spans="16:16" x14ac:dyDescent="0.25">
      <c r="P391" s="19"/>
    </row>
    <row r="392" spans="16:16" x14ac:dyDescent="0.25">
      <c r="P392" s="19"/>
    </row>
    <row r="393" spans="16:16" x14ac:dyDescent="0.25">
      <c r="P393" s="19"/>
    </row>
    <row r="394" spans="16:16" x14ac:dyDescent="0.25">
      <c r="P394" s="19"/>
    </row>
    <row r="395" spans="16:16" x14ac:dyDescent="0.25">
      <c r="P395" s="19"/>
    </row>
    <row r="396" spans="16:16" x14ac:dyDescent="0.25">
      <c r="P396" s="19"/>
    </row>
    <row r="397" spans="16:16" x14ac:dyDescent="0.25">
      <c r="P397" s="19"/>
    </row>
    <row r="398" spans="16:16" x14ac:dyDescent="0.25">
      <c r="P398" s="19"/>
    </row>
    <row r="399" spans="16:16" x14ac:dyDescent="0.25">
      <c r="P399" s="19"/>
    </row>
    <row r="400" spans="16:16" x14ac:dyDescent="0.25">
      <c r="P400" s="19"/>
    </row>
    <row r="401" spans="16:16" x14ac:dyDescent="0.25">
      <c r="P401" s="19"/>
    </row>
    <row r="402" spans="16:16" x14ac:dyDescent="0.25">
      <c r="P402" s="19"/>
    </row>
    <row r="403" spans="16:16" x14ac:dyDescent="0.25">
      <c r="P403" s="19"/>
    </row>
    <row r="404" spans="16:16" x14ac:dyDescent="0.25">
      <c r="P404" s="19"/>
    </row>
    <row r="405" spans="16:16" x14ac:dyDescent="0.25">
      <c r="P405" s="19"/>
    </row>
    <row r="406" spans="16:16" x14ac:dyDescent="0.25">
      <c r="P406" s="19"/>
    </row>
    <row r="407" spans="16:16" x14ac:dyDescent="0.25">
      <c r="P407" s="19"/>
    </row>
    <row r="408" spans="16:16" x14ac:dyDescent="0.25">
      <c r="P408" s="19"/>
    </row>
    <row r="409" spans="16:16" x14ac:dyDescent="0.25">
      <c r="P409" s="19"/>
    </row>
    <row r="410" spans="16:16" x14ac:dyDescent="0.25">
      <c r="P410" s="19"/>
    </row>
    <row r="411" spans="16:16" x14ac:dyDescent="0.25">
      <c r="P411" s="19"/>
    </row>
    <row r="412" spans="16:16" x14ac:dyDescent="0.25">
      <c r="P412" s="19"/>
    </row>
    <row r="413" spans="16:16" x14ac:dyDescent="0.25">
      <c r="P413" s="19"/>
    </row>
    <row r="414" spans="16:16" x14ac:dyDescent="0.25">
      <c r="P414" s="19"/>
    </row>
    <row r="415" spans="16:16" x14ac:dyDescent="0.25">
      <c r="P415" s="19"/>
    </row>
    <row r="416" spans="16:16" x14ac:dyDescent="0.25">
      <c r="P416" s="19"/>
    </row>
    <row r="417" spans="16:16" x14ac:dyDescent="0.25">
      <c r="P417" s="19"/>
    </row>
    <row r="418" spans="16:16" x14ac:dyDescent="0.25">
      <c r="P418" s="19"/>
    </row>
    <row r="419" spans="16:16" x14ac:dyDescent="0.25">
      <c r="P419" s="19"/>
    </row>
    <row r="420" spans="16:16" x14ac:dyDescent="0.25">
      <c r="P420" s="19"/>
    </row>
    <row r="421" spans="16:16" x14ac:dyDescent="0.25">
      <c r="P421" s="19"/>
    </row>
    <row r="422" spans="16:16" x14ac:dyDescent="0.25">
      <c r="P422" s="19"/>
    </row>
    <row r="423" spans="16:16" x14ac:dyDescent="0.25">
      <c r="P423" s="19"/>
    </row>
    <row r="424" spans="16:16" x14ac:dyDescent="0.25">
      <c r="P424" s="19"/>
    </row>
    <row r="425" spans="16:16" x14ac:dyDescent="0.25">
      <c r="P425" s="19"/>
    </row>
    <row r="426" spans="16:16" x14ac:dyDescent="0.25">
      <c r="P426" s="19"/>
    </row>
    <row r="427" spans="16:16" x14ac:dyDescent="0.25">
      <c r="P427" s="19"/>
    </row>
    <row r="428" spans="16:16" x14ac:dyDescent="0.25">
      <c r="P428" s="19"/>
    </row>
    <row r="429" spans="16:16" x14ac:dyDescent="0.25">
      <c r="P429" s="19"/>
    </row>
    <row r="430" spans="16:16" x14ac:dyDescent="0.25">
      <c r="P430" s="19"/>
    </row>
    <row r="431" spans="16:16" x14ac:dyDescent="0.25">
      <c r="P431" s="19"/>
    </row>
    <row r="432" spans="16:16" x14ac:dyDescent="0.25">
      <c r="P432" s="19"/>
    </row>
    <row r="433" spans="16:16" x14ac:dyDescent="0.25">
      <c r="P433" s="19"/>
    </row>
    <row r="434" spans="16:16" x14ac:dyDescent="0.25">
      <c r="P434" s="19"/>
    </row>
    <row r="435" spans="16:16" x14ac:dyDescent="0.25">
      <c r="P435" s="19"/>
    </row>
    <row r="436" spans="16:16" x14ac:dyDescent="0.25">
      <c r="P436" s="19"/>
    </row>
    <row r="437" spans="16:16" x14ac:dyDescent="0.25">
      <c r="P437" s="19"/>
    </row>
    <row r="438" spans="16:16" x14ac:dyDescent="0.25">
      <c r="P438" s="19"/>
    </row>
    <row r="439" spans="16:16" x14ac:dyDescent="0.25">
      <c r="P439" s="19"/>
    </row>
    <row r="440" spans="16:16" x14ac:dyDescent="0.25">
      <c r="P440" s="19"/>
    </row>
    <row r="441" spans="16:16" x14ac:dyDescent="0.25">
      <c r="P441" s="19"/>
    </row>
    <row r="442" spans="16:16" x14ac:dyDescent="0.25">
      <c r="P442" s="19"/>
    </row>
    <row r="443" spans="16:16" x14ac:dyDescent="0.25">
      <c r="P443" s="19"/>
    </row>
    <row r="444" spans="16:16" x14ac:dyDescent="0.25">
      <c r="P444" s="19"/>
    </row>
    <row r="445" spans="16:16" x14ac:dyDescent="0.25">
      <c r="P445" s="19"/>
    </row>
    <row r="446" spans="16:16" x14ac:dyDescent="0.25">
      <c r="P446" s="19"/>
    </row>
    <row r="447" spans="16:16" x14ac:dyDescent="0.25">
      <c r="P447" s="19"/>
    </row>
    <row r="448" spans="16:16" x14ac:dyDescent="0.25">
      <c r="P448" s="19"/>
    </row>
    <row r="449" spans="16:16" x14ac:dyDescent="0.25">
      <c r="P449" s="19"/>
    </row>
    <row r="450" spans="16:16" x14ac:dyDescent="0.25">
      <c r="P450" s="19"/>
    </row>
    <row r="451" spans="16:16" x14ac:dyDescent="0.25">
      <c r="P451" s="19"/>
    </row>
    <row r="452" spans="16:16" x14ac:dyDescent="0.25">
      <c r="P452" s="19"/>
    </row>
    <row r="453" spans="16:16" x14ac:dyDescent="0.25">
      <c r="P453" s="19"/>
    </row>
    <row r="454" spans="16:16" x14ac:dyDescent="0.25">
      <c r="P454" s="19"/>
    </row>
    <row r="455" spans="16:16" x14ac:dyDescent="0.25">
      <c r="P455" s="19"/>
    </row>
    <row r="456" spans="16:16" x14ac:dyDescent="0.25">
      <c r="P456" s="19"/>
    </row>
    <row r="457" spans="16:16" x14ac:dyDescent="0.25">
      <c r="P457" s="19"/>
    </row>
    <row r="458" spans="16:16" x14ac:dyDescent="0.25">
      <c r="P458" s="19"/>
    </row>
    <row r="459" spans="16:16" x14ac:dyDescent="0.25">
      <c r="P459" s="19"/>
    </row>
    <row r="460" spans="16:16" x14ac:dyDescent="0.25">
      <c r="P460" s="19"/>
    </row>
    <row r="461" spans="16:16" x14ac:dyDescent="0.25">
      <c r="P461" s="19"/>
    </row>
    <row r="462" spans="16:16" x14ac:dyDescent="0.25">
      <c r="P462" s="19"/>
    </row>
    <row r="463" spans="16:16" x14ac:dyDescent="0.25">
      <c r="P463" s="19"/>
    </row>
    <row r="464" spans="16:16" x14ac:dyDescent="0.25">
      <c r="P464" s="19"/>
    </row>
    <row r="465" spans="16:16" x14ac:dyDescent="0.25">
      <c r="P465" s="19"/>
    </row>
    <row r="466" spans="16:16" x14ac:dyDescent="0.25">
      <c r="P466" s="19"/>
    </row>
    <row r="467" spans="16:16" x14ac:dyDescent="0.25">
      <c r="P467" s="19"/>
    </row>
    <row r="468" spans="16:16" x14ac:dyDescent="0.25">
      <c r="P468" s="19"/>
    </row>
    <row r="469" spans="16:16" x14ac:dyDescent="0.25">
      <c r="P469" s="19"/>
    </row>
    <row r="470" spans="16:16" x14ac:dyDescent="0.25">
      <c r="P470" s="19"/>
    </row>
    <row r="471" spans="16:16" x14ac:dyDescent="0.25">
      <c r="P471" s="19"/>
    </row>
    <row r="472" spans="16:16" x14ac:dyDescent="0.25">
      <c r="P472" s="19"/>
    </row>
    <row r="473" spans="16:16" x14ac:dyDescent="0.25">
      <c r="P473" s="19"/>
    </row>
    <row r="474" spans="16:16" x14ac:dyDescent="0.25">
      <c r="P474" s="19"/>
    </row>
    <row r="475" spans="16:16" x14ac:dyDescent="0.25">
      <c r="P475" s="19"/>
    </row>
    <row r="476" spans="16:16" x14ac:dyDescent="0.25">
      <c r="P476" s="19"/>
    </row>
    <row r="477" spans="16:16" x14ac:dyDescent="0.25">
      <c r="P477" s="19"/>
    </row>
    <row r="478" spans="16:16" x14ac:dyDescent="0.25">
      <c r="P478" s="19"/>
    </row>
    <row r="479" spans="16:16" x14ac:dyDescent="0.25">
      <c r="P479" s="19"/>
    </row>
    <row r="480" spans="16:16" x14ac:dyDescent="0.25">
      <c r="P480" s="19"/>
    </row>
    <row r="481" spans="16:16" x14ac:dyDescent="0.25">
      <c r="P481" s="19"/>
    </row>
    <row r="482" spans="16:16" x14ac:dyDescent="0.25">
      <c r="P482" s="19"/>
    </row>
    <row r="483" spans="16:16" x14ac:dyDescent="0.25">
      <c r="P483" s="19"/>
    </row>
    <row r="484" spans="16:16" x14ac:dyDescent="0.25">
      <c r="P484" s="19"/>
    </row>
    <row r="485" spans="16:16" x14ac:dyDescent="0.25">
      <c r="P485" s="19"/>
    </row>
    <row r="486" spans="16:16" x14ac:dyDescent="0.25">
      <c r="P486" s="19"/>
    </row>
    <row r="487" spans="16:16" x14ac:dyDescent="0.25">
      <c r="P487" s="19"/>
    </row>
    <row r="488" spans="16:16" x14ac:dyDescent="0.25">
      <c r="P488" s="19"/>
    </row>
    <row r="489" spans="16:16" x14ac:dyDescent="0.25">
      <c r="P489" s="19"/>
    </row>
    <row r="490" spans="16:16" x14ac:dyDescent="0.25">
      <c r="P490" s="19"/>
    </row>
    <row r="491" spans="16:16" x14ac:dyDescent="0.25">
      <c r="P491" s="19"/>
    </row>
    <row r="492" spans="16:16" x14ac:dyDescent="0.25">
      <c r="P492" s="19"/>
    </row>
    <row r="493" spans="16:16" x14ac:dyDescent="0.25">
      <c r="P493" s="19"/>
    </row>
    <row r="494" spans="16:16" x14ac:dyDescent="0.25">
      <c r="P494" s="19"/>
    </row>
    <row r="495" spans="16:16" x14ac:dyDescent="0.25">
      <c r="P495" s="19"/>
    </row>
    <row r="496" spans="16:16" x14ac:dyDescent="0.25">
      <c r="P496" s="19"/>
    </row>
    <row r="497" spans="16:16" x14ac:dyDescent="0.25">
      <c r="P497" s="19"/>
    </row>
    <row r="498" spans="16:16" x14ac:dyDescent="0.25">
      <c r="P498" s="19"/>
    </row>
    <row r="499" spans="16:16" x14ac:dyDescent="0.25">
      <c r="P499" s="19"/>
    </row>
    <row r="500" spans="16:16" x14ac:dyDescent="0.25">
      <c r="P500" s="19"/>
    </row>
    <row r="501" spans="16:16" x14ac:dyDescent="0.25">
      <c r="P501" s="19"/>
    </row>
    <row r="502" spans="16:16" x14ac:dyDescent="0.25">
      <c r="P502" s="19"/>
    </row>
    <row r="503" spans="16:16" x14ac:dyDescent="0.25">
      <c r="P503" s="19"/>
    </row>
    <row r="504" spans="16:16" x14ac:dyDescent="0.25">
      <c r="P504" s="19"/>
    </row>
    <row r="505" spans="16:16" x14ac:dyDescent="0.25">
      <c r="P505" s="19"/>
    </row>
    <row r="506" spans="16:16" x14ac:dyDescent="0.25">
      <c r="P506" s="19"/>
    </row>
    <row r="507" spans="16:16" x14ac:dyDescent="0.25">
      <c r="P507" s="19"/>
    </row>
    <row r="508" spans="16:16" x14ac:dyDescent="0.25">
      <c r="P508" s="19"/>
    </row>
    <row r="509" spans="16:16" x14ac:dyDescent="0.25">
      <c r="P509" s="19"/>
    </row>
    <row r="510" spans="16:16" x14ac:dyDescent="0.25">
      <c r="P510" s="19"/>
    </row>
    <row r="511" spans="16:16" x14ac:dyDescent="0.25">
      <c r="P511" s="19"/>
    </row>
    <row r="512" spans="16:16" x14ac:dyDescent="0.25">
      <c r="P512" s="19"/>
    </row>
    <row r="513" spans="16:16" x14ac:dyDescent="0.25">
      <c r="P513" s="19"/>
    </row>
    <row r="514" spans="16:16" x14ac:dyDescent="0.25">
      <c r="P514" s="19"/>
    </row>
    <row r="515" spans="16:16" x14ac:dyDescent="0.25">
      <c r="P515" s="19"/>
    </row>
    <row r="516" spans="16:16" x14ac:dyDescent="0.25">
      <c r="P516" s="19"/>
    </row>
    <row r="517" spans="16:16" x14ac:dyDescent="0.25">
      <c r="P517" s="19"/>
    </row>
    <row r="518" spans="16:16" x14ac:dyDescent="0.25">
      <c r="P518" s="19"/>
    </row>
    <row r="519" spans="16:16" x14ac:dyDescent="0.25">
      <c r="P519" s="19"/>
    </row>
    <row r="520" spans="16:16" x14ac:dyDescent="0.25">
      <c r="P520" s="19"/>
    </row>
    <row r="521" spans="16:16" x14ac:dyDescent="0.25">
      <c r="P521" s="19"/>
    </row>
    <row r="522" spans="16:16" x14ac:dyDescent="0.25">
      <c r="P522" s="19"/>
    </row>
    <row r="523" spans="16:16" x14ac:dyDescent="0.25">
      <c r="P523" s="19"/>
    </row>
    <row r="524" spans="16:16" x14ac:dyDescent="0.25">
      <c r="P524" s="19"/>
    </row>
    <row r="525" spans="16:16" x14ac:dyDescent="0.25">
      <c r="P525" s="19"/>
    </row>
    <row r="526" spans="16:16" x14ac:dyDescent="0.25">
      <c r="P526" s="19"/>
    </row>
    <row r="527" spans="16:16" x14ac:dyDescent="0.25">
      <c r="P527" s="19"/>
    </row>
    <row r="528" spans="16:16" x14ac:dyDescent="0.25">
      <c r="P528" s="19"/>
    </row>
    <row r="529" spans="16:16" x14ac:dyDescent="0.25">
      <c r="P529" s="19"/>
    </row>
    <row r="530" spans="16:16" x14ac:dyDescent="0.25">
      <c r="P530" s="19"/>
    </row>
    <row r="531" spans="16:16" x14ac:dyDescent="0.25">
      <c r="P531" s="19"/>
    </row>
    <row r="532" spans="16:16" x14ac:dyDescent="0.25">
      <c r="P532" s="19"/>
    </row>
    <row r="533" spans="16:16" x14ac:dyDescent="0.25">
      <c r="P533" s="19"/>
    </row>
    <row r="534" spans="16:16" x14ac:dyDescent="0.25">
      <c r="P534" s="19"/>
    </row>
    <row r="535" spans="16:16" x14ac:dyDescent="0.25">
      <c r="P535" s="19"/>
    </row>
    <row r="536" spans="16:16" x14ac:dyDescent="0.25">
      <c r="P536" s="19"/>
    </row>
    <row r="537" spans="16:16" x14ac:dyDescent="0.25">
      <c r="P537" s="19"/>
    </row>
    <row r="538" spans="16:16" x14ac:dyDescent="0.25">
      <c r="P538" s="19"/>
    </row>
    <row r="539" spans="16:16" x14ac:dyDescent="0.25">
      <c r="P539" s="19"/>
    </row>
    <row r="540" spans="16:16" x14ac:dyDescent="0.25">
      <c r="P540" s="19"/>
    </row>
    <row r="541" spans="16:16" x14ac:dyDescent="0.25">
      <c r="P541" s="19"/>
    </row>
    <row r="542" spans="16:16" x14ac:dyDescent="0.25">
      <c r="P542" s="19"/>
    </row>
    <row r="543" spans="16:16" x14ac:dyDescent="0.25">
      <c r="P543" s="19"/>
    </row>
    <row r="544" spans="16:16" x14ac:dyDescent="0.25">
      <c r="P544" s="19"/>
    </row>
    <row r="545" spans="16:16" x14ac:dyDescent="0.25">
      <c r="P545" s="19"/>
    </row>
    <row r="546" spans="16:16" x14ac:dyDescent="0.25">
      <c r="P546" s="19"/>
    </row>
    <row r="547" spans="16:16" x14ac:dyDescent="0.25">
      <c r="P547" s="19"/>
    </row>
    <row r="548" spans="16:16" x14ac:dyDescent="0.25">
      <c r="P548" s="19"/>
    </row>
    <row r="549" spans="16:16" x14ac:dyDescent="0.25">
      <c r="P549" s="19"/>
    </row>
    <row r="550" spans="16:16" x14ac:dyDescent="0.25">
      <c r="P550" s="19"/>
    </row>
    <row r="551" spans="16:16" x14ac:dyDescent="0.25">
      <c r="P551" s="19"/>
    </row>
    <row r="552" spans="16:16" x14ac:dyDescent="0.25">
      <c r="P552" s="19"/>
    </row>
    <row r="553" spans="16:16" x14ac:dyDescent="0.25">
      <c r="P553" s="19"/>
    </row>
    <row r="554" spans="16:16" x14ac:dyDescent="0.25">
      <c r="P554" s="19"/>
    </row>
    <row r="555" spans="16:16" x14ac:dyDescent="0.25">
      <c r="P555" s="19"/>
    </row>
    <row r="556" spans="16:16" x14ac:dyDescent="0.25">
      <c r="P556" s="19"/>
    </row>
    <row r="557" spans="16:16" x14ac:dyDescent="0.25">
      <c r="P557" s="19"/>
    </row>
    <row r="558" spans="16:16" x14ac:dyDescent="0.25">
      <c r="P558" s="19"/>
    </row>
    <row r="559" spans="16:16" x14ac:dyDescent="0.25">
      <c r="P559" s="19"/>
    </row>
    <row r="560" spans="16:16" x14ac:dyDescent="0.25">
      <c r="P560" s="19"/>
    </row>
    <row r="561" spans="16:16" x14ac:dyDescent="0.25">
      <c r="P561" s="19"/>
    </row>
    <row r="562" spans="16:16" x14ac:dyDescent="0.25">
      <c r="P562" s="19"/>
    </row>
    <row r="563" spans="16:16" x14ac:dyDescent="0.25">
      <c r="P563" s="19"/>
    </row>
    <row r="564" spans="16:16" x14ac:dyDescent="0.25">
      <c r="P564" s="19"/>
    </row>
    <row r="565" spans="16:16" x14ac:dyDescent="0.25">
      <c r="P565" s="19"/>
    </row>
    <row r="566" spans="16:16" x14ac:dyDescent="0.25">
      <c r="P566" s="19"/>
    </row>
    <row r="567" spans="16:16" x14ac:dyDescent="0.25">
      <c r="P567" s="19"/>
    </row>
    <row r="568" spans="16:16" x14ac:dyDescent="0.25">
      <c r="P568" s="19"/>
    </row>
    <row r="569" spans="16:16" x14ac:dyDescent="0.25">
      <c r="P569" s="19"/>
    </row>
    <row r="570" spans="16:16" x14ac:dyDescent="0.25">
      <c r="P570" s="19"/>
    </row>
    <row r="571" spans="16:16" x14ac:dyDescent="0.25">
      <c r="P571" s="19"/>
    </row>
    <row r="572" spans="16:16" x14ac:dyDescent="0.25">
      <c r="P572" s="19"/>
    </row>
    <row r="573" spans="16:16" x14ac:dyDescent="0.25">
      <c r="P573" s="19"/>
    </row>
    <row r="574" spans="16:16" x14ac:dyDescent="0.25">
      <c r="P574" s="19"/>
    </row>
    <row r="575" spans="16:16" x14ac:dyDescent="0.25">
      <c r="P575" s="19"/>
    </row>
    <row r="576" spans="16:16" x14ac:dyDescent="0.25">
      <c r="P576" s="19"/>
    </row>
    <row r="577" spans="16:16" x14ac:dyDescent="0.25">
      <c r="P577" s="19"/>
    </row>
    <row r="578" spans="16:16" x14ac:dyDescent="0.25">
      <c r="P578" s="19"/>
    </row>
    <row r="579" spans="16:16" x14ac:dyDescent="0.25">
      <c r="P579" s="19"/>
    </row>
    <row r="580" spans="16:16" x14ac:dyDescent="0.25">
      <c r="P580" s="19"/>
    </row>
    <row r="581" spans="16:16" x14ac:dyDescent="0.25">
      <c r="P581" s="19"/>
    </row>
    <row r="582" spans="16:16" x14ac:dyDescent="0.25">
      <c r="P582" s="19"/>
    </row>
    <row r="583" spans="16:16" x14ac:dyDescent="0.25">
      <c r="P583" s="19"/>
    </row>
    <row r="584" spans="16:16" x14ac:dyDescent="0.25">
      <c r="P584" s="19"/>
    </row>
    <row r="585" spans="16:16" x14ac:dyDescent="0.25">
      <c r="P585" s="19"/>
    </row>
    <row r="586" spans="16:16" x14ac:dyDescent="0.25">
      <c r="P586" s="19"/>
    </row>
    <row r="587" spans="16:16" x14ac:dyDescent="0.25">
      <c r="P587" s="19"/>
    </row>
    <row r="588" spans="16:16" x14ac:dyDescent="0.25">
      <c r="P588" s="19"/>
    </row>
    <row r="589" spans="16:16" x14ac:dyDescent="0.25">
      <c r="P589" s="19"/>
    </row>
    <row r="590" spans="16:16" x14ac:dyDescent="0.25">
      <c r="P590" s="19"/>
    </row>
    <row r="591" spans="16:16" x14ac:dyDescent="0.25">
      <c r="P591" s="19"/>
    </row>
    <row r="592" spans="16:16" x14ac:dyDescent="0.25">
      <c r="P592" s="19"/>
    </row>
    <row r="593" spans="16:16" x14ac:dyDescent="0.25">
      <c r="P593" s="19"/>
    </row>
    <row r="594" spans="16:16" x14ac:dyDescent="0.25">
      <c r="P594" s="19"/>
    </row>
    <row r="595" spans="16:16" x14ac:dyDescent="0.25">
      <c r="P595" s="19"/>
    </row>
    <row r="596" spans="16:16" x14ac:dyDescent="0.25">
      <c r="P596" s="19"/>
    </row>
    <row r="597" spans="16:16" x14ac:dyDescent="0.25">
      <c r="P597" s="19"/>
    </row>
    <row r="598" spans="16:16" x14ac:dyDescent="0.25">
      <c r="P598" s="19"/>
    </row>
    <row r="599" spans="16:16" x14ac:dyDescent="0.25">
      <c r="P599" s="19"/>
    </row>
    <row r="600" spans="16:16" x14ac:dyDescent="0.25">
      <c r="P600" s="19"/>
    </row>
    <row r="601" spans="16:16" x14ac:dyDescent="0.25">
      <c r="P601" s="19"/>
    </row>
    <row r="602" spans="16:16" x14ac:dyDescent="0.25">
      <c r="P602" s="19"/>
    </row>
    <row r="603" spans="16:16" x14ac:dyDescent="0.25">
      <c r="P603" s="19"/>
    </row>
    <row r="604" spans="16:16" x14ac:dyDescent="0.25">
      <c r="P604" s="19"/>
    </row>
    <row r="605" spans="16:16" x14ac:dyDescent="0.25">
      <c r="P605" s="19"/>
    </row>
    <row r="606" spans="16:16" x14ac:dyDescent="0.25">
      <c r="P606" s="19"/>
    </row>
    <row r="607" spans="16:16" x14ac:dyDescent="0.25">
      <c r="P607" s="19"/>
    </row>
    <row r="608" spans="16:16" x14ac:dyDescent="0.25">
      <c r="P608" s="19"/>
    </row>
    <row r="609" spans="16:16" x14ac:dyDescent="0.25">
      <c r="P609" s="19"/>
    </row>
    <row r="610" spans="16:16" x14ac:dyDescent="0.25">
      <c r="P610" s="19"/>
    </row>
    <row r="611" spans="16:16" x14ac:dyDescent="0.25">
      <c r="P611" s="19"/>
    </row>
    <row r="612" spans="16:16" x14ac:dyDescent="0.25">
      <c r="P612" s="19"/>
    </row>
    <row r="613" spans="16:16" x14ac:dyDescent="0.25">
      <c r="P613" s="19"/>
    </row>
    <row r="614" spans="16:16" x14ac:dyDescent="0.25">
      <c r="P614" s="19"/>
    </row>
    <row r="615" spans="16:16" x14ac:dyDescent="0.25">
      <c r="P615" s="19"/>
    </row>
    <row r="616" spans="16:16" x14ac:dyDescent="0.25">
      <c r="P616" s="19"/>
    </row>
    <row r="617" spans="16:16" x14ac:dyDescent="0.25">
      <c r="P617" s="19"/>
    </row>
    <row r="618" spans="16:16" x14ac:dyDescent="0.25">
      <c r="P618" s="19"/>
    </row>
    <row r="619" spans="16:16" x14ac:dyDescent="0.25">
      <c r="P619" s="19"/>
    </row>
    <row r="620" spans="16:16" x14ac:dyDescent="0.25">
      <c r="P620" s="19"/>
    </row>
    <row r="621" spans="16:16" x14ac:dyDescent="0.25">
      <c r="P621" s="19"/>
    </row>
    <row r="622" spans="16:16" x14ac:dyDescent="0.25">
      <c r="P622" s="19"/>
    </row>
    <row r="623" spans="16:16" x14ac:dyDescent="0.25">
      <c r="P623" s="19"/>
    </row>
    <row r="624" spans="16:16" x14ac:dyDescent="0.25">
      <c r="P624" s="19"/>
    </row>
    <row r="625" spans="16:16" x14ac:dyDescent="0.25">
      <c r="P625" s="19"/>
    </row>
    <row r="626" spans="16:16" x14ac:dyDescent="0.25">
      <c r="P626" s="19"/>
    </row>
    <row r="627" spans="16:16" x14ac:dyDescent="0.25">
      <c r="P627" s="19"/>
    </row>
    <row r="628" spans="16:16" x14ac:dyDescent="0.25">
      <c r="P628" s="19"/>
    </row>
    <row r="629" spans="16:16" x14ac:dyDescent="0.25">
      <c r="P629" s="19"/>
    </row>
    <row r="630" spans="16:16" x14ac:dyDescent="0.25">
      <c r="P630" s="19"/>
    </row>
    <row r="631" spans="16:16" x14ac:dyDescent="0.25">
      <c r="P631" s="19"/>
    </row>
    <row r="632" spans="16:16" x14ac:dyDescent="0.25">
      <c r="P632" s="19"/>
    </row>
    <row r="633" spans="16:16" x14ac:dyDescent="0.25">
      <c r="P633" s="19"/>
    </row>
    <row r="634" spans="16:16" x14ac:dyDescent="0.25">
      <c r="P634" s="19"/>
    </row>
    <row r="635" spans="16:16" x14ac:dyDescent="0.25">
      <c r="P635" s="19"/>
    </row>
    <row r="636" spans="16:16" x14ac:dyDescent="0.25">
      <c r="P636" s="19"/>
    </row>
    <row r="637" spans="16:16" x14ac:dyDescent="0.25">
      <c r="P637" s="19"/>
    </row>
    <row r="638" spans="16:16" x14ac:dyDescent="0.25">
      <c r="P638" s="19"/>
    </row>
    <row r="639" spans="16:16" x14ac:dyDescent="0.25">
      <c r="P639" s="19"/>
    </row>
    <row r="640" spans="16:16" x14ac:dyDescent="0.25">
      <c r="P640" s="19"/>
    </row>
    <row r="641" spans="16:16" x14ac:dyDescent="0.25">
      <c r="P641" s="19"/>
    </row>
    <row r="642" spans="16:16" x14ac:dyDescent="0.25">
      <c r="P642" s="19"/>
    </row>
    <row r="643" spans="16:16" x14ac:dyDescent="0.25">
      <c r="P643" s="19"/>
    </row>
    <row r="644" spans="16:16" x14ac:dyDescent="0.25">
      <c r="P644" s="19"/>
    </row>
    <row r="645" spans="16:16" x14ac:dyDescent="0.25">
      <c r="P645" s="19"/>
    </row>
    <row r="646" spans="16:16" x14ac:dyDescent="0.25">
      <c r="P646" s="19"/>
    </row>
    <row r="647" spans="16:16" x14ac:dyDescent="0.25">
      <c r="P647" s="19"/>
    </row>
    <row r="648" spans="16:16" x14ac:dyDescent="0.25">
      <c r="P648" s="19"/>
    </row>
    <row r="649" spans="16:16" x14ac:dyDescent="0.25">
      <c r="P649" s="19"/>
    </row>
    <row r="650" spans="16:16" x14ac:dyDescent="0.25">
      <c r="P650" s="19"/>
    </row>
    <row r="651" spans="16:16" x14ac:dyDescent="0.25">
      <c r="P651" s="19"/>
    </row>
    <row r="652" spans="16:16" x14ac:dyDescent="0.25">
      <c r="P652" s="19"/>
    </row>
    <row r="653" spans="16:16" x14ac:dyDescent="0.25">
      <c r="P653" s="19"/>
    </row>
    <row r="654" spans="16:16" x14ac:dyDescent="0.25">
      <c r="P654" s="19"/>
    </row>
    <row r="655" spans="16:16" x14ac:dyDescent="0.25">
      <c r="P655" s="19"/>
    </row>
    <row r="656" spans="16:16" x14ac:dyDescent="0.25">
      <c r="P656" s="19"/>
    </row>
    <row r="657" spans="16:16" x14ac:dyDescent="0.25">
      <c r="P657" s="19"/>
    </row>
    <row r="658" spans="16:16" x14ac:dyDescent="0.25">
      <c r="P658" s="19"/>
    </row>
    <row r="659" spans="16:16" x14ac:dyDescent="0.25">
      <c r="P659" s="19"/>
    </row>
    <row r="660" spans="16:16" x14ac:dyDescent="0.25">
      <c r="P660" s="19"/>
    </row>
    <row r="661" spans="16:16" x14ac:dyDescent="0.25">
      <c r="P661" s="19"/>
    </row>
    <row r="662" spans="16:16" x14ac:dyDescent="0.25">
      <c r="P662" s="19"/>
    </row>
    <row r="663" spans="16:16" x14ac:dyDescent="0.25">
      <c r="P663" s="19"/>
    </row>
    <row r="664" spans="16:16" x14ac:dyDescent="0.25">
      <c r="P664" s="19"/>
    </row>
    <row r="665" spans="16:16" x14ac:dyDescent="0.25">
      <c r="P665" s="19"/>
    </row>
    <row r="666" spans="16:16" x14ac:dyDescent="0.25">
      <c r="P666" s="19"/>
    </row>
    <row r="667" spans="16:16" x14ac:dyDescent="0.25">
      <c r="P667" s="19"/>
    </row>
    <row r="668" spans="16:16" x14ac:dyDescent="0.25">
      <c r="P668" s="19"/>
    </row>
    <row r="669" spans="16:16" x14ac:dyDescent="0.25">
      <c r="P669" s="19"/>
    </row>
    <row r="670" spans="16:16" x14ac:dyDescent="0.25">
      <c r="P670" s="19"/>
    </row>
    <row r="671" spans="16:16" x14ac:dyDescent="0.25">
      <c r="P671" s="19"/>
    </row>
    <row r="672" spans="16:16" x14ac:dyDescent="0.25">
      <c r="P672" s="19"/>
    </row>
    <row r="673" spans="16:16" x14ac:dyDescent="0.25">
      <c r="P673" s="19"/>
    </row>
    <row r="674" spans="16:16" x14ac:dyDescent="0.25">
      <c r="P674" s="19"/>
    </row>
    <row r="675" spans="16:16" x14ac:dyDescent="0.25">
      <c r="P675" s="19"/>
    </row>
    <row r="676" spans="16:16" x14ac:dyDescent="0.25">
      <c r="P676" s="19"/>
    </row>
    <row r="677" spans="16:16" x14ac:dyDescent="0.25">
      <c r="P677" s="19"/>
    </row>
    <row r="678" spans="16:16" x14ac:dyDescent="0.25">
      <c r="P678" s="19"/>
    </row>
    <row r="679" spans="16:16" x14ac:dyDescent="0.25">
      <c r="P679" s="19"/>
    </row>
    <row r="680" spans="16:16" x14ac:dyDescent="0.25">
      <c r="P680" s="19"/>
    </row>
  </sheetData>
  <mergeCells count="1">
    <mergeCell ref="N4:P5"/>
  </mergeCells>
  <phoneticPr fontId="3"/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05832-FFBC-4DBA-9D40-3B42AB71AA1B}">
  <sheetPr codeName="Sheet13">
    <tabColor rgb="FFFFC000"/>
  </sheetPr>
  <dimension ref="A2:P680"/>
  <sheetViews>
    <sheetView zoomScaleNormal="100" workbookViewId="0">
      <pane xSplit="5" ySplit="6" topLeftCell="F247" activePane="bottomRight" state="frozen"/>
      <selection activeCell="L249" sqref="K249:L249"/>
      <selection pane="topRight" activeCell="L249" sqref="K249:L249"/>
      <selection pane="bottomLeft" activeCell="L249" sqref="K249:L249"/>
      <selection pane="bottomRight" activeCell="N6" sqref="N6:P272"/>
    </sheetView>
  </sheetViews>
  <sheetFormatPr defaultRowHeight="16.5" x14ac:dyDescent="0.25"/>
  <cols>
    <col min="1" max="1" width="2.25" style="15" customWidth="1"/>
    <col min="2" max="2" width="9.5" style="3" customWidth="1"/>
    <col min="3" max="3" width="18.375" customWidth="1"/>
    <col min="4" max="4" width="4.25" customWidth="1"/>
    <col min="5" max="5" width="5.75" style="1" customWidth="1"/>
    <col min="6" max="6" width="15.375" customWidth="1"/>
    <col min="7" max="8" width="7.25" style="11" customWidth="1"/>
    <col min="9" max="9" width="8.875" customWidth="1"/>
    <col min="10" max="10" width="14" customWidth="1"/>
    <col min="11" max="11" width="9" style="1"/>
    <col min="14" max="15" width="13.5" customWidth="1"/>
    <col min="16" max="16" width="17.25" customWidth="1"/>
  </cols>
  <sheetData>
    <row r="2" spans="2:16" x14ac:dyDescent="0.25">
      <c r="B2" s="7" t="s">
        <v>12</v>
      </c>
      <c r="C2" s="23" t="s">
        <v>37</v>
      </c>
      <c r="G2" s="17" t="s">
        <v>16</v>
      </c>
      <c r="H2" s="17" t="s">
        <v>17</v>
      </c>
    </row>
    <row r="3" spans="2:16" x14ac:dyDescent="0.25">
      <c r="B3" s="7" t="s">
        <v>13</v>
      </c>
      <c r="C3" s="23" t="s">
        <v>1</v>
      </c>
      <c r="F3" s="18" t="s">
        <v>6</v>
      </c>
      <c r="G3" s="12">
        <v>7</v>
      </c>
      <c r="H3" s="13">
        <v>7</v>
      </c>
      <c r="I3" s="17" t="s">
        <v>9</v>
      </c>
      <c r="J3" s="17" t="s">
        <v>25</v>
      </c>
    </row>
    <row r="4" spans="2:16" x14ac:dyDescent="0.25">
      <c r="B4" s="6" t="s">
        <v>4</v>
      </c>
      <c r="C4" s="8" t="s">
        <v>38</v>
      </c>
      <c r="F4" s="18" t="s">
        <v>7</v>
      </c>
      <c r="G4" s="12">
        <v>13.5</v>
      </c>
      <c r="H4" s="13">
        <v>16</v>
      </c>
      <c r="I4" s="5">
        <f>(H4-H3)*2</f>
        <v>18</v>
      </c>
      <c r="J4" s="16">
        <f>((G4-G3)*2+1)*((H4-H3)*2+1)</f>
        <v>266</v>
      </c>
      <c r="N4" s="86" t="s">
        <v>22</v>
      </c>
      <c r="O4" s="86"/>
      <c r="P4" s="86"/>
    </row>
    <row r="5" spans="2:16" x14ac:dyDescent="0.25">
      <c r="B5" s="6" t="s">
        <v>2</v>
      </c>
      <c r="C5" s="9">
        <f>2700000</f>
        <v>2700000</v>
      </c>
      <c r="N5" s="86"/>
      <c r="O5" s="86"/>
      <c r="P5" s="86"/>
    </row>
    <row r="6" spans="2:16" x14ac:dyDescent="0.25">
      <c r="B6" s="6" t="s">
        <v>3</v>
      </c>
      <c r="C6" s="9">
        <f>434500+10000</f>
        <v>444500</v>
      </c>
      <c r="E6" s="1" t="s">
        <v>8</v>
      </c>
      <c r="F6" t="s">
        <v>4</v>
      </c>
      <c r="G6" s="14" t="s">
        <v>10</v>
      </c>
      <c r="H6" s="14" t="s">
        <v>11</v>
      </c>
      <c r="I6" s="14" t="s">
        <v>15</v>
      </c>
      <c r="J6" s="14" t="s">
        <v>14</v>
      </c>
      <c r="K6" s="1" t="s">
        <v>71</v>
      </c>
      <c r="N6" s="1" t="s">
        <v>19</v>
      </c>
      <c r="O6" s="1" t="s">
        <v>72</v>
      </c>
      <c r="P6" s="1" t="s">
        <v>18</v>
      </c>
    </row>
    <row r="7" spans="2:16" x14ac:dyDescent="0.25">
      <c r="E7" s="1">
        <f t="shared" ref="E7:E70" si="0">ROW()-6</f>
        <v>1</v>
      </c>
      <c r="F7" s="10" t="str">
        <f t="shared" ref="F7:F70" si="1">$C$4&amp;"-"&amp;G7&amp;"-"&amp;H7</f>
        <v>H3-7-7</v>
      </c>
      <c r="G7" s="14">
        <f>G3</f>
        <v>7</v>
      </c>
      <c r="H7" s="14">
        <f>H3</f>
        <v>7</v>
      </c>
      <c r="I7" s="4">
        <f t="shared" ref="I7:I70" si="2">SUM((G7*H7)/4)</f>
        <v>12.25</v>
      </c>
      <c r="J7" s="2">
        <f t="shared" ref="J7:J70" si="3">ROUND(SUM(I7*$C$6,$C$5),0)</f>
        <v>8145125</v>
      </c>
      <c r="K7" s="22">
        <v>1</v>
      </c>
      <c r="N7" t="str" cm="1">
        <f t="array" ref="N7:N272">_xlfn._xlws.FILTER(H3テーブル[キー],H3テーブル[許可]=1)</f>
        <v>H3-7-7</v>
      </c>
      <c r="O7" cm="1">
        <f t="array" ref="O7:O272">_xlfn._xlws.FILTER(H3テーブル[m2],H3テーブル[許可]=1)</f>
        <v>12.25</v>
      </c>
      <c r="P7" s="19" cm="1">
        <f t="array" ref="P7:P272">_xlfn._xlws.FILTER(H3テーブル[M],H3テーブル[許可]=1)</f>
        <v>8145125</v>
      </c>
    </row>
    <row r="8" spans="2:16" x14ac:dyDescent="0.25">
      <c r="E8" s="1">
        <f t="shared" si="0"/>
        <v>2</v>
      </c>
      <c r="F8" s="10" t="str">
        <f t="shared" si="1"/>
        <v>H3-7-7.5</v>
      </c>
      <c r="G8" s="14">
        <f t="shared" ref="G8:G71" si="4">$G$3+ROUNDDOWN($E7/($I$4+1),0)*0.5</f>
        <v>7</v>
      </c>
      <c r="H8" s="14">
        <f t="shared" ref="H8:H71" si="5">IF(MOD(E8-1,$I$4+1)=0,$H$3,H7+0.5)</f>
        <v>7.5</v>
      </c>
      <c r="I8" s="4">
        <f t="shared" si="2"/>
        <v>13.125</v>
      </c>
      <c r="J8" s="2">
        <f t="shared" si="3"/>
        <v>8534063</v>
      </c>
      <c r="K8" s="22">
        <v>1</v>
      </c>
      <c r="N8" t="str">
        <v>H3-7-7.5</v>
      </c>
      <c r="O8">
        <v>13.125</v>
      </c>
      <c r="P8" s="19">
        <v>8534063</v>
      </c>
    </row>
    <row r="9" spans="2:16" x14ac:dyDescent="0.25">
      <c r="E9" s="1">
        <f t="shared" si="0"/>
        <v>3</v>
      </c>
      <c r="F9" s="10" t="str">
        <f t="shared" si="1"/>
        <v>H3-7-8</v>
      </c>
      <c r="G9" s="14">
        <f t="shared" si="4"/>
        <v>7</v>
      </c>
      <c r="H9" s="14">
        <f t="shared" si="5"/>
        <v>8</v>
      </c>
      <c r="I9" s="4">
        <f t="shared" si="2"/>
        <v>14</v>
      </c>
      <c r="J9" s="2">
        <f t="shared" si="3"/>
        <v>8923000</v>
      </c>
      <c r="K9" s="22">
        <v>1</v>
      </c>
      <c r="N9" t="str">
        <v>H3-7-8</v>
      </c>
      <c r="O9">
        <v>14</v>
      </c>
      <c r="P9" s="19">
        <v>8923000</v>
      </c>
    </row>
    <row r="10" spans="2:16" x14ac:dyDescent="0.25">
      <c r="E10" s="1">
        <f t="shared" si="0"/>
        <v>4</v>
      </c>
      <c r="F10" s="10" t="str">
        <f t="shared" si="1"/>
        <v>H3-7-8.5</v>
      </c>
      <c r="G10" s="14">
        <f t="shared" si="4"/>
        <v>7</v>
      </c>
      <c r="H10" s="14">
        <f t="shared" si="5"/>
        <v>8.5</v>
      </c>
      <c r="I10" s="4">
        <f t="shared" si="2"/>
        <v>14.875</v>
      </c>
      <c r="J10" s="2">
        <f t="shared" si="3"/>
        <v>9311938</v>
      </c>
      <c r="K10" s="22">
        <v>1</v>
      </c>
      <c r="N10" t="str">
        <v>H3-7-8.5</v>
      </c>
      <c r="O10">
        <v>14.875</v>
      </c>
      <c r="P10" s="19">
        <v>9311938</v>
      </c>
    </row>
    <row r="11" spans="2:16" x14ac:dyDescent="0.25">
      <c r="E11" s="1">
        <f t="shared" si="0"/>
        <v>5</v>
      </c>
      <c r="F11" s="10" t="str">
        <f t="shared" si="1"/>
        <v>H3-7-9</v>
      </c>
      <c r="G11" s="14">
        <f t="shared" si="4"/>
        <v>7</v>
      </c>
      <c r="H11" s="14">
        <f t="shared" si="5"/>
        <v>9</v>
      </c>
      <c r="I11" s="4">
        <f t="shared" si="2"/>
        <v>15.75</v>
      </c>
      <c r="J11" s="2">
        <f t="shared" si="3"/>
        <v>9700875</v>
      </c>
      <c r="K11" s="22">
        <v>1</v>
      </c>
      <c r="N11" t="str">
        <v>H3-7-9</v>
      </c>
      <c r="O11">
        <v>15.75</v>
      </c>
      <c r="P11" s="19">
        <v>9700875</v>
      </c>
    </row>
    <row r="12" spans="2:16" x14ac:dyDescent="0.25">
      <c r="E12" s="1">
        <f t="shared" si="0"/>
        <v>6</v>
      </c>
      <c r="F12" s="10" t="str">
        <f t="shared" si="1"/>
        <v>H3-7-9.5</v>
      </c>
      <c r="G12" s="14">
        <f t="shared" si="4"/>
        <v>7</v>
      </c>
      <c r="H12" s="14">
        <f t="shared" si="5"/>
        <v>9.5</v>
      </c>
      <c r="I12" s="4">
        <f t="shared" si="2"/>
        <v>16.625</v>
      </c>
      <c r="J12" s="2">
        <f t="shared" si="3"/>
        <v>10089813</v>
      </c>
      <c r="K12" s="22">
        <v>1</v>
      </c>
      <c r="N12" t="str">
        <v>H3-7-9.5</v>
      </c>
      <c r="O12">
        <v>16.625</v>
      </c>
      <c r="P12" s="19">
        <v>10089813</v>
      </c>
    </row>
    <row r="13" spans="2:16" x14ac:dyDescent="0.25">
      <c r="E13" s="1">
        <f t="shared" si="0"/>
        <v>7</v>
      </c>
      <c r="F13" s="10" t="str">
        <f t="shared" si="1"/>
        <v>H3-7-10</v>
      </c>
      <c r="G13" s="14">
        <f t="shared" si="4"/>
        <v>7</v>
      </c>
      <c r="H13" s="14">
        <f t="shared" si="5"/>
        <v>10</v>
      </c>
      <c r="I13" s="4">
        <f t="shared" si="2"/>
        <v>17.5</v>
      </c>
      <c r="J13" s="2">
        <f t="shared" si="3"/>
        <v>10478750</v>
      </c>
      <c r="K13" s="22">
        <v>1</v>
      </c>
      <c r="N13" t="str">
        <v>H3-7-10</v>
      </c>
      <c r="O13">
        <v>17.5</v>
      </c>
      <c r="P13" s="19">
        <v>10478750</v>
      </c>
    </row>
    <row r="14" spans="2:16" x14ac:dyDescent="0.25">
      <c r="E14" s="1">
        <f t="shared" si="0"/>
        <v>8</v>
      </c>
      <c r="F14" s="10" t="str">
        <f t="shared" si="1"/>
        <v>H3-7-10.5</v>
      </c>
      <c r="G14" s="14">
        <f t="shared" si="4"/>
        <v>7</v>
      </c>
      <c r="H14" s="14">
        <f t="shared" si="5"/>
        <v>10.5</v>
      </c>
      <c r="I14" s="4">
        <f t="shared" si="2"/>
        <v>18.375</v>
      </c>
      <c r="J14" s="2">
        <f t="shared" si="3"/>
        <v>10867688</v>
      </c>
      <c r="K14" s="22">
        <v>1</v>
      </c>
      <c r="N14" t="str">
        <v>H3-7-10.5</v>
      </c>
      <c r="O14">
        <v>18.375</v>
      </c>
      <c r="P14" s="19">
        <v>10867688</v>
      </c>
    </row>
    <row r="15" spans="2:16" x14ac:dyDescent="0.25">
      <c r="E15" s="1">
        <f t="shared" si="0"/>
        <v>9</v>
      </c>
      <c r="F15" s="10" t="str">
        <f t="shared" si="1"/>
        <v>H3-7-11</v>
      </c>
      <c r="G15" s="14">
        <f t="shared" si="4"/>
        <v>7</v>
      </c>
      <c r="H15" s="14">
        <f t="shared" si="5"/>
        <v>11</v>
      </c>
      <c r="I15" s="4">
        <f t="shared" si="2"/>
        <v>19.25</v>
      </c>
      <c r="J15" s="2">
        <f t="shared" si="3"/>
        <v>11256625</v>
      </c>
      <c r="K15" s="22">
        <v>1</v>
      </c>
      <c r="N15" t="str">
        <v>H3-7-11</v>
      </c>
      <c r="O15">
        <v>19.25</v>
      </c>
      <c r="P15" s="19">
        <v>11256625</v>
      </c>
    </row>
    <row r="16" spans="2:16" x14ac:dyDescent="0.25">
      <c r="E16" s="1">
        <f t="shared" si="0"/>
        <v>10</v>
      </c>
      <c r="F16" s="10" t="str">
        <f t="shared" si="1"/>
        <v>H3-7-11.5</v>
      </c>
      <c r="G16" s="14">
        <f t="shared" si="4"/>
        <v>7</v>
      </c>
      <c r="H16" s="14">
        <f t="shared" si="5"/>
        <v>11.5</v>
      </c>
      <c r="I16" s="4">
        <f t="shared" si="2"/>
        <v>20.125</v>
      </c>
      <c r="J16" s="2">
        <f t="shared" si="3"/>
        <v>11645563</v>
      </c>
      <c r="K16" s="22">
        <v>1</v>
      </c>
      <c r="N16" t="str">
        <v>H3-7-11.5</v>
      </c>
      <c r="O16">
        <v>20.125</v>
      </c>
      <c r="P16" s="19">
        <v>11645563</v>
      </c>
    </row>
    <row r="17" spans="5:16" x14ac:dyDescent="0.25">
      <c r="E17" s="1">
        <f t="shared" si="0"/>
        <v>11</v>
      </c>
      <c r="F17" s="10" t="str">
        <f t="shared" si="1"/>
        <v>H3-7-12</v>
      </c>
      <c r="G17" s="14">
        <f t="shared" si="4"/>
        <v>7</v>
      </c>
      <c r="H17" s="14">
        <f t="shared" si="5"/>
        <v>12</v>
      </c>
      <c r="I17" s="4">
        <f t="shared" si="2"/>
        <v>21</v>
      </c>
      <c r="J17" s="2">
        <f t="shared" si="3"/>
        <v>12034500</v>
      </c>
      <c r="K17" s="22">
        <v>1</v>
      </c>
      <c r="N17" t="str">
        <v>H3-7-12</v>
      </c>
      <c r="O17">
        <v>21</v>
      </c>
      <c r="P17" s="19">
        <v>12034500</v>
      </c>
    </row>
    <row r="18" spans="5:16" x14ac:dyDescent="0.25">
      <c r="E18" s="1">
        <f t="shared" si="0"/>
        <v>12</v>
      </c>
      <c r="F18" s="10" t="str">
        <f t="shared" si="1"/>
        <v>H3-7-12.5</v>
      </c>
      <c r="G18" s="14">
        <f t="shared" si="4"/>
        <v>7</v>
      </c>
      <c r="H18" s="14">
        <f t="shared" si="5"/>
        <v>12.5</v>
      </c>
      <c r="I18" s="4">
        <f t="shared" si="2"/>
        <v>21.875</v>
      </c>
      <c r="J18" s="2">
        <f t="shared" si="3"/>
        <v>12423438</v>
      </c>
      <c r="K18" s="22">
        <v>1</v>
      </c>
      <c r="N18" t="str">
        <v>H3-7-12.5</v>
      </c>
      <c r="O18">
        <v>21.875</v>
      </c>
      <c r="P18" s="19">
        <v>12423438</v>
      </c>
    </row>
    <row r="19" spans="5:16" x14ac:dyDescent="0.25">
      <c r="E19" s="1">
        <f t="shared" si="0"/>
        <v>13</v>
      </c>
      <c r="F19" s="10" t="str">
        <f t="shared" si="1"/>
        <v>H3-7-13</v>
      </c>
      <c r="G19" s="14">
        <f t="shared" si="4"/>
        <v>7</v>
      </c>
      <c r="H19" s="14">
        <f t="shared" si="5"/>
        <v>13</v>
      </c>
      <c r="I19" s="4">
        <f t="shared" si="2"/>
        <v>22.75</v>
      </c>
      <c r="J19" s="2">
        <f t="shared" si="3"/>
        <v>12812375</v>
      </c>
      <c r="K19" s="22">
        <v>1</v>
      </c>
      <c r="N19" t="str">
        <v>H3-7-13</v>
      </c>
      <c r="O19">
        <v>22.75</v>
      </c>
      <c r="P19" s="19">
        <v>12812375</v>
      </c>
    </row>
    <row r="20" spans="5:16" x14ac:dyDescent="0.25">
      <c r="E20" s="1">
        <f t="shared" si="0"/>
        <v>14</v>
      </c>
      <c r="F20" s="10" t="str">
        <f t="shared" si="1"/>
        <v>H3-7-13.5</v>
      </c>
      <c r="G20" s="14">
        <f t="shared" si="4"/>
        <v>7</v>
      </c>
      <c r="H20" s="14">
        <f t="shared" si="5"/>
        <v>13.5</v>
      </c>
      <c r="I20" s="4">
        <f t="shared" si="2"/>
        <v>23.625</v>
      </c>
      <c r="J20" s="2">
        <f t="shared" si="3"/>
        <v>13201313</v>
      </c>
      <c r="K20" s="22">
        <v>1</v>
      </c>
      <c r="N20" t="str">
        <v>H3-7-13.5</v>
      </c>
      <c r="O20">
        <v>23.625</v>
      </c>
      <c r="P20" s="19">
        <v>13201313</v>
      </c>
    </row>
    <row r="21" spans="5:16" x14ac:dyDescent="0.25">
      <c r="E21" s="1">
        <f t="shared" si="0"/>
        <v>15</v>
      </c>
      <c r="F21" s="10" t="str">
        <f t="shared" si="1"/>
        <v>H3-7-14</v>
      </c>
      <c r="G21" s="14">
        <f t="shared" si="4"/>
        <v>7</v>
      </c>
      <c r="H21" s="14">
        <f t="shared" si="5"/>
        <v>14</v>
      </c>
      <c r="I21" s="4">
        <f t="shared" si="2"/>
        <v>24.5</v>
      </c>
      <c r="J21" s="2">
        <f t="shared" si="3"/>
        <v>13590250</v>
      </c>
      <c r="K21" s="22">
        <v>1</v>
      </c>
      <c r="N21" t="str">
        <v>H3-7-14</v>
      </c>
      <c r="O21">
        <v>24.5</v>
      </c>
      <c r="P21" s="19">
        <v>13590250</v>
      </c>
    </row>
    <row r="22" spans="5:16" x14ac:dyDescent="0.25">
      <c r="E22" s="1">
        <f t="shared" si="0"/>
        <v>16</v>
      </c>
      <c r="F22" s="10" t="str">
        <f t="shared" si="1"/>
        <v>H3-7-14.5</v>
      </c>
      <c r="G22" s="14">
        <f t="shared" si="4"/>
        <v>7</v>
      </c>
      <c r="H22" s="14">
        <f t="shared" si="5"/>
        <v>14.5</v>
      </c>
      <c r="I22" s="4">
        <f t="shared" si="2"/>
        <v>25.375</v>
      </c>
      <c r="J22" s="2">
        <f t="shared" si="3"/>
        <v>13979188</v>
      </c>
      <c r="K22" s="22">
        <v>1</v>
      </c>
      <c r="N22" t="str">
        <v>H3-7-14.5</v>
      </c>
      <c r="O22">
        <v>25.375</v>
      </c>
      <c r="P22" s="19">
        <v>13979188</v>
      </c>
    </row>
    <row r="23" spans="5:16" x14ac:dyDescent="0.25">
      <c r="E23" s="1">
        <f t="shared" si="0"/>
        <v>17</v>
      </c>
      <c r="F23" s="10" t="str">
        <f t="shared" si="1"/>
        <v>H3-7-15</v>
      </c>
      <c r="G23" s="14">
        <f t="shared" si="4"/>
        <v>7</v>
      </c>
      <c r="H23" s="14">
        <f t="shared" si="5"/>
        <v>15</v>
      </c>
      <c r="I23" s="4">
        <f t="shared" si="2"/>
        <v>26.25</v>
      </c>
      <c r="J23" s="2">
        <f t="shared" si="3"/>
        <v>14368125</v>
      </c>
      <c r="K23" s="22">
        <v>1</v>
      </c>
      <c r="N23" t="str">
        <v>H3-7-15</v>
      </c>
      <c r="O23">
        <v>26.25</v>
      </c>
      <c r="P23" s="19">
        <v>14368125</v>
      </c>
    </row>
    <row r="24" spans="5:16" x14ac:dyDescent="0.25">
      <c r="E24" s="1">
        <f t="shared" si="0"/>
        <v>18</v>
      </c>
      <c r="F24" s="10" t="str">
        <f t="shared" si="1"/>
        <v>H3-7-15.5</v>
      </c>
      <c r="G24" s="14">
        <f t="shared" si="4"/>
        <v>7</v>
      </c>
      <c r="H24" s="14">
        <f t="shared" si="5"/>
        <v>15.5</v>
      </c>
      <c r="I24" s="4">
        <f t="shared" si="2"/>
        <v>27.125</v>
      </c>
      <c r="J24" s="2">
        <f t="shared" si="3"/>
        <v>14757063</v>
      </c>
      <c r="K24" s="22">
        <v>1</v>
      </c>
      <c r="N24" t="str">
        <v>H3-7-15.5</v>
      </c>
      <c r="O24">
        <v>27.125</v>
      </c>
      <c r="P24" s="19">
        <v>14757063</v>
      </c>
    </row>
    <row r="25" spans="5:16" x14ac:dyDescent="0.25">
      <c r="E25" s="1">
        <f t="shared" si="0"/>
        <v>19</v>
      </c>
      <c r="F25" s="10" t="str">
        <f t="shared" si="1"/>
        <v>H3-7-16</v>
      </c>
      <c r="G25" s="14">
        <f t="shared" si="4"/>
        <v>7</v>
      </c>
      <c r="H25" s="14">
        <f t="shared" si="5"/>
        <v>16</v>
      </c>
      <c r="I25" s="4">
        <f t="shared" si="2"/>
        <v>28</v>
      </c>
      <c r="J25" s="2">
        <f t="shared" si="3"/>
        <v>15146000</v>
      </c>
      <c r="K25" s="22">
        <v>1</v>
      </c>
      <c r="N25" t="str">
        <v>H3-7-16</v>
      </c>
      <c r="O25">
        <v>28</v>
      </c>
      <c r="P25" s="19">
        <v>15146000</v>
      </c>
    </row>
    <row r="26" spans="5:16" x14ac:dyDescent="0.25">
      <c r="E26" s="1">
        <f t="shared" si="0"/>
        <v>20</v>
      </c>
      <c r="F26" s="10" t="str">
        <f t="shared" si="1"/>
        <v>H3-7.5-7</v>
      </c>
      <c r="G26" s="14">
        <f t="shared" si="4"/>
        <v>7.5</v>
      </c>
      <c r="H26" s="14">
        <f t="shared" si="5"/>
        <v>7</v>
      </c>
      <c r="I26" s="4">
        <f t="shared" si="2"/>
        <v>13.125</v>
      </c>
      <c r="J26" s="2">
        <f t="shared" si="3"/>
        <v>8534063</v>
      </c>
      <c r="K26" s="22">
        <v>1</v>
      </c>
      <c r="N26" t="str">
        <v>H3-7.5-7</v>
      </c>
      <c r="O26">
        <v>13.125</v>
      </c>
      <c r="P26" s="19">
        <v>8534063</v>
      </c>
    </row>
    <row r="27" spans="5:16" x14ac:dyDescent="0.25">
      <c r="E27" s="1">
        <f t="shared" si="0"/>
        <v>21</v>
      </c>
      <c r="F27" s="10" t="str">
        <f t="shared" si="1"/>
        <v>H3-7.5-7.5</v>
      </c>
      <c r="G27" s="14">
        <f t="shared" si="4"/>
        <v>7.5</v>
      </c>
      <c r="H27" s="14">
        <f t="shared" si="5"/>
        <v>7.5</v>
      </c>
      <c r="I27" s="4">
        <f t="shared" si="2"/>
        <v>14.0625</v>
      </c>
      <c r="J27" s="2">
        <f t="shared" si="3"/>
        <v>8950781</v>
      </c>
      <c r="K27" s="22">
        <v>1</v>
      </c>
      <c r="N27" t="str">
        <v>H3-7.5-7.5</v>
      </c>
      <c r="O27">
        <v>14.0625</v>
      </c>
      <c r="P27" s="19">
        <v>8950781</v>
      </c>
    </row>
    <row r="28" spans="5:16" x14ac:dyDescent="0.25">
      <c r="E28" s="1">
        <f t="shared" si="0"/>
        <v>22</v>
      </c>
      <c r="F28" s="10" t="str">
        <f t="shared" si="1"/>
        <v>H3-7.5-8</v>
      </c>
      <c r="G28" s="14">
        <f t="shared" si="4"/>
        <v>7.5</v>
      </c>
      <c r="H28" s="14">
        <f t="shared" si="5"/>
        <v>8</v>
      </c>
      <c r="I28" s="4">
        <f t="shared" si="2"/>
        <v>15</v>
      </c>
      <c r="J28" s="2">
        <f t="shared" si="3"/>
        <v>9367500</v>
      </c>
      <c r="K28" s="22">
        <v>1</v>
      </c>
      <c r="N28" t="str">
        <v>H3-7.5-8</v>
      </c>
      <c r="O28">
        <v>15</v>
      </c>
      <c r="P28" s="19">
        <v>9367500</v>
      </c>
    </row>
    <row r="29" spans="5:16" x14ac:dyDescent="0.25">
      <c r="E29" s="1">
        <f t="shared" si="0"/>
        <v>23</v>
      </c>
      <c r="F29" s="10" t="str">
        <f t="shared" si="1"/>
        <v>H3-7.5-8.5</v>
      </c>
      <c r="G29" s="14">
        <f t="shared" si="4"/>
        <v>7.5</v>
      </c>
      <c r="H29" s="14">
        <f t="shared" si="5"/>
        <v>8.5</v>
      </c>
      <c r="I29" s="4">
        <f t="shared" si="2"/>
        <v>15.9375</v>
      </c>
      <c r="J29" s="2">
        <f t="shared" si="3"/>
        <v>9784219</v>
      </c>
      <c r="K29" s="22">
        <v>1</v>
      </c>
      <c r="N29" t="str">
        <v>H3-7.5-8.5</v>
      </c>
      <c r="O29">
        <v>15.9375</v>
      </c>
      <c r="P29" s="19">
        <v>9784219</v>
      </c>
    </row>
    <row r="30" spans="5:16" x14ac:dyDescent="0.25">
      <c r="E30" s="1">
        <f t="shared" si="0"/>
        <v>24</v>
      </c>
      <c r="F30" s="10" t="str">
        <f t="shared" si="1"/>
        <v>H3-7.5-9</v>
      </c>
      <c r="G30" s="14">
        <f t="shared" si="4"/>
        <v>7.5</v>
      </c>
      <c r="H30" s="14">
        <f t="shared" si="5"/>
        <v>9</v>
      </c>
      <c r="I30" s="4">
        <f t="shared" si="2"/>
        <v>16.875</v>
      </c>
      <c r="J30" s="2">
        <f t="shared" si="3"/>
        <v>10200938</v>
      </c>
      <c r="K30" s="22">
        <v>1</v>
      </c>
      <c r="N30" t="str">
        <v>H3-7.5-9</v>
      </c>
      <c r="O30">
        <v>16.875</v>
      </c>
      <c r="P30" s="19">
        <v>10200938</v>
      </c>
    </row>
    <row r="31" spans="5:16" x14ac:dyDescent="0.25">
      <c r="E31" s="1">
        <f t="shared" si="0"/>
        <v>25</v>
      </c>
      <c r="F31" s="10" t="str">
        <f t="shared" si="1"/>
        <v>H3-7.5-9.5</v>
      </c>
      <c r="G31" s="14">
        <f t="shared" si="4"/>
        <v>7.5</v>
      </c>
      <c r="H31" s="14">
        <f t="shared" si="5"/>
        <v>9.5</v>
      </c>
      <c r="I31" s="4">
        <f t="shared" si="2"/>
        <v>17.8125</v>
      </c>
      <c r="J31" s="2">
        <f t="shared" si="3"/>
        <v>10617656</v>
      </c>
      <c r="K31" s="22">
        <v>1</v>
      </c>
      <c r="N31" t="str">
        <v>H3-7.5-9.5</v>
      </c>
      <c r="O31">
        <v>17.8125</v>
      </c>
      <c r="P31" s="19">
        <v>10617656</v>
      </c>
    </row>
    <row r="32" spans="5:16" x14ac:dyDescent="0.25">
      <c r="E32" s="1">
        <f t="shared" si="0"/>
        <v>26</v>
      </c>
      <c r="F32" s="10" t="str">
        <f t="shared" si="1"/>
        <v>H3-7.5-10</v>
      </c>
      <c r="G32" s="14">
        <f t="shared" si="4"/>
        <v>7.5</v>
      </c>
      <c r="H32" s="14">
        <f t="shared" si="5"/>
        <v>10</v>
      </c>
      <c r="I32" s="4">
        <f t="shared" si="2"/>
        <v>18.75</v>
      </c>
      <c r="J32" s="2">
        <f t="shared" si="3"/>
        <v>11034375</v>
      </c>
      <c r="K32" s="22">
        <v>1</v>
      </c>
      <c r="N32" t="str">
        <v>H3-7.5-10</v>
      </c>
      <c r="O32">
        <v>18.75</v>
      </c>
      <c r="P32" s="19">
        <v>11034375</v>
      </c>
    </row>
    <row r="33" spans="5:16" x14ac:dyDescent="0.25">
      <c r="E33" s="1">
        <f t="shared" si="0"/>
        <v>27</v>
      </c>
      <c r="F33" s="10" t="str">
        <f t="shared" si="1"/>
        <v>H3-7.5-10.5</v>
      </c>
      <c r="G33" s="14">
        <f t="shared" si="4"/>
        <v>7.5</v>
      </c>
      <c r="H33" s="14">
        <f t="shared" si="5"/>
        <v>10.5</v>
      </c>
      <c r="I33" s="4">
        <f t="shared" si="2"/>
        <v>19.6875</v>
      </c>
      <c r="J33" s="2">
        <f t="shared" si="3"/>
        <v>11451094</v>
      </c>
      <c r="K33" s="22">
        <v>1</v>
      </c>
      <c r="N33" t="str">
        <v>H3-7.5-10.5</v>
      </c>
      <c r="O33">
        <v>19.6875</v>
      </c>
      <c r="P33" s="19">
        <v>11451094</v>
      </c>
    </row>
    <row r="34" spans="5:16" x14ac:dyDescent="0.25">
      <c r="E34" s="1">
        <f t="shared" si="0"/>
        <v>28</v>
      </c>
      <c r="F34" s="10" t="str">
        <f t="shared" si="1"/>
        <v>H3-7.5-11</v>
      </c>
      <c r="G34" s="14">
        <f t="shared" si="4"/>
        <v>7.5</v>
      </c>
      <c r="H34" s="14">
        <f t="shared" si="5"/>
        <v>11</v>
      </c>
      <c r="I34" s="4">
        <f t="shared" si="2"/>
        <v>20.625</v>
      </c>
      <c r="J34" s="2">
        <f t="shared" si="3"/>
        <v>11867813</v>
      </c>
      <c r="K34" s="22">
        <v>1</v>
      </c>
      <c r="N34" t="str">
        <v>H3-7.5-11</v>
      </c>
      <c r="O34">
        <v>20.625</v>
      </c>
      <c r="P34" s="19">
        <v>11867813</v>
      </c>
    </row>
    <row r="35" spans="5:16" x14ac:dyDescent="0.25">
      <c r="E35" s="1">
        <f t="shared" si="0"/>
        <v>29</v>
      </c>
      <c r="F35" s="10" t="str">
        <f t="shared" si="1"/>
        <v>H3-7.5-11.5</v>
      </c>
      <c r="G35" s="14">
        <f t="shared" si="4"/>
        <v>7.5</v>
      </c>
      <c r="H35" s="14">
        <f t="shared" si="5"/>
        <v>11.5</v>
      </c>
      <c r="I35" s="4">
        <f t="shared" si="2"/>
        <v>21.5625</v>
      </c>
      <c r="J35" s="2">
        <f t="shared" si="3"/>
        <v>12284531</v>
      </c>
      <c r="K35" s="22">
        <v>1</v>
      </c>
      <c r="N35" t="str">
        <v>H3-7.5-11.5</v>
      </c>
      <c r="O35">
        <v>21.5625</v>
      </c>
      <c r="P35" s="19">
        <v>12284531</v>
      </c>
    </row>
    <row r="36" spans="5:16" x14ac:dyDescent="0.25">
      <c r="E36" s="1">
        <f t="shared" si="0"/>
        <v>30</v>
      </c>
      <c r="F36" s="10" t="str">
        <f t="shared" si="1"/>
        <v>H3-7.5-12</v>
      </c>
      <c r="G36" s="14">
        <f t="shared" si="4"/>
        <v>7.5</v>
      </c>
      <c r="H36" s="14">
        <f t="shared" si="5"/>
        <v>12</v>
      </c>
      <c r="I36" s="4">
        <f t="shared" si="2"/>
        <v>22.5</v>
      </c>
      <c r="J36" s="2">
        <f t="shared" si="3"/>
        <v>12701250</v>
      </c>
      <c r="K36" s="22">
        <v>1</v>
      </c>
      <c r="N36" t="str">
        <v>H3-7.5-12</v>
      </c>
      <c r="O36">
        <v>22.5</v>
      </c>
      <c r="P36" s="19">
        <v>12701250</v>
      </c>
    </row>
    <row r="37" spans="5:16" x14ac:dyDescent="0.25">
      <c r="E37" s="1">
        <f t="shared" si="0"/>
        <v>31</v>
      </c>
      <c r="F37" s="10" t="str">
        <f t="shared" si="1"/>
        <v>H3-7.5-12.5</v>
      </c>
      <c r="G37" s="14">
        <f t="shared" si="4"/>
        <v>7.5</v>
      </c>
      <c r="H37" s="14">
        <f t="shared" si="5"/>
        <v>12.5</v>
      </c>
      <c r="I37" s="4">
        <f t="shared" si="2"/>
        <v>23.4375</v>
      </c>
      <c r="J37" s="2">
        <f t="shared" si="3"/>
        <v>13117969</v>
      </c>
      <c r="K37" s="22">
        <v>1</v>
      </c>
      <c r="N37" t="str">
        <v>H3-7.5-12.5</v>
      </c>
      <c r="O37">
        <v>23.4375</v>
      </c>
      <c r="P37" s="19">
        <v>13117969</v>
      </c>
    </row>
    <row r="38" spans="5:16" x14ac:dyDescent="0.25">
      <c r="E38" s="1">
        <f t="shared" si="0"/>
        <v>32</v>
      </c>
      <c r="F38" s="10" t="str">
        <f t="shared" si="1"/>
        <v>H3-7.5-13</v>
      </c>
      <c r="G38" s="14">
        <f t="shared" si="4"/>
        <v>7.5</v>
      </c>
      <c r="H38" s="14">
        <f t="shared" si="5"/>
        <v>13</v>
      </c>
      <c r="I38" s="4">
        <f t="shared" si="2"/>
        <v>24.375</v>
      </c>
      <c r="J38" s="2">
        <f t="shared" si="3"/>
        <v>13534688</v>
      </c>
      <c r="K38" s="22">
        <v>1</v>
      </c>
      <c r="N38" t="str">
        <v>H3-7.5-13</v>
      </c>
      <c r="O38">
        <v>24.375</v>
      </c>
      <c r="P38" s="19">
        <v>13534688</v>
      </c>
    </row>
    <row r="39" spans="5:16" x14ac:dyDescent="0.25">
      <c r="E39" s="1">
        <f t="shared" si="0"/>
        <v>33</v>
      </c>
      <c r="F39" s="10" t="str">
        <f t="shared" si="1"/>
        <v>H3-7.5-13.5</v>
      </c>
      <c r="G39" s="14">
        <f t="shared" si="4"/>
        <v>7.5</v>
      </c>
      <c r="H39" s="14">
        <f t="shared" si="5"/>
        <v>13.5</v>
      </c>
      <c r="I39" s="4">
        <f t="shared" si="2"/>
        <v>25.3125</v>
      </c>
      <c r="J39" s="2">
        <f t="shared" si="3"/>
        <v>13951406</v>
      </c>
      <c r="K39" s="22">
        <v>1</v>
      </c>
      <c r="N39" t="str">
        <v>H3-7.5-13.5</v>
      </c>
      <c r="O39">
        <v>25.3125</v>
      </c>
      <c r="P39" s="19">
        <v>13951406</v>
      </c>
    </row>
    <row r="40" spans="5:16" x14ac:dyDescent="0.25">
      <c r="E40" s="1">
        <f t="shared" si="0"/>
        <v>34</v>
      </c>
      <c r="F40" s="10" t="str">
        <f t="shared" si="1"/>
        <v>H3-7.5-14</v>
      </c>
      <c r="G40" s="14">
        <f t="shared" si="4"/>
        <v>7.5</v>
      </c>
      <c r="H40" s="14">
        <f t="shared" si="5"/>
        <v>14</v>
      </c>
      <c r="I40" s="4">
        <f t="shared" si="2"/>
        <v>26.25</v>
      </c>
      <c r="J40" s="2">
        <f t="shared" si="3"/>
        <v>14368125</v>
      </c>
      <c r="K40" s="22">
        <v>1</v>
      </c>
      <c r="N40" t="str">
        <v>H3-7.5-14</v>
      </c>
      <c r="O40">
        <v>26.25</v>
      </c>
      <c r="P40" s="19">
        <v>14368125</v>
      </c>
    </row>
    <row r="41" spans="5:16" x14ac:dyDescent="0.25">
      <c r="E41" s="1">
        <f t="shared" si="0"/>
        <v>35</v>
      </c>
      <c r="F41" s="10" t="str">
        <f t="shared" si="1"/>
        <v>H3-7.5-14.5</v>
      </c>
      <c r="G41" s="14">
        <f t="shared" si="4"/>
        <v>7.5</v>
      </c>
      <c r="H41" s="14">
        <f t="shared" si="5"/>
        <v>14.5</v>
      </c>
      <c r="I41" s="4">
        <f t="shared" si="2"/>
        <v>27.1875</v>
      </c>
      <c r="J41" s="2">
        <f t="shared" si="3"/>
        <v>14784844</v>
      </c>
      <c r="K41" s="22">
        <v>1</v>
      </c>
      <c r="N41" t="str">
        <v>H3-7.5-14.5</v>
      </c>
      <c r="O41">
        <v>27.1875</v>
      </c>
      <c r="P41" s="19">
        <v>14784844</v>
      </c>
    </row>
    <row r="42" spans="5:16" x14ac:dyDescent="0.25">
      <c r="E42" s="1">
        <f t="shared" si="0"/>
        <v>36</v>
      </c>
      <c r="F42" s="10" t="str">
        <f t="shared" si="1"/>
        <v>H3-7.5-15</v>
      </c>
      <c r="G42" s="14">
        <f t="shared" si="4"/>
        <v>7.5</v>
      </c>
      <c r="H42" s="14">
        <f t="shared" si="5"/>
        <v>15</v>
      </c>
      <c r="I42" s="4">
        <f t="shared" si="2"/>
        <v>28.125</v>
      </c>
      <c r="J42" s="2">
        <f t="shared" si="3"/>
        <v>15201563</v>
      </c>
      <c r="K42" s="22">
        <v>1</v>
      </c>
      <c r="N42" t="str">
        <v>H3-7.5-15</v>
      </c>
      <c r="O42">
        <v>28.125</v>
      </c>
      <c r="P42" s="19">
        <v>15201563</v>
      </c>
    </row>
    <row r="43" spans="5:16" x14ac:dyDescent="0.25">
      <c r="E43" s="1">
        <f t="shared" si="0"/>
        <v>37</v>
      </c>
      <c r="F43" s="10" t="str">
        <f t="shared" si="1"/>
        <v>H3-7.5-15.5</v>
      </c>
      <c r="G43" s="14">
        <f t="shared" si="4"/>
        <v>7.5</v>
      </c>
      <c r="H43" s="14">
        <f t="shared" si="5"/>
        <v>15.5</v>
      </c>
      <c r="I43" s="4">
        <f t="shared" si="2"/>
        <v>29.0625</v>
      </c>
      <c r="J43" s="2">
        <f t="shared" si="3"/>
        <v>15618281</v>
      </c>
      <c r="K43" s="22">
        <v>1</v>
      </c>
      <c r="N43" t="str">
        <v>H3-7.5-15.5</v>
      </c>
      <c r="O43">
        <v>29.0625</v>
      </c>
      <c r="P43" s="19">
        <v>15618281</v>
      </c>
    </row>
    <row r="44" spans="5:16" x14ac:dyDescent="0.25">
      <c r="E44" s="1">
        <f t="shared" si="0"/>
        <v>38</v>
      </c>
      <c r="F44" s="10" t="str">
        <f t="shared" si="1"/>
        <v>H3-7.5-16</v>
      </c>
      <c r="G44" s="14">
        <f t="shared" si="4"/>
        <v>7.5</v>
      </c>
      <c r="H44" s="14">
        <f t="shared" si="5"/>
        <v>16</v>
      </c>
      <c r="I44" s="4">
        <f t="shared" si="2"/>
        <v>30</v>
      </c>
      <c r="J44" s="2">
        <f t="shared" si="3"/>
        <v>16035000</v>
      </c>
      <c r="K44" s="22">
        <v>1</v>
      </c>
      <c r="N44" t="str">
        <v>H3-7.5-16</v>
      </c>
      <c r="O44">
        <v>30</v>
      </c>
      <c r="P44" s="19">
        <v>16035000</v>
      </c>
    </row>
    <row r="45" spans="5:16" x14ac:dyDescent="0.25">
      <c r="E45" s="1">
        <f t="shared" si="0"/>
        <v>39</v>
      </c>
      <c r="F45" s="10" t="str">
        <f t="shared" si="1"/>
        <v>H3-8-7</v>
      </c>
      <c r="G45" s="14">
        <f t="shared" si="4"/>
        <v>8</v>
      </c>
      <c r="H45" s="14">
        <f t="shared" si="5"/>
        <v>7</v>
      </c>
      <c r="I45" s="4">
        <f t="shared" si="2"/>
        <v>14</v>
      </c>
      <c r="J45" s="2">
        <f t="shared" si="3"/>
        <v>8923000</v>
      </c>
      <c r="K45" s="22">
        <v>1</v>
      </c>
      <c r="N45" t="str">
        <v>H3-8-7</v>
      </c>
      <c r="O45">
        <v>14</v>
      </c>
      <c r="P45" s="19">
        <v>8923000</v>
      </c>
    </row>
    <row r="46" spans="5:16" x14ac:dyDescent="0.25">
      <c r="E46" s="1">
        <f t="shared" si="0"/>
        <v>40</v>
      </c>
      <c r="F46" s="10" t="str">
        <f t="shared" si="1"/>
        <v>H3-8-7.5</v>
      </c>
      <c r="G46" s="14">
        <f t="shared" si="4"/>
        <v>8</v>
      </c>
      <c r="H46" s="14">
        <f t="shared" si="5"/>
        <v>7.5</v>
      </c>
      <c r="I46" s="4">
        <f t="shared" si="2"/>
        <v>15</v>
      </c>
      <c r="J46" s="2">
        <f t="shared" si="3"/>
        <v>9367500</v>
      </c>
      <c r="K46" s="22">
        <v>1</v>
      </c>
      <c r="N46" t="str">
        <v>H3-8-7.5</v>
      </c>
      <c r="O46">
        <v>15</v>
      </c>
      <c r="P46" s="19">
        <v>9367500</v>
      </c>
    </row>
    <row r="47" spans="5:16" x14ac:dyDescent="0.25">
      <c r="E47" s="1">
        <f t="shared" si="0"/>
        <v>41</v>
      </c>
      <c r="F47" s="10" t="str">
        <f t="shared" si="1"/>
        <v>H3-8-8</v>
      </c>
      <c r="G47" s="14">
        <f t="shared" si="4"/>
        <v>8</v>
      </c>
      <c r="H47" s="14">
        <f t="shared" si="5"/>
        <v>8</v>
      </c>
      <c r="I47" s="4">
        <f t="shared" si="2"/>
        <v>16</v>
      </c>
      <c r="J47" s="2">
        <f t="shared" si="3"/>
        <v>9812000</v>
      </c>
      <c r="K47" s="22">
        <v>1</v>
      </c>
      <c r="N47" t="str">
        <v>H3-8-8</v>
      </c>
      <c r="O47">
        <v>16</v>
      </c>
      <c r="P47" s="19">
        <v>9812000</v>
      </c>
    </row>
    <row r="48" spans="5:16" x14ac:dyDescent="0.25">
      <c r="E48" s="1">
        <f t="shared" si="0"/>
        <v>42</v>
      </c>
      <c r="F48" s="10" t="str">
        <f t="shared" si="1"/>
        <v>H3-8-8.5</v>
      </c>
      <c r="G48" s="14">
        <f t="shared" si="4"/>
        <v>8</v>
      </c>
      <c r="H48" s="14">
        <f t="shared" si="5"/>
        <v>8.5</v>
      </c>
      <c r="I48" s="4">
        <f t="shared" si="2"/>
        <v>17</v>
      </c>
      <c r="J48" s="2">
        <f t="shared" si="3"/>
        <v>10256500</v>
      </c>
      <c r="K48" s="22">
        <v>1</v>
      </c>
      <c r="N48" t="str">
        <v>H3-8-8.5</v>
      </c>
      <c r="O48">
        <v>17</v>
      </c>
      <c r="P48" s="19">
        <v>10256500</v>
      </c>
    </row>
    <row r="49" spans="5:16" x14ac:dyDescent="0.25">
      <c r="E49" s="1">
        <f t="shared" si="0"/>
        <v>43</v>
      </c>
      <c r="F49" s="10" t="str">
        <f t="shared" si="1"/>
        <v>H3-8-9</v>
      </c>
      <c r="G49" s="14">
        <f t="shared" si="4"/>
        <v>8</v>
      </c>
      <c r="H49" s="14">
        <f t="shared" si="5"/>
        <v>9</v>
      </c>
      <c r="I49" s="4">
        <f t="shared" si="2"/>
        <v>18</v>
      </c>
      <c r="J49" s="2">
        <f t="shared" si="3"/>
        <v>10701000</v>
      </c>
      <c r="K49" s="22">
        <v>1</v>
      </c>
      <c r="N49" t="str">
        <v>H3-8-9</v>
      </c>
      <c r="O49">
        <v>18</v>
      </c>
      <c r="P49" s="19">
        <v>10701000</v>
      </c>
    </row>
    <row r="50" spans="5:16" x14ac:dyDescent="0.25">
      <c r="E50" s="1">
        <f t="shared" si="0"/>
        <v>44</v>
      </c>
      <c r="F50" s="10" t="str">
        <f t="shared" si="1"/>
        <v>H3-8-9.5</v>
      </c>
      <c r="G50" s="14">
        <f t="shared" si="4"/>
        <v>8</v>
      </c>
      <c r="H50" s="14">
        <f t="shared" si="5"/>
        <v>9.5</v>
      </c>
      <c r="I50" s="4">
        <f t="shared" si="2"/>
        <v>19</v>
      </c>
      <c r="J50" s="2">
        <f t="shared" si="3"/>
        <v>11145500</v>
      </c>
      <c r="K50" s="22">
        <v>1</v>
      </c>
      <c r="N50" t="str">
        <v>H3-8-9.5</v>
      </c>
      <c r="O50">
        <v>19</v>
      </c>
      <c r="P50" s="19">
        <v>11145500</v>
      </c>
    </row>
    <row r="51" spans="5:16" x14ac:dyDescent="0.25">
      <c r="E51" s="1">
        <f t="shared" si="0"/>
        <v>45</v>
      </c>
      <c r="F51" s="10" t="str">
        <f t="shared" si="1"/>
        <v>H3-8-10</v>
      </c>
      <c r="G51" s="14">
        <f t="shared" si="4"/>
        <v>8</v>
      </c>
      <c r="H51" s="14">
        <f t="shared" si="5"/>
        <v>10</v>
      </c>
      <c r="I51" s="4">
        <f t="shared" si="2"/>
        <v>20</v>
      </c>
      <c r="J51" s="2">
        <f t="shared" si="3"/>
        <v>11590000</v>
      </c>
      <c r="K51" s="22">
        <v>1</v>
      </c>
      <c r="N51" t="str">
        <v>H3-8-10</v>
      </c>
      <c r="O51">
        <v>20</v>
      </c>
      <c r="P51" s="19">
        <v>11590000</v>
      </c>
    </row>
    <row r="52" spans="5:16" x14ac:dyDescent="0.25">
      <c r="E52" s="1">
        <f t="shared" si="0"/>
        <v>46</v>
      </c>
      <c r="F52" s="10" t="str">
        <f t="shared" si="1"/>
        <v>H3-8-10.5</v>
      </c>
      <c r="G52" s="14">
        <f t="shared" si="4"/>
        <v>8</v>
      </c>
      <c r="H52" s="14">
        <f t="shared" si="5"/>
        <v>10.5</v>
      </c>
      <c r="I52" s="4">
        <f t="shared" si="2"/>
        <v>21</v>
      </c>
      <c r="J52" s="2">
        <f t="shared" si="3"/>
        <v>12034500</v>
      </c>
      <c r="K52" s="22">
        <v>1</v>
      </c>
      <c r="N52" t="str">
        <v>H3-8-10.5</v>
      </c>
      <c r="O52">
        <v>21</v>
      </c>
      <c r="P52" s="19">
        <v>12034500</v>
      </c>
    </row>
    <row r="53" spans="5:16" x14ac:dyDescent="0.25">
      <c r="E53" s="1">
        <f t="shared" si="0"/>
        <v>47</v>
      </c>
      <c r="F53" s="10" t="str">
        <f t="shared" si="1"/>
        <v>H3-8-11</v>
      </c>
      <c r="G53" s="14">
        <f t="shared" si="4"/>
        <v>8</v>
      </c>
      <c r="H53" s="14">
        <f t="shared" si="5"/>
        <v>11</v>
      </c>
      <c r="I53" s="4">
        <f t="shared" si="2"/>
        <v>22</v>
      </c>
      <c r="J53" s="2">
        <f t="shared" si="3"/>
        <v>12479000</v>
      </c>
      <c r="K53" s="22">
        <v>1</v>
      </c>
      <c r="N53" t="str">
        <v>H3-8-11</v>
      </c>
      <c r="O53">
        <v>22</v>
      </c>
      <c r="P53" s="19">
        <v>12479000</v>
      </c>
    </row>
    <row r="54" spans="5:16" x14ac:dyDescent="0.25">
      <c r="E54" s="1">
        <f t="shared" si="0"/>
        <v>48</v>
      </c>
      <c r="F54" s="10" t="str">
        <f t="shared" si="1"/>
        <v>H3-8-11.5</v>
      </c>
      <c r="G54" s="14">
        <f t="shared" si="4"/>
        <v>8</v>
      </c>
      <c r="H54" s="14">
        <f t="shared" si="5"/>
        <v>11.5</v>
      </c>
      <c r="I54" s="4">
        <f t="shared" si="2"/>
        <v>23</v>
      </c>
      <c r="J54" s="2">
        <f t="shared" si="3"/>
        <v>12923500</v>
      </c>
      <c r="K54" s="22">
        <v>1</v>
      </c>
      <c r="N54" t="str">
        <v>H3-8-11.5</v>
      </c>
      <c r="O54">
        <v>23</v>
      </c>
      <c r="P54" s="19">
        <v>12923500</v>
      </c>
    </row>
    <row r="55" spans="5:16" x14ac:dyDescent="0.25">
      <c r="E55" s="1">
        <f t="shared" si="0"/>
        <v>49</v>
      </c>
      <c r="F55" s="10" t="str">
        <f t="shared" si="1"/>
        <v>H3-8-12</v>
      </c>
      <c r="G55" s="14">
        <f t="shared" si="4"/>
        <v>8</v>
      </c>
      <c r="H55" s="14">
        <f t="shared" si="5"/>
        <v>12</v>
      </c>
      <c r="I55" s="4">
        <f t="shared" si="2"/>
        <v>24</v>
      </c>
      <c r="J55" s="2">
        <f t="shared" si="3"/>
        <v>13368000</v>
      </c>
      <c r="K55" s="22">
        <v>1</v>
      </c>
      <c r="N55" t="str">
        <v>H3-8-12</v>
      </c>
      <c r="O55">
        <v>24</v>
      </c>
      <c r="P55" s="19">
        <v>13368000</v>
      </c>
    </row>
    <row r="56" spans="5:16" x14ac:dyDescent="0.25">
      <c r="E56" s="1">
        <f t="shared" si="0"/>
        <v>50</v>
      </c>
      <c r="F56" s="10" t="str">
        <f t="shared" si="1"/>
        <v>H3-8-12.5</v>
      </c>
      <c r="G56" s="14">
        <f t="shared" si="4"/>
        <v>8</v>
      </c>
      <c r="H56" s="14">
        <f t="shared" si="5"/>
        <v>12.5</v>
      </c>
      <c r="I56" s="4">
        <f t="shared" si="2"/>
        <v>25</v>
      </c>
      <c r="J56" s="2">
        <f t="shared" si="3"/>
        <v>13812500</v>
      </c>
      <c r="K56" s="22">
        <v>1</v>
      </c>
      <c r="N56" t="str">
        <v>H3-8-12.5</v>
      </c>
      <c r="O56">
        <v>25</v>
      </c>
      <c r="P56" s="19">
        <v>13812500</v>
      </c>
    </row>
    <row r="57" spans="5:16" x14ac:dyDescent="0.25">
      <c r="E57" s="1">
        <f t="shared" si="0"/>
        <v>51</v>
      </c>
      <c r="F57" s="10" t="str">
        <f t="shared" si="1"/>
        <v>H3-8-13</v>
      </c>
      <c r="G57" s="14">
        <f t="shared" si="4"/>
        <v>8</v>
      </c>
      <c r="H57" s="14">
        <f t="shared" si="5"/>
        <v>13</v>
      </c>
      <c r="I57" s="4">
        <f t="shared" si="2"/>
        <v>26</v>
      </c>
      <c r="J57" s="2">
        <f t="shared" si="3"/>
        <v>14257000</v>
      </c>
      <c r="K57" s="22">
        <v>1</v>
      </c>
      <c r="N57" t="str">
        <v>H3-8-13</v>
      </c>
      <c r="O57">
        <v>26</v>
      </c>
      <c r="P57" s="19">
        <v>14257000</v>
      </c>
    </row>
    <row r="58" spans="5:16" x14ac:dyDescent="0.25">
      <c r="E58" s="1">
        <f t="shared" si="0"/>
        <v>52</v>
      </c>
      <c r="F58" s="10" t="str">
        <f t="shared" si="1"/>
        <v>H3-8-13.5</v>
      </c>
      <c r="G58" s="14">
        <f t="shared" si="4"/>
        <v>8</v>
      </c>
      <c r="H58" s="14">
        <f t="shared" si="5"/>
        <v>13.5</v>
      </c>
      <c r="I58" s="4">
        <f t="shared" si="2"/>
        <v>27</v>
      </c>
      <c r="J58" s="2">
        <f t="shared" si="3"/>
        <v>14701500</v>
      </c>
      <c r="K58" s="22">
        <v>1</v>
      </c>
      <c r="N58" t="str">
        <v>H3-8-13.5</v>
      </c>
      <c r="O58">
        <v>27</v>
      </c>
      <c r="P58" s="19">
        <v>14701500</v>
      </c>
    </row>
    <row r="59" spans="5:16" x14ac:dyDescent="0.25">
      <c r="E59" s="1">
        <f t="shared" si="0"/>
        <v>53</v>
      </c>
      <c r="F59" s="10" t="str">
        <f t="shared" si="1"/>
        <v>H3-8-14</v>
      </c>
      <c r="G59" s="14">
        <f t="shared" si="4"/>
        <v>8</v>
      </c>
      <c r="H59" s="14">
        <f t="shared" si="5"/>
        <v>14</v>
      </c>
      <c r="I59" s="4">
        <f t="shared" si="2"/>
        <v>28</v>
      </c>
      <c r="J59" s="2">
        <f t="shared" si="3"/>
        <v>15146000</v>
      </c>
      <c r="K59" s="22">
        <v>1</v>
      </c>
      <c r="N59" t="str">
        <v>H3-8-14</v>
      </c>
      <c r="O59">
        <v>28</v>
      </c>
      <c r="P59" s="19">
        <v>15146000</v>
      </c>
    </row>
    <row r="60" spans="5:16" x14ac:dyDescent="0.25">
      <c r="E60" s="1">
        <f t="shared" si="0"/>
        <v>54</v>
      </c>
      <c r="F60" s="10" t="str">
        <f t="shared" si="1"/>
        <v>H3-8-14.5</v>
      </c>
      <c r="G60" s="14">
        <f t="shared" si="4"/>
        <v>8</v>
      </c>
      <c r="H60" s="14">
        <f t="shared" si="5"/>
        <v>14.5</v>
      </c>
      <c r="I60" s="4">
        <f t="shared" si="2"/>
        <v>29</v>
      </c>
      <c r="J60" s="2">
        <f t="shared" si="3"/>
        <v>15590500</v>
      </c>
      <c r="K60" s="22">
        <v>1</v>
      </c>
      <c r="N60" t="str">
        <v>H3-8-14.5</v>
      </c>
      <c r="O60">
        <v>29</v>
      </c>
      <c r="P60" s="19">
        <v>15590500</v>
      </c>
    </row>
    <row r="61" spans="5:16" x14ac:dyDescent="0.25">
      <c r="E61" s="1">
        <f t="shared" si="0"/>
        <v>55</v>
      </c>
      <c r="F61" s="10" t="str">
        <f t="shared" si="1"/>
        <v>H3-8-15</v>
      </c>
      <c r="G61" s="14">
        <f t="shared" si="4"/>
        <v>8</v>
      </c>
      <c r="H61" s="14">
        <f t="shared" si="5"/>
        <v>15</v>
      </c>
      <c r="I61" s="4">
        <f t="shared" si="2"/>
        <v>30</v>
      </c>
      <c r="J61" s="2">
        <f t="shared" si="3"/>
        <v>16035000</v>
      </c>
      <c r="K61" s="22">
        <v>1</v>
      </c>
      <c r="N61" t="str">
        <v>H3-8-15</v>
      </c>
      <c r="O61">
        <v>30</v>
      </c>
      <c r="P61" s="19">
        <v>16035000</v>
      </c>
    </row>
    <row r="62" spans="5:16" x14ac:dyDescent="0.25">
      <c r="E62" s="1">
        <f t="shared" si="0"/>
        <v>56</v>
      </c>
      <c r="F62" s="10" t="str">
        <f t="shared" si="1"/>
        <v>H3-8-15.5</v>
      </c>
      <c r="G62" s="14">
        <f t="shared" si="4"/>
        <v>8</v>
      </c>
      <c r="H62" s="14">
        <f t="shared" si="5"/>
        <v>15.5</v>
      </c>
      <c r="I62" s="4">
        <f t="shared" si="2"/>
        <v>31</v>
      </c>
      <c r="J62" s="2">
        <f t="shared" si="3"/>
        <v>16479500</v>
      </c>
      <c r="K62" s="22">
        <v>1</v>
      </c>
      <c r="N62" t="str">
        <v>H3-8-15.5</v>
      </c>
      <c r="O62">
        <v>31</v>
      </c>
      <c r="P62" s="19">
        <v>16479500</v>
      </c>
    </row>
    <row r="63" spans="5:16" x14ac:dyDescent="0.25">
      <c r="E63" s="1">
        <f t="shared" si="0"/>
        <v>57</v>
      </c>
      <c r="F63" s="10" t="str">
        <f t="shared" si="1"/>
        <v>H3-8-16</v>
      </c>
      <c r="G63" s="14">
        <f t="shared" si="4"/>
        <v>8</v>
      </c>
      <c r="H63" s="14">
        <f t="shared" si="5"/>
        <v>16</v>
      </c>
      <c r="I63" s="4">
        <f t="shared" si="2"/>
        <v>32</v>
      </c>
      <c r="J63" s="2">
        <f t="shared" si="3"/>
        <v>16924000</v>
      </c>
      <c r="K63" s="22">
        <v>1</v>
      </c>
      <c r="N63" t="str">
        <v>H3-8-16</v>
      </c>
      <c r="O63">
        <v>32</v>
      </c>
      <c r="P63" s="19">
        <v>16924000</v>
      </c>
    </row>
    <row r="64" spans="5:16" x14ac:dyDescent="0.25">
      <c r="E64" s="1">
        <f t="shared" si="0"/>
        <v>58</v>
      </c>
      <c r="F64" s="10" t="str">
        <f t="shared" si="1"/>
        <v>H3-8.5-7</v>
      </c>
      <c r="G64" s="14">
        <f t="shared" si="4"/>
        <v>8.5</v>
      </c>
      <c r="H64" s="14">
        <f t="shared" si="5"/>
        <v>7</v>
      </c>
      <c r="I64" s="4">
        <f t="shared" si="2"/>
        <v>14.875</v>
      </c>
      <c r="J64" s="2">
        <f t="shared" si="3"/>
        <v>9311938</v>
      </c>
      <c r="K64" s="22">
        <v>1</v>
      </c>
      <c r="N64" t="str">
        <v>H3-8.5-7</v>
      </c>
      <c r="O64">
        <v>14.875</v>
      </c>
      <c r="P64" s="19">
        <v>9311938</v>
      </c>
    </row>
    <row r="65" spans="5:16" x14ac:dyDescent="0.25">
      <c r="E65" s="1">
        <f t="shared" si="0"/>
        <v>59</v>
      </c>
      <c r="F65" s="10" t="str">
        <f t="shared" si="1"/>
        <v>H3-8.5-7.5</v>
      </c>
      <c r="G65" s="14">
        <f t="shared" si="4"/>
        <v>8.5</v>
      </c>
      <c r="H65" s="14">
        <f t="shared" si="5"/>
        <v>7.5</v>
      </c>
      <c r="I65" s="4">
        <f t="shared" si="2"/>
        <v>15.9375</v>
      </c>
      <c r="J65" s="2">
        <f t="shared" si="3"/>
        <v>9784219</v>
      </c>
      <c r="K65" s="22">
        <v>1</v>
      </c>
      <c r="N65" t="str">
        <v>H3-8.5-7.5</v>
      </c>
      <c r="O65">
        <v>15.9375</v>
      </c>
      <c r="P65" s="19">
        <v>9784219</v>
      </c>
    </row>
    <row r="66" spans="5:16" x14ac:dyDescent="0.25">
      <c r="E66" s="1">
        <f t="shared" si="0"/>
        <v>60</v>
      </c>
      <c r="F66" s="10" t="str">
        <f t="shared" si="1"/>
        <v>H3-8.5-8</v>
      </c>
      <c r="G66" s="14">
        <f t="shared" si="4"/>
        <v>8.5</v>
      </c>
      <c r="H66" s="14">
        <f t="shared" si="5"/>
        <v>8</v>
      </c>
      <c r="I66" s="4">
        <f t="shared" si="2"/>
        <v>17</v>
      </c>
      <c r="J66" s="2">
        <f t="shared" si="3"/>
        <v>10256500</v>
      </c>
      <c r="K66" s="22">
        <v>1</v>
      </c>
      <c r="N66" t="str">
        <v>H3-8.5-8</v>
      </c>
      <c r="O66">
        <v>17</v>
      </c>
      <c r="P66" s="19">
        <v>10256500</v>
      </c>
    </row>
    <row r="67" spans="5:16" x14ac:dyDescent="0.25">
      <c r="E67" s="1">
        <f t="shared" si="0"/>
        <v>61</v>
      </c>
      <c r="F67" s="10" t="str">
        <f t="shared" si="1"/>
        <v>H3-8.5-8.5</v>
      </c>
      <c r="G67" s="14">
        <f t="shared" si="4"/>
        <v>8.5</v>
      </c>
      <c r="H67" s="14">
        <f t="shared" si="5"/>
        <v>8.5</v>
      </c>
      <c r="I67" s="4">
        <f t="shared" si="2"/>
        <v>18.0625</v>
      </c>
      <c r="J67" s="2">
        <f t="shared" si="3"/>
        <v>10728781</v>
      </c>
      <c r="K67" s="22">
        <v>1</v>
      </c>
      <c r="N67" t="str">
        <v>H3-8.5-8.5</v>
      </c>
      <c r="O67">
        <v>18.0625</v>
      </c>
      <c r="P67" s="19">
        <v>10728781</v>
      </c>
    </row>
    <row r="68" spans="5:16" x14ac:dyDescent="0.25">
      <c r="E68" s="1">
        <f t="shared" si="0"/>
        <v>62</v>
      </c>
      <c r="F68" s="10" t="str">
        <f t="shared" si="1"/>
        <v>H3-8.5-9</v>
      </c>
      <c r="G68" s="14">
        <f t="shared" si="4"/>
        <v>8.5</v>
      </c>
      <c r="H68" s="14">
        <f t="shared" si="5"/>
        <v>9</v>
      </c>
      <c r="I68" s="4">
        <f t="shared" si="2"/>
        <v>19.125</v>
      </c>
      <c r="J68" s="2">
        <f t="shared" si="3"/>
        <v>11201063</v>
      </c>
      <c r="K68" s="22">
        <v>1</v>
      </c>
      <c r="N68" t="str">
        <v>H3-8.5-9</v>
      </c>
      <c r="O68">
        <v>19.125</v>
      </c>
      <c r="P68" s="19">
        <v>11201063</v>
      </c>
    </row>
    <row r="69" spans="5:16" x14ac:dyDescent="0.25">
      <c r="E69" s="1">
        <f t="shared" si="0"/>
        <v>63</v>
      </c>
      <c r="F69" s="10" t="str">
        <f t="shared" si="1"/>
        <v>H3-8.5-9.5</v>
      </c>
      <c r="G69" s="14">
        <f t="shared" si="4"/>
        <v>8.5</v>
      </c>
      <c r="H69" s="14">
        <f t="shared" si="5"/>
        <v>9.5</v>
      </c>
      <c r="I69" s="4">
        <f t="shared" si="2"/>
        <v>20.1875</v>
      </c>
      <c r="J69" s="2">
        <f t="shared" si="3"/>
        <v>11673344</v>
      </c>
      <c r="K69" s="22">
        <v>1</v>
      </c>
      <c r="N69" t="str">
        <v>H3-8.5-9.5</v>
      </c>
      <c r="O69">
        <v>20.1875</v>
      </c>
      <c r="P69" s="19">
        <v>11673344</v>
      </c>
    </row>
    <row r="70" spans="5:16" x14ac:dyDescent="0.25">
      <c r="E70" s="1">
        <f t="shared" si="0"/>
        <v>64</v>
      </c>
      <c r="F70" s="10" t="str">
        <f t="shared" si="1"/>
        <v>H3-8.5-10</v>
      </c>
      <c r="G70" s="14">
        <f t="shared" si="4"/>
        <v>8.5</v>
      </c>
      <c r="H70" s="14">
        <f t="shared" si="5"/>
        <v>10</v>
      </c>
      <c r="I70" s="4">
        <f t="shared" si="2"/>
        <v>21.25</v>
      </c>
      <c r="J70" s="2">
        <f t="shared" si="3"/>
        <v>12145625</v>
      </c>
      <c r="K70" s="22">
        <v>1</v>
      </c>
      <c r="N70" t="str">
        <v>H3-8.5-10</v>
      </c>
      <c r="O70">
        <v>21.25</v>
      </c>
      <c r="P70" s="19">
        <v>12145625</v>
      </c>
    </row>
    <row r="71" spans="5:16" x14ac:dyDescent="0.25">
      <c r="E71" s="1">
        <f t="shared" ref="E71:E134" si="6">ROW()-6</f>
        <v>65</v>
      </c>
      <c r="F71" s="10" t="str">
        <f t="shared" ref="F71:F134" si="7">$C$4&amp;"-"&amp;G71&amp;"-"&amp;H71</f>
        <v>H3-8.5-10.5</v>
      </c>
      <c r="G71" s="14">
        <f t="shared" si="4"/>
        <v>8.5</v>
      </c>
      <c r="H71" s="14">
        <f t="shared" si="5"/>
        <v>10.5</v>
      </c>
      <c r="I71" s="4">
        <f t="shared" ref="I71:I134" si="8">SUM((G71*H71)/4)</f>
        <v>22.3125</v>
      </c>
      <c r="J71" s="2">
        <f t="shared" ref="J71:J134" si="9">ROUND(SUM(I71*$C$6,$C$5),0)</f>
        <v>12617906</v>
      </c>
      <c r="K71" s="22">
        <v>1</v>
      </c>
      <c r="N71" t="str">
        <v>H3-8.5-10.5</v>
      </c>
      <c r="O71">
        <v>22.3125</v>
      </c>
      <c r="P71" s="19">
        <v>12617906</v>
      </c>
    </row>
    <row r="72" spans="5:16" x14ac:dyDescent="0.25">
      <c r="E72" s="1">
        <f t="shared" si="6"/>
        <v>66</v>
      </c>
      <c r="F72" s="10" t="str">
        <f t="shared" si="7"/>
        <v>H3-8.5-11</v>
      </c>
      <c r="G72" s="14">
        <f t="shared" ref="G72:G135" si="10">$G$3+ROUNDDOWN($E71/($I$4+1),0)*0.5</f>
        <v>8.5</v>
      </c>
      <c r="H72" s="14">
        <f t="shared" ref="H72:H135" si="11">IF(MOD(E72-1,$I$4+1)=0,$H$3,H71+0.5)</f>
        <v>11</v>
      </c>
      <c r="I72" s="4">
        <f t="shared" si="8"/>
        <v>23.375</v>
      </c>
      <c r="J72" s="2">
        <f t="shared" si="9"/>
        <v>13090188</v>
      </c>
      <c r="K72" s="22">
        <v>1</v>
      </c>
      <c r="N72" t="str">
        <v>H3-8.5-11</v>
      </c>
      <c r="O72">
        <v>23.375</v>
      </c>
      <c r="P72" s="19">
        <v>13090188</v>
      </c>
    </row>
    <row r="73" spans="5:16" x14ac:dyDescent="0.25">
      <c r="E73" s="1">
        <f t="shared" si="6"/>
        <v>67</v>
      </c>
      <c r="F73" s="10" t="str">
        <f t="shared" si="7"/>
        <v>H3-8.5-11.5</v>
      </c>
      <c r="G73" s="14">
        <f t="shared" si="10"/>
        <v>8.5</v>
      </c>
      <c r="H73" s="14">
        <f t="shared" si="11"/>
        <v>11.5</v>
      </c>
      <c r="I73" s="4">
        <f t="shared" si="8"/>
        <v>24.4375</v>
      </c>
      <c r="J73" s="2">
        <f t="shared" si="9"/>
        <v>13562469</v>
      </c>
      <c r="K73" s="22">
        <v>1</v>
      </c>
      <c r="N73" t="str">
        <v>H3-8.5-11.5</v>
      </c>
      <c r="O73">
        <v>24.4375</v>
      </c>
      <c r="P73" s="19">
        <v>13562469</v>
      </c>
    </row>
    <row r="74" spans="5:16" x14ac:dyDescent="0.25">
      <c r="E74" s="1">
        <f t="shared" si="6"/>
        <v>68</v>
      </c>
      <c r="F74" s="10" t="str">
        <f t="shared" si="7"/>
        <v>H3-8.5-12</v>
      </c>
      <c r="G74" s="14">
        <f t="shared" si="10"/>
        <v>8.5</v>
      </c>
      <c r="H74" s="14">
        <f t="shared" si="11"/>
        <v>12</v>
      </c>
      <c r="I74" s="4">
        <f t="shared" si="8"/>
        <v>25.5</v>
      </c>
      <c r="J74" s="2">
        <f t="shared" si="9"/>
        <v>14034750</v>
      </c>
      <c r="K74" s="22">
        <v>1</v>
      </c>
      <c r="N74" t="str">
        <v>H3-8.5-12</v>
      </c>
      <c r="O74">
        <v>25.5</v>
      </c>
      <c r="P74" s="19">
        <v>14034750</v>
      </c>
    </row>
    <row r="75" spans="5:16" x14ac:dyDescent="0.25">
      <c r="E75" s="1">
        <f t="shared" si="6"/>
        <v>69</v>
      </c>
      <c r="F75" s="10" t="str">
        <f t="shared" si="7"/>
        <v>H3-8.5-12.5</v>
      </c>
      <c r="G75" s="14">
        <f t="shared" si="10"/>
        <v>8.5</v>
      </c>
      <c r="H75" s="14">
        <f t="shared" si="11"/>
        <v>12.5</v>
      </c>
      <c r="I75" s="4">
        <f t="shared" si="8"/>
        <v>26.5625</v>
      </c>
      <c r="J75" s="2">
        <f t="shared" si="9"/>
        <v>14507031</v>
      </c>
      <c r="K75" s="22">
        <v>1</v>
      </c>
      <c r="N75" t="str">
        <v>H3-8.5-12.5</v>
      </c>
      <c r="O75">
        <v>26.5625</v>
      </c>
      <c r="P75" s="19">
        <v>14507031</v>
      </c>
    </row>
    <row r="76" spans="5:16" x14ac:dyDescent="0.25">
      <c r="E76" s="1">
        <f t="shared" si="6"/>
        <v>70</v>
      </c>
      <c r="F76" s="10" t="str">
        <f t="shared" si="7"/>
        <v>H3-8.5-13</v>
      </c>
      <c r="G76" s="14">
        <f t="shared" si="10"/>
        <v>8.5</v>
      </c>
      <c r="H76" s="14">
        <f t="shared" si="11"/>
        <v>13</v>
      </c>
      <c r="I76" s="4">
        <f t="shared" si="8"/>
        <v>27.625</v>
      </c>
      <c r="J76" s="2">
        <f t="shared" si="9"/>
        <v>14979313</v>
      </c>
      <c r="K76" s="22">
        <v>1</v>
      </c>
      <c r="N76" t="str">
        <v>H3-8.5-13</v>
      </c>
      <c r="O76">
        <v>27.625</v>
      </c>
      <c r="P76" s="19">
        <v>14979313</v>
      </c>
    </row>
    <row r="77" spans="5:16" x14ac:dyDescent="0.25">
      <c r="E77" s="1">
        <f t="shared" si="6"/>
        <v>71</v>
      </c>
      <c r="F77" s="10" t="str">
        <f t="shared" si="7"/>
        <v>H3-8.5-13.5</v>
      </c>
      <c r="G77" s="14">
        <f t="shared" si="10"/>
        <v>8.5</v>
      </c>
      <c r="H77" s="14">
        <f t="shared" si="11"/>
        <v>13.5</v>
      </c>
      <c r="I77" s="4">
        <f t="shared" si="8"/>
        <v>28.6875</v>
      </c>
      <c r="J77" s="2">
        <f t="shared" si="9"/>
        <v>15451594</v>
      </c>
      <c r="K77" s="22">
        <v>1</v>
      </c>
      <c r="N77" t="str">
        <v>H3-8.5-13.5</v>
      </c>
      <c r="O77">
        <v>28.6875</v>
      </c>
      <c r="P77" s="19">
        <v>15451594</v>
      </c>
    </row>
    <row r="78" spans="5:16" x14ac:dyDescent="0.25">
      <c r="E78" s="1">
        <f t="shared" si="6"/>
        <v>72</v>
      </c>
      <c r="F78" s="10" t="str">
        <f t="shared" si="7"/>
        <v>H3-8.5-14</v>
      </c>
      <c r="G78" s="14">
        <f t="shared" si="10"/>
        <v>8.5</v>
      </c>
      <c r="H78" s="14">
        <f t="shared" si="11"/>
        <v>14</v>
      </c>
      <c r="I78" s="4">
        <f t="shared" si="8"/>
        <v>29.75</v>
      </c>
      <c r="J78" s="2">
        <f t="shared" si="9"/>
        <v>15923875</v>
      </c>
      <c r="K78" s="22">
        <v>1</v>
      </c>
      <c r="N78" t="str">
        <v>H3-8.5-14</v>
      </c>
      <c r="O78">
        <v>29.75</v>
      </c>
      <c r="P78" s="19">
        <v>15923875</v>
      </c>
    </row>
    <row r="79" spans="5:16" x14ac:dyDescent="0.25">
      <c r="E79" s="1">
        <f t="shared" si="6"/>
        <v>73</v>
      </c>
      <c r="F79" s="10" t="str">
        <f t="shared" si="7"/>
        <v>H3-8.5-14.5</v>
      </c>
      <c r="G79" s="14">
        <f t="shared" si="10"/>
        <v>8.5</v>
      </c>
      <c r="H79" s="14">
        <f t="shared" si="11"/>
        <v>14.5</v>
      </c>
      <c r="I79" s="4">
        <f t="shared" si="8"/>
        <v>30.8125</v>
      </c>
      <c r="J79" s="2">
        <f t="shared" si="9"/>
        <v>16396156</v>
      </c>
      <c r="K79" s="22">
        <v>1</v>
      </c>
      <c r="N79" t="str">
        <v>H3-8.5-14.5</v>
      </c>
      <c r="O79">
        <v>30.8125</v>
      </c>
      <c r="P79" s="19">
        <v>16396156</v>
      </c>
    </row>
    <row r="80" spans="5:16" x14ac:dyDescent="0.25">
      <c r="E80" s="1">
        <f t="shared" si="6"/>
        <v>74</v>
      </c>
      <c r="F80" s="10" t="str">
        <f t="shared" si="7"/>
        <v>H3-8.5-15</v>
      </c>
      <c r="G80" s="14">
        <f t="shared" si="10"/>
        <v>8.5</v>
      </c>
      <c r="H80" s="14">
        <f t="shared" si="11"/>
        <v>15</v>
      </c>
      <c r="I80" s="4">
        <f t="shared" si="8"/>
        <v>31.875</v>
      </c>
      <c r="J80" s="2">
        <f t="shared" si="9"/>
        <v>16868438</v>
      </c>
      <c r="K80" s="22">
        <v>1</v>
      </c>
      <c r="N80" t="str">
        <v>H3-8.5-15</v>
      </c>
      <c r="O80">
        <v>31.875</v>
      </c>
      <c r="P80" s="19">
        <v>16868438</v>
      </c>
    </row>
    <row r="81" spans="5:16" x14ac:dyDescent="0.25">
      <c r="E81" s="1">
        <f t="shared" si="6"/>
        <v>75</v>
      </c>
      <c r="F81" s="10" t="str">
        <f t="shared" si="7"/>
        <v>H3-8.5-15.5</v>
      </c>
      <c r="G81" s="14">
        <f t="shared" si="10"/>
        <v>8.5</v>
      </c>
      <c r="H81" s="14">
        <f t="shared" si="11"/>
        <v>15.5</v>
      </c>
      <c r="I81" s="4">
        <f t="shared" si="8"/>
        <v>32.9375</v>
      </c>
      <c r="J81" s="2">
        <f t="shared" si="9"/>
        <v>17340719</v>
      </c>
      <c r="K81" s="22">
        <v>1</v>
      </c>
      <c r="N81" t="str">
        <v>H3-8.5-15.5</v>
      </c>
      <c r="O81">
        <v>32.9375</v>
      </c>
      <c r="P81" s="19">
        <v>17340719</v>
      </c>
    </row>
    <row r="82" spans="5:16" x14ac:dyDescent="0.25">
      <c r="E82" s="1">
        <f t="shared" si="6"/>
        <v>76</v>
      </c>
      <c r="F82" s="10" t="str">
        <f t="shared" si="7"/>
        <v>H3-8.5-16</v>
      </c>
      <c r="G82" s="14">
        <f t="shared" si="10"/>
        <v>8.5</v>
      </c>
      <c r="H82" s="14">
        <f t="shared" si="11"/>
        <v>16</v>
      </c>
      <c r="I82" s="4">
        <f t="shared" si="8"/>
        <v>34</v>
      </c>
      <c r="J82" s="2">
        <f t="shared" si="9"/>
        <v>17813000</v>
      </c>
      <c r="K82" s="22">
        <v>1</v>
      </c>
      <c r="N82" t="str">
        <v>H3-8.5-16</v>
      </c>
      <c r="O82">
        <v>34</v>
      </c>
      <c r="P82" s="19">
        <v>17813000</v>
      </c>
    </row>
    <row r="83" spans="5:16" x14ac:dyDescent="0.25">
      <c r="E83" s="1">
        <f t="shared" si="6"/>
        <v>77</v>
      </c>
      <c r="F83" s="10" t="str">
        <f t="shared" si="7"/>
        <v>H3-9-7</v>
      </c>
      <c r="G83" s="14">
        <f t="shared" si="10"/>
        <v>9</v>
      </c>
      <c r="H83" s="14">
        <f t="shared" si="11"/>
        <v>7</v>
      </c>
      <c r="I83" s="4">
        <f t="shared" si="8"/>
        <v>15.75</v>
      </c>
      <c r="J83" s="2">
        <f t="shared" si="9"/>
        <v>9700875</v>
      </c>
      <c r="K83" s="22">
        <v>1</v>
      </c>
      <c r="N83" t="str">
        <v>H3-9-7</v>
      </c>
      <c r="O83">
        <v>15.75</v>
      </c>
      <c r="P83" s="19">
        <v>9700875</v>
      </c>
    </row>
    <row r="84" spans="5:16" x14ac:dyDescent="0.25">
      <c r="E84" s="1">
        <f t="shared" si="6"/>
        <v>78</v>
      </c>
      <c r="F84" s="10" t="str">
        <f t="shared" si="7"/>
        <v>H3-9-7.5</v>
      </c>
      <c r="G84" s="14">
        <f t="shared" si="10"/>
        <v>9</v>
      </c>
      <c r="H84" s="14">
        <f t="shared" si="11"/>
        <v>7.5</v>
      </c>
      <c r="I84" s="4">
        <f t="shared" si="8"/>
        <v>16.875</v>
      </c>
      <c r="J84" s="2">
        <f t="shared" si="9"/>
        <v>10200938</v>
      </c>
      <c r="K84" s="22">
        <v>1</v>
      </c>
      <c r="N84" t="str">
        <v>H3-9-7.5</v>
      </c>
      <c r="O84">
        <v>16.875</v>
      </c>
      <c r="P84" s="19">
        <v>10200938</v>
      </c>
    </row>
    <row r="85" spans="5:16" x14ac:dyDescent="0.25">
      <c r="E85" s="1">
        <f t="shared" si="6"/>
        <v>79</v>
      </c>
      <c r="F85" s="10" t="str">
        <f t="shared" si="7"/>
        <v>H3-9-8</v>
      </c>
      <c r="G85" s="14">
        <f t="shared" si="10"/>
        <v>9</v>
      </c>
      <c r="H85" s="14">
        <f t="shared" si="11"/>
        <v>8</v>
      </c>
      <c r="I85" s="4">
        <f t="shared" si="8"/>
        <v>18</v>
      </c>
      <c r="J85" s="2">
        <f t="shared" si="9"/>
        <v>10701000</v>
      </c>
      <c r="K85" s="22">
        <v>1</v>
      </c>
      <c r="N85" t="str">
        <v>H3-9-8</v>
      </c>
      <c r="O85">
        <v>18</v>
      </c>
      <c r="P85" s="19">
        <v>10701000</v>
      </c>
    </row>
    <row r="86" spans="5:16" x14ac:dyDescent="0.25">
      <c r="E86" s="1">
        <f t="shared" si="6"/>
        <v>80</v>
      </c>
      <c r="F86" s="10" t="str">
        <f t="shared" si="7"/>
        <v>H3-9-8.5</v>
      </c>
      <c r="G86" s="14">
        <f t="shared" si="10"/>
        <v>9</v>
      </c>
      <c r="H86" s="14">
        <f t="shared" si="11"/>
        <v>8.5</v>
      </c>
      <c r="I86" s="4">
        <f t="shared" si="8"/>
        <v>19.125</v>
      </c>
      <c r="J86" s="2">
        <f t="shared" si="9"/>
        <v>11201063</v>
      </c>
      <c r="K86" s="22">
        <v>1</v>
      </c>
      <c r="N86" t="str">
        <v>H3-9-8.5</v>
      </c>
      <c r="O86">
        <v>19.125</v>
      </c>
      <c r="P86" s="19">
        <v>11201063</v>
      </c>
    </row>
    <row r="87" spans="5:16" x14ac:dyDescent="0.25">
      <c r="E87" s="1">
        <f t="shared" si="6"/>
        <v>81</v>
      </c>
      <c r="F87" s="10" t="str">
        <f t="shared" si="7"/>
        <v>H3-9-9</v>
      </c>
      <c r="G87" s="14">
        <f t="shared" si="10"/>
        <v>9</v>
      </c>
      <c r="H87" s="14">
        <f t="shared" si="11"/>
        <v>9</v>
      </c>
      <c r="I87" s="4">
        <f t="shared" si="8"/>
        <v>20.25</v>
      </c>
      <c r="J87" s="2">
        <f t="shared" si="9"/>
        <v>11701125</v>
      </c>
      <c r="K87" s="22">
        <v>1</v>
      </c>
      <c r="N87" t="str">
        <v>H3-9-9</v>
      </c>
      <c r="O87">
        <v>20.25</v>
      </c>
      <c r="P87" s="19">
        <v>11701125</v>
      </c>
    </row>
    <row r="88" spans="5:16" x14ac:dyDescent="0.25">
      <c r="E88" s="1">
        <f t="shared" si="6"/>
        <v>82</v>
      </c>
      <c r="F88" s="10" t="str">
        <f t="shared" si="7"/>
        <v>H3-9-9.5</v>
      </c>
      <c r="G88" s="14">
        <f t="shared" si="10"/>
        <v>9</v>
      </c>
      <c r="H88" s="14">
        <f t="shared" si="11"/>
        <v>9.5</v>
      </c>
      <c r="I88" s="4">
        <f t="shared" si="8"/>
        <v>21.375</v>
      </c>
      <c r="J88" s="2">
        <f t="shared" si="9"/>
        <v>12201188</v>
      </c>
      <c r="K88" s="22">
        <v>1</v>
      </c>
      <c r="N88" t="str">
        <v>H3-9-9.5</v>
      </c>
      <c r="O88">
        <v>21.375</v>
      </c>
      <c r="P88" s="19">
        <v>12201188</v>
      </c>
    </row>
    <row r="89" spans="5:16" x14ac:dyDescent="0.25">
      <c r="E89" s="1">
        <f t="shared" si="6"/>
        <v>83</v>
      </c>
      <c r="F89" s="10" t="str">
        <f t="shared" si="7"/>
        <v>H3-9-10</v>
      </c>
      <c r="G89" s="14">
        <f t="shared" si="10"/>
        <v>9</v>
      </c>
      <c r="H89" s="14">
        <f t="shared" si="11"/>
        <v>10</v>
      </c>
      <c r="I89" s="4">
        <f t="shared" si="8"/>
        <v>22.5</v>
      </c>
      <c r="J89" s="2">
        <f t="shared" si="9"/>
        <v>12701250</v>
      </c>
      <c r="K89" s="22">
        <v>1</v>
      </c>
      <c r="N89" t="str">
        <v>H3-9-10</v>
      </c>
      <c r="O89">
        <v>22.5</v>
      </c>
      <c r="P89" s="19">
        <v>12701250</v>
      </c>
    </row>
    <row r="90" spans="5:16" x14ac:dyDescent="0.25">
      <c r="E90" s="1">
        <f t="shared" si="6"/>
        <v>84</v>
      </c>
      <c r="F90" s="10" t="str">
        <f t="shared" si="7"/>
        <v>H3-9-10.5</v>
      </c>
      <c r="G90" s="14">
        <f t="shared" si="10"/>
        <v>9</v>
      </c>
      <c r="H90" s="14">
        <f t="shared" si="11"/>
        <v>10.5</v>
      </c>
      <c r="I90" s="4">
        <f t="shared" si="8"/>
        <v>23.625</v>
      </c>
      <c r="J90" s="2">
        <f t="shared" si="9"/>
        <v>13201313</v>
      </c>
      <c r="K90" s="22">
        <v>1</v>
      </c>
      <c r="N90" t="str">
        <v>H3-9-10.5</v>
      </c>
      <c r="O90">
        <v>23.625</v>
      </c>
      <c r="P90" s="19">
        <v>13201313</v>
      </c>
    </row>
    <row r="91" spans="5:16" x14ac:dyDescent="0.25">
      <c r="E91" s="1">
        <f t="shared" si="6"/>
        <v>85</v>
      </c>
      <c r="F91" s="10" t="str">
        <f t="shared" si="7"/>
        <v>H3-9-11</v>
      </c>
      <c r="G91" s="14">
        <f t="shared" si="10"/>
        <v>9</v>
      </c>
      <c r="H91" s="14">
        <f t="shared" si="11"/>
        <v>11</v>
      </c>
      <c r="I91" s="4">
        <f t="shared" si="8"/>
        <v>24.75</v>
      </c>
      <c r="J91" s="2">
        <f t="shared" si="9"/>
        <v>13701375</v>
      </c>
      <c r="K91" s="22">
        <v>1</v>
      </c>
      <c r="N91" t="str">
        <v>H3-9-11</v>
      </c>
      <c r="O91">
        <v>24.75</v>
      </c>
      <c r="P91" s="19">
        <v>13701375</v>
      </c>
    </row>
    <row r="92" spans="5:16" x14ac:dyDescent="0.25">
      <c r="E92" s="1">
        <f t="shared" si="6"/>
        <v>86</v>
      </c>
      <c r="F92" s="10" t="str">
        <f t="shared" si="7"/>
        <v>H3-9-11.5</v>
      </c>
      <c r="G92" s="14">
        <f t="shared" si="10"/>
        <v>9</v>
      </c>
      <c r="H92" s="14">
        <f t="shared" si="11"/>
        <v>11.5</v>
      </c>
      <c r="I92" s="4">
        <f t="shared" si="8"/>
        <v>25.875</v>
      </c>
      <c r="J92" s="2">
        <f t="shared" si="9"/>
        <v>14201438</v>
      </c>
      <c r="K92" s="22">
        <v>1</v>
      </c>
      <c r="N92" t="str">
        <v>H3-9-11.5</v>
      </c>
      <c r="O92">
        <v>25.875</v>
      </c>
      <c r="P92" s="19">
        <v>14201438</v>
      </c>
    </row>
    <row r="93" spans="5:16" x14ac:dyDescent="0.25">
      <c r="E93" s="1">
        <f t="shared" si="6"/>
        <v>87</v>
      </c>
      <c r="F93" s="10" t="str">
        <f t="shared" si="7"/>
        <v>H3-9-12</v>
      </c>
      <c r="G93" s="14">
        <f t="shared" si="10"/>
        <v>9</v>
      </c>
      <c r="H93" s="14">
        <f t="shared" si="11"/>
        <v>12</v>
      </c>
      <c r="I93" s="4">
        <f t="shared" si="8"/>
        <v>27</v>
      </c>
      <c r="J93" s="2">
        <f t="shared" si="9"/>
        <v>14701500</v>
      </c>
      <c r="K93" s="22">
        <v>1</v>
      </c>
      <c r="N93" t="str">
        <v>H3-9-12</v>
      </c>
      <c r="O93">
        <v>27</v>
      </c>
      <c r="P93" s="19">
        <v>14701500</v>
      </c>
    </row>
    <row r="94" spans="5:16" x14ac:dyDescent="0.25">
      <c r="E94" s="1">
        <f t="shared" si="6"/>
        <v>88</v>
      </c>
      <c r="F94" s="10" t="str">
        <f t="shared" si="7"/>
        <v>H3-9-12.5</v>
      </c>
      <c r="G94" s="14">
        <f t="shared" si="10"/>
        <v>9</v>
      </c>
      <c r="H94" s="14">
        <f t="shared" si="11"/>
        <v>12.5</v>
      </c>
      <c r="I94" s="4">
        <f t="shared" si="8"/>
        <v>28.125</v>
      </c>
      <c r="J94" s="2">
        <f t="shared" si="9"/>
        <v>15201563</v>
      </c>
      <c r="K94" s="22">
        <v>1</v>
      </c>
      <c r="N94" t="str">
        <v>H3-9-12.5</v>
      </c>
      <c r="O94">
        <v>28.125</v>
      </c>
      <c r="P94" s="19">
        <v>15201563</v>
      </c>
    </row>
    <row r="95" spans="5:16" x14ac:dyDescent="0.25">
      <c r="E95" s="1">
        <f t="shared" si="6"/>
        <v>89</v>
      </c>
      <c r="F95" s="10" t="str">
        <f t="shared" si="7"/>
        <v>H3-9-13</v>
      </c>
      <c r="G95" s="14">
        <f t="shared" si="10"/>
        <v>9</v>
      </c>
      <c r="H95" s="14">
        <f t="shared" si="11"/>
        <v>13</v>
      </c>
      <c r="I95" s="4">
        <f t="shared" si="8"/>
        <v>29.25</v>
      </c>
      <c r="J95" s="2">
        <f t="shared" si="9"/>
        <v>15701625</v>
      </c>
      <c r="K95" s="22">
        <v>1</v>
      </c>
      <c r="N95" t="str">
        <v>H3-9-13</v>
      </c>
      <c r="O95">
        <v>29.25</v>
      </c>
      <c r="P95" s="19">
        <v>15701625</v>
      </c>
    </row>
    <row r="96" spans="5:16" x14ac:dyDescent="0.25">
      <c r="E96" s="1">
        <f t="shared" si="6"/>
        <v>90</v>
      </c>
      <c r="F96" s="10" t="str">
        <f t="shared" si="7"/>
        <v>H3-9-13.5</v>
      </c>
      <c r="G96" s="14">
        <f t="shared" si="10"/>
        <v>9</v>
      </c>
      <c r="H96" s="14">
        <f t="shared" si="11"/>
        <v>13.5</v>
      </c>
      <c r="I96" s="4">
        <f t="shared" si="8"/>
        <v>30.375</v>
      </c>
      <c r="J96" s="2">
        <f t="shared" si="9"/>
        <v>16201688</v>
      </c>
      <c r="K96" s="22">
        <v>1</v>
      </c>
      <c r="N96" t="str">
        <v>H3-9-13.5</v>
      </c>
      <c r="O96">
        <v>30.375</v>
      </c>
      <c r="P96" s="19">
        <v>16201688</v>
      </c>
    </row>
    <row r="97" spans="5:16" x14ac:dyDescent="0.25">
      <c r="E97" s="1">
        <f t="shared" si="6"/>
        <v>91</v>
      </c>
      <c r="F97" s="10" t="str">
        <f t="shared" si="7"/>
        <v>H3-9-14</v>
      </c>
      <c r="G97" s="14">
        <f t="shared" si="10"/>
        <v>9</v>
      </c>
      <c r="H97" s="14">
        <f t="shared" si="11"/>
        <v>14</v>
      </c>
      <c r="I97" s="4">
        <f t="shared" si="8"/>
        <v>31.5</v>
      </c>
      <c r="J97" s="2">
        <f t="shared" si="9"/>
        <v>16701750</v>
      </c>
      <c r="K97" s="22">
        <v>1</v>
      </c>
      <c r="N97" t="str">
        <v>H3-9-14</v>
      </c>
      <c r="O97">
        <v>31.5</v>
      </c>
      <c r="P97" s="19">
        <v>16701750</v>
      </c>
    </row>
    <row r="98" spans="5:16" x14ac:dyDescent="0.25">
      <c r="E98" s="1">
        <f t="shared" si="6"/>
        <v>92</v>
      </c>
      <c r="F98" s="10" t="str">
        <f t="shared" si="7"/>
        <v>H3-9-14.5</v>
      </c>
      <c r="G98" s="14">
        <f t="shared" si="10"/>
        <v>9</v>
      </c>
      <c r="H98" s="14">
        <f t="shared" si="11"/>
        <v>14.5</v>
      </c>
      <c r="I98" s="4">
        <f t="shared" si="8"/>
        <v>32.625</v>
      </c>
      <c r="J98" s="2">
        <f t="shared" si="9"/>
        <v>17201813</v>
      </c>
      <c r="K98" s="22">
        <v>1</v>
      </c>
      <c r="N98" t="str">
        <v>H3-9-14.5</v>
      </c>
      <c r="O98">
        <v>32.625</v>
      </c>
      <c r="P98" s="19">
        <v>17201813</v>
      </c>
    </row>
    <row r="99" spans="5:16" x14ac:dyDescent="0.25">
      <c r="E99" s="1">
        <f t="shared" si="6"/>
        <v>93</v>
      </c>
      <c r="F99" s="10" t="str">
        <f t="shared" si="7"/>
        <v>H3-9-15</v>
      </c>
      <c r="G99" s="14">
        <f t="shared" si="10"/>
        <v>9</v>
      </c>
      <c r="H99" s="14">
        <f t="shared" si="11"/>
        <v>15</v>
      </c>
      <c r="I99" s="4">
        <f t="shared" si="8"/>
        <v>33.75</v>
      </c>
      <c r="J99" s="2">
        <f t="shared" si="9"/>
        <v>17701875</v>
      </c>
      <c r="K99" s="22">
        <v>1</v>
      </c>
      <c r="N99" t="str">
        <v>H3-9-15</v>
      </c>
      <c r="O99">
        <v>33.75</v>
      </c>
      <c r="P99" s="19">
        <v>17701875</v>
      </c>
    </row>
    <row r="100" spans="5:16" x14ac:dyDescent="0.25">
      <c r="E100" s="1">
        <f t="shared" si="6"/>
        <v>94</v>
      </c>
      <c r="F100" s="10" t="str">
        <f t="shared" si="7"/>
        <v>H3-9-15.5</v>
      </c>
      <c r="G100" s="14">
        <f t="shared" si="10"/>
        <v>9</v>
      </c>
      <c r="H100" s="14">
        <f t="shared" si="11"/>
        <v>15.5</v>
      </c>
      <c r="I100" s="4">
        <f t="shared" si="8"/>
        <v>34.875</v>
      </c>
      <c r="J100" s="2">
        <f t="shared" si="9"/>
        <v>18201938</v>
      </c>
      <c r="K100" s="22">
        <v>1</v>
      </c>
      <c r="N100" t="str">
        <v>H3-9-15.5</v>
      </c>
      <c r="O100">
        <v>34.875</v>
      </c>
      <c r="P100" s="19">
        <v>18201938</v>
      </c>
    </row>
    <row r="101" spans="5:16" x14ac:dyDescent="0.25">
      <c r="E101" s="1">
        <f t="shared" si="6"/>
        <v>95</v>
      </c>
      <c r="F101" s="10" t="str">
        <f t="shared" si="7"/>
        <v>H3-9-16</v>
      </c>
      <c r="G101" s="14">
        <f t="shared" si="10"/>
        <v>9</v>
      </c>
      <c r="H101" s="14">
        <f t="shared" si="11"/>
        <v>16</v>
      </c>
      <c r="I101" s="4">
        <f t="shared" si="8"/>
        <v>36</v>
      </c>
      <c r="J101" s="2">
        <f t="shared" si="9"/>
        <v>18702000</v>
      </c>
      <c r="K101" s="22">
        <v>1</v>
      </c>
      <c r="N101" t="str">
        <v>H3-9-16</v>
      </c>
      <c r="O101">
        <v>36</v>
      </c>
      <c r="P101" s="19">
        <v>18702000</v>
      </c>
    </row>
    <row r="102" spans="5:16" x14ac:dyDescent="0.25">
      <c r="E102" s="1">
        <f t="shared" si="6"/>
        <v>96</v>
      </c>
      <c r="F102" s="10" t="str">
        <f t="shared" si="7"/>
        <v>H3-9.5-7</v>
      </c>
      <c r="G102" s="14">
        <f t="shared" si="10"/>
        <v>9.5</v>
      </c>
      <c r="H102" s="14">
        <f t="shared" si="11"/>
        <v>7</v>
      </c>
      <c r="I102" s="4">
        <f t="shared" si="8"/>
        <v>16.625</v>
      </c>
      <c r="J102" s="2">
        <f t="shared" si="9"/>
        <v>10089813</v>
      </c>
      <c r="K102" s="22">
        <v>1</v>
      </c>
      <c r="N102" t="str">
        <v>H3-9.5-7</v>
      </c>
      <c r="O102">
        <v>16.625</v>
      </c>
      <c r="P102" s="19">
        <v>10089813</v>
      </c>
    </row>
    <row r="103" spans="5:16" x14ac:dyDescent="0.25">
      <c r="E103" s="1">
        <f t="shared" si="6"/>
        <v>97</v>
      </c>
      <c r="F103" s="10" t="str">
        <f t="shared" si="7"/>
        <v>H3-9.5-7.5</v>
      </c>
      <c r="G103" s="14">
        <f t="shared" si="10"/>
        <v>9.5</v>
      </c>
      <c r="H103" s="14">
        <f t="shared" si="11"/>
        <v>7.5</v>
      </c>
      <c r="I103" s="4">
        <f t="shared" si="8"/>
        <v>17.8125</v>
      </c>
      <c r="J103" s="2">
        <f t="shared" si="9"/>
        <v>10617656</v>
      </c>
      <c r="K103" s="22">
        <v>1</v>
      </c>
      <c r="N103" t="str">
        <v>H3-9.5-7.5</v>
      </c>
      <c r="O103">
        <v>17.8125</v>
      </c>
      <c r="P103" s="19">
        <v>10617656</v>
      </c>
    </row>
    <row r="104" spans="5:16" x14ac:dyDescent="0.25">
      <c r="E104" s="1">
        <f t="shared" si="6"/>
        <v>98</v>
      </c>
      <c r="F104" s="10" t="str">
        <f t="shared" si="7"/>
        <v>H3-9.5-8</v>
      </c>
      <c r="G104" s="14">
        <f t="shared" si="10"/>
        <v>9.5</v>
      </c>
      <c r="H104" s="14">
        <f t="shared" si="11"/>
        <v>8</v>
      </c>
      <c r="I104" s="4">
        <f t="shared" si="8"/>
        <v>19</v>
      </c>
      <c r="J104" s="2">
        <f t="shared" si="9"/>
        <v>11145500</v>
      </c>
      <c r="K104" s="22">
        <v>1</v>
      </c>
      <c r="N104" t="str">
        <v>H3-9.5-8</v>
      </c>
      <c r="O104">
        <v>19</v>
      </c>
      <c r="P104" s="19">
        <v>11145500</v>
      </c>
    </row>
    <row r="105" spans="5:16" x14ac:dyDescent="0.25">
      <c r="E105" s="1">
        <f t="shared" si="6"/>
        <v>99</v>
      </c>
      <c r="F105" s="10" t="str">
        <f t="shared" si="7"/>
        <v>H3-9.5-8.5</v>
      </c>
      <c r="G105" s="14">
        <f t="shared" si="10"/>
        <v>9.5</v>
      </c>
      <c r="H105" s="14">
        <f t="shared" si="11"/>
        <v>8.5</v>
      </c>
      <c r="I105" s="4">
        <f t="shared" si="8"/>
        <v>20.1875</v>
      </c>
      <c r="J105" s="2">
        <f t="shared" si="9"/>
        <v>11673344</v>
      </c>
      <c r="K105" s="22">
        <v>1</v>
      </c>
      <c r="N105" t="str">
        <v>H3-9.5-8.5</v>
      </c>
      <c r="O105">
        <v>20.1875</v>
      </c>
      <c r="P105" s="19">
        <v>11673344</v>
      </c>
    </row>
    <row r="106" spans="5:16" x14ac:dyDescent="0.25">
      <c r="E106" s="1">
        <f t="shared" si="6"/>
        <v>100</v>
      </c>
      <c r="F106" s="10" t="str">
        <f t="shared" si="7"/>
        <v>H3-9.5-9</v>
      </c>
      <c r="G106" s="14">
        <f t="shared" si="10"/>
        <v>9.5</v>
      </c>
      <c r="H106" s="14">
        <f t="shared" si="11"/>
        <v>9</v>
      </c>
      <c r="I106" s="4">
        <f t="shared" si="8"/>
        <v>21.375</v>
      </c>
      <c r="J106" s="2">
        <f t="shared" si="9"/>
        <v>12201188</v>
      </c>
      <c r="K106" s="22">
        <v>1</v>
      </c>
      <c r="N106" t="str">
        <v>H3-9.5-9</v>
      </c>
      <c r="O106">
        <v>21.375</v>
      </c>
      <c r="P106" s="19">
        <v>12201188</v>
      </c>
    </row>
    <row r="107" spans="5:16" x14ac:dyDescent="0.25">
      <c r="E107" s="1">
        <f t="shared" si="6"/>
        <v>101</v>
      </c>
      <c r="F107" s="10" t="str">
        <f t="shared" si="7"/>
        <v>H3-9.5-9.5</v>
      </c>
      <c r="G107" s="14">
        <f t="shared" si="10"/>
        <v>9.5</v>
      </c>
      <c r="H107" s="14">
        <f t="shared" si="11"/>
        <v>9.5</v>
      </c>
      <c r="I107" s="4">
        <f t="shared" si="8"/>
        <v>22.5625</v>
      </c>
      <c r="J107" s="2">
        <f t="shared" si="9"/>
        <v>12729031</v>
      </c>
      <c r="K107" s="22">
        <v>1</v>
      </c>
      <c r="N107" t="str">
        <v>H3-9.5-9.5</v>
      </c>
      <c r="O107">
        <v>22.5625</v>
      </c>
      <c r="P107" s="19">
        <v>12729031</v>
      </c>
    </row>
    <row r="108" spans="5:16" x14ac:dyDescent="0.25">
      <c r="E108" s="1">
        <f t="shared" si="6"/>
        <v>102</v>
      </c>
      <c r="F108" s="10" t="str">
        <f t="shared" si="7"/>
        <v>H3-9.5-10</v>
      </c>
      <c r="G108" s="14">
        <f t="shared" si="10"/>
        <v>9.5</v>
      </c>
      <c r="H108" s="14">
        <f t="shared" si="11"/>
        <v>10</v>
      </c>
      <c r="I108" s="4">
        <f t="shared" si="8"/>
        <v>23.75</v>
      </c>
      <c r="J108" s="2">
        <f t="shared" si="9"/>
        <v>13256875</v>
      </c>
      <c r="K108" s="22">
        <v>1</v>
      </c>
      <c r="N108" t="str">
        <v>H3-9.5-10</v>
      </c>
      <c r="O108">
        <v>23.75</v>
      </c>
      <c r="P108" s="19">
        <v>13256875</v>
      </c>
    </row>
    <row r="109" spans="5:16" x14ac:dyDescent="0.25">
      <c r="E109" s="1">
        <f t="shared" si="6"/>
        <v>103</v>
      </c>
      <c r="F109" s="10" t="str">
        <f t="shared" si="7"/>
        <v>H3-9.5-10.5</v>
      </c>
      <c r="G109" s="14">
        <f t="shared" si="10"/>
        <v>9.5</v>
      </c>
      <c r="H109" s="14">
        <f t="shared" si="11"/>
        <v>10.5</v>
      </c>
      <c r="I109" s="4">
        <f t="shared" si="8"/>
        <v>24.9375</v>
      </c>
      <c r="J109" s="2">
        <f t="shared" si="9"/>
        <v>13784719</v>
      </c>
      <c r="K109" s="22">
        <v>1</v>
      </c>
      <c r="N109" t="str">
        <v>H3-9.5-10.5</v>
      </c>
      <c r="O109">
        <v>24.9375</v>
      </c>
      <c r="P109" s="19">
        <v>13784719</v>
      </c>
    </row>
    <row r="110" spans="5:16" x14ac:dyDescent="0.25">
      <c r="E110" s="1">
        <f t="shared" si="6"/>
        <v>104</v>
      </c>
      <c r="F110" s="10" t="str">
        <f t="shared" si="7"/>
        <v>H3-9.5-11</v>
      </c>
      <c r="G110" s="14">
        <f t="shared" si="10"/>
        <v>9.5</v>
      </c>
      <c r="H110" s="14">
        <f t="shared" si="11"/>
        <v>11</v>
      </c>
      <c r="I110" s="4">
        <f t="shared" si="8"/>
        <v>26.125</v>
      </c>
      <c r="J110" s="2">
        <f t="shared" si="9"/>
        <v>14312563</v>
      </c>
      <c r="K110" s="22">
        <v>1</v>
      </c>
      <c r="N110" t="str">
        <v>H3-9.5-11</v>
      </c>
      <c r="O110">
        <v>26.125</v>
      </c>
      <c r="P110" s="19">
        <v>14312563</v>
      </c>
    </row>
    <row r="111" spans="5:16" x14ac:dyDescent="0.25">
      <c r="E111" s="1">
        <f t="shared" si="6"/>
        <v>105</v>
      </c>
      <c r="F111" s="10" t="str">
        <f t="shared" si="7"/>
        <v>H3-9.5-11.5</v>
      </c>
      <c r="G111" s="14">
        <f t="shared" si="10"/>
        <v>9.5</v>
      </c>
      <c r="H111" s="14">
        <f t="shared" si="11"/>
        <v>11.5</v>
      </c>
      <c r="I111" s="4">
        <f t="shared" si="8"/>
        <v>27.3125</v>
      </c>
      <c r="J111" s="2">
        <f t="shared" si="9"/>
        <v>14840406</v>
      </c>
      <c r="K111" s="22">
        <v>1</v>
      </c>
      <c r="N111" t="str">
        <v>H3-9.5-11.5</v>
      </c>
      <c r="O111">
        <v>27.3125</v>
      </c>
      <c r="P111" s="19">
        <v>14840406</v>
      </c>
    </row>
    <row r="112" spans="5:16" x14ac:dyDescent="0.25">
      <c r="E112" s="1">
        <f t="shared" si="6"/>
        <v>106</v>
      </c>
      <c r="F112" s="10" t="str">
        <f t="shared" si="7"/>
        <v>H3-9.5-12</v>
      </c>
      <c r="G112" s="14">
        <f t="shared" si="10"/>
        <v>9.5</v>
      </c>
      <c r="H112" s="14">
        <f t="shared" si="11"/>
        <v>12</v>
      </c>
      <c r="I112" s="4">
        <f t="shared" si="8"/>
        <v>28.5</v>
      </c>
      <c r="J112" s="2">
        <f t="shared" si="9"/>
        <v>15368250</v>
      </c>
      <c r="K112" s="22">
        <v>1</v>
      </c>
      <c r="N112" t="str">
        <v>H3-9.5-12</v>
      </c>
      <c r="O112">
        <v>28.5</v>
      </c>
      <c r="P112" s="19">
        <v>15368250</v>
      </c>
    </row>
    <row r="113" spans="5:16" x14ac:dyDescent="0.25">
      <c r="E113" s="1">
        <f t="shared" si="6"/>
        <v>107</v>
      </c>
      <c r="F113" s="10" t="str">
        <f t="shared" si="7"/>
        <v>H3-9.5-12.5</v>
      </c>
      <c r="G113" s="14">
        <f t="shared" si="10"/>
        <v>9.5</v>
      </c>
      <c r="H113" s="14">
        <f t="shared" si="11"/>
        <v>12.5</v>
      </c>
      <c r="I113" s="4">
        <f t="shared" si="8"/>
        <v>29.6875</v>
      </c>
      <c r="J113" s="2">
        <f t="shared" si="9"/>
        <v>15896094</v>
      </c>
      <c r="K113" s="22">
        <v>1</v>
      </c>
      <c r="N113" t="str">
        <v>H3-9.5-12.5</v>
      </c>
      <c r="O113">
        <v>29.6875</v>
      </c>
      <c r="P113" s="19">
        <v>15896094</v>
      </c>
    </row>
    <row r="114" spans="5:16" x14ac:dyDescent="0.25">
      <c r="E114" s="1">
        <f t="shared" si="6"/>
        <v>108</v>
      </c>
      <c r="F114" s="10" t="str">
        <f t="shared" si="7"/>
        <v>H3-9.5-13</v>
      </c>
      <c r="G114" s="14">
        <f t="shared" si="10"/>
        <v>9.5</v>
      </c>
      <c r="H114" s="14">
        <f t="shared" si="11"/>
        <v>13</v>
      </c>
      <c r="I114" s="4">
        <f t="shared" si="8"/>
        <v>30.875</v>
      </c>
      <c r="J114" s="2">
        <f t="shared" si="9"/>
        <v>16423938</v>
      </c>
      <c r="K114" s="22">
        <v>1</v>
      </c>
      <c r="N114" t="str">
        <v>H3-9.5-13</v>
      </c>
      <c r="O114">
        <v>30.875</v>
      </c>
      <c r="P114" s="19">
        <v>16423938</v>
      </c>
    </row>
    <row r="115" spans="5:16" x14ac:dyDescent="0.25">
      <c r="E115" s="1">
        <f t="shared" si="6"/>
        <v>109</v>
      </c>
      <c r="F115" s="10" t="str">
        <f t="shared" si="7"/>
        <v>H3-9.5-13.5</v>
      </c>
      <c r="G115" s="14">
        <f t="shared" si="10"/>
        <v>9.5</v>
      </c>
      <c r="H115" s="14">
        <f t="shared" si="11"/>
        <v>13.5</v>
      </c>
      <c r="I115" s="4">
        <f t="shared" si="8"/>
        <v>32.0625</v>
      </c>
      <c r="J115" s="2">
        <f t="shared" si="9"/>
        <v>16951781</v>
      </c>
      <c r="K115" s="22">
        <v>1</v>
      </c>
      <c r="N115" t="str">
        <v>H3-9.5-13.5</v>
      </c>
      <c r="O115">
        <v>32.0625</v>
      </c>
      <c r="P115" s="19">
        <v>16951781</v>
      </c>
    </row>
    <row r="116" spans="5:16" x14ac:dyDescent="0.25">
      <c r="E116" s="1">
        <f t="shared" si="6"/>
        <v>110</v>
      </c>
      <c r="F116" s="10" t="str">
        <f t="shared" si="7"/>
        <v>H3-9.5-14</v>
      </c>
      <c r="G116" s="14">
        <f t="shared" si="10"/>
        <v>9.5</v>
      </c>
      <c r="H116" s="14">
        <f t="shared" si="11"/>
        <v>14</v>
      </c>
      <c r="I116" s="4">
        <f t="shared" si="8"/>
        <v>33.25</v>
      </c>
      <c r="J116" s="2">
        <f t="shared" si="9"/>
        <v>17479625</v>
      </c>
      <c r="K116" s="22">
        <v>1</v>
      </c>
      <c r="N116" t="str">
        <v>H3-9.5-14</v>
      </c>
      <c r="O116">
        <v>33.25</v>
      </c>
      <c r="P116" s="19">
        <v>17479625</v>
      </c>
    </row>
    <row r="117" spans="5:16" x14ac:dyDescent="0.25">
      <c r="E117" s="1">
        <f t="shared" si="6"/>
        <v>111</v>
      </c>
      <c r="F117" s="10" t="str">
        <f t="shared" si="7"/>
        <v>H3-9.5-14.5</v>
      </c>
      <c r="G117" s="14">
        <f t="shared" si="10"/>
        <v>9.5</v>
      </c>
      <c r="H117" s="14">
        <f t="shared" si="11"/>
        <v>14.5</v>
      </c>
      <c r="I117" s="4">
        <f t="shared" si="8"/>
        <v>34.4375</v>
      </c>
      <c r="J117" s="2">
        <f t="shared" si="9"/>
        <v>18007469</v>
      </c>
      <c r="K117" s="22">
        <v>1</v>
      </c>
      <c r="N117" t="str">
        <v>H3-9.5-14.5</v>
      </c>
      <c r="O117">
        <v>34.4375</v>
      </c>
      <c r="P117" s="19">
        <v>18007469</v>
      </c>
    </row>
    <row r="118" spans="5:16" x14ac:dyDescent="0.25">
      <c r="E118" s="1">
        <f t="shared" si="6"/>
        <v>112</v>
      </c>
      <c r="F118" s="10" t="str">
        <f t="shared" si="7"/>
        <v>H3-9.5-15</v>
      </c>
      <c r="G118" s="14">
        <f t="shared" si="10"/>
        <v>9.5</v>
      </c>
      <c r="H118" s="14">
        <f t="shared" si="11"/>
        <v>15</v>
      </c>
      <c r="I118" s="4">
        <f t="shared" si="8"/>
        <v>35.625</v>
      </c>
      <c r="J118" s="2">
        <f t="shared" si="9"/>
        <v>18535313</v>
      </c>
      <c r="K118" s="22">
        <v>1</v>
      </c>
      <c r="N118" t="str">
        <v>H3-9.5-15</v>
      </c>
      <c r="O118">
        <v>35.625</v>
      </c>
      <c r="P118" s="19">
        <v>18535313</v>
      </c>
    </row>
    <row r="119" spans="5:16" x14ac:dyDescent="0.25">
      <c r="E119" s="1">
        <f t="shared" si="6"/>
        <v>113</v>
      </c>
      <c r="F119" s="10" t="str">
        <f t="shared" si="7"/>
        <v>H3-9.5-15.5</v>
      </c>
      <c r="G119" s="14">
        <f t="shared" si="10"/>
        <v>9.5</v>
      </c>
      <c r="H119" s="14">
        <f t="shared" si="11"/>
        <v>15.5</v>
      </c>
      <c r="I119" s="4">
        <f t="shared" si="8"/>
        <v>36.8125</v>
      </c>
      <c r="J119" s="2">
        <f t="shared" si="9"/>
        <v>19063156</v>
      </c>
      <c r="K119" s="22">
        <v>1</v>
      </c>
      <c r="N119" t="str">
        <v>H3-9.5-15.5</v>
      </c>
      <c r="O119">
        <v>36.8125</v>
      </c>
      <c r="P119" s="19">
        <v>19063156</v>
      </c>
    </row>
    <row r="120" spans="5:16" x14ac:dyDescent="0.25">
      <c r="E120" s="1">
        <f t="shared" si="6"/>
        <v>114</v>
      </c>
      <c r="F120" s="10" t="str">
        <f t="shared" si="7"/>
        <v>H3-9.5-16</v>
      </c>
      <c r="G120" s="14">
        <f t="shared" si="10"/>
        <v>9.5</v>
      </c>
      <c r="H120" s="14">
        <f t="shared" si="11"/>
        <v>16</v>
      </c>
      <c r="I120" s="4">
        <f t="shared" si="8"/>
        <v>38</v>
      </c>
      <c r="J120" s="2">
        <f t="shared" si="9"/>
        <v>19591000</v>
      </c>
      <c r="K120" s="22">
        <v>1</v>
      </c>
      <c r="N120" t="str">
        <v>H3-9.5-16</v>
      </c>
      <c r="O120">
        <v>38</v>
      </c>
      <c r="P120" s="19">
        <v>19591000</v>
      </c>
    </row>
    <row r="121" spans="5:16" x14ac:dyDescent="0.25">
      <c r="E121" s="1">
        <f t="shared" si="6"/>
        <v>115</v>
      </c>
      <c r="F121" s="10" t="str">
        <f t="shared" si="7"/>
        <v>H3-10-7</v>
      </c>
      <c r="G121" s="14">
        <f t="shared" si="10"/>
        <v>10</v>
      </c>
      <c r="H121" s="14">
        <f t="shared" si="11"/>
        <v>7</v>
      </c>
      <c r="I121" s="4">
        <f t="shared" si="8"/>
        <v>17.5</v>
      </c>
      <c r="J121" s="2">
        <f t="shared" si="9"/>
        <v>10478750</v>
      </c>
      <c r="K121" s="22">
        <v>1</v>
      </c>
      <c r="N121" t="str">
        <v>H3-10-7</v>
      </c>
      <c r="O121">
        <v>17.5</v>
      </c>
      <c r="P121" s="19">
        <v>10478750</v>
      </c>
    </row>
    <row r="122" spans="5:16" x14ac:dyDescent="0.25">
      <c r="E122" s="1">
        <f t="shared" si="6"/>
        <v>116</v>
      </c>
      <c r="F122" s="10" t="str">
        <f t="shared" si="7"/>
        <v>H3-10-7.5</v>
      </c>
      <c r="G122" s="14">
        <f t="shared" si="10"/>
        <v>10</v>
      </c>
      <c r="H122" s="14">
        <f t="shared" si="11"/>
        <v>7.5</v>
      </c>
      <c r="I122" s="4">
        <f t="shared" si="8"/>
        <v>18.75</v>
      </c>
      <c r="J122" s="2">
        <f t="shared" si="9"/>
        <v>11034375</v>
      </c>
      <c r="K122" s="22">
        <v>1</v>
      </c>
      <c r="N122" t="str">
        <v>H3-10-7.5</v>
      </c>
      <c r="O122">
        <v>18.75</v>
      </c>
      <c r="P122" s="19">
        <v>11034375</v>
      </c>
    </row>
    <row r="123" spans="5:16" x14ac:dyDescent="0.25">
      <c r="E123" s="1">
        <f t="shared" si="6"/>
        <v>117</v>
      </c>
      <c r="F123" s="10" t="str">
        <f t="shared" si="7"/>
        <v>H3-10-8</v>
      </c>
      <c r="G123" s="14">
        <f t="shared" si="10"/>
        <v>10</v>
      </c>
      <c r="H123" s="14">
        <f t="shared" si="11"/>
        <v>8</v>
      </c>
      <c r="I123" s="4">
        <f t="shared" si="8"/>
        <v>20</v>
      </c>
      <c r="J123" s="2">
        <f t="shared" si="9"/>
        <v>11590000</v>
      </c>
      <c r="K123" s="22">
        <v>1</v>
      </c>
      <c r="N123" t="str">
        <v>H3-10-8</v>
      </c>
      <c r="O123">
        <v>20</v>
      </c>
      <c r="P123" s="19">
        <v>11590000</v>
      </c>
    </row>
    <row r="124" spans="5:16" x14ac:dyDescent="0.25">
      <c r="E124" s="1">
        <f t="shared" si="6"/>
        <v>118</v>
      </c>
      <c r="F124" s="10" t="str">
        <f t="shared" si="7"/>
        <v>H3-10-8.5</v>
      </c>
      <c r="G124" s="14">
        <f t="shared" si="10"/>
        <v>10</v>
      </c>
      <c r="H124" s="14">
        <f t="shared" si="11"/>
        <v>8.5</v>
      </c>
      <c r="I124" s="4">
        <f t="shared" si="8"/>
        <v>21.25</v>
      </c>
      <c r="J124" s="2">
        <f t="shared" si="9"/>
        <v>12145625</v>
      </c>
      <c r="K124" s="22">
        <v>1</v>
      </c>
      <c r="N124" t="str">
        <v>H3-10-8.5</v>
      </c>
      <c r="O124">
        <v>21.25</v>
      </c>
      <c r="P124" s="19">
        <v>12145625</v>
      </c>
    </row>
    <row r="125" spans="5:16" x14ac:dyDescent="0.25">
      <c r="E125" s="1">
        <f t="shared" si="6"/>
        <v>119</v>
      </c>
      <c r="F125" s="10" t="str">
        <f t="shared" si="7"/>
        <v>H3-10-9</v>
      </c>
      <c r="G125" s="14">
        <f t="shared" si="10"/>
        <v>10</v>
      </c>
      <c r="H125" s="14">
        <f t="shared" si="11"/>
        <v>9</v>
      </c>
      <c r="I125" s="4">
        <f t="shared" si="8"/>
        <v>22.5</v>
      </c>
      <c r="J125" s="2">
        <f t="shared" si="9"/>
        <v>12701250</v>
      </c>
      <c r="K125" s="22">
        <v>1</v>
      </c>
      <c r="N125" t="str">
        <v>H3-10-9</v>
      </c>
      <c r="O125">
        <v>22.5</v>
      </c>
      <c r="P125" s="19">
        <v>12701250</v>
      </c>
    </row>
    <row r="126" spans="5:16" x14ac:dyDescent="0.25">
      <c r="E126" s="1">
        <f t="shared" si="6"/>
        <v>120</v>
      </c>
      <c r="F126" s="10" t="str">
        <f t="shared" si="7"/>
        <v>H3-10-9.5</v>
      </c>
      <c r="G126" s="14">
        <f t="shared" si="10"/>
        <v>10</v>
      </c>
      <c r="H126" s="14">
        <f t="shared" si="11"/>
        <v>9.5</v>
      </c>
      <c r="I126" s="4">
        <f t="shared" si="8"/>
        <v>23.75</v>
      </c>
      <c r="J126" s="2">
        <f t="shared" si="9"/>
        <v>13256875</v>
      </c>
      <c r="K126" s="22">
        <v>1</v>
      </c>
      <c r="N126" t="str">
        <v>H3-10-9.5</v>
      </c>
      <c r="O126">
        <v>23.75</v>
      </c>
      <c r="P126" s="19">
        <v>13256875</v>
      </c>
    </row>
    <row r="127" spans="5:16" x14ac:dyDescent="0.25">
      <c r="E127" s="1">
        <f t="shared" si="6"/>
        <v>121</v>
      </c>
      <c r="F127" s="10" t="str">
        <f t="shared" si="7"/>
        <v>H3-10-10</v>
      </c>
      <c r="G127" s="14">
        <f t="shared" si="10"/>
        <v>10</v>
      </c>
      <c r="H127" s="14">
        <f t="shared" si="11"/>
        <v>10</v>
      </c>
      <c r="I127" s="4">
        <f t="shared" si="8"/>
        <v>25</v>
      </c>
      <c r="J127" s="2">
        <f t="shared" si="9"/>
        <v>13812500</v>
      </c>
      <c r="K127" s="22">
        <v>1</v>
      </c>
      <c r="N127" t="str">
        <v>H3-10-10</v>
      </c>
      <c r="O127">
        <v>25</v>
      </c>
      <c r="P127" s="19">
        <v>13812500</v>
      </c>
    </row>
    <row r="128" spans="5:16" x14ac:dyDescent="0.25">
      <c r="E128" s="1">
        <f t="shared" si="6"/>
        <v>122</v>
      </c>
      <c r="F128" s="10" t="str">
        <f t="shared" si="7"/>
        <v>H3-10-10.5</v>
      </c>
      <c r="G128" s="14">
        <f t="shared" si="10"/>
        <v>10</v>
      </c>
      <c r="H128" s="14">
        <f t="shared" si="11"/>
        <v>10.5</v>
      </c>
      <c r="I128" s="4">
        <f t="shared" si="8"/>
        <v>26.25</v>
      </c>
      <c r="J128" s="2">
        <f t="shared" si="9"/>
        <v>14368125</v>
      </c>
      <c r="K128" s="22">
        <v>1</v>
      </c>
      <c r="N128" t="str">
        <v>H3-10-10.5</v>
      </c>
      <c r="O128">
        <v>26.25</v>
      </c>
      <c r="P128" s="19">
        <v>14368125</v>
      </c>
    </row>
    <row r="129" spans="5:16" x14ac:dyDescent="0.25">
      <c r="E129" s="1">
        <f t="shared" si="6"/>
        <v>123</v>
      </c>
      <c r="F129" s="10" t="str">
        <f t="shared" si="7"/>
        <v>H3-10-11</v>
      </c>
      <c r="G129" s="14">
        <f t="shared" si="10"/>
        <v>10</v>
      </c>
      <c r="H129" s="14">
        <f t="shared" si="11"/>
        <v>11</v>
      </c>
      <c r="I129" s="4">
        <f t="shared" si="8"/>
        <v>27.5</v>
      </c>
      <c r="J129" s="2">
        <f t="shared" si="9"/>
        <v>14923750</v>
      </c>
      <c r="K129" s="22">
        <v>1</v>
      </c>
      <c r="N129" t="str">
        <v>H3-10-11</v>
      </c>
      <c r="O129">
        <v>27.5</v>
      </c>
      <c r="P129" s="19">
        <v>14923750</v>
      </c>
    </row>
    <row r="130" spans="5:16" x14ac:dyDescent="0.25">
      <c r="E130" s="1">
        <f t="shared" si="6"/>
        <v>124</v>
      </c>
      <c r="F130" s="10" t="str">
        <f t="shared" si="7"/>
        <v>H3-10-11.5</v>
      </c>
      <c r="G130" s="14">
        <f t="shared" si="10"/>
        <v>10</v>
      </c>
      <c r="H130" s="14">
        <f t="shared" si="11"/>
        <v>11.5</v>
      </c>
      <c r="I130" s="4">
        <f t="shared" si="8"/>
        <v>28.75</v>
      </c>
      <c r="J130" s="2">
        <f t="shared" si="9"/>
        <v>15479375</v>
      </c>
      <c r="K130" s="22">
        <v>1</v>
      </c>
      <c r="N130" t="str">
        <v>H3-10-11.5</v>
      </c>
      <c r="O130">
        <v>28.75</v>
      </c>
      <c r="P130" s="19">
        <v>15479375</v>
      </c>
    </row>
    <row r="131" spans="5:16" x14ac:dyDescent="0.25">
      <c r="E131" s="1">
        <f t="shared" si="6"/>
        <v>125</v>
      </c>
      <c r="F131" s="10" t="str">
        <f t="shared" si="7"/>
        <v>H3-10-12</v>
      </c>
      <c r="G131" s="14">
        <f t="shared" si="10"/>
        <v>10</v>
      </c>
      <c r="H131" s="14">
        <f t="shared" si="11"/>
        <v>12</v>
      </c>
      <c r="I131" s="4">
        <f t="shared" si="8"/>
        <v>30</v>
      </c>
      <c r="J131" s="2">
        <f t="shared" si="9"/>
        <v>16035000</v>
      </c>
      <c r="K131" s="22">
        <v>1</v>
      </c>
      <c r="N131" t="str">
        <v>H3-10-12</v>
      </c>
      <c r="O131">
        <v>30</v>
      </c>
      <c r="P131" s="19">
        <v>16035000</v>
      </c>
    </row>
    <row r="132" spans="5:16" x14ac:dyDescent="0.25">
      <c r="E132" s="1">
        <f t="shared" si="6"/>
        <v>126</v>
      </c>
      <c r="F132" s="10" t="str">
        <f t="shared" si="7"/>
        <v>H3-10-12.5</v>
      </c>
      <c r="G132" s="14">
        <f t="shared" si="10"/>
        <v>10</v>
      </c>
      <c r="H132" s="14">
        <f t="shared" si="11"/>
        <v>12.5</v>
      </c>
      <c r="I132" s="4">
        <f t="shared" si="8"/>
        <v>31.25</v>
      </c>
      <c r="J132" s="2">
        <f t="shared" si="9"/>
        <v>16590625</v>
      </c>
      <c r="K132" s="22">
        <v>1</v>
      </c>
      <c r="N132" t="str">
        <v>H3-10-12.5</v>
      </c>
      <c r="O132">
        <v>31.25</v>
      </c>
      <c r="P132" s="19">
        <v>16590625</v>
      </c>
    </row>
    <row r="133" spans="5:16" x14ac:dyDescent="0.25">
      <c r="E133" s="1">
        <f t="shared" si="6"/>
        <v>127</v>
      </c>
      <c r="F133" s="10" t="str">
        <f t="shared" si="7"/>
        <v>H3-10-13</v>
      </c>
      <c r="G133" s="14">
        <f t="shared" si="10"/>
        <v>10</v>
      </c>
      <c r="H133" s="14">
        <f t="shared" si="11"/>
        <v>13</v>
      </c>
      <c r="I133" s="4">
        <f t="shared" si="8"/>
        <v>32.5</v>
      </c>
      <c r="J133" s="2">
        <f t="shared" si="9"/>
        <v>17146250</v>
      </c>
      <c r="K133" s="22">
        <v>1</v>
      </c>
      <c r="N133" t="str">
        <v>H3-10-13</v>
      </c>
      <c r="O133">
        <v>32.5</v>
      </c>
      <c r="P133" s="19">
        <v>17146250</v>
      </c>
    </row>
    <row r="134" spans="5:16" x14ac:dyDescent="0.25">
      <c r="E134" s="1">
        <f t="shared" si="6"/>
        <v>128</v>
      </c>
      <c r="F134" s="10" t="str">
        <f t="shared" si="7"/>
        <v>H3-10-13.5</v>
      </c>
      <c r="G134" s="14">
        <f t="shared" si="10"/>
        <v>10</v>
      </c>
      <c r="H134" s="14">
        <f t="shared" si="11"/>
        <v>13.5</v>
      </c>
      <c r="I134" s="4">
        <f t="shared" si="8"/>
        <v>33.75</v>
      </c>
      <c r="J134" s="2">
        <f t="shared" si="9"/>
        <v>17701875</v>
      </c>
      <c r="K134" s="22">
        <v>1</v>
      </c>
      <c r="N134" t="str">
        <v>H3-10-13.5</v>
      </c>
      <c r="O134">
        <v>33.75</v>
      </c>
      <c r="P134" s="19">
        <v>17701875</v>
      </c>
    </row>
    <row r="135" spans="5:16" x14ac:dyDescent="0.25">
      <c r="E135" s="1">
        <f t="shared" ref="E135:E198" si="12">ROW()-6</f>
        <v>129</v>
      </c>
      <c r="F135" s="10" t="str">
        <f t="shared" ref="F135:F198" si="13">$C$4&amp;"-"&amp;G135&amp;"-"&amp;H135</f>
        <v>H3-10-14</v>
      </c>
      <c r="G135" s="14">
        <f t="shared" si="10"/>
        <v>10</v>
      </c>
      <c r="H135" s="14">
        <f t="shared" si="11"/>
        <v>14</v>
      </c>
      <c r="I135" s="4">
        <f t="shared" ref="I135:I198" si="14">SUM((G135*H135)/4)</f>
        <v>35</v>
      </c>
      <c r="J135" s="2">
        <f t="shared" ref="J135:J198" si="15">ROUND(SUM(I135*$C$6,$C$5),0)</f>
        <v>18257500</v>
      </c>
      <c r="K135" s="22">
        <v>1</v>
      </c>
      <c r="N135" t="str">
        <v>H3-10-14</v>
      </c>
      <c r="O135">
        <v>35</v>
      </c>
      <c r="P135" s="19">
        <v>18257500</v>
      </c>
    </row>
    <row r="136" spans="5:16" x14ac:dyDescent="0.25">
      <c r="E136" s="1">
        <f t="shared" si="12"/>
        <v>130</v>
      </c>
      <c r="F136" s="10" t="str">
        <f t="shared" si="13"/>
        <v>H3-10-14.5</v>
      </c>
      <c r="G136" s="14">
        <f t="shared" ref="G136:G199" si="16">$G$3+ROUNDDOWN($E135/($I$4+1),0)*0.5</f>
        <v>10</v>
      </c>
      <c r="H136" s="14">
        <f t="shared" ref="H136:H199" si="17">IF(MOD(E136-1,$I$4+1)=0,$H$3,H135+0.5)</f>
        <v>14.5</v>
      </c>
      <c r="I136" s="4">
        <f t="shared" si="14"/>
        <v>36.25</v>
      </c>
      <c r="J136" s="2">
        <f t="shared" si="15"/>
        <v>18813125</v>
      </c>
      <c r="K136" s="22">
        <v>1</v>
      </c>
      <c r="N136" t="str">
        <v>H3-10-14.5</v>
      </c>
      <c r="O136">
        <v>36.25</v>
      </c>
      <c r="P136" s="19">
        <v>18813125</v>
      </c>
    </row>
    <row r="137" spans="5:16" x14ac:dyDescent="0.25">
      <c r="E137" s="1">
        <f t="shared" si="12"/>
        <v>131</v>
      </c>
      <c r="F137" s="10" t="str">
        <f t="shared" si="13"/>
        <v>H3-10-15</v>
      </c>
      <c r="G137" s="14">
        <f t="shared" si="16"/>
        <v>10</v>
      </c>
      <c r="H137" s="14">
        <f t="shared" si="17"/>
        <v>15</v>
      </c>
      <c r="I137" s="4">
        <f t="shared" si="14"/>
        <v>37.5</v>
      </c>
      <c r="J137" s="2">
        <f t="shared" si="15"/>
        <v>19368750</v>
      </c>
      <c r="K137" s="22">
        <v>1</v>
      </c>
      <c r="N137" t="str">
        <v>H3-10-15</v>
      </c>
      <c r="O137">
        <v>37.5</v>
      </c>
      <c r="P137" s="19">
        <v>19368750</v>
      </c>
    </row>
    <row r="138" spans="5:16" x14ac:dyDescent="0.25">
      <c r="E138" s="1">
        <f t="shared" si="12"/>
        <v>132</v>
      </c>
      <c r="F138" s="10" t="str">
        <f t="shared" si="13"/>
        <v>H3-10-15.5</v>
      </c>
      <c r="G138" s="14">
        <f t="shared" si="16"/>
        <v>10</v>
      </c>
      <c r="H138" s="14">
        <f t="shared" si="17"/>
        <v>15.5</v>
      </c>
      <c r="I138" s="4">
        <f t="shared" si="14"/>
        <v>38.75</v>
      </c>
      <c r="J138" s="2">
        <f t="shared" si="15"/>
        <v>19924375</v>
      </c>
      <c r="K138" s="22">
        <v>1</v>
      </c>
      <c r="N138" t="str">
        <v>H3-10-15.5</v>
      </c>
      <c r="O138">
        <v>38.75</v>
      </c>
      <c r="P138" s="19">
        <v>19924375</v>
      </c>
    </row>
    <row r="139" spans="5:16" x14ac:dyDescent="0.25">
      <c r="E139" s="1">
        <f t="shared" si="12"/>
        <v>133</v>
      </c>
      <c r="F139" s="10" t="str">
        <f t="shared" si="13"/>
        <v>H3-10-16</v>
      </c>
      <c r="G139" s="14">
        <f t="shared" si="16"/>
        <v>10</v>
      </c>
      <c r="H139" s="14">
        <f t="shared" si="17"/>
        <v>16</v>
      </c>
      <c r="I139" s="4">
        <f t="shared" si="14"/>
        <v>40</v>
      </c>
      <c r="J139" s="2">
        <f t="shared" si="15"/>
        <v>20480000</v>
      </c>
      <c r="K139" s="22">
        <v>1</v>
      </c>
      <c r="N139" t="str">
        <v>H3-10-16</v>
      </c>
      <c r="O139">
        <v>40</v>
      </c>
      <c r="P139" s="19">
        <v>20480000</v>
      </c>
    </row>
    <row r="140" spans="5:16" x14ac:dyDescent="0.25">
      <c r="E140" s="1">
        <f t="shared" si="12"/>
        <v>134</v>
      </c>
      <c r="F140" s="10" t="str">
        <f t="shared" si="13"/>
        <v>H3-10.5-7</v>
      </c>
      <c r="G140" s="14">
        <f t="shared" si="16"/>
        <v>10.5</v>
      </c>
      <c r="H140" s="14">
        <f t="shared" si="17"/>
        <v>7</v>
      </c>
      <c r="I140" s="4">
        <f t="shared" si="14"/>
        <v>18.375</v>
      </c>
      <c r="J140" s="2">
        <f t="shared" si="15"/>
        <v>10867688</v>
      </c>
      <c r="K140" s="22">
        <v>1</v>
      </c>
      <c r="N140" t="str">
        <v>H3-10.5-7</v>
      </c>
      <c r="O140">
        <v>18.375</v>
      </c>
      <c r="P140" s="19">
        <v>10867688</v>
      </c>
    </row>
    <row r="141" spans="5:16" x14ac:dyDescent="0.25">
      <c r="E141" s="1">
        <f t="shared" si="12"/>
        <v>135</v>
      </c>
      <c r="F141" s="10" t="str">
        <f t="shared" si="13"/>
        <v>H3-10.5-7.5</v>
      </c>
      <c r="G141" s="14">
        <f t="shared" si="16"/>
        <v>10.5</v>
      </c>
      <c r="H141" s="14">
        <f t="shared" si="17"/>
        <v>7.5</v>
      </c>
      <c r="I141" s="4">
        <f t="shared" si="14"/>
        <v>19.6875</v>
      </c>
      <c r="J141" s="2">
        <f t="shared" si="15"/>
        <v>11451094</v>
      </c>
      <c r="K141" s="22">
        <v>1</v>
      </c>
      <c r="N141" t="str">
        <v>H3-10.5-7.5</v>
      </c>
      <c r="O141">
        <v>19.6875</v>
      </c>
      <c r="P141" s="19">
        <v>11451094</v>
      </c>
    </row>
    <row r="142" spans="5:16" x14ac:dyDescent="0.25">
      <c r="E142" s="1">
        <f t="shared" si="12"/>
        <v>136</v>
      </c>
      <c r="F142" s="10" t="str">
        <f t="shared" si="13"/>
        <v>H3-10.5-8</v>
      </c>
      <c r="G142" s="14">
        <f t="shared" si="16"/>
        <v>10.5</v>
      </c>
      <c r="H142" s="14">
        <f t="shared" si="17"/>
        <v>8</v>
      </c>
      <c r="I142" s="4">
        <f t="shared" si="14"/>
        <v>21</v>
      </c>
      <c r="J142" s="2">
        <f t="shared" si="15"/>
        <v>12034500</v>
      </c>
      <c r="K142" s="22">
        <v>1</v>
      </c>
      <c r="N142" t="str">
        <v>H3-10.5-8</v>
      </c>
      <c r="O142">
        <v>21</v>
      </c>
      <c r="P142" s="19">
        <v>12034500</v>
      </c>
    </row>
    <row r="143" spans="5:16" x14ac:dyDescent="0.25">
      <c r="E143" s="1">
        <f t="shared" si="12"/>
        <v>137</v>
      </c>
      <c r="F143" s="10" t="str">
        <f t="shared" si="13"/>
        <v>H3-10.5-8.5</v>
      </c>
      <c r="G143" s="14">
        <f t="shared" si="16"/>
        <v>10.5</v>
      </c>
      <c r="H143" s="14">
        <f t="shared" si="17"/>
        <v>8.5</v>
      </c>
      <c r="I143" s="4">
        <f t="shared" si="14"/>
        <v>22.3125</v>
      </c>
      <c r="J143" s="2">
        <f t="shared" si="15"/>
        <v>12617906</v>
      </c>
      <c r="K143" s="22">
        <v>1</v>
      </c>
      <c r="N143" t="str">
        <v>H3-10.5-8.5</v>
      </c>
      <c r="O143">
        <v>22.3125</v>
      </c>
      <c r="P143" s="19">
        <v>12617906</v>
      </c>
    </row>
    <row r="144" spans="5:16" x14ac:dyDescent="0.25">
      <c r="E144" s="1">
        <f t="shared" si="12"/>
        <v>138</v>
      </c>
      <c r="F144" s="10" t="str">
        <f t="shared" si="13"/>
        <v>H3-10.5-9</v>
      </c>
      <c r="G144" s="14">
        <f t="shared" si="16"/>
        <v>10.5</v>
      </c>
      <c r="H144" s="14">
        <f t="shared" si="17"/>
        <v>9</v>
      </c>
      <c r="I144" s="4">
        <f t="shared" si="14"/>
        <v>23.625</v>
      </c>
      <c r="J144" s="2">
        <f t="shared" si="15"/>
        <v>13201313</v>
      </c>
      <c r="K144" s="22">
        <v>1</v>
      </c>
      <c r="N144" t="str">
        <v>H3-10.5-9</v>
      </c>
      <c r="O144">
        <v>23.625</v>
      </c>
      <c r="P144" s="19">
        <v>13201313</v>
      </c>
    </row>
    <row r="145" spans="5:16" x14ac:dyDescent="0.25">
      <c r="E145" s="1">
        <f t="shared" si="12"/>
        <v>139</v>
      </c>
      <c r="F145" s="10" t="str">
        <f t="shared" si="13"/>
        <v>H3-10.5-9.5</v>
      </c>
      <c r="G145" s="14">
        <f t="shared" si="16"/>
        <v>10.5</v>
      </c>
      <c r="H145" s="14">
        <f t="shared" si="17"/>
        <v>9.5</v>
      </c>
      <c r="I145" s="4">
        <f t="shared" si="14"/>
        <v>24.9375</v>
      </c>
      <c r="J145" s="2">
        <f t="shared" si="15"/>
        <v>13784719</v>
      </c>
      <c r="K145" s="22">
        <v>1</v>
      </c>
      <c r="N145" t="str">
        <v>H3-10.5-9.5</v>
      </c>
      <c r="O145">
        <v>24.9375</v>
      </c>
      <c r="P145" s="19">
        <v>13784719</v>
      </c>
    </row>
    <row r="146" spans="5:16" x14ac:dyDescent="0.25">
      <c r="E146" s="1">
        <f t="shared" si="12"/>
        <v>140</v>
      </c>
      <c r="F146" s="10" t="str">
        <f t="shared" si="13"/>
        <v>H3-10.5-10</v>
      </c>
      <c r="G146" s="14">
        <f t="shared" si="16"/>
        <v>10.5</v>
      </c>
      <c r="H146" s="14">
        <f t="shared" si="17"/>
        <v>10</v>
      </c>
      <c r="I146" s="4">
        <f t="shared" si="14"/>
        <v>26.25</v>
      </c>
      <c r="J146" s="2">
        <f t="shared" si="15"/>
        <v>14368125</v>
      </c>
      <c r="K146" s="22">
        <v>1</v>
      </c>
      <c r="N146" t="str">
        <v>H3-10.5-10</v>
      </c>
      <c r="O146">
        <v>26.25</v>
      </c>
      <c r="P146" s="19">
        <v>14368125</v>
      </c>
    </row>
    <row r="147" spans="5:16" x14ac:dyDescent="0.25">
      <c r="E147" s="1">
        <f t="shared" si="12"/>
        <v>141</v>
      </c>
      <c r="F147" s="10" t="str">
        <f t="shared" si="13"/>
        <v>H3-10.5-10.5</v>
      </c>
      <c r="G147" s="14">
        <f t="shared" si="16"/>
        <v>10.5</v>
      </c>
      <c r="H147" s="14">
        <f t="shared" si="17"/>
        <v>10.5</v>
      </c>
      <c r="I147" s="4">
        <f t="shared" si="14"/>
        <v>27.5625</v>
      </c>
      <c r="J147" s="2">
        <f t="shared" si="15"/>
        <v>14951531</v>
      </c>
      <c r="K147" s="22">
        <v>1</v>
      </c>
      <c r="N147" t="str">
        <v>H3-10.5-10.5</v>
      </c>
      <c r="O147">
        <v>27.5625</v>
      </c>
      <c r="P147" s="19">
        <v>14951531</v>
      </c>
    </row>
    <row r="148" spans="5:16" x14ac:dyDescent="0.25">
      <c r="E148" s="1">
        <f t="shared" si="12"/>
        <v>142</v>
      </c>
      <c r="F148" s="10" t="str">
        <f t="shared" si="13"/>
        <v>H3-10.5-11</v>
      </c>
      <c r="G148" s="14">
        <f t="shared" si="16"/>
        <v>10.5</v>
      </c>
      <c r="H148" s="14">
        <f t="shared" si="17"/>
        <v>11</v>
      </c>
      <c r="I148" s="4">
        <f t="shared" si="14"/>
        <v>28.875</v>
      </c>
      <c r="J148" s="2">
        <f t="shared" si="15"/>
        <v>15534938</v>
      </c>
      <c r="K148" s="22">
        <v>1</v>
      </c>
      <c r="N148" t="str">
        <v>H3-10.5-11</v>
      </c>
      <c r="O148">
        <v>28.875</v>
      </c>
      <c r="P148" s="19">
        <v>15534938</v>
      </c>
    </row>
    <row r="149" spans="5:16" x14ac:dyDescent="0.25">
      <c r="E149" s="1">
        <f t="shared" si="12"/>
        <v>143</v>
      </c>
      <c r="F149" s="10" t="str">
        <f t="shared" si="13"/>
        <v>H3-10.5-11.5</v>
      </c>
      <c r="G149" s="14">
        <f t="shared" si="16"/>
        <v>10.5</v>
      </c>
      <c r="H149" s="14">
        <f t="shared" si="17"/>
        <v>11.5</v>
      </c>
      <c r="I149" s="4">
        <f t="shared" si="14"/>
        <v>30.1875</v>
      </c>
      <c r="J149" s="2">
        <f t="shared" si="15"/>
        <v>16118344</v>
      </c>
      <c r="K149" s="22">
        <v>1</v>
      </c>
      <c r="N149" t="str">
        <v>H3-10.5-11.5</v>
      </c>
      <c r="O149">
        <v>30.1875</v>
      </c>
      <c r="P149" s="19">
        <v>16118344</v>
      </c>
    </row>
    <row r="150" spans="5:16" x14ac:dyDescent="0.25">
      <c r="E150" s="1">
        <f t="shared" si="12"/>
        <v>144</v>
      </c>
      <c r="F150" s="10" t="str">
        <f t="shared" si="13"/>
        <v>H3-10.5-12</v>
      </c>
      <c r="G150" s="14">
        <f t="shared" si="16"/>
        <v>10.5</v>
      </c>
      <c r="H150" s="14">
        <f t="shared" si="17"/>
        <v>12</v>
      </c>
      <c r="I150" s="4">
        <f t="shared" si="14"/>
        <v>31.5</v>
      </c>
      <c r="J150" s="2">
        <f t="shared" si="15"/>
        <v>16701750</v>
      </c>
      <c r="K150" s="22">
        <v>1</v>
      </c>
      <c r="N150" t="str">
        <v>H3-10.5-12</v>
      </c>
      <c r="O150">
        <v>31.5</v>
      </c>
      <c r="P150" s="19">
        <v>16701750</v>
      </c>
    </row>
    <row r="151" spans="5:16" x14ac:dyDescent="0.25">
      <c r="E151" s="1">
        <f t="shared" si="12"/>
        <v>145</v>
      </c>
      <c r="F151" s="10" t="str">
        <f t="shared" si="13"/>
        <v>H3-10.5-12.5</v>
      </c>
      <c r="G151" s="14">
        <f t="shared" si="16"/>
        <v>10.5</v>
      </c>
      <c r="H151" s="14">
        <f t="shared" si="17"/>
        <v>12.5</v>
      </c>
      <c r="I151" s="4">
        <f t="shared" si="14"/>
        <v>32.8125</v>
      </c>
      <c r="J151" s="2">
        <f t="shared" si="15"/>
        <v>17285156</v>
      </c>
      <c r="K151" s="22">
        <v>1</v>
      </c>
      <c r="N151" t="str">
        <v>H3-10.5-12.5</v>
      </c>
      <c r="O151">
        <v>32.8125</v>
      </c>
      <c r="P151" s="19">
        <v>17285156</v>
      </c>
    </row>
    <row r="152" spans="5:16" x14ac:dyDescent="0.25">
      <c r="E152" s="1">
        <f t="shared" si="12"/>
        <v>146</v>
      </c>
      <c r="F152" s="10" t="str">
        <f t="shared" si="13"/>
        <v>H3-10.5-13</v>
      </c>
      <c r="G152" s="14">
        <f t="shared" si="16"/>
        <v>10.5</v>
      </c>
      <c r="H152" s="14">
        <f t="shared" si="17"/>
        <v>13</v>
      </c>
      <c r="I152" s="4">
        <f t="shared" si="14"/>
        <v>34.125</v>
      </c>
      <c r="J152" s="2">
        <f t="shared" si="15"/>
        <v>17868563</v>
      </c>
      <c r="K152" s="22">
        <v>1</v>
      </c>
      <c r="N152" t="str">
        <v>H3-10.5-13</v>
      </c>
      <c r="O152">
        <v>34.125</v>
      </c>
      <c r="P152" s="19">
        <v>17868563</v>
      </c>
    </row>
    <row r="153" spans="5:16" x14ac:dyDescent="0.25">
      <c r="E153" s="1">
        <f t="shared" si="12"/>
        <v>147</v>
      </c>
      <c r="F153" s="10" t="str">
        <f t="shared" si="13"/>
        <v>H3-10.5-13.5</v>
      </c>
      <c r="G153" s="14">
        <f t="shared" si="16"/>
        <v>10.5</v>
      </c>
      <c r="H153" s="14">
        <f t="shared" si="17"/>
        <v>13.5</v>
      </c>
      <c r="I153" s="4">
        <f t="shared" si="14"/>
        <v>35.4375</v>
      </c>
      <c r="J153" s="2">
        <f t="shared" si="15"/>
        <v>18451969</v>
      </c>
      <c r="K153" s="22">
        <v>1</v>
      </c>
      <c r="N153" t="str">
        <v>H3-10.5-13.5</v>
      </c>
      <c r="O153">
        <v>35.4375</v>
      </c>
      <c r="P153" s="19">
        <v>18451969</v>
      </c>
    </row>
    <row r="154" spans="5:16" x14ac:dyDescent="0.25">
      <c r="E154" s="1">
        <f t="shared" si="12"/>
        <v>148</v>
      </c>
      <c r="F154" s="10" t="str">
        <f t="shared" si="13"/>
        <v>H3-10.5-14</v>
      </c>
      <c r="G154" s="14">
        <f t="shared" si="16"/>
        <v>10.5</v>
      </c>
      <c r="H154" s="14">
        <f t="shared" si="17"/>
        <v>14</v>
      </c>
      <c r="I154" s="4">
        <f t="shared" si="14"/>
        <v>36.75</v>
      </c>
      <c r="J154" s="2">
        <f t="shared" si="15"/>
        <v>19035375</v>
      </c>
      <c r="K154" s="22">
        <v>1</v>
      </c>
      <c r="N154" t="str">
        <v>H3-10.5-14</v>
      </c>
      <c r="O154">
        <v>36.75</v>
      </c>
      <c r="P154" s="19">
        <v>19035375</v>
      </c>
    </row>
    <row r="155" spans="5:16" x14ac:dyDescent="0.25">
      <c r="E155" s="1">
        <f t="shared" si="12"/>
        <v>149</v>
      </c>
      <c r="F155" s="10" t="str">
        <f t="shared" si="13"/>
        <v>H3-10.5-14.5</v>
      </c>
      <c r="G155" s="14">
        <f t="shared" si="16"/>
        <v>10.5</v>
      </c>
      <c r="H155" s="14">
        <f t="shared" si="17"/>
        <v>14.5</v>
      </c>
      <c r="I155" s="4">
        <f t="shared" si="14"/>
        <v>38.0625</v>
      </c>
      <c r="J155" s="2">
        <f t="shared" si="15"/>
        <v>19618781</v>
      </c>
      <c r="K155" s="22">
        <v>1</v>
      </c>
      <c r="N155" t="str">
        <v>H3-10.5-14.5</v>
      </c>
      <c r="O155">
        <v>38.0625</v>
      </c>
      <c r="P155" s="19">
        <v>19618781</v>
      </c>
    </row>
    <row r="156" spans="5:16" x14ac:dyDescent="0.25">
      <c r="E156" s="1">
        <f t="shared" si="12"/>
        <v>150</v>
      </c>
      <c r="F156" s="10" t="str">
        <f t="shared" si="13"/>
        <v>H3-10.5-15</v>
      </c>
      <c r="G156" s="14">
        <f t="shared" si="16"/>
        <v>10.5</v>
      </c>
      <c r="H156" s="14">
        <f t="shared" si="17"/>
        <v>15</v>
      </c>
      <c r="I156" s="4">
        <f t="shared" si="14"/>
        <v>39.375</v>
      </c>
      <c r="J156" s="2">
        <f t="shared" si="15"/>
        <v>20202188</v>
      </c>
      <c r="K156" s="22">
        <v>1</v>
      </c>
      <c r="N156" t="str">
        <v>H3-10.5-15</v>
      </c>
      <c r="O156">
        <v>39.375</v>
      </c>
      <c r="P156" s="19">
        <v>20202188</v>
      </c>
    </row>
    <row r="157" spans="5:16" x14ac:dyDescent="0.25">
      <c r="E157" s="1">
        <f t="shared" si="12"/>
        <v>151</v>
      </c>
      <c r="F157" s="10" t="str">
        <f t="shared" si="13"/>
        <v>H3-10.5-15.5</v>
      </c>
      <c r="G157" s="14">
        <f t="shared" si="16"/>
        <v>10.5</v>
      </c>
      <c r="H157" s="14">
        <f t="shared" si="17"/>
        <v>15.5</v>
      </c>
      <c r="I157" s="4">
        <f t="shared" si="14"/>
        <v>40.6875</v>
      </c>
      <c r="J157" s="2">
        <f t="shared" si="15"/>
        <v>20785594</v>
      </c>
      <c r="K157" s="22">
        <v>1</v>
      </c>
      <c r="N157" t="str">
        <v>H3-10.5-15.5</v>
      </c>
      <c r="O157">
        <v>40.6875</v>
      </c>
      <c r="P157" s="19">
        <v>20785594</v>
      </c>
    </row>
    <row r="158" spans="5:16" x14ac:dyDescent="0.25">
      <c r="E158" s="1">
        <f t="shared" si="12"/>
        <v>152</v>
      </c>
      <c r="F158" s="10" t="str">
        <f t="shared" si="13"/>
        <v>H3-10.5-16</v>
      </c>
      <c r="G158" s="14">
        <f t="shared" si="16"/>
        <v>10.5</v>
      </c>
      <c r="H158" s="14">
        <f t="shared" si="17"/>
        <v>16</v>
      </c>
      <c r="I158" s="4">
        <f t="shared" si="14"/>
        <v>42</v>
      </c>
      <c r="J158" s="2">
        <f t="shared" si="15"/>
        <v>21369000</v>
      </c>
      <c r="K158" s="22">
        <v>1</v>
      </c>
      <c r="N158" t="str">
        <v>H3-10.5-16</v>
      </c>
      <c r="O158">
        <v>42</v>
      </c>
      <c r="P158" s="19">
        <v>21369000</v>
      </c>
    </row>
    <row r="159" spans="5:16" x14ac:dyDescent="0.25">
      <c r="E159" s="1">
        <f t="shared" si="12"/>
        <v>153</v>
      </c>
      <c r="F159" s="10" t="str">
        <f t="shared" si="13"/>
        <v>H3-11-7</v>
      </c>
      <c r="G159" s="14">
        <f t="shared" si="16"/>
        <v>11</v>
      </c>
      <c r="H159" s="14">
        <f t="shared" si="17"/>
        <v>7</v>
      </c>
      <c r="I159" s="4">
        <f t="shared" si="14"/>
        <v>19.25</v>
      </c>
      <c r="J159" s="2">
        <f t="shared" si="15"/>
        <v>11256625</v>
      </c>
      <c r="K159" s="22">
        <v>1</v>
      </c>
      <c r="N159" t="str">
        <v>H3-11-7</v>
      </c>
      <c r="O159">
        <v>19.25</v>
      </c>
      <c r="P159" s="19">
        <v>11256625</v>
      </c>
    </row>
    <row r="160" spans="5:16" x14ac:dyDescent="0.25">
      <c r="E160" s="1">
        <f t="shared" si="12"/>
        <v>154</v>
      </c>
      <c r="F160" s="10" t="str">
        <f t="shared" si="13"/>
        <v>H3-11-7.5</v>
      </c>
      <c r="G160" s="14">
        <f t="shared" si="16"/>
        <v>11</v>
      </c>
      <c r="H160" s="14">
        <f t="shared" si="17"/>
        <v>7.5</v>
      </c>
      <c r="I160" s="4">
        <f t="shared" si="14"/>
        <v>20.625</v>
      </c>
      <c r="J160" s="2">
        <f t="shared" si="15"/>
        <v>11867813</v>
      </c>
      <c r="K160" s="22">
        <v>1</v>
      </c>
      <c r="N160" t="str">
        <v>H3-11-7.5</v>
      </c>
      <c r="O160">
        <v>20.625</v>
      </c>
      <c r="P160" s="19">
        <v>11867813</v>
      </c>
    </row>
    <row r="161" spans="5:16" x14ac:dyDescent="0.25">
      <c r="E161" s="1">
        <f t="shared" si="12"/>
        <v>155</v>
      </c>
      <c r="F161" s="10" t="str">
        <f t="shared" si="13"/>
        <v>H3-11-8</v>
      </c>
      <c r="G161" s="14">
        <f t="shared" si="16"/>
        <v>11</v>
      </c>
      <c r="H161" s="14">
        <f t="shared" si="17"/>
        <v>8</v>
      </c>
      <c r="I161" s="4">
        <f t="shared" si="14"/>
        <v>22</v>
      </c>
      <c r="J161" s="2">
        <f t="shared" si="15"/>
        <v>12479000</v>
      </c>
      <c r="K161" s="22">
        <v>1</v>
      </c>
      <c r="N161" t="str">
        <v>H3-11-8</v>
      </c>
      <c r="O161">
        <v>22</v>
      </c>
      <c r="P161" s="19">
        <v>12479000</v>
      </c>
    </row>
    <row r="162" spans="5:16" x14ac:dyDescent="0.25">
      <c r="E162" s="1">
        <f t="shared" si="12"/>
        <v>156</v>
      </c>
      <c r="F162" s="10" t="str">
        <f t="shared" si="13"/>
        <v>H3-11-8.5</v>
      </c>
      <c r="G162" s="14">
        <f t="shared" si="16"/>
        <v>11</v>
      </c>
      <c r="H162" s="14">
        <f t="shared" si="17"/>
        <v>8.5</v>
      </c>
      <c r="I162" s="4">
        <f t="shared" si="14"/>
        <v>23.375</v>
      </c>
      <c r="J162" s="2">
        <f t="shared" si="15"/>
        <v>13090188</v>
      </c>
      <c r="K162" s="22">
        <v>1</v>
      </c>
      <c r="N162" t="str">
        <v>H3-11-8.5</v>
      </c>
      <c r="O162">
        <v>23.375</v>
      </c>
      <c r="P162" s="19">
        <v>13090188</v>
      </c>
    </row>
    <row r="163" spans="5:16" x14ac:dyDescent="0.25">
      <c r="E163" s="1">
        <f t="shared" si="12"/>
        <v>157</v>
      </c>
      <c r="F163" s="10" t="str">
        <f t="shared" si="13"/>
        <v>H3-11-9</v>
      </c>
      <c r="G163" s="14">
        <f t="shared" si="16"/>
        <v>11</v>
      </c>
      <c r="H163" s="14">
        <f t="shared" si="17"/>
        <v>9</v>
      </c>
      <c r="I163" s="4">
        <f t="shared" si="14"/>
        <v>24.75</v>
      </c>
      <c r="J163" s="2">
        <f t="shared" si="15"/>
        <v>13701375</v>
      </c>
      <c r="K163" s="22">
        <v>1</v>
      </c>
      <c r="N163" t="str">
        <v>H3-11-9</v>
      </c>
      <c r="O163">
        <v>24.75</v>
      </c>
      <c r="P163" s="19">
        <v>13701375</v>
      </c>
    </row>
    <row r="164" spans="5:16" x14ac:dyDescent="0.25">
      <c r="E164" s="1">
        <f t="shared" si="12"/>
        <v>158</v>
      </c>
      <c r="F164" s="10" t="str">
        <f t="shared" si="13"/>
        <v>H3-11-9.5</v>
      </c>
      <c r="G164" s="14">
        <f t="shared" si="16"/>
        <v>11</v>
      </c>
      <c r="H164" s="14">
        <f t="shared" si="17"/>
        <v>9.5</v>
      </c>
      <c r="I164" s="4">
        <f t="shared" si="14"/>
        <v>26.125</v>
      </c>
      <c r="J164" s="2">
        <f t="shared" si="15"/>
        <v>14312563</v>
      </c>
      <c r="K164" s="22">
        <v>1</v>
      </c>
      <c r="N164" t="str">
        <v>H3-11-9.5</v>
      </c>
      <c r="O164">
        <v>26.125</v>
      </c>
      <c r="P164" s="19">
        <v>14312563</v>
      </c>
    </row>
    <row r="165" spans="5:16" x14ac:dyDescent="0.25">
      <c r="E165" s="1">
        <f t="shared" si="12"/>
        <v>159</v>
      </c>
      <c r="F165" s="10" t="str">
        <f t="shared" si="13"/>
        <v>H3-11-10</v>
      </c>
      <c r="G165" s="14">
        <f t="shared" si="16"/>
        <v>11</v>
      </c>
      <c r="H165" s="14">
        <f t="shared" si="17"/>
        <v>10</v>
      </c>
      <c r="I165" s="4">
        <f t="shared" si="14"/>
        <v>27.5</v>
      </c>
      <c r="J165" s="2">
        <f t="shared" si="15"/>
        <v>14923750</v>
      </c>
      <c r="K165" s="22">
        <v>1</v>
      </c>
      <c r="N165" t="str">
        <v>H3-11-10</v>
      </c>
      <c r="O165">
        <v>27.5</v>
      </c>
      <c r="P165" s="19">
        <v>14923750</v>
      </c>
    </row>
    <row r="166" spans="5:16" x14ac:dyDescent="0.25">
      <c r="E166" s="1">
        <f t="shared" si="12"/>
        <v>160</v>
      </c>
      <c r="F166" s="10" t="str">
        <f t="shared" si="13"/>
        <v>H3-11-10.5</v>
      </c>
      <c r="G166" s="14">
        <f t="shared" si="16"/>
        <v>11</v>
      </c>
      <c r="H166" s="14">
        <f t="shared" si="17"/>
        <v>10.5</v>
      </c>
      <c r="I166" s="4">
        <f t="shared" si="14"/>
        <v>28.875</v>
      </c>
      <c r="J166" s="2">
        <f t="shared" si="15"/>
        <v>15534938</v>
      </c>
      <c r="K166" s="22">
        <v>1</v>
      </c>
      <c r="N166" t="str">
        <v>H3-11-10.5</v>
      </c>
      <c r="O166">
        <v>28.875</v>
      </c>
      <c r="P166" s="19">
        <v>15534938</v>
      </c>
    </row>
    <row r="167" spans="5:16" x14ac:dyDescent="0.25">
      <c r="E167" s="1">
        <f t="shared" si="12"/>
        <v>161</v>
      </c>
      <c r="F167" s="10" t="str">
        <f t="shared" si="13"/>
        <v>H3-11-11</v>
      </c>
      <c r="G167" s="14">
        <f t="shared" si="16"/>
        <v>11</v>
      </c>
      <c r="H167" s="14">
        <f t="shared" si="17"/>
        <v>11</v>
      </c>
      <c r="I167" s="4">
        <f t="shared" si="14"/>
        <v>30.25</v>
      </c>
      <c r="J167" s="2">
        <f t="shared" si="15"/>
        <v>16146125</v>
      </c>
      <c r="K167" s="22">
        <v>1</v>
      </c>
      <c r="N167" t="str">
        <v>H3-11-11</v>
      </c>
      <c r="O167">
        <v>30.25</v>
      </c>
      <c r="P167" s="19">
        <v>16146125</v>
      </c>
    </row>
    <row r="168" spans="5:16" x14ac:dyDescent="0.25">
      <c r="E168" s="1">
        <f t="shared" si="12"/>
        <v>162</v>
      </c>
      <c r="F168" s="10" t="str">
        <f t="shared" si="13"/>
        <v>H3-11-11.5</v>
      </c>
      <c r="G168" s="14">
        <f t="shared" si="16"/>
        <v>11</v>
      </c>
      <c r="H168" s="14">
        <f t="shared" si="17"/>
        <v>11.5</v>
      </c>
      <c r="I168" s="4">
        <f t="shared" si="14"/>
        <v>31.625</v>
      </c>
      <c r="J168" s="2">
        <f t="shared" si="15"/>
        <v>16757313</v>
      </c>
      <c r="K168" s="22">
        <v>1</v>
      </c>
      <c r="N168" t="str">
        <v>H3-11-11.5</v>
      </c>
      <c r="O168">
        <v>31.625</v>
      </c>
      <c r="P168" s="19">
        <v>16757313</v>
      </c>
    </row>
    <row r="169" spans="5:16" x14ac:dyDescent="0.25">
      <c r="E169" s="1">
        <f t="shared" si="12"/>
        <v>163</v>
      </c>
      <c r="F169" s="10" t="str">
        <f t="shared" si="13"/>
        <v>H3-11-12</v>
      </c>
      <c r="G169" s="14">
        <f t="shared" si="16"/>
        <v>11</v>
      </c>
      <c r="H169" s="14">
        <f t="shared" si="17"/>
        <v>12</v>
      </c>
      <c r="I169" s="4">
        <f t="shared" si="14"/>
        <v>33</v>
      </c>
      <c r="J169" s="2">
        <f t="shared" si="15"/>
        <v>17368500</v>
      </c>
      <c r="K169" s="22">
        <v>1</v>
      </c>
      <c r="N169" t="str">
        <v>H3-11-12</v>
      </c>
      <c r="O169">
        <v>33</v>
      </c>
      <c r="P169" s="19">
        <v>17368500</v>
      </c>
    </row>
    <row r="170" spans="5:16" x14ac:dyDescent="0.25">
      <c r="E170" s="1">
        <f t="shared" si="12"/>
        <v>164</v>
      </c>
      <c r="F170" s="10" t="str">
        <f t="shared" si="13"/>
        <v>H3-11-12.5</v>
      </c>
      <c r="G170" s="14">
        <f t="shared" si="16"/>
        <v>11</v>
      </c>
      <c r="H170" s="14">
        <f t="shared" si="17"/>
        <v>12.5</v>
      </c>
      <c r="I170" s="4">
        <f t="shared" si="14"/>
        <v>34.375</v>
      </c>
      <c r="J170" s="2">
        <f t="shared" si="15"/>
        <v>17979688</v>
      </c>
      <c r="K170" s="22">
        <v>1</v>
      </c>
      <c r="N170" t="str">
        <v>H3-11-12.5</v>
      </c>
      <c r="O170">
        <v>34.375</v>
      </c>
      <c r="P170" s="19">
        <v>17979688</v>
      </c>
    </row>
    <row r="171" spans="5:16" x14ac:dyDescent="0.25">
      <c r="E171" s="1">
        <f t="shared" si="12"/>
        <v>165</v>
      </c>
      <c r="F171" s="10" t="str">
        <f t="shared" si="13"/>
        <v>H3-11-13</v>
      </c>
      <c r="G171" s="14">
        <f t="shared" si="16"/>
        <v>11</v>
      </c>
      <c r="H171" s="14">
        <f t="shared" si="17"/>
        <v>13</v>
      </c>
      <c r="I171" s="4">
        <f t="shared" si="14"/>
        <v>35.75</v>
      </c>
      <c r="J171" s="2">
        <f t="shared" si="15"/>
        <v>18590875</v>
      </c>
      <c r="K171" s="22">
        <v>1</v>
      </c>
      <c r="N171" t="str">
        <v>H3-11-13</v>
      </c>
      <c r="O171">
        <v>35.75</v>
      </c>
      <c r="P171" s="19">
        <v>18590875</v>
      </c>
    </row>
    <row r="172" spans="5:16" x14ac:dyDescent="0.25">
      <c r="E172" s="1">
        <f t="shared" si="12"/>
        <v>166</v>
      </c>
      <c r="F172" s="10" t="str">
        <f t="shared" si="13"/>
        <v>H3-11-13.5</v>
      </c>
      <c r="G172" s="14">
        <f t="shared" si="16"/>
        <v>11</v>
      </c>
      <c r="H172" s="14">
        <f t="shared" si="17"/>
        <v>13.5</v>
      </c>
      <c r="I172" s="4">
        <f t="shared" si="14"/>
        <v>37.125</v>
      </c>
      <c r="J172" s="2">
        <f t="shared" si="15"/>
        <v>19202063</v>
      </c>
      <c r="K172" s="22">
        <v>1</v>
      </c>
      <c r="N172" t="str">
        <v>H3-11-13.5</v>
      </c>
      <c r="O172">
        <v>37.125</v>
      </c>
      <c r="P172" s="19">
        <v>19202063</v>
      </c>
    </row>
    <row r="173" spans="5:16" x14ac:dyDescent="0.25">
      <c r="E173" s="1">
        <f t="shared" si="12"/>
        <v>167</v>
      </c>
      <c r="F173" s="10" t="str">
        <f t="shared" si="13"/>
        <v>H3-11-14</v>
      </c>
      <c r="G173" s="14">
        <f t="shared" si="16"/>
        <v>11</v>
      </c>
      <c r="H173" s="14">
        <f t="shared" si="17"/>
        <v>14</v>
      </c>
      <c r="I173" s="4">
        <f t="shared" si="14"/>
        <v>38.5</v>
      </c>
      <c r="J173" s="2">
        <f t="shared" si="15"/>
        <v>19813250</v>
      </c>
      <c r="K173" s="22">
        <v>1</v>
      </c>
      <c r="N173" t="str">
        <v>H3-11-14</v>
      </c>
      <c r="O173">
        <v>38.5</v>
      </c>
      <c r="P173" s="19">
        <v>19813250</v>
      </c>
    </row>
    <row r="174" spans="5:16" x14ac:dyDescent="0.25">
      <c r="E174" s="1">
        <f t="shared" si="12"/>
        <v>168</v>
      </c>
      <c r="F174" s="10" t="str">
        <f t="shared" si="13"/>
        <v>H3-11-14.5</v>
      </c>
      <c r="G174" s="14">
        <f t="shared" si="16"/>
        <v>11</v>
      </c>
      <c r="H174" s="14">
        <f t="shared" si="17"/>
        <v>14.5</v>
      </c>
      <c r="I174" s="4">
        <f t="shared" si="14"/>
        <v>39.875</v>
      </c>
      <c r="J174" s="2">
        <f t="shared" si="15"/>
        <v>20424438</v>
      </c>
      <c r="K174" s="22">
        <v>1</v>
      </c>
      <c r="N174" t="str">
        <v>H3-11-14.5</v>
      </c>
      <c r="O174">
        <v>39.875</v>
      </c>
      <c r="P174" s="19">
        <v>20424438</v>
      </c>
    </row>
    <row r="175" spans="5:16" x14ac:dyDescent="0.25">
      <c r="E175" s="1">
        <f t="shared" si="12"/>
        <v>169</v>
      </c>
      <c r="F175" s="10" t="str">
        <f t="shared" si="13"/>
        <v>H3-11-15</v>
      </c>
      <c r="G175" s="14">
        <f t="shared" si="16"/>
        <v>11</v>
      </c>
      <c r="H175" s="14">
        <f t="shared" si="17"/>
        <v>15</v>
      </c>
      <c r="I175" s="4">
        <f t="shared" si="14"/>
        <v>41.25</v>
      </c>
      <c r="J175" s="2">
        <f t="shared" si="15"/>
        <v>21035625</v>
      </c>
      <c r="K175" s="22">
        <v>1</v>
      </c>
      <c r="N175" t="str">
        <v>H3-11-15</v>
      </c>
      <c r="O175">
        <v>41.25</v>
      </c>
      <c r="P175" s="19">
        <v>21035625</v>
      </c>
    </row>
    <row r="176" spans="5:16" x14ac:dyDescent="0.25">
      <c r="E176" s="1">
        <f t="shared" si="12"/>
        <v>170</v>
      </c>
      <c r="F176" s="10" t="str">
        <f t="shared" si="13"/>
        <v>H3-11-15.5</v>
      </c>
      <c r="G176" s="14">
        <f t="shared" si="16"/>
        <v>11</v>
      </c>
      <c r="H176" s="14">
        <f t="shared" si="17"/>
        <v>15.5</v>
      </c>
      <c r="I176" s="4">
        <f t="shared" si="14"/>
        <v>42.625</v>
      </c>
      <c r="J176" s="2">
        <f t="shared" si="15"/>
        <v>21646813</v>
      </c>
      <c r="K176" s="22">
        <v>1</v>
      </c>
      <c r="N176" t="str">
        <v>H3-11-15.5</v>
      </c>
      <c r="O176">
        <v>42.625</v>
      </c>
      <c r="P176" s="19">
        <v>21646813</v>
      </c>
    </row>
    <row r="177" spans="5:16" x14ac:dyDescent="0.25">
      <c r="E177" s="1">
        <f t="shared" si="12"/>
        <v>171</v>
      </c>
      <c r="F177" s="10" t="str">
        <f t="shared" si="13"/>
        <v>H3-11-16</v>
      </c>
      <c r="G177" s="14">
        <f t="shared" si="16"/>
        <v>11</v>
      </c>
      <c r="H177" s="14">
        <f t="shared" si="17"/>
        <v>16</v>
      </c>
      <c r="I177" s="4">
        <f t="shared" si="14"/>
        <v>44</v>
      </c>
      <c r="J177" s="2">
        <f t="shared" si="15"/>
        <v>22258000</v>
      </c>
      <c r="K177" s="22">
        <v>1</v>
      </c>
      <c r="N177" t="str">
        <v>H3-11-16</v>
      </c>
      <c r="O177">
        <v>44</v>
      </c>
      <c r="P177" s="19">
        <v>22258000</v>
      </c>
    </row>
    <row r="178" spans="5:16" x14ac:dyDescent="0.25">
      <c r="E178" s="1">
        <f t="shared" si="12"/>
        <v>172</v>
      </c>
      <c r="F178" s="10" t="str">
        <f t="shared" si="13"/>
        <v>H3-11.5-7</v>
      </c>
      <c r="G178" s="14">
        <f t="shared" si="16"/>
        <v>11.5</v>
      </c>
      <c r="H178" s="14">
        <f t="shared" si="17"/>
        <v>7</v>
      </c>
      <c r="I178" s="4">
        <f t="shared" si="14"/>
        <v>20.125</v>
      </c>
      <c r="J178" s="2">
        <f t="shared" si="15"/>
        <v>11645563</v>
      </c>
      <c r="K178" s="22">
        <v>1</v>
      </c>
      <c r="N178" t="str">
        <v>H3-11.5-7</v>
      </c>
      <c r="O178">
        <v>20.125</v>
      </c>
      <c r="P178" s="19">
        <v>11645563</v>
      </c>
    </row>
    <row r="179" spans="5:16" x14ac:dyDescent="0.25">
      <c r="E179" s="1">
        <f t="shared" si="12"/>
        <v>173</v>
      </c>
      <c r="F179" s="10" t="str">
        <f t="shared" si="13"/>
        <v>H3-11.5-7.5</v>
      </c>
      <c r="G179" s="14">
        <f t="shared" si="16"/>
        <v>11.5</v>
      </c>
      <c r="H179" s="14">
        <f t="shared" si="17"/>
        <v>7.5</v>
      </c>
      <c r="I179" s="4">
        <f t="shared" si="14"/>
        <v>21.5625</v>
      </c>
      <c r="J179" s="2">
        <f t="shared" si="15"/>
        <v>12284531</v>
      </c>
      <c r="K179" s="22">
        <v>1</v>
      </c>
      <c r="N179" t="str">
        <v>H3-11.5-7.5</v>
      </c>
      <c r="O179">
        <v>21.5625</v>
      </c>
      <c r="P179" s="19">
        <v>12284531</v>
      </c>
    </row>
    <row r="180" spans="5:16" x14ac:dyDescent="0.25">
      <c r="E180" s="1">
        <f t="shared" si="12"/>
        <v>174</v>
      </c>
      <c r="F180" s="10" t="str">
        <f t="shared" si="13"/>
        <v>H3-11.5-8</v>
      </c>
      <c r="G180" s="14">
        <f t="shared" si="16"/>
        <v>11.5</v>
      </c>
      <c r="H180" s="14">
        <f t="shared" si="17"/>
        <v>8</v>
      </c>
      <c r="I180" s="4">
        <f t="shared" si="14"/>
        <v>23</v>
      </c>
      <c r="J180" s="2">
        <f t="shared" si="15"/>
        <v>12923500</v>
      </c>
      <c r="K180" s="22">
        <v>1</v>
      </c>
      <c r="N180" t="str">
        <v>H3-11.5-8</v>
      </c>
      <c r="O180">
        <v>23</v>
      </c>
      <c r="P180" s="19">
        <v>12923500</v>
      </c>
    </row>
    <row r="181" spans="5:16" x14ac:dyDescent="0.25">
      <c r="E181" s="1">
        <f t="shared" si="12"/>
        <v>175</v>
      </c>
      <c r="F181" s="10" t="str">
        <f t="shared" si="13"/>
        <v>H3-11.5-8.5</v>
      </c>
      <c r="G181" s="14">
        <f t="shared" si="16"/>
        <v>11.5</v>
      </c>
      <c r="H181" s="14">
        <f t="shared" si="17"/>
        <v>8.5</v>
      </c>
      <c r="I181" s="4">
        <f t="shared" si="14"/>
        <v>24.4375</v>
      </c>
      <c r="J181" s="2">
        <f t="shared" si="15"/>
        <v>13562469</v>
      </c>
      <c r="K181" s="22">
        <v>1</v>
      </c>
      <c r="N181" t="str">
        <v>H3-11.5-8.5</v>
      </c>
      <c r="O181">
        <v>24.4375</v>
      </c>
      <c r="P181" s="19">
        <v>13562469</v>
      </c>
    </row>
    <row r="182" spans="5:16" x14ac:dyDescent="0.25">
      <c r="E182" s="1">
        <f t="shared" si="12"/>
        <v>176</v>
      </c>
      <c r="F182" s="10" t="str">
        <f t="shared" si="13"/>
        <v>H3-11.5-9</v>
      </c>
      <c r="G182" s="14">
        <f t="shared" si="16"/>
        <v>11.5</v>
      </c>
      <c r="H182" s="14">
        <f t="shared" si="17"/>
        <v>9</v>
      </c>
      <c r="I182" s="4">
        <f t="shared" si="14"/>
        <v>25.875</v>
      </c>
      <c r="J182" s="2">
        <f t="shared" si="15"/>
        <v>14201438</v>
      </c>
      <c r="K182" s="22">
        <v>1</v>
      </c>
      <c r="N182" t="str">
        <v>H3-11.5-9</v>
      </c>
      <c r="O182">
        <v>25.875</v>
      </c>
      <c r="P182" s="19">
        <v>14201438</v>
      </c>
    </row>
    <row r="183" spans="5:16" x14ac:dyDescent="0.25">
      <c r="E183" s="1">
        <f t="shared" si="12"/>
        <v>177</v>
      </c>
      <c r="F183" s="10" t="str">
        <f t="shared" si="13"/>
        <v>H3-11.5-9.5</v>
      </c>
      <c r="G183" s="14">
        <f t="shared" si="16"/>
        <v>11.5</v>
      </c>
      <c r="H183" s="14">
        <f t="shared" si="17"/>
        <v>9.5</v>
      </c>
      <c r="I183" s="4">
        <f t="shared" si="14"/>
        <v>27.3125</v>
      </c>
      <c r="J183" s="2">
        <f t="shared" si="15"/>
        <v>14840406</v>
      </c>
      <c r="K183" s="22">
        <v>1</v>
      </c>
      <c r="N183" t="str">
        <v>H3-11.5-9.5</v>
      </c>
      <c r="O183">
        <v>27.3125</v>
      </c>
      <c r="P183" s="19">
        <v>14840406</v>
      </c>
    </row>
    <row r="184" spans="5:16" x14ac:dyDescent="0.25">
      <c r="E184" s="1">
        <f t="shared" si="12"/>
        <v>178</v>
      </c>
      <c r="F184" s="10" t="str">
        <f t="shared" si="13"/>
        <v>H3-11.5-10</v>
      </c>
      <c r="G184" s="14">
        <f t="shared" si="16"/>
        <v>11.5</v>
      </c>
      <c r="H184" s="14">
        <f t="shared" si="17"/>
        <v>10</v>
      </c>
      <c r="I184" s="4">
        <f t="shared" si="14"/>
        <v>28.75</v>
      </c>
      <c r="J184" s="2">
        <f t="shared" si="15"/>
        <v>15479375</v>
      </c>
      <c r="K184" s="22">
        <v>1</v>
      </c>
      <c r="N184" t="str">
        <v>H3-11.5-10</v>
      </c>
      <c r="O184">
        <v>28.75</v>
      </c>
      <c r="P184" s="19">
        <v>15479375</v>
      </c>
    </row>
    <row r="185" spans="5:16" x14ac:dyDescent="0.25">
      <c r="E185" s="1">
        <f t="shared" si="12"/>
        <v>179</v>
      </c>
      <c r="F185" s="10" t="str">
        <f t="shared" si="13"/>
        <v>H3-11.5-10.5</v>
      </c>
      <c r="G185" s="14">
        <f t="shared" si="16"/>
        <v>11.5</v>
      </c>
      <c r="H185" s="14">
        <f t="shared" si="17"/>
        <v>10.5</v>
      </c>
      <c r="I185" s="4">
        <f t="shared" si="14"/>
        <v>30.1875</v>
      </c>
      <c r="J185" s="2">
        <f t="shared" si="15"/>
        <v>16118344</v>
      </c>
      <c r="K185" s="22">
        <v>1</v>
      </c>
      <c r="N185" t="str">
        <v>H3-11.5-10.5</v>
      </c>
      <c r="O185">
        <v>30.1875</v>
      </c>
      <c r="P185" s="19">
        <v>16118344</v>
      </c>
    </row>
    <row r="186" spans="5:16" x14ac:dyDescent="0.25">
      <c r="E186" s="1">
        <f t="shared" si="12"/>
        <v>180</v>
      </c>
      <c r="F186" s="10" t="str">
        <f t="shared" si="13"/>
        <v>H3-11.5-11</v>
      </c>
      <c r="G186" s="14">
        <f t="shared" si="16"/>
        <v>11.5</v>
      </c>
      <c r="H186" s="14">
        <f t="shared" si="17"/>
        <v>11</v>
      </c>
      <c r="I186" s="4">
        <f t="shared" si="14"/>
        <v>31.625</v>
      </c>
      <c r="J186" s="2">
        <f t="shared" si="15"/>
        <v>16757313</v>
      </c>
      <c r="K186" s="22">
        <v>1</v>
      </c>
      <c r="N186" t="str">
        <v>H3-11.5-11</v>
      </c>
      <c r="O186">
        <v>31.625</v>
      </c>
      <c r="P186" s="19">
        <v>16757313</v>
      </c>
    </row>
    <row r="187" spans="5:16" x14ac:dyDescent="0.25">
      <c r="E187" s="1">
        <f t="shared" si="12"/>
        <v>181</v>
      </c>
      <c r="F187" s="10" t="str">
        <f t="shared" si="13"/>
        <v>H3-11.5-11.5</v>
      </c>
      <c r="G187" s="14">
        <f t="shared" si="16"/>
        <v>11.5</v>
      </c>
      <c r="H187" s="14">
        <f t="shared" si="17"/>
        <v>11.5</v>
      </c>
      <c r="I187" s="4">
        <f t="shared" si="14"/>
        <v>33.0625</v>
      </c>
      <c r="J187" s="2">
        <f t="shared" si="15"/>
        <v>17396281</v>
      </c>
      <c r="K187" s="22">
        <v>1</v>
      </c>
      <c r="N187" t="str">
        <v>H3-11.5-11.5</v>
      </c>
      <c r="O187">
        <v>33.0625</v>
      </c>
      <c r="P187" s="19">
        <v>17396281</v>
      </c>
    </row>
    <row r="188" spans="5:16" x14ac:dyDescent="0.25">
      <c r="E188" s="1">
        <f t="shared" si="12"/>
        <v>182</v>
      </c>
      <c r="F188" s="10" t="str">
        <f t="shared" si="13"/>
        <v>H3-11.5-12</v>
      </c>
      <c r="G188" s="14">
        <f t="shared" si="16"/>
        <v>11.5</v>
      </c>
      <c r="H188" s="14">
        <f t="shared" si="17"/>
        <v>12</v>
      </c>
      <c r="I188" s="4">
        <f t="shared" si="14"/>
        <v>34.5</v>
      </c>
      <c r="J188" s="2">
        <f t="shared" si="15"/>
        <v>18035250</v>
      </c>
      <c r="K188" s="22">
        <v>1</v>
      </c>
      <c r="N188" t="str">
        <v>H3-11.5-12</v>
      </c>
      <c r="O188">
        <v>34.5</v>
      </c>
      <c r="P188" s="19">
        <v>18035250</v>
      </c>
    </row>
    <row r="189" spans="5:16" x14ac:dyDescent="0.25">
      <c r="E189" s="1">
        <f t="shared" si="12"/>
        <v>183</v>
      </c>
      <c r="F189" s="10" t="str">
        <f t="shared" si="13"/>
        <v>H3-11.5-12.5</v>
      </c>
      <c r="G189" s="14">
        <f t="shared" si="16"/>
        <v>11.5</v>
      </c>
      <c r="H189" s="14">
        <f t="shared" si="17"/>
        <v>12.5</v>
      </c>
      <c r="I189" s="4">
        <f t="shared" si="14"/>
        <v>35.9375</v>
      </c>
      <c r="J189" s="2">
        <f t="shared" si="15"/>
        <v>18674219</v>
      </c>
      <c r="K189" s="22">
        <v>1</v>
      </c>
      <c r="N189" t="str">
        <v>H3-11.5-12.5</v>
      </c>
      <c r="O189">
        <v>35.9375</v>
      </c>
      <c r="P189" s="19">
        <v>18674219</v>
      </c>
    </row>
    <row r="190" spans="5:16" x14ac:dyDescent="0.25">
      <c r="E190" s="1">
        <f t="shared" si="12"/>
        <v>184</v>
      </c>
      <c r="F190" s="10" t="str">
        <f t="shared" si="13"/>
        <v>H3-11.5-13</v>
      </c>
      <c r="G190" s="14">
        <f t="shared" si="16"/>
        <v>11.5</v>
      </c>
      <c r="H190" s="14">
        <f t="shared" si="17"/>
        <v>13</v>
      </c>
      <c r="I190" s="4">
        <f t="shared" si="14"/>
        <v>37.375</v>
      </c>
      <c r="J190" s="2">
        <f t="shared" si="15"/>
        <v>19313188</v>
      </c>
      <c r="K190" s="22">
        <v>1</v>
      </c>
      <c r="N190" t="str">
        <v>H3-11.5-13</v>
      </c>
      <c r="O190">
        <v>37.375</v>
      </c>
      <c r="P190" s="19">
        <v>19313188</v>
      </c>
    </row>
    <row r="191" spans="5:16" x14ac:dyDescent="0.25">
      <c r="E191" s="1">
        <f t="shared" si="12"/>
        <v>185</v>
      </c>
      <c r="F191" s="10" t="str">
        <f t="shared" si="13"/>
        <v>H3-11.5-13.5</v>
      </c>
      <c r="G191" s="14">
        <f t="shared" si="16"/>
        <v>11.5</v>
      </c>
      <c r="H191" s="14">
        <f t="shared" si="17"/>
        <v>13.5</v>
      </c>
      <c r="I191" s="4">
        <f t="shared" si="14"/>
        <v>38.8125</v>
      </c>
      <c r="J191" s="2">
        <f t="shared" si="15"/>
        <v>19952156</v>
      </c>
      <c r="K191" s="22">
        <v>1</v>
      </c>
      <c r="N191" t="str">
        <v>H3-11.5-13.5</v>
      </c>
      <c r="O191">
        <v>38.8125</v>
      </c>
      <c r="P191" s="19">
        <v>19952156</v>
      </c>
    </row>
    <row r="192" spans="5:16" x14ac:dyDescent="0.25">
      <c r="E192" s="1">
        <f t="shared" si="12"/>
        <v>186</v>
      </c>
      <c r="F192" s="10" t="str">
        <f t="shared" si="13"/>
        <v>H3-11.5-14</v>
      </c>
      <c r="G192" s="14">
        <f t="shared" si="16"/>
        <v>11.5</v>
      </c>
      <c r="H192" s="14">
        <f t="shared" si="17"/>
        <v>14</v>
      </c>
      <c r="I192" s="4">
        <f t="shared" si="14"/>
        <v>40.25</v>
      </c>
      <c r="J192" s="2">
        <f t="shared" si="15"/>
        <v>20591125</v>
      </c>
      <c r="K192" s="22">
        <v>1</v>
      </c>
      <c r="N192" t="str">
        <v>H3-11.5-14</v>
      </c>
      <c r="O192">
        <v>40.25</v>
      </c>
      <c r="P192" s="19">
        <v>20591125</v>
      </c>
    </row>
    <row r="193" spans="5:16" x14ac:dyDescent="0.25">
      <c r="E193" s="1">
        <f t="shared" si="12"/>
        <v>187</v>
      </c>
      <c r="F193" s="10" t="str">
        <f t="shared" si="13"/>
        <v>H3-11.5-14.5</v>
      </c>
      <c r="G193" s="14">
        <f t="shared" si="16"/>
        <v>11.5</v>
      </c>
      <c r="H193" s="14">
        <f t="shared" si="17"/>
        <v>14.5</v>
      </c>
      <c r="I193" s="4">
        <f t="shared" si="14"/>
        <v>41.6875</v>
      </c>
      <c r="J193" s="2">
        <f t="shared" si="15"/>
        <v>21230094</v>
      </c>
      <c r="K193" s="22">
        <v>1</v>
      </c>
      <c r="N193" t="str">
        <v>H3-11.5-14.5</v>
      </c>
      <c r="O193">
        <v>41.6875</v>
      </c>
      <c r="P193" s="19">
        <v>21230094</v>
      </c>
    </row>
    <row r="194" spans="5:16" x14ac:dyDescent="0.25">
      <c r="E194" s="1">
        <f t="shared" si="12"/>
        <v>188</v>
      </c>
      <c r="F194" s="10" t="str">
        <f t="shared" si="13"/>
        <v>H3-11.5-15</v>
      </c>
      <c r="G194" s="14">
        <f t="shared" si="16"/>
        <v>11.5</v>
      </c>
      <c r="H194" s="14">
        <f t="shared" si="17"/>
        <v>15</v>
      </c>
      <c r="I194" s="4">
        <f t="shared" si="14"/>
        <v>43.125</v>
      </c>
      <c r="J194" s="2">
        <f t="shared" si="15"/>
        <v>21869063</v>
      </c>
      <c r="K194" s="22">
        <v>1</v>
      </c>
      <c r="N194" t="str">
        <v>H3-11.5-15</v>
      </c>
      <c r="O194">
        <v>43.125</v>
      </c>
      <c r="P194" s="19">
        <v>21869063</v>
      </c>
    </row>
    <row r="195" spans="5:16" x14ac:dyDescent="0.25">
      <c r="E195" s="1">
        <f t="shared" si="12"/>
        <v>189</v>
      </c>
      <c r="F195" s="10" t="str">
        <f t="shared" si="13"/>
        <v>H3-11.5-15.5</v>
      </c>
      <c r="G195" s="14">
        <f t="shared" si="16"/>
        <v>11.5</v>
      </c>
      <c r="H195" s="14">
        <f t="shared" si="17"/>
        <v>15.5</v>
      </c>
      <c r="I195" s="4">
        <f t="shared" si="14"/>
        <v>44.5625</v>
      </c>
      <c r="J195" s="2">
        <f t="shared" si="15"/>
        <v>22508031</v>
      </c>
      <c r="K195" s="22">
        <v>1</v>
      </c>
      <c r="N195" t="str">
        <v>H3-11.5-15.5</v>
      </c>
      <c r="O195">
        <v>44.5625</v>
      </c>
      <c r="P195" s="19">
        <v>22508031</v>
      </c>
    </row>
    <row r="196" spans="5:16" x14ac:dyDescent="0.25">
      <c r="E196" s="1">
        <f t="shared" si="12"/>
        <v>190</v>
      </c>
      <c r="F196" s="10" t="str">
        <f t="shared" si="13"/>
        <v>H3-11.5-16</v>
      </c>
      <c r="G196" s="14">
        <f t="shared" si="16"/>
        <v>11.5</v>
      </c>
      <c r="H196" s="14">
        <f t="shared" si="17"/>
        <v>16</v>
      </c>
      <c r="I196" s="4">
        <f t="shared" si="14"/>
        <v>46</v>
      </c>
      <c r="J196" s="2">
        <f t="shared" si="15"/>
        <v>23147000</v>
      </c>
      <c r="K196" s="22">
        <v>1</v>
      </c>
      <c r="N196" t="str">
        <v>H3-11.5-16</v>
      </c>
      <c r="O196">
        <v>46</v>
      </c>
      <c r="P196" s="19">
        <v>23147000</v>
      </c>
    </row>
    <row r="197" spans="5:16" x14ac:dyDescent="0.25">
      <c r="E197" s="1">
        <f t="shared" si="12"/>
        <v>191</v>
      </c>
      <c r="F197" s="10" t="str">
        <f t="shared" si="13"/>
        <v>H3-12-7</v>
      </c>
      <c r="G197" s="14">
        <f t="shared" si="16"/>
        <v>12</v>
      </c>
      <c r="H197" s="14">
        <f t="shared" si="17"/>
        <v>7</v>
      </c>
      <c r="I197" s="4">
        <f t="shared" si="14"/>
        <v>21</v>
      </c>
      <c r="J197" s="2">
        <f t="shared" si="15"/>
        <v>12034500</v>
      </c>
      <c r="K197" s="22">
        <v>1</v>
      </c>
      <c r="N197" t="str">
        <v>H3-12-7</v>
      </c>
      <c r="O197">
        <v>21</v>
      </c>
      <c r="P197" s="19">
        <v>12034500</v>
      </c>
    </row>
    <row r="198" spans="5:16" x14ac:dyDescent="0.25">
      <c r="E198" s="1">
        <f t="shared" si="12"/>
        <v>192</v>
      </c>
      <c r="F198" s="10" t="str">
        <f t="shared" si="13"/>
        <v>H3-12-7.5</v>
      </c>
      <c r="G198" s="14">
        <f t="shared" si="16"/>
        <v>12</v>
      </c>
      <c r="H198" s="14">
        <f t="shared" si="17"/>
        <v>7.5</v>
      </c>
      <c r="I198" s="4">
        <f t="shared" si="14"/>
        <v>22.5</v>
      </c>
      <c r="J198" s="2">
        <f t="shared" si="15"/>
        <v>12701250</v>
      </c>
      <c r="K198" s="22">
        <v>1</v>
      </c>
      <c r="N198" t="str">
        <v>H3-12-7.5</v>
      </c>
      <c r="O198">
        <v>22.5</v>
      </c>
      <c r="P198" s="19">
        <v>12701250</v>
      </c>
    </row>
    <row r="199" spans="5:16" x14ac:dyDescent="0.25">
      <c r="E199" s="1">
        <f t="shared" ref="E199:E262" si="18">ROW()-6</f>
        <v>193</v>
      </c>
      <c r="F199" s="10" t="str">
        <f t="shared" ref="F199:F216" si="19">$C$4&amp;"-"&amp;G199&amp;"-"&amp;H199</f>
        <v>H3-12-8</v>
      </c>
      <c r="G199" s="14">
        <f t="shared" si="16"/>
        <v>12</v>
      </c>
      <c r="H199" s="14">
        <f t="shared" si="17"/>
        <v>8</v>
      </c>
      <c r="I199" s="4">
        <f t="shared" ref="I199:I216" si="20">SUM((G199*H199)/4)</f>
        <v>24</v>
      </c>
      <c r="J199" s="2">
        <f t="shared" ref="J199:J262" si="21">ROUND(SUM(I199*$C$6,$C$5),0)</f>
        <v>13368000</v>
      </c>
      <c r="K199" s="22">
        <v>1</v>
      </c>
      <c r="N199" t="str">
        <v>H3-12-8</v>
      </c>
      <c r="O199">
        <v>24</v>
      </c>
      <c r="P199" s="19">
        <v>13368000</v>
      </c>
    </row>
    <row r="200" spans="5:16" x14ac:dyDescent="0.25">
      <c r="E200" s="1">
        <f t="shared" si="18"/>
        <v>194</v>
      </c>
      <c r="F200" s="10" t="str">
        <f t="shared" si="19"/>
        <v>H3-12-8.5</v>
      </c>
      <c r="G200" s="14">
        <f t="shared" ref="G200:G216" si="22">$G$3+ROUNDDOWN($E199/($I$4+1),0)*0.5</f>
        <v>12</v>
      </c>
      <c r="H200" s="14">
        <f t="shared" ref="H200:H216" si="23">IF(MOD(E200-1,$I$4+1)=0,$H$3,H199+0.5)</f>
        <v>8.5</v>
      </c>
      <c r="I200" s="4">
        <f t="shared" si="20"/>
        <v>25.5</v>
      </c>
      <c r="J200" s="2">
        <f t="shared" si="21"/>
        <v>14034750</v>
      </c>
      <c r="K200" s="22">
        <v>1</v>
      </c>
      <c r="N200" t="str">
        <v>H3-12-8.5</v>
      </c>
      <c r="O200">
        <v>25.5</v>
      </c>
      <c r="P200" s="19">
        <v>14034750</v>
      </c>
    </row>
    <row r="201" spans="5:16" x14ac:dyDescent="0.25">
      <c r="E201" s="1">
        <f t="shared" si="18"/>
        <v>195</v>
      </c>
      <c r="F201" s="10" t="str">
        <f t="shared" si="19"/>
        <v>H3-12-9</v>
      </c>
      <c r="G201" s="14">
        <f t="shared" si="22"/>
        <v>12</v>
      </c>
      <c r="H201" s="14">
        <f t="shared" si="23"/>
        <v>9</v>
      </c>
      <c r="I201" s="4">
        <f t="shared" si="20"/>
        <v>27</v>
      </c>
      <c r="J201" s="2">
        <f t="shared" si="21"/>
        <v>14701500</v>
      </c>
      <c r="K201" s="22">
        <v>1</v>
      </c>
      <c r="N201" t="str">
        <v>H3-12-9</v>
      </c>
      <c r="O201">
        <v>27</v>
      </c>
      <c r="P201" s="19">
        <v>14701500</v>
      </c>
    </row>
    <row r="202" spans="5:16" x14ac:dyDescent="0.25">
      <c r="E202" s="1">
        <f t="shared" si="18"/>
        <v>196</v>
      </c>
      <c r="F202" s="10" t="str">
        <f t="shared" si="19"/>
        <v>H3-12-9.5</v>
      </c>
      <c r="G202" s="14">
        <f t="shared" si="22"/>
        <v>12</v>
      </c>
      <c r="H202" s="14">
        <f t="shared" si="23"/>
        <v>9.5</v>
      </c>
      <c r="I202" s="4">
        <f t="shared" si="20"/>
        <v>28.5</v>
      </c>
      <c r="J202" s="2">
        <f t="shared" si="21"/>
        <v>15368250</v>
      </c>
      <c r="K202" s="22">
        <v>1</v>
      </c>
      <c r="N202" t="str">
        <v>H3-12-9.5</v>
      </c>
      <c r="O202">
        <v>28.5</v>
      </c>
      <c r="P202" s="19">
        <v>15368250</v>
      </c>
    </row>
    <row r="203" spans="5:16" x14ac:dyDescent="0.25">
      <c r="E203" s="1">
        <f t="shared" si="18"/>
        <v>197</v>
      </c>
      <c r="F203" s="10" t="str">
        <f t="shared" si="19"/>
        <v>H3-12-10</v>
      </c>
      <c r="G203" s="14">
        <f t="shared" si="22"/>
        <v>12</v>
      </c>
      <c r="H203" s="14">
        <f t="shared" si="23"/>
        <v>10</v>
      </c>
      <c r="I203" s="4">
        <f t="shared" si="20"/>
        <v>30</v>
      </c>
      <c r="J203" s="2">
        <f t="shared" si="21"/>
        <v>16035000</v>
      </c>
      <c r="K203" s="22">
        <v>1</v>
      </c>
      <c r="N203" t="str">
        <v>H3-12-10</v>
      </c>
      <c r="O203">
        <v>30</v>
      </c>
      <c r="P203" s="19">
        <v>16035000</v>
      </c>
    </row>
    <row r="204" spans="5:16" x14ac:dyDescent="0.25">
      <c r="E204" s="1">
        <f t="shared" si="18"/>
        <v>198</v>
      </c>
      <c r="F204" s="10" t="str">
        <f t="shared" si="19"/>
        <v>H3-12-10.5</v>
      </c>
      <c r="G204" s="14">
        <f t="shared" si="22"/>
        <v>12</v>
      </c>
      <c r="H204" s="14">
        <f t="shared" si="23"/>
        <v>10.5</v>
      </c>
      <c r="I204" s="4">
        <f t="shared" si="20"/>
        <v>31.5</v>
      </c>
      <c r="J204" s="2">
        <f t="shared" si="21"/>
        <v>16701750</v>
      </c>
      <c r="K204" s="22">
        <v>1</v>
      </c>
      <c r="N204" t="str">
        <v>H3-12-10.5</v>
      </c>
      <c r="O204">
        <v>31.5</v>
      </c>
      <c r="P204" s="19">
        <v>16701750</v>
      </c>
    </row>
    <row r="205" spans="5:16" x14ac:dyDescent="0.25">
      <c r="E205" s="1">
        <f t="shared" si="18"/>
        <v>199</v>
      </c>
      <c r="F205" s="10" t="str">
        <f t="shared" si="19"/>
        <v>H3-12-11</v>
      </c>
      <c r="G205" s="14">
        <f t="shared" si="22"/>
        <v>12</v>
      </c>
      <c r="H205" s="14">
        <f t="shared" si="23"/>
        <v>11</v>
      </c>
      <c r="I205" s="4">
        <f t="shared" si="20"/>
        <v>33</v>
      </c>
      <c r="J205" s="2">
        <f t="shared" si="21"/>
        <v>17368500</v>
      </c>
      <c r="K205" s="22">
        <v>1</v>
      </c>
      <c r="N205" t="str">
        <v>H3-12-11</v>
      </c>
      <c r="O205">
        <v>33</v>
      </c>
      <c r="P205" s="19">
        <v>17368500</v>
      </c>
    </row>
    <row r="206" spans="5:16" x14ac:dyDescent="0.25">
      <c r="E206" s="1">
        <f t="shared" si="18"/>
        <v>200</v>
      </c>
      <c r="F206" s="10" t="str">
        <f t="shared" si="19"/>
        <v>H3-12-11.5</v>
      </c>
      <c r="G206" s="14">
        <f t="shared" si="22"/>
        <v>12</v>
      </c>
      <c r="H206" s="14">
        <f t="shared" si="23"/>
        <v>11.5</v>
      </c>
      <c r="I206" s="4">
        <f t="shared" si="20"/>
        <v>34.5</v>
      </c>
      <c r="J206" s="2">
        <f t="shared" si="21"/>
        <v>18035250</v>
      </c>
      <c r="K206" s="22">
        <v>1</v>
      </c>
      <c r="N206" t="str">
        <v>H3-12-11.5</v>
      </c>
      <c r="O206">
        <v>34.5</v>
      </c>
      <c r="P206" s="19">
        <v>18035250</v>
      </c>
    </row>
    <row r="207" spans="5:16" x14ac:dyDescent="0.25">
      <c r="E207" s="1">
        <f t="shared" si="18"/>
        <v>201</v>
      </c>
      <c r="F207" s="10" t="str">
        <f t="shared" si="19"/>
        <v>H3-12-12</v>
      </c>
      <c r="G207" s="14">
        <f t="shared" si="22"/>
        <v>12</v>
      </c>
      <c r="H207" s="14">
        <f t="shared" si="23"/>
        <v>12</v>
      </c>
      <c r="I207" s="4">
        <f t="shared" si="20"/>
        <v>36</v>
      </c>
      <c r="J207" s="2">
        <f t="shared" si="21"/>
        <v>18702000</v>
      </c>
      <c r="K207" s="22">
        <v>1</v>
      </c>
      <c r="N207" t="str">
        <v>H3-12-12</v>
      </c>
      <c r="O207">
        <v>36</v>
      </c>
      <c r="P207" s="19">
        <v>18702000</v>
      </c>
    </row>
    <row r="208" spans="5:16" x14ac:dyDescent="0.25">
      <c r="E208" s="1">
        <f t="shared" si="18"/>
        <v>202</v>
      </c>
      <c r="F208" s="10" t="str">
        <f t="shared" si="19"/>
        <v>H3-12-12.5</v>
      </c>
      <c r="G208" s="14">
        <f t="shared" si="22"/>
        <v>12</v>
      </c>
      <c r="H208" s="14">
        <f t="shared" si="23"/>
        <v>12.5</v>
      </c>
      <c r="I208" s="4">
        <f t="shared" si="20"/>
        <v>37.5</v>
      </c>
      <c r="J208" s="2">
        <f t="shared" si="21"/>
        <v>19368750</v>
      </c>
      <c r="K208" s="22">
        <v>1</v>
      </c>
      <c r="N208" t="str">
        <v>H3-12-12.5</v>
      </c>
      <c r="O208">
        <v>37.5</v>
      </c>
      <c r="P208" s="19">
        <v>19368750</v>
      </c>
    </row>
    <row r="209" spans="5:16" x14ac:dyDescent="0.25">
      <c r="E209" s="1">
        <f t="shared" si="18"/>
        <v>203</v>
      </c>
      <c r="F209" s="10" t="str">
        <f t="shared" si="19"/>
        <v>H3-12-13</v>
      </c>
      <c r="G209" s="14">
        <f t="shared" si="22"/>
        <v>12</v>
      </c>
      <c r="H209" s="14">
        <f t="shared" si="23"/>
        <v>13</v>
      </c>
      <c r="I209" s="4">
        <f t="shared" si="20"/>
        <v>39</v>
      </c>
      <c r="J209" s="2">
        <f t="shared" si="21"/>
        <v>20035500</v>
      </c>
      <c r="K209" s="22">
        <v>1</v>
      </c>
      <c r="N209" t="str">
        <v>H3-12-13</v>
      </c>
      <c r="O209">
        <v>39</v>
      </c>
      <c r="P209" s="19">
        <v>20035500</v>
      </c>
    </row>
    <row r="210" spans="5:16" x14ac:dyDescent="0.25">
      <c r="E210" s="1">
        <f t="shared" si="18"/>
        <v>204</v>
      </c>
      <c r="F210" s="10" t="str">
        <f t="shared" si="19"/>
        <v>H3-12-13.5</v>
      </c>
      <c r="G210" s="14">
        <f t="shared" si="22"/>
        <v>12</v>
      </c>
      <c r="H210" s="14">
        <f t="shared" si="23"/>
        <v>13.5</v>
      </c>
      <c r="I210" s="4">
        <f t="shared" si="20"/>
        <v>40.5</v>
      </c>
      <c r="J210" s="2">
        <f t="shared" si="21"/>
        <v>20702250</v>
      </c>
      <c r="K210" s="22">
        <v>1</v>
      </c>
      <c r="N210" t="str">
        <v>H3-12-13.5</v>
      </c>
      <c r="O210">
        <v>40.5</v>
      </c>
      <c r="P210" s="19">
        <v>20702250</v>
      </c>
    </row>
    <row r="211" spans="5:16" x14ac:dyDescent="0.25">
      <c r="E211" s="1">
        <f t="shared" si="18"/>
        <v>205</v>
      </c>
      <c r="F211" s="10" t="str">
        <f t="shared" si="19"/>
        <v>H3-12-14</v>
      </c>
      <c r="G211" s="14">
        <f t="shared" si="22"/>
        <v>12</v>
      </c>
      <c r="H211" s="14">
        <f t="shared" si="23"/>
        <v>14</v>
      </c>
      <c r="I211" s="4">
        <f t="shared" si="20"/>
        <v>42</v>
      </c>
      <c r="J211" s="2">
        <f t="shared" si="21"/>
        <v>21369000</v>
      </c>
      <c r="K211" s="22">
        <v>1</v>
      </c>
      <c r="N211" t="str">
        <v>H3-12-14</v>
      </c>
      <c r="O211">
        <v>42</v>
      </c>
      <c r="P211" s="19">
        <v>21369000</v>
      </c>
    </row>
    <row r="212" spans="5:16" x14ac:dyDescent="0.25">
      <c r="E212" s="1">
        <f t="shared" si="18"/>
        <v>206</v>
      </c>
      <c r="F212" s="10" t="str">
        <f t="shared" si="19"/>
        <v>H3-12-14.5</v>
      </c>
      <c r="G212" s="14">
        <f t="shared" si="22"/>
        <v>12</v>
      </c>
      <c r="H212" s="14">
        <f t="shared" si="23"/>
        <v>14.5</v>
      </c>
      <c r="I212" s="4">
        <f t="shared" si="20"/>
        <v>43.5</v>
      </c>
      <c r="J212" s="2">
        <f t="shared" si="21"/>
        <v>22035750</v>
      </c>
      <c r="K212" s="22">
        <v>1</v>
      </c>
      <c r="N212" t="str">
        <v>H3-12-14.5</v>
      </c>
      <c r="O212">
        <v>43.5</v>
      </c>
      <c r="P212" s="19">
        <v>22035750</v>
      </c>
    </row>
    <row r="213" spans="5:16" x14ac:dyDescent="0.25">
      <c r="E213" s="1">
        <f t="shared" si="18"/>
        <v>207</v>
      </c>
      <c r="F213" s="10" t="str">
        <f t="shared" si="19"/>
        <v>H3-12-15</v>
      </c>
      <c r="G213" s="14">
        <f t="shared" si="22"/>
        <v>12</v>
      </c>
      <c r="H213" s="14">
        <f t="shared" si="23"/>
        <v>15</v>
      </c>
      <c r="I213" s="4">
        <f t="shared" si="20"/>
        <v>45</v>
      </c>
      <c r="J213" s="2">
        <f t="shared" si="21"/>
        <v>22702500</v>
      </c>
      <c r="K213" s="22">
        <v>1</v>
      </c>
      <c r="N213" t="str">
        <v>H3-12-15</v>
      </c>
      <c r="O213">
        <v>45</v>
      </c>
      <c r="P213" s="19">
        <v>22702500</v>
      </c>
    </row>
    <row r="214" spans="5:16" x14ac:dyDescent="0.25">
      <c r="E214" s="1">
        <f t="shared" si="18"/>
        <v>208</v>
      </c>
      <c r="F214" s="10" t="str">
        <f t="shared" si="19"/>
        <v>H3-12-15.5</v>
      </c>
      <c r="G214" s="14">
        <f t="shared" si="22"/>
        <v>12</v>
      </c>
      <c r="H214" s="14">
        <f t="shared" si="23"/>
        <v>15.5</v>
      </c>
      <c r="I214" s="4">
        <f t="shared" si="20"/>
        <v>46.5</v>
      </c>
      <c r="J214" s="2">
        <f t="shared" si="21"/>
        <v>23369250</v>
      </c>
      <c r="K214" s="22">
        <v>1</v>
      </c>
      <c r="N214" t="str">
        <v>H3-12-15.5</v>
      </c>
      <c r="O214">
        <v>46.5</v>
      </c>
      <c r="P214" s="19">
        <v>23369250</v>
      </c>
    </row>
    <row r="215" spans="5:16" x14ac:dyDescent="0.25">
      <c r="E215" s="1">
        <f t="shared" si="18"/>
        <v>209</v>
      </c>
      <c r="F215" s="10" t="str">
        <f t="shared" si="19"/>
        <v>H3-12-16</v>
      </c>
      <c r="G215" s="14">
        <f t="shared" si="22"/>
        <v>12</v>
      </c>
      <c r="H215" s="14">
        <f t="shared" si="23"/>
        <v>16</v>
      </c>
      <c r="I215" s="4">
        <f t="shared" si="20"/>
        <v>48</v>
      </c>
      <c r="J215" s="2">
        <f t="shared" si="21"/>
        <v>24036000</v>
      </c>
      <c r="K215" s="22">
        <v>1</v>
      </c>
      <c r="N215" t="str">
        <v>H3-12-16</v>
      </c>
      <c r="O215">
        <v>48</v>
      </c>
      <c r="P215" s="19">
        <v>24036000</v>
      </c>
    </row>
    <row r="216" spans="5:16" x14ac:dyDescent="0.25">
      <c r="E216" s="1">
        <f t="shared" si="18"/>
        <v>210</v>
      </c>
      <c r="F216" s="10" t="str">
        <f t="shared" si="19"/>
        <v>H3-12.5-7</v>
      </c>
      <c r="G216" s="14">
        <f t="shared" si="22"/>
        <v>12.5</v>
      </c>
      <c r="H216" s="14">
        <f t="shared" si="23"/>
        <v>7</v>
      </c>
      <c r="I216" s="4">
        <f t="shared" si="20"/>
        <v>21.875</v>
      </c>
      <c r="J216" s="2">
        <f t="shared" si="21"/>
        <v>12423438</v>
      </c>
      <c r="K216" s="22">
        <v>1</v>
      </c>
      <c r="N216" t="str">
        <v>H3-12.5-7</v>
      </c>
      <c r="O216">
        <v>21.875</v>
      </c>
      <c r="P216" s="19">
        <v>12423438</v>
      </c>
    </row>
    <row r="217" spans="5:16" x14ac:dyDescent="0.25">
      <c r="E217" s="1">
        <f t="shared" si="18"/>
        <v>211</v>
      </c>
      <c r="F217" s="10" t="str">
        <f t="shared" ref="F217:F241" si="24">$C$4&amp;"-"&amp;G217&amp;"-"&amp;H217</f>
        <v>H3-12.5-7.5</v>
      </c>
      <c r="G217" s="14">
        <f t="shared" ref="G217:G241" si="25">$G$3+ROUNDDOWN($E216/($I$4+1),0)*0.5</f>
        <v>12.5</v>
      </c>
      <c r="H217" s="14">
        <f t="shared" ref="H217:H241" si="26">IF(MOD(E217-1,$I$4+1)=0,$H$3,H216+0.5)</f>
        <v>7.5</v>
      </c>
      <c r="I217" s="4">
        <f t="shared" ref="I217:I242" si="27">SUM((G217*H217)/4)</f>
        <v>23.4375</v>
      </c>
      <c r="J217" s="2">
        <f t="shared" si="21"/>
        <v>13117969</v>
      </c>
      <c r="K217" s="22">
        <v>1</v>
      </c>
      <c r="N217" t="str">
        <v>H3-12.5-7.5</v>
      </c>
      <c r="O217">
        <v>23.4375</v>
      </c>
      <c r="P217" s="19">
        <v>13117969</v>
      </c>
    </row>
    <row r="218" spans="5:16" x14ac:dyDescent="0.25">
      <c r="E218" s="1">
        <f t="shared" si="18"/>
        <v>212</v>
      </c>
      <c r="F218" s="10" t="str">
        <f t="shared" si="24"/>
        <v>H3-12.5-8</v>
      </c>
      <c r="G218" s="14">
        <f t="shared" si="25"/>
        <v>12.5</v>
      </c>
      <c r="H218" s="14">
        <f t="shared" si="26"/>
        <v>8</v>
      </c>
      <c r="I218" s="4">
        <f t="shared" si="27"/>
        <v>25</v>
      </c>
      <c r="J218" s="2">
        <f t="shared" si="21"/>
        <v>13812500</v>
      </c>
      <c r="K218" s="22">
        <v>1</v>
      </c>
      <c r="N218" t="str">
        <v>H3-12.5-8</v>
      </c>
      <c r="O218">
        <v>25</v>
      </c>
      <c r="P218" s="19">
        <v>13812500</v>
      </c>
    </row>
    <row r="219" spans="5:16" x14ac:dyDescent="0.25">
      <c r="E219" s="1">
        <f t="shared" si="18"/>
        <v>213</v>
      </c>
      <c r="F219" s="10" t="str">
        <f t="shared" si="24"/>
        <v>H3-12.5-8.5</v>
      </c>
      <c r="G219" s="14">
        <f t="shared" si="25"/>
        <v>12.5</v>
      </c>
      <c r="H219" s="14">
        <f t="shared" si="26"/>
        <v>8.5</v>
      </c>
      <c r="I219" s="4">
        <f t="shared" si="27"/>
        <v>26.5625</v>
      </c>
      <c r="J219" s="2">
        <f t="shared" si="21"/>
        <v>14507031</v>
      </c>
      <c r="K219" s="22">
        <v>1</v>
      </c>
      <c r="N219" t="str">
        <v>H3-12.5-8.5</v>
      </c>
      <c r="O219">
        <v>26.5625</v>
      </c>
      <c r="P219" s="19">
        <v>14507031</v>
      </c>
    </row>
    <row r="220" spans="5:16" x14ac:dyDescent="0.25">
      <c r="E220" s="1">
        <f t="shared" si="18"/>
        <v>214</v>
      </c>
      <c r="F220" s="10" t="str">
        <f t="shared" si="24"/>
        <v>H3-12.5-9</v>
      </c>
      <c r="G220" s="14">
        <f t="shared" si="25"/>
        <v>12.5</v>
      </c>
      <c r="H220" s="14">
        <f t="shared" si="26"/>
        <v>9</v>
      </c>
      <c r="I220" s="4">
        <f t="shared" si="27"/>
        <v>28.125</v>
      </c>
      <c r="J220" s="2">
        <f t="shared" si="21"/>
        <v>15201563</v>
      </c>
      <c r="K220" s="22">
        <v>1</v>
      </c>
      <c r="N220" t="str">
        <v>H3-12.5-9</v>
      </c>
      <c r="O220">
        <v>28.125</v>
      </c>
      <c r="P220" s="19">
        <v>15201563</v>
      </c>
    </row>
    <row r="221" spans="5:16" x14ac:dyDescent="0.25">
      <c r="E221" s="1">
        <f t="shared" si="18"/>
        <v>215</v>
      </c>
      <c r="F221" s="10" t="str">
        <f t="shared" si="24"/>
        <v>H3-12.5-9.5</v>
      </c>
      <c r="G221" s="14">
        <f t="shared" si="25"/>
        <v>12.5</v>
      </c>
      <c r="H221" s="14">
        <f t="shared" si="26"/>
        <v>9.5</v>
      </c>
      <c r="I221" s="4">
        <f t="shared" si="27"/>
        <v>29.6875</v>
      </c>
      <c r="J221" s="2">
        <f t="shared" si="21"/>
        <v>15896094</v>
      </c>
      <c r="K221" s="22">
        <v>1</v>
      </c>
      <c r="N221" t="str">
        <v>H3-12.5-9.5</v>
      </c>
      <c r="O221">
        <v>29.6875</v>
      </c>
      <c r="P221" s="19">
        <v>15896094</v>
      </c>
    </row>
    <row r="222" spans="5:16" x14ac:dyDescent="0.25">
      <c r="E222" s="1">
        <f t="shared" si="18"/>
        <v>216</v>
      </c>
      <c r="F222" s="10" t="str">
        <f t="shared" si="24"/>
        <v>H3-12.5-10</v>
      </c>
      <c r="G222" s="14">
        <f t="shared" si="25"/>
        <v>12.5</v>
      </c>
      <c r="H222" s="14">
        <f t="shared" si="26"/>
        <v>10</v>
      </c>
      <c r="I222" s="4">
        <f t="shared" si="27"/>
        <v>31.25</v>
      </c>
      <c r="J222" s="2">
        <f t="shared" si="21"/>
        <v>16590625</v>
      </c>
      <c r="K222" s="22">
        <v>1</v>
      </c>
      <c r="N222" t="str">
        <v>H3-12.5-10</v>
      </c>
      <c r="O222">
        <v>31.25</v>
      </c>
      <c r="P222" s="19">
        <v>16590625</v>
      </c>
    </row>
    <row r="223" spans="5:16" x14ac:dyDescent="0.25">
      <c r="E223" s="1">
        <f t="shared" si="18"/>
        <v>217</v>
      </c>
      <c r="F223" s="10" t="str">
        <f t="shared" si="24"/>
        <v>H3-12.5-10.5</v>
      </c>
      <c r="G223" s="14">
        <f t="shared" si="25"/>
        <v>12.5</v>
      </c>
      <c r="H223" s="14">
        <f t="shared" si="26"/>
        <v>10.5</v>
      </c>
      <c r="I223" s="4">
        <f t="shared" si="27"/>
        <v>32.8125</v>
      </c>
      <c r="J223" s="2">
        <f t="shared" si="21"/>
        <v>17285156</v>
      </c>
      <c r="K223" s="22">
        <v>1</v>
      </c>
      <c r="N223" t="str">
        <v>H3-12.5-10.5</v>
      </c>
      <c r="O223">
        <v>32.8125</v>
      </c>
      <c r="P223" s="19">
        <v>17285156</v>
      </c>
    </row>
    <row r="224" spans="5:16" x14ac:dyDescent="0.25">
      <c r="E224" s="1">
        <f t="shared" si="18"/>
        <v>218</v>
      </c>
      <c r="F224" s="10" t="str">
        <f t="shared" si="24"/>
        <v>H3-12.5-11</v>
      </c>
      <c r="G224" s="14">
        <f t="shared" si="25"/>
        <v>12.5</v>
      </c>
      <c r="H224" s="14">
        <f t="shared" si="26"/>
        <v>11</v>
      </c>
      <c r="I224" s="4">
        <f t="shared" si="27"/>
        <v>34.375</v>
      </c>
      <c r="J224" s="2">
        <f t="shared" si="21"/>
        <v>17979688</v>
      </c>
      <c r="K224" s="22">
        <v>1</v>
      </c>
      <c r="N224" t="str">
        <v>H3-12.5-11</v>
      </c>
      <c r="O224">
        <v>34.375</v>
      </c>
      <c r="P224" s="19">
        <v>17979688</v>
      </c>
    </row>
    <row r="225" spans="5:16" x14ac:dyDescent="0.25">
      <c r="E225" s="1">
        <f t="shared" si="18"/>
        <v>219</v>
      </c>
      <c r="F225" s="10" t="str">
        <f t="shared" si="24"/>
        <v>H3-12.5-11.5</v>
      </c>
      <c r="G225" s="14">
        <f t="shared" si="25"/>
        <v>12.5</v>
      </c>
      <c r="H225" s="14">
        <f t="shared" si="26"/>
        <v>11.5</v>
      </c>
      <c r="I225" s="4">
        <f t="shared" si="27"/>
        <v>35.9375</v>
      </c>
      <c r="J225" s="2">
        <f t="shared" si="21"/>
        <v>18674219</v>
      </c>
      <c r="K225" s="22">
        <v>1</v>
      </c>
      <c r="N225" t="str">
        <v>H3-12.5-11.5</v>
      </c>
      <c r="O225">
        <v>35.9375</v>
      </c>
      <c r="P225" s="19">
        <v>18674219</v>
      </c>
    </row>
    <row r="226" spans="5:16" x14ac:dyDescent="0.25">
      <c r="E226" s="1">
        <f t="shared" si="18"/>
        <v>220</v>
      </c>
      <c r="F226" s="10" t="str">
        <f t="shared" si="24"/>
        <v>H3-12.5-12</v>
      </c>
      <c r="G226" s="14">
        <f t="shared" si="25"/>
        <v>12.5</v>
      </c>
      <c r="H226" s="14">
        <f t="shared" si="26"/>
        <v>12</v>
      </c>
      <c r="I226" s="4">
        <f t="shared" si="27"/>
        <v>37.5</v>
      </c>
      <c r="J226" s="2">
        <f t="shared" si="21"/>
        <v>19368750</v>
      </c>
      <c r="K226" s="22">
        <v>1</v>
      </c>
      <c r="N226" t="str">
        <v>H3-12.5-12</v>
      </c>
      <c r="O226">
        <v>37.5</v>
      </c>
      <c r="P226" s="19">
        <v>19368750</v>
      </c>
    </row>
    <row r="227" spans="5:16" x14ac:dyDescent="0.25">
      <c r="E227" s="1">
        <f t="shared" si="18"/>
        <v>221</v>
      </c>
      <c r="F227" s="10" t="str">
        <f t="shared" si="24"/>
        <v>H3-12.5-12.5</v>
      </c>
      <c r="G227" s="14">
        <f t="shared" si="25"/>
        <v>12.5</v>
      </c>
      <c r="H227" s="14">
        <f t="shared" si="26"/>
        <v>12.5</v>
      </c>
      <c r="I227" s="4">
        <f t="shared" si="27"/>
        <v>39.0625</v>
      </c>
      <c r="J227" s="2">
        <f t="shared" si="21"/>
        <v>20063281</v>
      </c>
      <c r="K227" s="22">
        <v>1</v>
      </c>
      <c r="N227" t="str">
        <v>H3-12.5-12.5</v>
      </c>
      <c r="O227">
        <v>39.0625</v>
      </c>
      <c r="P227" s="19">
        <v>20063281</v>
      </c>
    </row>
    <row r="228" spans="5:16" x14ac:dyDescent="0.25">
      <c r="E228" s="1">
        <f t="shared" si="18"/>
        <v>222</v>
      </c>
      <c r="F228" s="10" t="str">
        <f t="shared" si="24"/>
        <v>H3-12.5-13</v>
      </c>
      <c r="G228" s="14">
        <f t="shared" si="25"/>
        <v>12.5</v>
      </c>
      <c r="H228" s="14">
        <f t="shared" si="26"/>
        <v>13</v>
      </c>
      <c r="I228" s="4">
        <f t="shared" si="27"/>
        <v>40.625</v>
      </c>
      <c r="J228" s="2">
        <f t="shared" si="21"/>
        <v>20757813</v>
      </c>
      <c r="K228" s="22">
        <v>1</v>
      </c>
      <c r="N228" t="str">
        <v>H3-12.5-13</v>
      </c>
      <c r="O228">
        <v>40.625</v>
      </c>
      <c r="P228" s="19">
        <v>20757813</v>
      </c>
    </row>
    <row r="229" spans="5:16" x14ac:dyDescent="0.25">
      <c r="E229" s="1">
        <f t="shared" si="18"/>
        <v>223</v>
      </c>
      <c r="F229" s="10" t="str">
        <f t="shared" si="24"/>
        <v>H3-12.5-13.5</v>
      </c>
      <c r="G229" s="14">
        <f t="shared" si="25"/>
        <v>12.5</v>
      </c>
      <c r="H229" s="14">
        <f t="shared" si="26"/>
        <v>13.5</v>
      </c>
      <c r="I229" s="4">
        <f t="shared" si="27"/>
        <v>42.1875</v>
      </c>
      <c r="J229" s="2">
        <f t="shared" si="21"/>
        <v>21452344</v>
      </c>
      <c r="K229" s="22">
        <v>1</v>
      </c>
      <c r="N229" t="str">
        <v>H3-12.5-13.5</v>
      </c>
      <c r="O229">
        <v>42.1875</v>
      </c>
      <c r="P229" s="19">
        <v>21452344</v>
      </c>
    </row>
    <row r="230" spans="5:16" x14ac:dyDescent="0.25">
      <c r="E230" s="1">
        <f t="shared" si="18"/>
        <v>224</v>
      </c>
      <c r="F230" s="10" t="str">
        <f t="shared" si="24"/>
        <v>H3-12.5-14</v>
      </c>
      <c r="G230" s="14">
        <f t="shared" si="25"/>
        <v>12.5</v>
      </c>
      <c r="H230" s="14">
        <f t="shared" si="26"/>
        <v>14</v>
      </c>
      <c r="I230" s="4">
        <f t="shared" si="27"/>
        <v>43.75</v>
      </c>
      <c r="J230" s="2">
        <f t="shared" si="21"/>
        <v>22146875</v>
      </c>
      <c r="K230" s="22">
        <v>1</v>
      </c>
      <c r="N230" t="str">
        <v>H3-12.5-14</v>
      </c>
      <c r="O230">
        <v>43.75</v>
      </c>
      <c r="P230" s="19">
        <v>22146875</v>
      </c>
    </row>
    <row r="231" spans="5:16" x14ac:dyDescent="0.25">
      <c r="E231" s="1">
        <f t="shared" si="18"/>
        <v>225</v>
      </c>
      <c r="F231" s="10" t="str">
        <f t="shared" si="24"/>
        <v>H3-12.5-14.5</v>
      </c>
      <c r="G231" s="14">
        <f t="shared" si="25"/>
        <v>12.5</v>
      </c>
      <c r="H231" s="14">
        <f t="shared" si="26"/>
        <v>14.5</v>
      </c>
      <c r="I231" s="4">
        <f t="shared" si="27"/>
        <v>45.3125</v>
      </c>
      <c r="J231" s="2">
        <f t="shared" si="21"/>
        <v>22841406</v>
      </c>
      <c r="K231" s="22">
        <v>1</v>
      </c>
      <c r="N231" t="str">
        <v>H3-12.5-14.5</v>
      </c>
      <c r="O231">
        <v>45.3125</v>
      </c>
      <c r="P231" s="19">
        <v>22841406</v>
      </c>
    </row>
    <row r="232" spans="5:16" x14ac:dyDescent="0.25">
      <c r="E232" s="1">
        <f t="shared" si="18"/>
        <v>226</v>
      </c>
      <c r="F232" s="10" t="str">
        <f t="shared" si="24"/>
        <v>H3-12.5-15</v>
      </c>
      <c r="G232" s="14">
        <f t="shared" si="25"/>
        <v>12.5</v>
      </c>
      <c r="H232" s="14">
        <f t="shared" si="26"/>
        <v>15</v>
      </c>
      <c r="I232" s="4">
        <f t="shared" si="27"/>
        <v>46.875</v>
      </c>
      <c r="J232" s="2">
        <f t="shared" si="21"/>
        <v>23535938</v>
      </c>
      <c r="K232" s="22">
        <v>1</v>
      </c>
      <c r="N232" t="str">
        <v>H3-12.5-15</v>
      </c>
      <c r="O232">
        <v>46.875</v>
      </c>
      <c r="P232" s="19">
        <v>23535938</v>
      </c>
    </row>
    <row r="233" spans="5:16" x14ac:dyDescent="0.25">
      <c r="E233" s="1">
        <f t="shared" si="18"/>
        <v>227</v>
      </c>
      <c r="F233" s="10" t="str">
        <f t="shared" si="24"/>
        <v>H3-12.5-15.5</v>
      </c>
      <c r="G233" s="14">
        <f t="shared" si="25"/>
        <v>12.5</v>
      </c>
      <c r="H233" s="14">
        <f t="shared" si="26"/>
        <v>15.5</v>
      </c>
      <c r="I233" s="4">
        <f t="shared" si="27"/>
        <v>48.4375</v>
      </c>
      <c r="J233" s="2">
        <f t="shared" si="21"/>
        <v>24230469</v>
      </c>
      <c r="K233" s="22">
        <v>1</v>
      </c>
      <c r="N233" t="str">
        <v>H3-12.5-15.5</v>
      </c>
      <c r="O233">
        <v>48.4375</v>
      </c>
      <c r="P233" s="19">
        <v>24230469</v>
      </c>
    </row>
    <row r="234" spans="5:16" x14ac:dyDescent="0.25">
      <c r="E234" s="1">
        <f t="shared" si="18"/>
        <v>228</v>
      </c>
      <c r="F234" s="10" t="str">
        <f t="shared" si="24"/>
        <v>H3-12.5-16</v>
      </c>
      <c r="G234" s="14">
        <f t="shared" si="25"/>
        <v>12.5</v>
      </c>
      <c r="H234" s="14">
        <f t="shared" si="26"/>
        <v>16</v>
      </c>
      <c r="I234" s="4">
        <f t="shared" si="27"/>
        <v>50</v>
      </c>
      <c r="J234" s="2">
        <f t="shared" si="21"/>
        <v>24925000</v>
      </c>
      <c r="K234" s="22">
        <v>1</v>
      </c>
      <c r="N234" t="str">
        <v>H3-12.5-16</v>
      </c>
      <c r="O234">
        <v>50</v>
      </c>
      <c r="P234" s="19">
        <v>24925000</v>
      </c>
    </row>
    <row r="235" spans="5:16" x14ac:dyDescent="0.25">
      <c r="E235" s="1">
        <f t="shared" si="18"/>
        <v>229</v>
      </c>
      <c r="F235" s="10" t="str">
        <f t="shared" si="24"/>
        <v>H3-13-7</v>
      </c>
      <c r="G235" s="14">
        <f t="shared" si="25"/>
        <v>13</v>
      </c>
      <c r="H235" s="14">
        <f t="shared" si="26"/>
        <v>7</v>
      </c>
      <c r="I235" s="4">
        <f t="shared" si="27"/>
        <v>22.75</v>
      </c>
      <c r="J235" s="2">
        <f t="shared" si="21"/>
        <v>12812375</v>
      </c>
      <c r="K235" s="22">
        <v>1</v>
      </c>
      <c r="N235" t="str">
        <v>H3-13-7</v>
      </c>
      <c r="O235">
        <v>22.75</v>
      </c>
      <c r="P235" s="19">
        <v>12812375</v>
      </c>
    </row>
    <row r="236" spans="5:16" x14ac:dyDescent="0.25">
      <c r="E236" s="1">
        <f t="shared" si="18"/>
        <v>230</v>
      </c>
      <c r="F236" s="10" t="str">
        <f t="shared" si="24"/>
        <v>H3-13-7.5</v>
      </c>
      <c r="G236" s="14">
        <f t="shared" si="25"/>
        <v>13</v>
      </c>
      <c r="H236" s="14">
        <f t="shared" si="26"/>
        <v>7.5</v>
      </c>
      <c r="I236" s="4">
        <f t="shared" si="27"/>
        <v>24.375</v>
      </c>
      <c r="J236" s="2">
        <f t="shared" si="21"/>
        <v>13534688</v>
      </c>
      <c r="K236" s="22">
        <v>1</v>
      </c>
      <c r="N236" t="str">
        <v>H3-13-7.5</v>
      </c>
      <c r="O236">
        <v>24.375</v>
      </c>
      <c r="P236" s="19">
        <v>13534688</v>
      </c>
    </row>
    <row r="237" spans="5:16" x14ac:dyDescent="0.25">
      <c r="E237" s="1">
        <f t="shared" si="18"/>
        <v>231</v>
      </c>
      <c r="F237" s="10" t="str">
        <f t="shared" si="24"/>
        <v>H3-13-8</v>
      </c>
      <c r="G237" s="14">
        <f t="shared" si="25"/>
        <v>13</v>
      </c>
      <c r="H237" s="14">
        <f t="shared" si="26"/>
        <v>8</v>
      </c>
      <c r="I237" s="4">
        <f t="shared" si="27"/>
        <v>26</v>
      </c>
      <c r="J237" s="2">
        <f t="shared" si="21"/>
        <v>14257000</v>
      </c>
      <c r="K237" s="22">
        <v>1</v>
      </c>
      <c r="N237" t="str">
        <v>H3-13-8</v>
      </c>
      <c r="O237">
        <v>26</v>
      </c>
      <c r="P237" s="19">
        <v>14257000</v>
      </c>
    </row>
    <row r="238" spans="5:16" x14ac:dyDescent="0.25">
      <c r="E238" s="1">
        <f t="shared" si="18"/>
        <v>232</v>
      </c>
      <c r="F238" s="10" t="str">
        <f t="shared" si="24"/>
        <v>H3-13-8.5</v>
      </c>
      <c r="G238" s="14">
        <f t="shared" si="25"/>
        <v>13</v>
      </c>
      <c r="H238" s="14">
        <f t="shared" si="26"/>
        <v>8.5</v>
      </c>
      <c r="I238" s="4">
        <f t="shared" si="27"/>
        <v>27.625</v>
      </c>
      <c r="J238" s="2">
        <f t="shared" si="21"/>
        <v>14979313</v>
      </c>
      <c r="K238" s="22">
        <v>1</v>
      </c>
      <c r="N238" t="str">
        <v>H3-13-8.5</v>
      </c>
      <c r="O238">
        <v>27.625</v>
      </c>
      <c r="P238" s="19">
        <v>14979313</v>
      </c>
    </row>
    <row r="239" spans="5:16" x14ac:dyDescent="0.25">
      <c r="E239" s="1">
        <f t="shared" si="18"/>
        <v>233</v>
      </c>
      <c r="F239" s="10" t="str">
        <f t="shared" si="24"/>
        <v>H3-13-9</v>
      </c>
      <c r="G239" s="14">
        <f t="shared" si="25"/>
        <v>13</v>
      </c>
      <c r="H239" s="14">
        <f t="shared" si="26"/>
        <v>9</v>
      </c>
      <c r="I239" s="4">
        <f t="shared" si="27"/>
        <v>29.25</v>
      </c>
      <c r="J239" s="2">
        <f t="shared" si="21"/>
        <v>15701625</v>
      </c>
      <c r="K239" s="22">
        <v>1</v>
      </c>
      <c r="N239" t="str">
        <v>H3-13-9</v>
      </c>
      <c r="O239">
        <v>29.25</v>
      </c>
      <c r="P239" s="19">
        <v>15701625</v>
      </c>
    </row>
    <row r="240" spans="5:16" x14ac:dyDescent="0.25">
      <c r="E240" s="1">
        <f t="shared" si="18"/>
        <v>234</v>
      </c>
      <c r="F240" s="10" t="str">
        <f t="shared" si="24"/>
        <v>H3-13-9.5</v>
      </c>
      <c r="G240" s="14">
        <f t="shared" si="25"/>
        <v>13</v>
      </c>
      <c r="H240" s="14">
        <f t="shared" si="26"/>
        <v>9.5</v>
      </c>
      <c r="I240" s="4">
        <f t="shared" si="27"/>
        <v>30.875</v>
      </c>
      <c r="J240" s="2">
        <f t="shared" si="21"/>
        <v>16423938</v>
      </c>
      <c r="K240" s="22">
        <v>1</v>
      </c>
      <c r="N240" t="str">
        <v>H3-13-9.5</v>
      </c>
      <c r="O240">
        <v>30.875</v>
      </c>
      <c r="P240" s="19">
        <v>16423938</v>
      </c>
    </row>
    <row r="241" spans="5:16" x14ac:dyDescent="0.25">
      <c r="E241" s="1">
        <f t="shared" si="18"/>
        <v>235</v>
      </c>
      <c r="F241" s="10" t="str">
        <f t="shared" si="24"/>
        <v>H3-13-10</v>
      </c>
      <c r="G241" s="14">
        <f t="shared" si="25"/>
        <v>13</v>
      </c>
      <c r="H241" s="14">
        <f t="shared" si="26"/>
        <v>10</v>
      </c>
      <c r="I241" s="4">
        <f t="shared" si="27"/>
        <v>32.5</v>
      </c>
      <c r="J241" s="2">
        <f t="shared" si="21"/>
        <v>17146250</v>
      </c>
      <c r="K241" s="22">
        <v>1</v>
      </c>
      <c r="N241" t="str">
        <v>H3-13-10</v>
      </c>
      <c r="O241">
        <v>32.5</v>
      </c>
      <c r="P241" s="19">
        <v>17146250</v>
      </c>
    </row>
    <row r="242" spans="5:16" x14ac:dyDescent="0.25">
      <c r="E242" s="1">
        <f t="shared" si="18"/>
        <v>236</v>
      </c>
      <c r="F242" s="10" t="str">
        <f>$C$4&amp;"-"&amp;G242&amp;"-"&amp;H242</f>
        <v>H3-13-10.5</v>
      </c>
      <c r="G242" s="14">
        <f>$G$3+ROUNDDOWN($E241/($I$4+1),0)*0.5</f>
        <v>13</v>
      </c>
      <c r="H242" s="14">
        <f>IF(MOD(E242-1,$I$4+1)=0,$H$3,H241+0.5)</f>
        <v>10.5</v>
      </c>
      <c r="I242" s="4">
        <f t="shared" si="27"/>
        <v>34.125</v>
      </c>
      <c r="J242" s="2">
        <f t="shared" si="21"/>
        <v>17868563</v>
      </c>
      <c r="K242" s="22">
        <v>1</v>
      </c>
      <c r="N242" t="str">
        <v>H3-13-10.5</v>
      </c>
      <c r="O242">
        <v>34.125</v>
      </c>
      <c r="P242" s="19">
        <v>17868563</v>
      </c>
    </row>
    <row r="243" spans="5:16" x14ac:dyDescent="0.25">
      <c r="E243" s="1">
        <f t="shared" si="18"/>
        <v>237</v>
      </c>
      <c r="F243" s="10" t="str">
        <f t="shared" ref="F243:F257" si="28">$C$4&amp;"-"&amp;G243&amp;"-"&amp;H243</f>
        <v>H3-13-11</v>
      </c>
      <c r="G243" s="14">
        <f t="shared" ref="G243:G257" si="29">$G$3+ROUNDDOWN($E242/($I$4+1),0)*0.5</f>
        <v>13</v>
      </c>
      <c r="H243" s="14">
        <f t="shared" ref="H243:H257" si="30">IF(MOD(E243-1,$I$4+1)=0,$H$3,H242+0.5)</f>
        <v>11</v>
      </c>
      <c r="I243" s="4">
        <f t="shared" ref="I243:I272" si="31">SUM((G243*H243)/4)</f>
        <v>35.75</v>
      </c>
      <c r="J243" s="2">
        <f t="shared" si="21"/>
        <v>18590875</v>
      </c>
      <c r="K243" s="22">
        <v>1</v>
      </c>
      <c r="N243" t="str">
        <v>H3-13-11</v>
      </c>
      <c r="O243">
        <v>35.75</v>
      </c>
      <c r="P243" s="19">
        <v>18590875</v>
      </c>
    </row>
    <row r="244" spans="5:16" x14ac:dyDescent="0.25">
      <c r="E244" s="1">
        <f t="shared" si="18"/>
        <v>238</v>
      </c>
      <c r="F244" s="10" t="str">
        <f t="shared" si="28"/>
        <v>H3-13-11.5</v>
      </c>
      <c r="G244" s="14">
        <f t="shared" si="29"/>
        <v>13</v>
      </c>
      <c r="H244" s="14">
        <f t="shared" si="30"/>
        <v>11.5</v>
      </c>
      <c r="I244" s="4">
        <f t="shared" si="31"/>
        <v>37.375</v>
      </c>
      <c r="J244" s="2">
        <f t="shared" si="21"/>
        <v>19313188</v>
      </c>
      <c r="K244" s="22">
        <v>1</v>
      </c>
      <c r="N244" t="str">
        <v>H3-13-11.5</v>
      </c>
      <c r="O244">
        <v>37.375</v>
      </c>
      <c r="P244" s="19">
        <v>19313188</v>
      </c>
    </row>
    <row r="245" spans="5:16" x14ac:dyDescent="0.25">
      <c r="E245" s="1">
        <f t="shared" si="18"/>
        <v>239</v>
      </c>
      <c r="F245" s="10" t="str">
        <f t="shared" si="28"/>
        <v>H3-13-12</v>
      </c>
      <c r="G245" s="14">
        <f t="shared" si="29"/>
        <v>13</v>
      </c>
      <c r="H245" s="14">
        <f t="shared" si="30"/>
        <v>12</v>
      </c>
      <c r="I245" s="4">
        <f t="shared" si="31"/>
        <v>39</v>
      </c>
      <c r="J245" s="2">
        <f t="shared" si="21"/>
        <v>20035500</v>
      </c>
      <c r="K245" s="22">
        <v>1</v>
      </c>
      <c r="N245" t="str">
        <v>H3-13-12</v>
      </c>
      <c r="O245">
        <v>39</v>
      </c>
      <c r="P245" s="19">
        <v>20035500</v>
      </c>
    </row>
    <row r="246" spans="5:16" x14ac:dyDescent="0.25">
      <c r="E246" s="1">
        <f t="shared" si="18"/>
        <v>240</v>
      </c>
      <c r="F246" s="10" t="str">
        <f t="shared" si="28"/>
        <v>H3-13-12.5</v>
      </c>
      <c r="G246" s="14">
        <f t="shared" si="29"/>
        <v>13</v>
      </c>
      <c r="H246" s="14">
        <f t="shared" si="30"/>
        <v>12.5</v>
      </c>
      <c r="I246" s="4">
        <f t="shared" si="31"/>
        <v>40.625</v>
      </c>
      <c r="J246" s="2">
        <f t="shared" si="21"/>
        <v>20757813</v>
      </c>
      <c r="K246" s="22">
        <v>1</v>
      </c>
      <c r="N246" t="str">
        <v>H3-13-12.5</v>
      </c>
      <c r="O246">
        <v>40.625</v>
      </c>
      <c r="P246" s="19">
        <v>20757813</v>
      </c>
    </row>
    <row r="247" spans="5:16" x14ac:dyDescent="0.25">
      <c r="E247" s="1">
        <f t="shared" si="18"/>
        <v>241</v>
      </c>
      <c r="F247" s="10" t="str">
        <f t="shared" si="28"/>
        <v>H3-13-13</v>
      </c>
      <c r="G247" s="14">
        <f t="shared" si="29"/>
        <v>13</v>
      </c>
      <c r="H247" s="14">
        <f t="shared" si="30"/>
        <v>13</v>
      </c>
      <c r="I247" s="4">
        <f t="shared" si="31"/>
        <v>42.25</v>
      </c>
      <c r="J247" s="2">
        <f t="shared" si="21"/>
        <v>21480125</v>
      </c>
      <c r="K247" s="22">
        <v>1</v>
      </c>
      <c r="N247" t="str">
        <v>H3-13-13</v>
      </c>
      <c r="O247">
        <v>42.25</v>
      </c>
      <c r="P247" s="19">
        <v>21480125</v>
      </c>
    </row>
    <row r="248" spans="5:16" x14ac:dyDescent="0.25">
      <c r="E248" s="1">
        <f t="shared" si="18"/>
        <v>242</v>
      </c>
      <c r="F248" s="10" t="str">
        <f t="shared" si="28"/>
        <v>H3-13-13.5</v>
      </c>
      <c r="G248" s="14">
        <f t="shared" si="29"/>
        <v>13</v>
      </c>
      <c r="H248" s="14">
        <f t="shared" si="30"/>
        <v>13.5</v>
      </c>
      <c r="I248" s="4">
        <f t="shared" si="31"/>
        <v>43.875</v>
      </c>
      <c r="J248" s="2">
        <f t="shared" si="21"/>
        <v>22202438</v>
      </c>
      <c r="K248" s="22">
        <v>1</v>
      </c>
      <c r="N248" t="str">
        <v>H3-13-13.5</v>
      </c>
      <c r="O248">
        <v>43.875</v>
      </c>
      <c r="P248" s="19">
        <v>22202438</v>
      </c>
    </row>
    <row r="249" spans="5:16" x14ac:dyDescent="0.25">
      <c r="E249" s="1">
        <f t="shared" si="18"/>
        <v>243</v>
      </c>
      <c r="F249" s="10" t="str">
        <f t="shared" si="28"/>
        <v>H3-13-14</v>
      </c>
      <c r="G249" s="14">
        <f t="shared" si="29"/>
        <v>13</v>
      </c>
      <c r="H249" s="14">
        <f t="shared" si="30"/>
        <v>14</v>
      </c>
      <c r="I249" s="4">
        <f t="shared" si="31"/>
        <v>45.5</v>
      </c>
      <c r="J249" s="2">
        <f t="shared" si="21"/>
        <v>22924750</v>
      </c>
      <c r="K249" s="22">
        <v>1</v>
      </c>
      <c r="N249" t="str">
        <v>H3-13-14</v>
      </c>
      <c r="O249">
        <v>45.5</v>
      </c>
      <c r="P249" s="19">
        <v>22924750</v>
      </c>
    </row>
    <row r="250" spans="5:16" x14ac:dyDescent="0.25">
      <c r="E250" s="1">
        <f t="shared" si="18"/>
        <v>244</v>
      </c>
      <c r="F250" s="10" t="str">
        <f t="shared" si="28"/>
        <v>H3-13-14.5</v>
      </c>
      <c r="G250" s="14">
        <f t="shared" si="29"/>
        <v>13</v>
      </c>
      <c r="H250" s="14">
        <f t="shared" si="30"/>
        <v>14.5</v>
      </c>
      <c r="I250" s="4">
        <f t="shared" si="31"/>
        <v>47.125</v>
      </c>
      <c r="J250" s="2">
        <f t="shared" si="21"/>
        <v>23647063</v>
      </c>
      <c r="K250" s="22">
        <v>1</v>
      </c>
      <c r="N250" t="str">
        <v>H3-13-14.5</v>
      </c>
      <c r="O250">
        <v>47.125</v>
      </c>
      <c r="P250" s="19">
        <v>23647063</v>
      </c>
    </row>
    <row r="251" spans="5:16" x14ac:dyDescent="0.25">
      <c r="E251" s="1">
        <f t="shared" si="18"/>
        <v>245</v>
      </c>
      <c r="F251" s="10" t="str">
        <f t="shared" si="28"/>
        <v>H3-13-15</v>
      </c>
      <c r="G251" s="14">
        <f t="shared" si="29"/>
        <v>13</v>
      </c>
      <c r="H251" s="14">
        <f t="shared" si="30"/>
        <v>15</v>
      </c>
      <c r="I251" s="4">
        <f t="shared" si="31"/>
        <v>48.75</v>
      </c>
      <c r="J251" s="2">
        <f t="shared" si="21"/>
        <v>24369375</v>
      </c>
      <c r="K251" s="22">
        <v>1</v>
      </c>
      <c r="N251" t="str">
        <v>H3-13-15</v>
      </c>
      <c r="O251">
        <v>48.75</v>
      </c>
      <c r="P251" s="19">
        <v>24369375</v>
      </c>
    </row>
    <row r="252" spans="5:16" x14ac:dyDescent="0.25">
      <c r="E252" s="1">
        <f t="shared" si="18"/>
        <v>246</v>
      </c>
      <c r="F252" s="10" t="str">
        <f t="shared" si="28"/>
        <v>H3-13-15.5</v>
      </c>
      <c r="G252" s="14">
        <f t="shared" si="29"/>
        <v>13</v>
      </c>
      <c r="H252" s="14">
        <f t="shared" si="30"/>
        <v>15.5</v>
      </c>
      <c r="I252" s="4">
        <f t="shared" si="31"/>
        <v>50.375</v>
      </c>
      <c r="J252" s="2">
        <f t="shared" si="21"/>
        <v>25091688</v>
      </c>
      <c r="K252" s="22">
        <v>1</v>
      </c>
      <c r="N252" t="str">
        <v>H3-13-15.5</v>
      </c>
      <c r="O252">
        <v>50.375</v>
      </c>
      <c r="P252" s="19">
        <v>25091688</v>
      </c>
    </row>
    <row r="253" spans="5:16" x14ac:dyDescent="0.25">
      <c r="E253" s="1">
        <f t="shared" si="18"/>
        <v>247</v>
      </c>
      <c r="F253" s="10" t="str">
        <f t="shared" si="28"/>
        <v>H3-13-16</v>
      </c>
      <c r="G253" s="14">
        <f t="shared" si="29"/>
        <v>13</v>
      </c>
      <c r="H253" s="14">
        <f t="shared" si="30"/>
        <v>16</v>
      </c>
      <c r="I253" s="4">
        <f t="shared" si="31"/>
        <v>52</v>
      </c>
      <c r="J253" s="2">
        <f t="shared" si="21"/>
        <v>25814000</v>
      </c>
      <c r="K253" s="22">
        <v>1</v>
      </c>
      <c r="N253" t="str">
        <v>H3-13-16</v>
      </c>
      <c r="O253">
        <v>52</v>
      </c>
      <c r="P253" s="19">
        <v>25814000</v>
      </c>
    </row>
    <row r="254" spans="5:16" x14ac:dyDescent="0.25">
      <c r="E254" s="1">
        <f t="shared" si="18"/>
        <v>248</v>
      </c>
      <c r="F254" s="10" t="str">
        <f t="shared" si="28"/>
        <v>H3-13.5-7</v>
      </c>
      <c r="G254" s="14">
        <f t="shared" si="29"/>
        <v>13.5</v>
      </c>
      <c r="H254" s="14">
        <f t="shared" si="30"/>
        <v>7</v>
      </c>
      <c r="I254" s="4">
        <f t="shared" si="31"/>
        <v>23.625</v>
      </c>
      <c r="J254" s="2">
        <f t="shared" si="21"/>
        <v>13201313</v>
      </c>
      <c r="K254" s="22">
        <v>1</v>
      </c>
      <c r="N254" t="str">
        <v>H3-13.5-7</v>
      </c>
      <c r="O254">
        <v>23.625</v>
      </c>
      <c r="P254" s="19">
        <v>13201313</v>
      </c>
    </row>
    <row r="255" spans="5:16" x14ac:dyDescent="0.25">
      <c r="E255" s="1">
        <f t="shared" si="18"/>
        <v>249</v>
      </c>
      <c r="F255" s="10" t="str">
        <f t="shared" si="28"/>
        <v>H3-13.5-7.5</v>
      </c>
      <c r="G255" s="14">
        <f t="shared" si="29"/>
        <v>13.5</v>
      </c>
      <c r="H255" s="14">
        <f t="shared" si="30"/>
        <v>7.5</v>
      </c>
      <c r="I255" s="4">
        <f t="shared" si="31"/>
        <v>25.3125</v>
      </c>
      <c r="J255" s="2">
        <f t="shared" si="21"/>
        <v>13951406</v>
      </c>
      <c r="K255" s="22">
        <v>1</v>
      </c>
      <c r="N255" t="str">
        <v>H3-13.5-7.5</v>
      </c>
      <c r="O255">
        <v>25.3125</v>
      </c>
      <c r="P255" s="19">
        <v>13951406</v>
      </c>
    </row>
    <row r="256" spans="5:16" x14ac:dyDescent="0.25">
      <c r="E256" s="1">
        <f t="shared" si="18"/>
        <v>250</v>
      </c>
      <c r="F256" s="10" t="str">
        <f t="shared" si="28"/>
        <v>H3-13.5-8</v>
      </c>
      <c r="G256" s="14">
        <f t="shared" si="29"/>
        <v>13.5</v>
      </c>
      <c r="H256" s="14">
        <f t="shared" si="30"/>
        <v>8</v>
      </c>
      <c r="I256" s="4">
        <f t="shared" si="31"/>
        <v>27</v>
      </c>
      <c r="J256" s="2">
        <f t="shared" si="21"/>
        <v>14701500</v>
      </c>
      <c r="K256" s="22">
        <v>1</v>
      </c>
      <c r="N256" t="str">
        <v>H3-13.5-8</v>
      </c>
      <c r="O256">
        <v>27</v>
      </c>
      <c r="P256" s="19">
        <v>14701500</v>
      </c>
    </row>
    <row r="257" spans="5:16" x14ac:dyDescent="0.25">
      <c r="E257" s="1">
        <f t="shared" si="18"/>
        <v>251</v>
      </c>
      <c r="F257" s="10" t="str">
        <f t="shared" si="28"/>
        <v>H3-13.5-8.5</v>
      </c>
      <c r="G257" s="14">
        <f t="shared" si="29"/>
        <v>13.5</v>
      </c>
      <c r="H257" s="14">
        <f t="shared" si="30"/>
        <v>8.5</v>
      </c>
      <c r="I257" s="4">
        <f t="shared" si="31"/>
        <v>28.6875</v>
      </c>
      <c r="J257" s="2">
        <f t="shared" si="21"/>
        <v>15451594</v>
      </c>
      <c r="K257" s="22">
        <v>1</v>
      </c>
      <c r="N257" t="str">
        <v>H3-13.5-8.5</v>
      </c>
      <c r="O257">
        <v>28.6875</v>
      </c>
      <c r="P257" s="19">
        <v>15451594</v>
      </c>
    </row>
    <row r="258" spans="5:16" x14ac:dyDescent="0.25">
      <c r="E258" s="1">
        <f t="shared" si="18"/>
        <v>252</v>
      </c>
      <c r="F258" s="10" t="str">
        <f>$C$4&amp;"-"&amp;G258&amp;"-"&amp;H258</f>
        <v>H3-13.5-9</v>
      </c>
      <c r="G258" s="14">
        <f>$G$3+ROUNDDOWN($E257/($I$4+1),0)*0.5</f>
        <v>13.5</v>
      </c>
      <c r="H258" s="14">
        <f>IF(MOD(E258-1,$I$4+1)=0,$H$3,H257+0.5)</f>
        <v>9</v>
      </c>
      <c r="I258" s="4">
        <f t="shared" si="31"/>
        <v>30.375</v>
      </c>
      <c r="J258" s="2">
        <f t="shared" si="21"/>
        <v>16201688</v>
      </c>
      <c r="K258" s="22">
        <v>1</v>
      </c>
      <c r="N258" t="str">
        <v>H3-13.5-9</v>
      </c>
      <c r="O258">
        <v>30.375</v>
      </c>
      <c r="P258" s="19">
        <v>16201688</v>
      </c>
    </row>
    <row r="259" spans="5:16" x14ac:dyDescent="0.25">
      <c r="E259" s="1">
        <f t="shared" si="18"/>
        <v>253</v>
      </c>
      <c r="F259" s="10" t="str">
        <f t="shared" ref="F259:F272" si="32">$C$4&amp;"-"&amp;G259&amp;"-"&amp;H259</f>
        <v>H3-13.5-9.5</v>
      </c>
      <c r="G259" s="14">
        <f t="shared" ref="G259:G272" si="33">$G$3+ROUNDDOWN($E258/($I$4+1),0)*0.5</f>
        <v>13.5</v>
      </c>
      <c r="H259" s="14">
        <f t="shared" ref="H259:H272" si="34">IF(MOD(E259-1,$I$4+1)=0,$H$3,H258+0.5)</f>
        <v>9.5</v>
      </c>
      <c r="I259" s="4">
        <f t="shared" si="31"/>
        <v>32.0625</v>
      </c>
      <c r="J259" s="2">
        <f t="shared" si="21"/>
        <v>16951781</v>
      </c>
      <c r="K259" s="22">
        <v>1</v>
      </c>
      <c r="N259" t="str">
        <v>H3-13.5-9.5</v>
      </c>
      <c r="O259">
        <v>32.0625</v>
      </c>
      <c r="P259" s="19">
        <v>16951781</v>
      </c>
    </row>
    <row r="260" spans="5:16" x14ac:dyDescent="0.25">
      <c r="E260" s="1">
        <f t="shared" si="18"/>
        <v>254</v>
      </c>
      <c r="F260" s="10" t="str">
        <f t="shared" si="32"/>
        <v>H3-13.5-10</v>
      </c>
      <c r="G260" s="14">
        <f t="shared" si="33"/>
        <v>13.5</v>
      </c>
      <c r="H260" s="14">
        <f t="shared" si="34"/>
        <v>10</v>
      </c>
      <c r="I260" s="4">
        <f t="shared" si="31"/>
        <v>33.75</v>
      </c>
      <c r="J260" s="2">
        <f t="shared" si="21"/>
        <v>17701875</v>
      </c>
      <c r="K260" s="22">
        <v>1</v>
      </c>
      <c r="N260" t="str">
        <v>H3-13.5-10</v>
      </c>
      <c r="O260">
        <v>33.75</v>
      </c>
      <c r="P260" s="19">
        <v>17701875</v>
      </c>
    </row>
    <row r="261" spans="5:16" x14ac:dyDescent="0.25">
      <c r="E261" s="1">
        <f t="shared" si="18"/>
        <v>255</v>
      </c>
      <c r="F261" s="10" t="str">
        <f t="shared" si="32"/>
        <v>H3-13.5-10.5</v>
      </c>
      <c r="G261" s="14">
        <f t="shared" si="33"/>
        <v>13.5</v>
      </c>
      <c r="H261" s="14">
        <f t="shared" si="34"/>
        <v>10.5</v>
      </c>
      <c r="I261" s="4">
        <f t="shared" si="31"/>
        <v>35.4375</v>
      </c>
      <c r="J261" s="2">
        <f t="shared" si="21"/>
        <v>18451969</v>
      </c>
      <c r="K261" s="22">
        <v>1</v>
      </c>
      <c r="N261" t="str">
        <v>H3-13.5-10.5</v>
      </c>
      <c r="O261">
        <v>35.4375</v>
      </c>
      <c r="P261" s="19">
        <v>18451969</v>
      </c>
    </row>
    <row r="262" spans="5:16" x14ac:dyDescent="0.25">
      <c r="E262" s="1">
        <f t="shared" si="18"/>
        <v>256</v>
      </c>
      <c r="F262" s="10" t="str">
        <f t="shared" si="32"/>
        <v>H3-13.5-11</v>
      </c>
      <c r="G262" s="14">
        <f t="shared" si="33"/>
        <v>13.5</v>
      </c>
      <c r="H262" s="14">
        <f t="shared" si="34"/>
        <v>11</v>
      </c>
      <c r="I262" s="4">
        <f t="shared" si="31"/>
        <v>37.125</v>
      </c>
      <c r="J262" s="2">
        <f t="shared" si="21"/>
        <v>19202063</v>
      </c>
      <c r="K262" s="22">
        <v>1</v>
      </c>
      <c r="N262" t="str">
        <v>H3-13.5-11</v>
      </c>
      <c r="O262">
        <v>37.125</v>
      </c>
      <c r="P262" s="19">
        <v>19202063</v>
      </c>
    </row>
    <row r="263" spans="5:16" x14ac:dyDescent="0.25">
      <c r="E263" s="1">
        <f t="shared" ref="E263:E272" si="35">ROW()-6</f>
        <v>257</v>
      </c>
      <c r="F263" s="10" t="str">
        <f t="shared" si="32"/>
        <v>H3-13.5-11.5</v>
      </c>
      <c r="G263" s="14">
        <f t="shared" si="33"/>
        <v>13.5</v>
      </c>
      <c r="H263" s="14">
        <f t="shared" si="34"/>
        <v>11.5</v>
      </c>
      <c r="I263" s="4">
        <f t="shared" si="31"/>
        <v>38.8125</v>
      </c>
      <c r="J263" s="2">
        <f t="shared" ref="J263:J272" si="36">ROUND(SUM(I263*$C$6,$C$5),0)</f>
        <v>19952156</v>
      </c>
      <c r="K263" s="22">
        <v>1</v>
      </c>
      <c r="N263" t="str">
        <v>H3-13.5-11.5</v>
      </c>
      <c r="O263">
        <v>38.8125</v>
      </c>
      <c r="P263" s="19">
        <v>19952156</v>
      </c>
    </row>
    <row r="264" spans="5:16" x14ac:dyDescent="0.25">
      <c r="E264" s="1">
        <f t="shared" si="35"/>
        <v>258</v>
      </c>
      <c r="F264" s="10" t="str">
        <f t="shared" si="32"/>
        <v>H3-13.5-12</v>
      </c>
      <c r="G264" s="14">
        <f t="shared" si="33"/>
        <v>13.5</v>
      </c>
      <c r="H264" s="14">
        <f t="shared" si="34"/>
        <v>12</v>
      </c>
      <c r="I264" s="4">
        <f t="shared" si="31"/>
        <v>40.5</v>
      </c>
      <c r="J264" s="2">
        <f t="shared" si="36"/>
        <v>20702250</v>
      </c>
      <c r="K264" s="22">
        <v>1</v>
      </c>
      <c r="N264" t="str">
        <v>H3-13.5-12</v>
      </c>
      <c r="O264">
        <v>40.5</v>
      </c>
      <c r="P264" s="19">
        <v>20702250</v>
      </c>
    </row>
    <row r="265" spans="5:16" x14ac:dyDescent="0.25">
      <c r="E265" s="1">
        <f t="shared" si="35"/>
        <v>259</v>
      </c>
      <c r="F265" s="10" t="str">
        <f t="shared" si="32"/>
        <v>H3-13.5-12.5</v>
      </c>
      <c r="G265" s="14">
        <f t="shared" si="33"/>
        <v>13.5</v>
      </c>
      <c r="H265" s="14">
        <f t="shared" si="34"/>
        <v>12.5</v>
      </c>
      <c r="I265" s="4">
        <f t="shared" si="31"/>
        <v>42.1875</v>
      </c>
      <c r="J265" s="2">
        <f t="shared" si="36"/>
        <v>21452344</v>
      </c>
      <c r="K265" s="22">
        <v>1</v>
      </c>
      <c r="N265" t="str">
        <v>H3-13.5-12.5</v>
      </c>
      <c r="O265">
        <v>42.1875</v>
      </c>
      <c r="P265" s="19">
        <v>21452344</v>
      </c>
    </row>
    <row r="266" spans="5:16" x14ac:dyDescent="0.25">
      <c r="E266" s="1">
        <f t="shared" si="35"/>
        <v>260</v>
      </c>
      <c r="F266" s="10" t="str">
        <f t="shared" si="32"/>
        <v>H3-13.5-13</v>
      </c>
      <c r="G266" s="14">
        <f t="shared" si="33"/>
        <v>13.5</v>
      </c>
      <c r="H266" s="14">
        <f t="shared" si="34"/>
        <v>13</v>
      </c>
      <c r="I266" s="4">
        <f t="shared" si="31"/>
        <v>43.875</v>
      </c>
      <c r="J266" s="2">
        <f t="shared" si="36"/>
        <v>22202438</v>
      </c>
      <c r="K266" s="22">
        <v>1</v>
      </c>
      <c r="N266" t="str">
        <v>H3-13.5-13</v>
      </c>
      <c r="O266">
        <v>43.875</v>
      </c>
      <c r="P266" s="19">
        <v>22202438</v>
      </c>
    </row>
    <row r="267" spans="5:16" x14ac:dyDescent="0.25">
      <c r="E267" s="1">
        <f t="shared" si="35"/>
        <v>261</v>
      </c>
      <c r="F267" s="10" t="str">
        <f t="shared" si="32"/>
        <v>H3-13.5-13.5</v>
      </c>
      <c r="G267" s="14">
        <f t="shared" si="33"/>
        <v>13.5</v>
      </c>
      <c r="H267" s="14">
        <f t="shared" si="34"/>
        <v>13.5</v>
      </c>
      <c r="I267" s="4">
        <f t="shared" si="31"/>
        <v>45.5625</v>
      </c>
      <c r="J267" s="2">
        <f t="shared" si="36"/>
        <v>22952531</v>
      </c>
      <c r="K267" s="22">
        <v>1</v>
      </c>
      <c r="N267" t="str">
        <v>H3-13.5-13.5</v>
      </c>
      <c r="O267">
        <v>45.5625</v>
      </c>
      <c r="P267" s="19">
        <v>22952531</v>
      </c>
    </row>
    <row r="268" spans="5:16" x14ac:dyDescent="0.25">
      <c r="E268" s="1">
        <f t="shared" si="35"/>
        <v>262</v>
      </c>
      <c r="F268" s="10" t="str">
        <f t="shared" si="32"/>
        <v>H3-13.5-14</v>
      </c>
      <c r="G268" s="14">
        <f t="shared" si="33"/>
        <v>13.5</v>
      </c>
      <c r="H268" s="14">
        <f t="shared" si="34"/>
        <v>14</v>
      </c>
      <c r="I268" s="4">
        <f t="shared" si="31"/>
        <v>47.25</v>
      </c>
      <c r="J268" s="2">
        <f t="shared" si="36"/>
        <v>23702625</v>
      </c>
      <c r="K268" s="22">
        <v>1</v>
      </c>
      <c r="N268" t="str">
        <v>H3-13.5-14</v>
      </c>
      <c r="O268">
        <v>47.25</v>
      </c>
      <c r="P268" s="19">
        <v>23702625</v>
      </c>
    </row>
    <row r="269" spans="5:16" x14ac:dyDescent="0.25">
      <c r="E269" s="1">
        <f t="shared" si="35"/>
        <v>263</v>
      </c>
      <c r="F269" s="10" t="str">
        <f t="shared" si="32"/>
        <v>H3-13.5-14.5</v>
      </c>
      <c r="G269" s="14">
        <f t="shared" si="33"/>
        <v>13.5</v>
      </c>
      <c r="H269" s="14">
        <f t="shared" si="34"/>
        <v>14.5</v>
      </c>
      <c r="I269" s="4">
        <f t="shared" si="31"/>
        <v>48.9375</v>
      </c>
      <c r="J269" s="2">
        <f t="shared" si="36"/>
        <v>24452719</v>
      </c>
      <c r="K269" s="22">
        <v>1</v>
      </c>
      <c r="N269" t="str">
        <v>H3-13.5-14.5</v>
      </c>
      <c r="O269">
        <v>48.9375</v>
      </c>
      <c r="P269" s="19">
        <v>24452719</v>
      </c>
    </row>
    <row r="270" spans="5:16" x14ac:dyDescent="0.25">
      <c r="E270" s="1">
        <f t="shared" si="35"/>
        <v>264</v>
      </c>
      <c r="F270" s="10" t="str">
        <f t="shared" si="32"/>
        <v>H3-13.5-15</v>
      </c>
      <c r="G270" s="14">
        <f t="shared" si="33"/>
        <v>13.5</v>
      </c>
      <c r="H270" s="14">
        <f t="shared" si="34"/>
        <v>15</v>
      </c>
      <c r="I270" s="4">
        <f t="shared" si="31"/>
        <v>50.625</v>
      </c>
      <c r="J270" s="2">
        <f t="shared" si="36"/>
        <v>25202813</v>
      </c>
      <c r="K270" s="22">
        <v>1</v>
      </c>
      <c r="N270" t="str">
        <v>H3-13.5-15</v>
      </c>
      <c r="O270">
        <v>50.625</v>
      </c>
      <c r="P270" s="19">
        <v>25202813</v>
      </c>
    </row>
    <row r="271" spans="5:16" x14ac:dyDescent="0.25">
      <c r="E271" s="1">
        <f t="shared" si="35"/>
        <v>265</v>
      </c>
      <c r="F271" s="10" t="str">
        <f t="shared" si="32"/>
        <v>H3-13.5-15.5</v>
      </c>
      <c r="G271" s="14">
        <f t="shared" si="33"/>
        <v>13.5</v>
      </c>
      <c r="H271" s="14">
        <f t="shared" si="34"/>
        <v>15.5</v>
      </c>
      <c r="I271" s="4">
        <f t="shared" si="31"/>
        <v>52.3125</v>
      </c>
      <c r="J271" s="2">
        <f t="shared" si="36"/>
        <v>25952906</v>
      </c>
      <c r="K271" s="22">
        <v>1</v>
      </c>
      <c r="N271" t="str">
        <v>H3-13.5-15.5</v>
      </c>
      <c r="O271">
        <v>52.3125</v>
      </c>
      <c r="P271" s="19">
        <v>25952906</v>
      </c>
    </row>
    <row r="272" spans="5:16" x14ac:dyDescent="0.25">
      <c r="E272" s="1">
        <f t="shared" si="35"/>
        <v>266</v>
      </c>
      <c r="F272" s="10" t="str">
        <f t="shared" si="32"/>
        <v>H3-13.5-16</v>
      </c>
      <c r="G272" s="14">
        <f t="shared" si="33"/>
        <v>13.5</v>
      </c>
      <c r="H272" s="14">
        <f t="shared" si="34"/>
        <v>16</v>
      </c>
      <c r="I272" s="4">
        <f t="shared" si="31"/>
        <v>54</v>
      </c>
      <c r="J272" s="2">
        <f t="shared" si="36"/>
        <v>26703000</v>
      </c>
      <c r="K272" s="22">
        <v>1</v>
      </c>
      <c r="N272" t="str">
        <v>H3-13.5-16</v>
      </c>
      <c r="O272">
        <v>54</v>
      </c>
      <c r="P272" s="19">
        <v>26703000</v>
      </c>
    </row>
    <row r="273" spans="6:16" x14ac:dyDescent="0.25">
      <c r="F273" s="10"/>
      <c r="G273" s="14"/>
      <c r="H273" s="14"/>
      <c r="I273" s="4"/>
      <c r="J273" s="2"/>
      <c r="K273" s="21"/>
      <c r="P273" s="19"/>
    </row>
    <row r="274" spans="6:16" x14ac:dyDescent="0.25">
      <c r="F274" s="10"/>
      <c r="G274" s="14"/>
      <c r="H274" s="14"/>
      <c r="I274" s="4"/>
      <c r="J274" s="2"/>
      <c r="K274" s="21"/>
      <c r="P274" s="19"/>
    </row>
    <row r="275" spans="6:16" x14ac:dyDescent="0.25">
      <c r="F275" s="10"/>
      <c r="G275" s="14"/>
      <c r="H275" s="14"/>
      <c r="I275" s="4"/>
      <c r="J275" s="2"/>
      <c r="K275" s="21"/>
      <c r="P275" s="19"/>
    </row>
    <row r="276" spans="6:16" x14ac:dyDescent="0.25">
      <c r="F276" s="10"/>
      <c r="G276" s="14"/>
      <c r="H276" s="14"/>
      <c r="I276" s="4"/>
      <c r="J276" s="2"/>
      <c r="K276" s="21"/>
      <c r="P276" s="19"/>
    </row>
    <row r="277" spans="6:16" x14ac:dyDescent="0.25">
      <c r="F277" s="10"/>
      <c r="G277" s="14"/>
      <c r="H277" s="14"/>
      <c r="I277" s="4"/>
      <c r="J277" s="2"/>
      <c r="K277" s="21"/>
      <c r="P277" s="19"/>
    </row>
    <row r="278" spans="6:16" x14ac:dyDescent="0.25">
      <c r="F278" s="10"/>
      <c r="G278" s="14"/>
      <c r="H278" s="14"/>
      <c r="I278" s="4"/>
      <c r="J278" s="2"/>
      <c r="K278" s="21"/>
      <c r="P278" s="19"/>
    </row>
    <row r="279" spans="6:16" x14ac:dyDescent="0.25">
      <c r="F279" s="10"/>
      <c r="G279" s="14"/>
      <c r="H279" s="14"/>
      <c r="I279" s="4"/>
      <c r="J279" s="2"/>
      <c r="K279" s="21"/>
      <c r="P279" s="19"/>
    </row>
    <row r="280" spans="6:16" x14ac:dyDescent="0.25">
      <c r="F280" s="10"/>
      <c r="G280" s="14"/>
      <c r="H280" s="14"/>
      <c r="I280" s="4"/>
      <c r="J280" s="2"/>
      <c r="K280" s="21"/>
      <c r="P280" s="19"/>
    </row>
    <row r="281" spans="6:16" x14ac:dyDescent="0.25">
      <c r="F281" s="10"/>
      <c r="G281" s="14"/>
      <c r="H281" s="14"/>
      <c r="I281" s="4"/>
      <c r="J281" s="2"/>
      <c r="K281" s="21"/>
      <c r="P281" s="19"/>
    </row>
    <row r="282" spans="6:16" x14ac:dyDescent="0.25">
      <c r="F282" s="10"/>
      <c r="G282" s="14"/>
      <c r="H282" s="14"/>
      <c r="I282" s="4"/>
      <c r="J282" s="2"/>
      <c r="K282" s="21"/>
      <c r="P282" s="19"/>
    </row>
    <row r="283" spans="6:16" x14ac:dyDescent="0.25">
      <c r="F283" s="10"/>
      <c r="G283" s="14"/>
      <c r="H283" s="14"/>
      <c r="I283" s="4"/>
      <c r="J283" s="2"/>
      <c r="K283" s="21"/>
      <c r="P283" s="19"/>
    </row>
    <row r="284" spans="6:16" x14ac:dyDescent="0.25">
      <c r="F284" s="10"/>
      <c r="G284" s="14"/>
      <c r="H284" s="14"/>
      <c r="I284" s="4"/>
      <c r="J284" s="2"/>
      <c r="K284" s="21"/>
      <c r="P284" s="19"/>
    </row>
    <row r="285" spans="6:16" x14ac:dyDescent="0.25">
      <c r="F285" s="10"/>
      <c r="G285" s="14"/>
      <c r="H285" s="14"/>
      <c r="I285" s="4"/>
      <c r="J285" s="2"/>
      <c r="K285" s="21"/>
      <c r="P285" s="19"/>
    </row>
    <row r="286" spans="6:16" x14ac:dyDescent="0.25">
      <c r="F286" s="10"/>
      <c r="G286" s="14"/>
      <c r="H286" s="14"/>
      <c r="I286" s="4"/>
      <c r="J286" s="2"/>
      <c r="K286" s="21"/>
      <c r="P286" s="19"/>
    </row>
    <row r="287" spans="6:16" x14ac:dyDescent="0.25">
      <c r="F287" s="10"/>
      <c r="G287" s="14"/>
      <c r="H287" s="14"/>
      <c r="I287" s="4"/>
      <c r="J287" s="2"/>
      <c r="K287" s="21"/>
      <c r="P287" s="19"/>
    </row>
    <row r="288" spans="6:16" x14ac:dyDescent="0.25">
      <c r="F288" s="10"/>
      <c r="G288" s="14"/>
      <c r="H288" s="14"/>
      <c r="I288" s="4"/>
      <c r="J288" s="2"/>
      <c r="K288" s="21"/>
      <c r="P288" s="19"/>
    </row>
    <row r="289" spans="6:16" x14ac:dyDescent="0.25">
      <c r="F289" s="10"/>
      <c r="G289" s="14"/>
      <c r="H289" s="14"/>
      <c r="I289" s="4"/>
      <c r="J289" s="2"/>
      <c r="K289" s="21"/>
      <c r="P289" s="19"/>
    </row>
    <row r="290" spans="6:16" x14ac:dyDescent="0.25">
      <c r="F290" s="10"/>
      <c r="G290" s="14"/>
      <c r="H290" s="14"/>
      <c r="I290" s="4"/>
      <c r="J290" s="2"/>
      <c r="K290" s="21"/>
      <c r="P290" s="19"/>
    </row>
    <row r="291" spans="6:16" x14ac:dyDescent="0.25">
      <c r="F291" s="10"/>
      <c r="G291" s="14"/>
      <c r="H291" s="14"/>
      <c r="I291" s="4"/>
      <c r="J291" s="2"/>
      <c r="K291" s="21"/>
      <c r="P291" s="19"/>
    </row>
    <row r="292" spans="6:16" x14ac:dyDescent="0.25">
      <c r="F292" s="10"/>
      <c r="G292" s="14"/>
      <c r="H292" s="14"/>
      <c r="I292" s="4"/>
      <c r="J292" s="2"/>
      <c r="K292" s="21"/>
      <c r="P292" s="19"/>
    </row>
    <row r="293" spans="6:16" x14ac:dyDescent="0.25">
      <c r="F293" s="10"/>
      <c r="G293" s="14"/>
      <c r="H293" s="14"/>
      <c r="I293" s="4"/>
      <c r="J293" s="2"/>
      <c r="K293" s="21"/>
      <c r="P293" s="19"/>
    </row>
    <row r="294" spans="6:16" x14ac:dyDescent="0.25">
      <c r="F294" s="10"/>
      <c r="G294" s="14"/>
      <c r="H294" s="14"/>
      <c r="I294" s="4"/>
      <c r="J294" s="2"/>
      <c r="K294" s="21"/>
      <c r="P294" s="19"/>
    </row>
    <row r="295" spans="6:16" x14ac:dyDescent="0.25">
      <c r="F295" s="10"/>
      <c r="G295" s="14"/>
      <c r="H295" s="14"/>
      <c r="I295" s="4"/>
      <c r="J295" s="2"/>
      <c r="K295" s="21"/>
      <c r="P295" s="19"/>
    </row>
    <row r="296" spans="6:16" x14ac:dyDescent="0.25">
      <c r="F296" s="10"/>
      <c r="G296" s="14"/>
      <c r="H296" s="14"/>
      <c r="I296" s="4"/>
      <c r="J296" s="2"/>
      <c r="K296" s="21"/>
      <c r="P296" s="19"/>
    </row>
    <row r="297" spans="6:16" x14ac:dyDescent="0.25">
      <c r="F297" s="10"/>
      <c r="G297" s="14"/>
      <c r="H297" s="14"/>
      <c r="I297" s="4"/>
      <c r="J297" s="2"/>
      <c r="K297" s="21"/>
      <c r="P297" s="19"/>
    </row>
    <row r="298" spans="6:16" x14ac:dyDescent="0.25">
      <c r="F298" s="10"/>
      <c r="G298" s="14"/>
      <c r="H298" s="14"/>
      <c r="I298" s="4"/>
      <c r="J298" s="2"/>
      <c r="K298" s="21"/>
      <c r="P298" s="19"/>
    </row>
    <row r="299" spans="6:16" x14ac:dyDescent="0.25">
      <c r="F299" s="10"/>
      <c r="G299" s="14"/>
      <c r="H299" s="14"/>
      <c r="I299" s="4"/>
      <c r="J299" s="2"/>
      <c r="K299" s="21"/>
      <c r="P299" s="19"/>
    </row>
    <row r="300" spans="6:16" x14ac:dyDescent="0.25">
      <c r="F300" s="10"/>
      <c r="G300" s="14"/>
      <c r="H300" s="14"/>
      <c r="I300" s="4"/>
      <c r="J300" s="2"/>
      <c r="K300" s="21"/>
      <c r="P300" s="19"/>
    </row>
    <row r="301" spans="6:16" x14ac:dyDescent="0.25">
      <c r="F301" s="10"/>
      <c r="G301" s="14"/>
      <c r="H301" s="14"/>
      <c r="I301" s="4"/>
      <c r="J301" s="2"/>
      <c r="K301" s="21"/>
      <c r="P301" s="19"/>
    </row>
    <row r="302" spans="6:16" x14ac:dyDescent="0.25">
      <c r="F302" s="10"/>
      <c r="G302" s="14"/>
      <c r="H302" s="14"/>
      <c r="I302" s="4"/>
      <c r="J302" s="2"/>
      <c r="K302" s="21"/>
      <c r="P302" s="19"/>
    </row>
    <row r="303" spans="6:16" x14ac:dyDescent="0.25">
      <c r="F303" s="10"/>
      <c r="G303" s="14"/>
      <c r="H303" s="14"/>
      <c r="I303" s="4"/>
      <c r="J303" s="2"/>
      <c r="K303" s="21"/>
      <c r="P303" s="19"/>
    </row>
    <row r="304" spans="6:16" x14ac:dyDescent="0.25">
      <c r="F304" s="10"/>
      <c r="G304" s="14"/>
      <c r="H304" s="14"/>
      <c r="I304" s="4"/>
      <c r="J304" s="2"/>
      <c r="K304" s="21"/>
      <c r="P304" s="19"/>
    </row>
    <row r="305" spans="6:16" x14ac:dyDescent="0.25">
      <c r="F305" s="10"/>
      <c r="G305" s="14"/>
      <c r="H305" s="14"/>
      <c r="I305" s="4"/>
      <c r="J305" s="2"/>
      <c r="K305" s="21"/>
      <c r="P305" s="19"/>
    </row>
    <row r="306" spans="6:16" x14ac:dyDescent="0.25">
      <c r="F306" s="10"/>
      <c r="G306" s="14"/>
      <c r="H306" s="14"/>
      <c r="I306" s="4"/>
      <c r="J306" s="2"/>
      <c r="K306" s="21"/>
      <c r="P306" s="19"/>
    </row>
    <row r="307" spans="6:16" x14ac:dyDescent="0.25">
      <c r="F307" s="10"/>
      <c r="G307" s="14"/>
      <c r="H307" s="14"/>
      <c r="I307" s="4"/>
      <c r="J307" s="2"/>
      <c r="K307" s="21"/>
      <c r="P307" s="19"/>
    </row>
    <row r="308" spans="6:16" x14ac:dyDescent="0.25">
      <c r="F308" s="10"/>
      <c r="G308" s="14"/>
      <c r="H308" s="14"/>
      <c r="I308" s="4"/>
      <c r="J308" s="2"/>
      <c r="K308" s="21"/>
      <c r="P308" s="19"/>
    </row>
    <row r="309" spans="6:16" x14ac:dyDescent="0.25">
      <c r="F309" s="10"/>
      <c r="G309" s="14"/>
      <c r="H309" s="14"/>
      <c r="I309" s="4"/>
      <c r="J309" s="2"/>
      <c r="K309" s="21"/>
      <c r="P309" s="19"/>
    </row>
    <row r="310" spans="6:16" x14ac:dyDescent="0.25">
      <c r="F310" s="10"/>
      <c r="G310" s="14"/>
      <c r="H310" s="14"/>
      <c r="I310" s="4"/>
      <c r="J310" s="2"/>
      <c r="K310" s="21"/>
      <c r="P310" s="19"/>
    </row>
    <row r="311" spans="6:16" x14ac:dyDescent="0.25">
      <c r="F311" s="10"/>
      <c r="G311" s="14"/>
      <c r="H311" s="14"/>
      <c r="I311" s="4"/>
      <c r="J311" s="2"/>
      <c r="K311" s="21"/>
      <c r="P311" s="19"/>
    </row>
    <row r="312" spans="6:16" x14ac:dyDescent="0.25">
      <c r="F312" s="10"/>
      <c r="G312" s="14"/>
      <c r="H312" s="14"/>
      <c r="I312" s="4"/>
      <c r="J312" s="2"/>
      <c r="K312" s="21"/>
      <c r="P312" s="19"/>
    </row>
    <row r="313" spans="6:16" x14ac:dyDescent="0.25">
      <c r="F313" s="10"/>
      <c r="G313" s="14"/>
      <c r="H313" s="14"/>
      <c r="I313" s="4"/>
      <c r="J313" s="2"/>
      <c r="K313" s="21"/>
      <c r="P313" s="19"/>
    </row>
    <row r="314" spans="6:16" x14ac:dyDescent="0.25">
      <c r="F314" s="10"/>
      <c r="G314" s="14"/>
      <c r="H314" s="14"/>
      <c r="I314" s="4"/>
      <c r="J314" s="2"/>
      <c r="K314" s="21"/>
      <c r="P314" s="19"/>
    </row>
    <row r="315" spans="6:16" x14ac:dyDescent="0.25">
      <c r="F315" s="10"/>
      <c r="G315" s="14"/>
      <c r="H315" s="14"/>
      <c r="I315" s="4"/>
      <c r="J315" s="2"/>
      <c r="K315" s="21"/>
      <c r="P315" s="19"/>
    </row>
    <row r="316" spans="6:16" x14ac:dyDescent="0.25">
      <c r="F316" s="10"/>
      <c r="G316" s="14"/>
      <c r="H316" s="14"/>
      <c r="I316" s="4"/>
      <c r="J316" s="2"/>
      <c r="K316" s="21"/>
      <c r="P316" s="19"/>
    </row>
    <row r="317" spans="6:16" x14ac:dyDescent="0.25">
      <c r="F317" s="10"/>
      <c r="G317" s="14"/>
      <c r="H317" s="14"/>
      <c r="I317" s="4"/>
      <c r="J317" s="2"/>
      <c r="K317" s="21"/>
      <c r="P317" s="19"/>
    </row>
    <row r="318" spans="6:16" x14ac:dyDescent="0.25">
      <c r="F318" s="10"/>
      <c r="G318" s="14"/>
      <c r="H318" s="14"/>
      <c r="I318" s="4"/>
      <c r="J318" s="2"/>
      <c r="K318" s="21"/>
      <c r="P318" s="19"/>
    </row>
    <row r="319" spans="6:16" x14ac:dyDescent="0.25">
      <c r="F319" s="10"/>
      <c r="G319" s="14"/>
      <c r="H319" s="14"/>
      <c r="I319" s="4"/>
      <c r="J319" s="2"/>
      <c r="K319" s="21"/>
      <c r="P319" s="19"/>
    </row>
    <row r="320" spans="6:16" x14ac:dyDescent="0.25">
      <c r="F320" s="10"/>
      <c r="G320" s="14"/>
      <c r="H320" s="14"/>
      <c r="I320" s="4"/>
      <c r="J320" s="2"/>
      <c r="K320" s="21"/>
      <c r="P320" s="19"/>
    </row>
    <row r="321" spans="6:16" x14ac:dyDescent="0.25">
      <c r="F321" s="10"/>
      <c r="G321" s="14"/>
      <c r="H321" s="14"/>
      <c r="I321" s="4"/>
      <c r="J321" s="2"/>
      <c r="K321" s="21"/>
      <c r="P321" s="19"/>
    </row>
    <row r="322" spans="6:16" x14ac:dyDescent="0.25">
      <c r="F322" s="10"/>
      <c r="G322" s="14"/>
      <c r="H322" s="14"/>
      <c r="I322" s="4"/>
      <c r="J322" s="2"/>
      <c r="K322" s="21"/>
      <c r="P322" s="19"/>
    </row>
    <row r="323" spans="6:16" x14ac:dyDescent="0.25">
      <c r="F323" s="10"/>
      <c r="G323" s="14"/>
      <c r="H323" s="14"/>
      <c r="I323" s="4"/>
      <c r="J323" s="2"/>
      <c r="K323" s="21"/>
      <c r="P323" s="19"/>
    </row>
    <row r="324" spans="6:16" x14ac:dyDescent="0.25">
      <c r="F324" s="10"/>
      <c r="G324" s="14"/>
      <c r="H324" s="14"/>
      <c r="I324" s="4"/>
      <c r="J324" s="2"/>
      <c r="K324" s="21"/>
      <c r="P324" s="19"/>
    </row>
    <row r="325" spans="6:16" x14ac:dyDescent="0.25">
      <c r="F325" s="10"/>
      <c r="G325" s="14"/>
      <c r="H325" s="14"/>
      <c r="I325" s="4"/>
      <c r="J325" s="2"/>
      <c r="K325" s="21"/>
      <c r="P325" s="19"/>
    </row>
    <row r="326" spans="6:16" x14ac:dyDescent="0.25">
      <c r="F326" s="10"/>
      <c r="G326" s="14"/>
      <c r="H326" s="14"/>
      <c r="I326" s="4"/>
      <c r="J326" s="2"/>
      <c r="K326" s="21"/>
      <c r="P326" s="19"/>
    </row>
    <row r="327" spans="6:16" x14ac:dyDescent="0.25">
      <c r="F327" s="10"/>
      <c r="G327" s="14"/>
      <c r="H327" s="14"/>
      <c r="I327" s="4"/>
      <c r="J327" s="2"/>
      <c r="K327" s="21"/>
      <c r="P327" s="19"/>
    </row>
    <row r="328" spans="6:16" x14ac:dyDescent="0.25">
      <c r="F328" s="10"/>
      <c r="G328" s="14"/>
      <c r="H328" s="14"/>
      <c r="I328" s="4"/>
      <c r="J328" s="2"/>
      <c r="K328" s="21"/>
      <c r="P328" s="19"/>
    </row>
    <row r="329" spans="6:16" x14ac:dyDescent="0.25">
      <c r="P329" s="19"/>
    </row>
    <row r="330" spans="6:16" x14ac:dyDescent="0.25">
      <c r="P330" s="19"/>
    </row>
    <row r="331" spans="6:16" x14ac:dyDescent="0.25">
      <c r="P331" s="19"/>
    </row>
    <row r="332" spans="6:16" x14ac:dyDescent="0.25">
      <c r="P332" s="19"/>
    </row>
    <row r="333" spans="6:16" x14ac:dyDescent="0.25">
      <c r="P333" s="19"/>
    </row>
    <row r="334" spans="6:16" x14ac:dyDescent="0.25">
      <c r="P334" s="19"/>
    </row>
    <row r="335" spans="6:16" x14ac:dyDescent="0.25">
      <c r="P335" s="19"/>
    </row>
    <row r="336" spans="6:16" x14ac:dyDescent="0.25">
      <c r="P336" s="19"/>
    </row>
    <row r="337" spans="16:16" x14ac:dyDescent="0.25">
      <c r="P337" s="19"/>
    </row>
    <row r="338" spans="16:16" x14ac:dyDescent="0.25">
      <c r="P338" s="19"/>
    </row>
    <row r="339" spans="16:16" x14ac:dyDescent="0.25">
      <c r="P339" s="19"/>
    </row>
    <row r="340" spans="16:16" x14ac:dyDescent="0.25">
      <c r="P340" s="19"/>
    </row>
    <row r="341" spans="16:16" x14ac:dyDescent="0.25">
      <c r="P341" s="19"/>
    </row>
    <row r="342" spans="16:16" x14ac:dyDescent="0.25">
      <c r="P342" s="19"/>
    </row>
    <row r="343" spans="16:16" x14ac:dyDescent="0.25">
      <c r="P343" s="19"/>
    </row>
    <row r="344" spans="16:16" x14ac:dyDescent="0.25">
      <c r="P344" s="19"/>
    </row>
    <row r="345" spans="16:16" x14ac:dyDescent="0.25">
      <c r="P345" s="19"/>
    </row>
    <row r="346" spans="16:16" x14ac:dyDescent="0.25">
      <c r="P346" s="19"/>
    </row>
    <row r="347" spans="16:16" x14ac:dyDescent="0.25">
      <c r="P347" s="19"/>
    </row>
    <row r="348" spans="16:16" x14ac:dyDescent="0.25">
      <c r="P348" s="19"/>
    </row>
    <row r="349" spans="16:16" x14ac:dyDescent="0.25">
      <c r="P349" s="19"/>
    </row>
    <row r="350" spans="16:16" x14ac:dyDescent="0.25">
      <c r="P350" s="19"/>
    </row>
    <row r="351" spans="16:16" x14ac:dyDescent="0.25">
      <c r="P351" s="19"/>
    </row>
    <row r="352" spans="16:16" x14ac:dyDescent="0.25">
      <c r="P352" s="19"/>
    </row>
    <row r="353" spans="16:16" x14ac:dyDescent="0.25">
      <c r="P353" s="19"/>
    </row>
    <row r="354" spans="16:16" x14ac:dyDescent="0.25">
      <c r="P354" s="19"/>
    </row>
    <row r="355" spans="16:16" x14ac:dyDescent="0.25">
      <c r="P355" s="19"/>
    </row>
    <row r="356" spans="16:16" x14ac:dyDescent="0.25">
      <c r="P356" s="19"/>
    </row>
    <row r="357" spans="16:16" x14ac:dyDescent="0.25">
      <c r="P357" s="19"/>
    </row>
    <row r="358" spans="16:16" x14ac:dyDescent="0.25">
      <c r="P358" s="19"/>
    </row>
    <row r="359" spans="16:16" x14ac:dyDescent="0.25">
      <c r="P359" s="19"/>
    </row>
    <row r="360" spans="16:16" x14ac:dyDescent="0.25">
      <c r="P360" s="19"/>
    </row>
    <row r="361" spans="16:16" x14ac:dyDescent="0.25">
      <c r="P361" s="19"/>
    </row>
    <row r="362" spans="16:16" x14ac:dyDescent="0.25">
      <c r="P362" s="19"/>
    </row>
    <row r="363" spans="16:16" x14ac:dyDescent="0.25">
      <c r="P363" s="19"/>
    </row>
    <row r="364" spans="16:16" x14ac:dyDescent="0.25">
      <c r="P364" s="19"/>
    </row>
    <row r="365" spans="16:16" x14ac:dyDescent="0.25">
      <c r="P365" s="19"/>
    </row>
    <row r="366" spans="16:16" x14ac:dyDescent="0.25">
      <c r="P366" s="19"/>
    </row>
    <row r="367" spans="16:16" x14ac:dyDescent="0.25">
      <c r="P367" s="19"/>
    </row>
    <row r="368" spans="16:16" x14ac:dyDescent="0.25">
      <c r="P368" s="19"/>
    </row>
    <row r="369" spans="16:16" x14ac:dyDescent="0.25">
      <c r="P369" s="19"/>
    </row>
    <row r="370" spans="16:16" x14ac:dyDescent="0.25">
      <c r="P370" s="19"/>
    </row>
    <row r="371" spans="16:16" x14ac:dyDescent="0.25">
      <c r="P371" s="19"/>
    </row>
    <row r="372" spans="16:16" x14ac:dyDescent="0.25">
      <c r="P372" s="19"/>
    </row>
    <row r="373" spans="16:16" x14ac:dyDescent="0.25">
      <c r="P373" s="19"/>
    </row>
    <row r="374" spans="16:16" x14ac:dyDescent="0.25">
      <c r="P374" s="19"/>
    </row>
    <row r="375" spans="16:16" x14ac:dyDescent="0.25">
      <c r="P375" s="19"/>
    </row>
    <row r="376" spans="16:16" x14ac:dyDescent="0.25">
      <c r="P376" s="19"/>
    </row>
    <row r="377" spans="16:16" x14ac:dyDescent="0.25">
      <c r="P377" s="19"/>
    </row>
    <row r="378" spans="16:16" x14ac:dyDescent="0.25">
      <c r="P378" s="19"/>
    </row>
    <row r="379" spans="16:16" x14ac:dyDescent="0.25">
      <c r="P379" s="19"/>
    </row>
    <row r="380" spans="16:16" x14ac:dyDescent="0.25">
      <c r="P380" s="19"/>
    </row>
    <row r="381" spans="16:16" x14ac:dyDescent="0.25">
      <c r="P381" s="19"/>
    </row>
    <row r="382" spans="16:16" x14ac:dyDescent="0.25">
      <c r="P382" s="19"/>
    </row>
    <row r="383" spans="16:16" x14ac:dyDescent="0.25">
      <c r="P383" s="19"/>
    </row>
    <row r="384" spans="16:16" x14ac:dyDescent="0.25">
      <c r="P384" s="19"/>
    </row>
    <row r="385" spans="16:16" x14ac:dyDescent="0.25">
      <c r="P385" s="19"/>
    </row>
    <row r="386" spans="16:16" x14ac:dyDescent="0.25">
      <c r="P386" s="19"/>
    </row>
    <row r="387" spans="16:16" x14ac:dyDescent="0.25">
      <c r="P387" s="19"/>
    </row>
    <row r="388" spans="16:16" x14ac:dyDescent="0.25">
      <c r="P388" s="19"/>
    </row>
    <row r="389" spans="16:16" x14ac:dyDescent="0.25">
      <c r="P389" s="19"/>
    </row>
    <row r="390" spans="16:16" x14ac:dyDescent="0.25">
      <c r="P390" s="19"/>
    </row>
    <row r="391" spans="16:16" x14ac:dyDescent="0.25">
      <c r="P391" s="19"/>
    </row>
    <row r="392" spans="16:16" x14ac:dyDescent="0.25">
      <c r="P392" s="19"/>
    </row>
    <row r="393" spans="16:16" x14ac:dyDescent="0.25">
      <c r="P393" s="19"/>
    </row>
    <row r="394" spans="16:16" x14ac:dyDescent="0.25">
      <c r="P394" s="19"/>
    </row>
    <row r="395" spans="16:16" x14ac:dyDescent="0.25">
      <c r="P395" s="19"/>
    </row>
    <row r="396" spans="16:16" x14ac:dyDescent="0.25">
      <c r="P396" s="19"/>
    </row>
    <row r="397" spans="16:16" x14ac:dyDescent="0.25">
      <c r="P397" s="19"/>
    </row>
    <row r="398" spans="16:16" x14ac:dyDescent="0.25">
      <c r="P398" s="19"/>
    </row>
    <row r="399" spans="16:16" x14ac:dyDescent="0.25">
      <c r="P399" s="19"/>
    </row>
    <row r="400" spans="16:16" x14ac:dyDescent="0.25">
      <c r="P400" s="19"/>
    </row>
    <row r="401" spans="16:16" x14ac:dyDescent="0.25">
      <c r="P401" s="19"/>
    </row>
    <row r="402" spans="16:16" x14ac:dyDescent="0.25">
      <c r="P402" s="19"/>
    </row>
    <row r="403" spans="16:16" x14ac:dyDescent="0.25">
      <c r="P403" s="19"/>
    </row>
    <row r="404" spans="16:16" x14ac:dyDescent="0.25">
      <c r="P404" s="19"/>
    </row>
    <row r="405" spans="16:16" x14ac:dyDescent="0.25">
      <c r="P405" s="19"/>
    </row>
    <row r="406" spans="16:16" x14ac:dyDescent="0.25">
      <c r="P406" s="19"/>
    </row>
    <row r="407" spans="16:16" x14ac:dyDescent="0.25">
      <c r="P407" s="19"/>
    </row>
    <row r="408" spans="16:16" x14ac:dyDescent="0.25">
      <c r="P408" s="19"/>
    </row>
    <row r="409" spans="16:16" x14ac:dyDescent="0.25">
      <c r="P409" s="19"/>
    </row>
    <row r="410" spans="16:16" x14ac:dyDescent="0.25">
      <c r="P410" s="19"/>
    </row>
    <row r="411" spans="16:16" x14ac:dyDescent="0.25">
      <c r="P411" s="19"/>
    </row>
    <row r="412" spans="16:16" x14ac:dyDescent="0.25">
      <c r="P412" s="19"/>
    </row>
    <row r="413" spans="16:16" x14ac:dyDescent="0.25">
      <c r="P413" s="19"/>
    </row>
    <row r="414" spans="16:16" x14ac:dyDescent="0.25">
      <c r="P414" s="19"/>
    </row>
    <row r="415" spans="16:16" x14ac:dyDescent="0.25">
      <c r="P415" s="19"/>
    </row>
    <row r="416" spans="16:16" x14ac:dyDescent="0.25">
      <c r="P416" s="19"/>
    </row>
    <row r="417" spans="16:16" x14ac:dyDescent="0.25">
      <c r="P417" s="19"/>
    </row>
    <row r="418" spans="16:16" x14ac:dyDescent="0.25">
      <c r="P418" s="19"/>
    </row>
    <row r="419" spans="16:16" x14ac:dyDescent="0.25">
      <c r="P419" s="19"/>
    </row>
    <row r="420" spans="16:16" x14ac:dyDescent="0.25">
      <c r="P420" s="19"/>
    </row>
    <row r="421" spans="16:16" x14ac:dyDescent="0.25">
      <c r="P421" s="19"/>
    </row>
    <row r="422" spans="16:16" x14ac:dyDescent="0.25">
      <c r="P422" s="19"/>
    </row>
    <row r="423" spans="16:16" x14ac:dyDescent="0.25">
      <c r="P423" s="19"/>
    </row>
    <row r="424" spans="16:16" x14ac:dyDescent="0.25">
      <c r="P424" s="19"/>
    </row>
    <row r="425" spans="16:16" x14ac:dyDescent="0.25">
      <c r="P425" s="19"/>
    </row>
    <row r="426" spans="16:16" x14ac:dyDescent="0.25">
      <c r="P426" s="19"/>
    </row>
    <row r="427" spans="16:16" x14ac:dyDescent="0.25">
      <c r="P427" s="19"/>
    </row>
    <row r="428" spans="16:16" x14ac:dyDescent="0.25">
      <c r="P428" s="19"/>
    </row>
    <row r="429" spans="16:16" x14ac:dyDescent="0.25">
      <c r="P429" s="19"/>
    </row>
    <row r="430" spans="16:16" x14ac:dyDescent="0.25">
      <c r="P430" s="19"/>
    </row>
    <row r="431" spans="16:16" x14ac:dyDescent="0.25">
      <c r="P431" s="19"/>
    </row>
    <row r="432" spans="16:16" x14ac:dyDescent="0.25">
      <c r="P432" s="19"/>
    </row>
    <row r="433" spans="16:16" x14ac:dyDescent="0.25">
      <c r="P433" s="19"/>
    </row>
    <row r="434" spans="16:16" x14ac:dyDescent="0.25">
      <c r="P434" s="19"/>
    </row>
    <row r="435" spans="16:16" x14ac:dyDescent="0.25">
      <c r="P435" s="19"/>
    </row>
    <row r="436" spans="16:16" x14ac:dyDescent="0.25">
      <c r="P436" s="19"/>
    </row>
    <row r="437" spans="16:16" x14ac:dyDescent="0.25">
      <c r="P437" s="19"/>
    </row>
    <row r="438" spans="16:16" x14ac:dyDescent="0.25">
      <c r="P438" s="19"/>
    </row>
    <row r="439" spans="16:16" x14ac:dyDescent="0.25">
      <c r="P439" s="19"/>
    </row>
    <row r="440" spans="16:16" x14ac:dyDescent="0.25">
      <c r="P440" s="19"/>
    </row>
    <row r="441" spans="16:16" x14ac:dyDescent="0.25">
      <c r="P441" s="19"/>
    </row>
    <row r="442" spans="16:16" x14ac:dyDescent="0.25">
      <c r="P442" s="19"/>
    </row>
    <row r="443" spans="16:16" x14ac:dyDescent="0.25">
      <c r="P443" s="19"/>
    </row>
    <row r="444" spans="16:16" x14ac:dyDescent="0.25">
      <c r="P444" s="19"/>
    </row>
    <row r="445" spans="16:16" x14ac:dyDescent="0.25">
      <c r="P445" s="19"/>
    </row>
    <row r="446" spans="16:16" x14ac:dyDescent="0.25">
      <c r="P446" s="19"/>
    </row>
    <row r="447" spans="16:16" x14ac:dyDescent="0.25">
      <c r="P447" s="19"/>
    </row>
    <row r="448" spans="16:16" x14ac:dyDescent="0.25">
      <c r="P448" s="19"/>
    </row>
    <row r="449" spans="16:16" x14ac:dyDescent="0.25">
      <c r="P449" s="19"/>
    </row>
    <row r="450" spans="16:16" x14ac:dyDescent="0.25">
      <c r="P450" s="19"/>
    </row>
    <row r="451" spans="16:16" x14ac:dyDescent="0.25">
      <c r="P451" s="19"/>
    </row>
    <row r="452" spans="16:16" x14ac:dyDescent="0.25">
      <c r="P452" s="19"/>
    </row>
    <row r="453" spans="16:16" x14ac:dyDescent="0.25">
      <c r="P453" s="19"/>
    </row>
    <row r="454" spans="16:16" x14ac:dyDescent="0.25">
      <c r="P454" s="19"/>
    </row>
    <row r="455" spans="16:16" x14ac:dyDescent="0.25">
      <c r="P455" s="19"/>
    </row>
    <row r="456" spans="16:16" x14ac:dyDescent="0.25">
      <c r="P456" s="19"/>
    </row>
    <row r="457" spans="16:16" x14ac:dyDescent="0.25">
      <c r="P457" s="19"/>
    </row>
    <row r="458" spans="16:16" x14ac:dyDescent="0.25">
      <c r="P458" s="19"/>
    </row>
    <row r="459" spans="16:16" x14ac:dyDescent="0.25">
      <c r="P459" s="19"/>
    </row>
    <row r="460" spans="16:16" x14ac:dyDescent="0.25">
      <c r="P460" s="19"/>
    </row>
    <row r="461" spans="16:16" x14ac:dyDescent="0.25">
      <c r="P461" s="19"/>
    </row>
    <row r="462" spans="16:16" x14ac:dyDescent="0.25">
      <c r="P462" s="19"/>
    </row>
    <row r="463" spans="16:16" x14ac:dyDescent="0.25">
      <c r="P463" s="19"/>
    </row>
    <row r="464" spans="16:16" x14ac:dyDescent="0.25">
      <c r="P464" s="19"/>
    </row>
    <row r="465" spans="16:16" x14ac:dyDescent="0.25">
      <c r="P465" s="19"/>
    </row>
    <row r="466" spans="16:16" x14ac:dyDescent="0.25">
      <c r="P466" s="19"/>
    </row>
    <row r="467" spans="16:16" x14ac:dyDescent="0.25">
      <c r="P467" s="19"/>
    </row>
    <row r="468" spans="16:16" x14ac:dyDescent="0.25">
      <c r="P468" s="19"/>
    </row>
    <row r="469" spans="16:16" x14ac:dyDescent="0.25">
      <c r="P469" s="19"/>
    </row>
    <row r="470" spans="16:16" x14ac:dyDescent="0.25">
      <c r="P470" s="19"/>
    </row>
    <row r="471" spans="16:16" x14ac:dyDescent="0.25">
      <c r="P471" s="19"/>
    </row>
    <row r="472" spans="16:16" x14ac:dyDescent="0.25">
      <c r="P472" s="19"/>
    </row>
    <row r="473" spans="16:16" x14ac:dyDescent="0.25">
      <c r="P473" s="19"/>
    </row>
    <row r="474" spans="16:16" x14ac:dyDescent="0.25">
      <c r="P474" s="19"/>
    </row>
    <row r="475" spans="16:16" x14ac:dyDescent="0.25">
      <c r="P475" s="19"/>
    </row>
    <row r="476" spans="16:16" x14ac:dyDescent="0.25">
      <c r="P476" s="19"/>
    </row>
    <row r="477" spans="16:16" x14ac:dyDescent="0.25">
      <c r="P477" s="19"/>
    </row>
    <row r="478" spans="16:16" x14ac:dyDescent="0.25">
      <c r="P478" s="19"/>
    </row>
    <row r="479" spans="16:16" x14ac:dyDescent="0.25">
      <c r="P479" s="19"/>
    </row>
    <row r="480" spans="16:16" x14ac:dyDescent="0.25">
      <c r="P480" s="19"/>
    </row>
    <row r="481" spans="16:16" x14ac:dyDescent="0.25">
      <c r="P481" s="19"/>
    </row>
    <row r="482" spans="16:16" x14ac:dyDescent="0.25">
      <c r="P482" s="19"/>
    </row>
    <row r="483" spans="16:16" x14ac:dyDescent="0.25">
      <c r="P483" s="19"/>
    </row>
    <row r="484" spans="16:16" x14ac:dyDescent="0.25">
      <c r="P484" s="19"/>
    </row>
    <row r="485" spans="16:16" x14ac:dyDescent="0.25">
      <c r="P485" s="19"/>
    </row>
    <row r="486" spans="16:16" x14ac:dyDescent="0.25">
      <c r="P486" s="19"/>
    </row>
    <row r="487" spans="16:16" x14ac:dyDescent="0.25">
      <c r="P487" s="19"/>
    </row>
    <row r="488" spans="16:16" x14ac:dyDescent="0.25">
      <c r="P488" s="19"/>
    </row>
    <row r="489" spans="16:16" x14ac:dyDescent="0.25">
      <c r="P489" s="19"/>
    </row>
    <row r="490" spans="16:16" x14ac:dyDescent="0.25">
      <c r="P490" s="19"/>
    </row>
    <row r="491" spans="16:16" x14ac:dyDescent="0.25">
      <c r="P491" s="19"/>
    </row>
    <row r="492" spans="16:16" x14ac:dyDescent="0.25">
      <c r="P492" s="19"/>
    </row>
    <row r="493" spans="16:16" x14ac:dyDescent="0.25">
      <c r="P493" s="19"/>
    </row>
    <row r="494" spans="16:16" x14ac:dyDescent="0.25">
      <c r="P494" s="19"/>
    </row>
    <row r="495" spans="16:16" x14ac:dyDescent="0.25">
      <c r="P495" s="19"/>
    </row>
    <row r="496" spans="16:16" x14ac:dyDescent="0.25">
      <c r="P496" s="19"/>
    </row>
    <row r="497" spans="16:16" x14ac:dyDescent="0.25">
      <c r="P497" s="19"/>
    </row>
    <row r="498" spans="16:16" x14ac:dyDescent="0.25">
      <c r="P498" s="19"/>
    </row>
    <row r="499" spans="16:16" x14ac:dyDescent="0.25">
      <c r="P499" s="19"/>
    </row>
    <row r="500" spans="16:16" x14ac:dyDescent="0.25">
      <c r="P500" s="19"/>
    </row>
    <row r="501" spans="16:16" x14ac:dyDescent="0.25">
      <c r="P501" s="19"/>
    </row>
    <row r="502" spans="16:16" x14ac:dyDescent="0.25">
      <c r="P502" s="19"/>
    </row>
    <row r="503" spans="16:16" x14ac:dyDescent="0.25">
      <c r="P503" s="19"/>
    </row>
    <row r="504" spans="16:16" x14ac:dyDescent="0.25">
      <c r="P504" s="19"/>
    </row>
    <row r="505" spans="16:16" x14ac:dyDescent="0.25">
      <c r="P505" s="19"/>
    </row>
    <row r="506" spans="16:16" x14ac:dyDescent="0.25">
      <c r="P506" s="19"/>
    </row>
    <row r="507" spans="16:16" x14ac:dyDescent="0.25">
      <c r="P507" s="19"/>
    </row>
    <row r="508" spans="16:16" x14ac:dyDescent="0.25">
      <c r="P508" s="19"/>
    </row>
    <row r="509" spans="16:16" x14ac:dyDescent="0.25">
      <c r="P509" s="19"/>
    </row>
    <row r="510" spans="16:16" x14ac:dyDescent="0.25">
      <c r="P510" s="19"/>
    </row>
    <row r="511" spans="16:16" x14ac:dyDescent="0.25">
      <c r="P511" s="19"/>
    </row>
    <row r="512" spans="16:16" x14ac:dyDescent="0.25">
      <c r="P512" s="19"/>
    </row>
    <row r="513" spans="16:16" x14ac:dyDescent="0.25">
      <c r="P513" s="19"/>
    </row>
    <row r="514" spans="16:16" x14ac:dyDescent="0.25">
      <c r="P514" s="19"/>
    </row>
    <row r="515" spans="16:16" x14ac:dyDescent="0.25">
      <c r="P515" s="19"/>
    </row>
    <row r="516" spans="16:16" x14ac:dyDescent="0.25">
      <c r="P516" s="19"/>
    </row>
    <row r="517" spans="16:16" x14ac:dyDescent="0.25">
      <c r="P517" s="19"/>
    </row>
    <row r="518" spans="16:16" x14ac:dyDescent="0.25">
      <c r="P518" s="19"/>
    </row>
    <row r="519" spans="16:16" x14ac:dyDescent="0.25">
      <c r="P519" s="19"/>
    </row>
    <row r="520" spans="16:16" x14ac:dyDescent="0.25">
      <c r="P520" s="19"/>
    </row>
    <row r="521" spans="16:16" x14ac:dyDescent="0.25">
      <c r="P521" s="19"/>
    </row>
    <row r="522" spans="16:16" x14ac:dyDescent="0.25">
      <c r="P522" s="19"/>
    </row>
    <row r="523" spans="16:16" x14ac:dyDescent="0.25">
      <c r="P523" s="19"/>
    </row>
    <row r="524" spans="16:16" x14ac:dyDescent="0.25">
      <c r="P524" s="19"/>
    </row>
    <row r="525" spans="16:16" x14ac:dyDescent="0.25">
      <c r="P525" s="19"/>
    </row>
    <row r="526" spans="16:16" x14ac:dyDescent="0.25">
      <c r="P526" s="19"/>
    </row>
    <row r="527" spans="16:16" x14ac:dyDescent="0.25">
      <c r="P527" s="19"/>
    </row>
    <row r="528" spans="16:16" x14ac:dyDescent="0.25">
      <c r="P528" s="19"/>
    </row>
    <row r="529" spans="16:16" x14ac:dyDescent="0.25">
      <c r="P529" s="19"/>
    </row>
    <row r="530" spans="16:16" x14ac:dyDescent="0.25">
      <c r="P530" s="19"/>
    </row>
    <row r="531" spans="16:16" x14ac:dyDescent="0.25">
      <c r="P531" s="19"/>
    </row>
    <row r="532" spans="16:16" x14ac:dyDescent="0.25">
      <c r="P532" s="19"/>
    </row>
    <row r="533" spans="16:16" x14ac:dyDescent="0.25">
      <c r="P533" s="19"/>
    </row>
    <row r="534" spans="16:16" x14ac:dyDescent="0.25">
      <c r="P534" s="19"/>
    </row>
    <row r="535" spans="16:16" x14ac:dyDescent="0.25">
      <c r="P535" s="19"/>
    </row>
    <row r="536" spans="16:16" x14ac:dyDescent="0.25">
      <c r="P536" s="19"/>
    </row>
    <row r="537" spans="16:16" x14ac:dyDescent="0.25">
      <c r="P537" s="19"/>
    </row>
    <row r="538" spans="16:16" x14ac:dyDescent="0.25">
      <c r="P538" s="19"/>
    </row>
    <row r="539" spans="16:16" x14ac:dyDescent="0.25">
      <c r="P539" s="19"/>
    </row>
    <row r="540" spans="16:16" x14ac:dyDescent="0.25">
      <c r="P540" s="19"/>
    </row>
    <row r="541" spans="16:16" x14ac:dyDescent="0.25">
      <c r="P541" s="19"/>
    </row>
    <row r="542" spans="16:16" x14ac:dyDescent="0.25">
      <c r="P542" s="19"/>
    </row>
    <row r="543" spans="16:16" x14ac:dyDescent="0.25">
      <c r="P543" s="19"/>
    </row>
    <row r="544" spans="16:16" x14ac:dyDescent="0.25">
      <c r="P544" s="19"/>
    </row>
    <row r="545" spans="16:16" x14ac:dyDescent="0.25">
      <c r="P545" s="19"/>
    </row>
    <row r="546" spans="16:16" x14ac:dyDescent="0.25">
      <c r="P546" s="19"/>
    </row>
    <row r="547" spans="16:16" x14ac:dyDescent="0.25">
      <c r="P547" s="19"/>
    </row>
    <row r="548" spans="16:16" x14ac:dyDescent="0.25">
      <c r="P548" s="19"/>
    </row>
    <row r="549" spans="16:16" x14ac:dyDescent="0.25">
      <c r="P549" s="19"/>
    </row>
    <row r="550" spans="16:16" x14ac:dyDescent="0.25">
      <c r="P550" s="19"/>
    </row>
    <row r="551" spans="16:16" x14ac:dyDescent="0.25">
      <c r="P551" s="19"/>
    </row>
    <row r="552" spans="16:16" x14ac:dyDescent="0.25">
      <c r="P552" s="19"/>
    </row>
    <row r="553" spans="16:16" x14ac:dyDescent="0.25">
      <c r="P553" s="19"/>
    </row>
    <row r="554" spans="16:16" x14ac:dyDescent="0.25">
      <c r="P554" s="19"/>
    </row>
    <row r="555" spans="16:16" x14ac:dyDescent="0.25">
      <c r="P555" s="19"/>
    </row>
    <row r="556" spans="16:16" x14ac:dyDescent="0.25">
      <c r="P556" s="19"/>
    </row>
    <row r="557" spans="16:16" x14ac:dyDescent="0.25">
      <c r="P557" s="19"/>
    </row>
    <row r="558" spans="16:16" x14ac:dyDescent="0.25">
      <c r="P558" s="19"/>
    </row>
    <row r="559" spans="16:16" x14ac:dyDescent="0.25">
      <c r="P559" s="19"/>
    </row>
    <row r="560" spans="16:16" x14ac:dyDescent="0.25">
      <c r="P560" s="19"/>
    </row>
    <row r="561" spans="16:16" x14ac:dyDescent="0.25">
      <c r="P561" s="19"/>
    </row>
    <row r="562" spans="16:16" x14ac:dyDescent="0.25">
      <c r="P562" s="19"/>
    </row>
    <row r="563" spans="16:16" x14ac:dyDescent="0.25">
      <c r="P563" s="19"/>
    </row>
    <row r="564" spans="16:16" x14ac:dyDescent="0.25">
      <c r="P564" s="19"/>
    </row>
    <row r="565" spans="16:16" x14ac:dyDescent="0.25">
      <c r="P565" s="19"/>
    </row>
    <row r="566" spans="16:16" x14ac:dyDescent="0.25">
      <c r="P566" s="19"/>
    </row>
    <row r="567" spans="16:16" x14ac:dyDescent="0.25">
      <c r="P567" s="19"/>
    </row>
    <row r="568" spans="16:16" x14ac:dyDescent="0.25">
      <c r="P568" s="19"/>
    </row>
    <row r="569" spans="16:16" x14ac:dyDescent="0.25">
      <c r="P569" s="19"/>
    </row>
    <row r="570" spans="16:16" x14ac:dyDescent="0.25">
      <c r="P570" s="19"/>
    </row>
    <row r="571" spans="16:16" x14ac:dyDescent="0.25">
      <c r="P571" s="19"/>
    </row>
    <row r="572" spans="16:16" x14ac:dyDescent="0.25">
      <c r="P572" s="19"/>
    </row>
    <row r="573" spans="16:16" x14ac:dyDescent="0.25">
      <c r="P573" s="19"/>
    </row>
    <row r="574" spans="16:16" x14ac:dyDescent="0.25">
      <c r="P574" s="19"/>
    </row>
    <row r="575" spans="16:16" x14ac:dyDescent="0.25">
      <c r="P575" s="19"/>
    </row>
    <row r="576" spans="16:16" x14ac:dyDescent="0.25">
      <c r="P576" s="19"/>
    </row>
    <row r="577" spans="16:16" x14ac:dyDescent="0.25">
      <c r="P577" s="19"/>
    </row>
    <row r="578" spans="16:16" x14ac:dyDescent="0.25">
      <c r="P578" s="19"/>
    </row>
    <row r="579" spans="16:16" x14ac:dyDescent="0.25">
      <c r="P579" s="19"/>
    </row>
    <row r="580" spans="16:16" x14ac:dyDescent="0.25">
      <c r="P580" s="19"/>
    </row>
    <row r="581" spans="16:16" x14ac:dyDescent="0.25">
      <c r="P581" s="19"/>
    </row>
    <row r="582" spans="16:16" x14ac:dyDescent="0.25">
      <c r="P582" s="19"/>
    </row>
    <row r="583" spans="16:16" x14ac:dyDescent="0.25">
      <c r="P583" s="19"/>
    </row>
    <row r="584" spans="16:16" x14ac:dyDescent="0.25">
      <c r="P584" s="19"/>
    </row>
    <row r="585" spans="16:16" x14ac:dyDescent="0.25">
      <c r="P585" s="19"/>
    </row>
    <row r="586" spans="16:16" x14ac:dyDescent="0.25">
      <c r="P586" s="19"/>
    </row>
    <row r="587" spans="16:16" x14ac:dyDescent="0.25">
      <c r="P587" s="19"/>
    </row>
    <row r="588" spans="16:16" x14ac:dyDescent="0.25">
      <c r="P588" s="19"/>
    </row>
    <row r="589" spans="16:16" x14ac:dyDescent="0.25">
      <c r="P589" s="19"/>
    </row>
    <row r="590" spans="16:16" x14ac:dyDescent="0.25">
      <c r="P590" s="19"/>
    </row>
    <row r="591" spans="16:16" x14ac:dyDescent="0.25">
      <c r="P591" s="19"/>
    </row>
    <row r="592" spans="16:16" x14ac:dyDescent="0.25">
      <c r="P592" s="19"/>
    </row>
    <row r="593" spans="16:16" x14ac:dyDescent="0.25">
      <c r="P593" s="19"/>
    </row>
    <row r="594" spans="16:16" x14ac:dyDescent="0.25">
      <c r="P594" s="19"/>
    </row>
    <row r="595" spans="16:16" x14ac:dyDescent="0.25">
      <c r="P595" s="19"/>
    </row>
    <row r="596" spans="16:16" x14ac:dyDescent="0.25">
      <c r="P596" s="19"/>
    </row>
    <row r="597" spans="16:16" x14ac:dyDescent="0.25">
      <c r="P597" s="19"/>
    </row>
    <row r="598" spans="16:16" x14ac:dyDescent="0.25">
      <c r="P598" s="19"/>
    </row>
    <row r="599" spans="16:16" x14ac:dyDescent="0.25">
      <c r="P599" s="19"/>
    </row>
    <row r="600" spans="16:16" x14ac:dyDescent="0.25">
      <c r="P600" s="19"/>
    </row>
    <row r="601" spans="16:16" x14ac:dyDescent="0.25">
      <c r="P601" s="19"/>
    </row>
    <row r="602" spans="16:16" x14ac:dyDescent="0.25">
      <c r="P602" s="19"/>
    </row>
    <row r="603" spans="16:16" x14ac:dyDescent="0.25">
      <c r="P603" s="19"/>
    </row>
    <row r="604" spans="16:16" x14ac:dyDescent="0.25">
      <c r="P604" s="19"/>
    </row>
    <row r="605" spans="16:16" x14ac:dyDescent="0.25">
      <c r="P605" s="19"/>
    </row>
    <row r="606" spans="16:16" x14ac:dyDescent="0.25">
      <c r="P606" s="19"/>
    </row>
    <row r="607" spans="16:16" x14ac:dyDescent="0.25">
      <c r="P607" s="19"/>
    </row>
    <row r="608" spans="16:16" x14ac:dyDescent="0.25">
      <c r="P608" s="19"/>
    </row>
    <row r="609" spans="16:16" x14ac:dyDescent="0.25">
      <c r="P609" s="19"/>
    </row>
    <row r="610" spans="16:16" x14ac:dyDescent="0.25">
      <c r="P610" s="19"/>
    </row>
    <row r="611" spans="16:16" x14ac:dyDescent="0.25">
      <c r="P611" s="19"/>
    </row>
    <row r="612" spans="16:16" x14ac:dyDescent="0.25">
      <c r="P612" s="19"/>
    </row>
    <row r="613" spans="16:16" x14ac:dyDescent="0.25">
      <c r="P613" s="19"/>
    </row>
    <row r="614" spans="16:16" x14ac:dyDescent="0.25">
      <c r="P614" s="19"/>
    </row>
    <row r="615" spans="16:16" x14ac:dyDescent="0.25">
      <c r="P615" s="19"/>
    </row>
    <row r="616" spans="16:16" x14ac:dyDescent="0.25">
      <c r="P616" s="19"/>
    </row>
    <row r="617" spans="16:16" x14ac:dyDescent="0.25">
      <c r="P617" s="19"/>
    </row>
    <row r="618" spans="16:16" x14ac:dyDescent="0.25">
      <c r="P618" s="19"/>
    </row>
    <row r="619" spans="16:16" x14ac:dyDescent="0.25">
      <c r="P619" s="19"/>
    </row>
    <row r="620" spans="16:16" x14ac:dyDescent="0.25">
      <c r="P620" s="19"/>
    </row>
    <row r="621" spans="16:16" x14ac:dyDescent="0.25">
      <c r="P621" s="19"/>
    </row>
    <row r="622" spans="16:16" x14ac:dyDescent="0.25">
      <c r="P622" s="19"/>
    </row>
    <row r="623" spans="16:16" x14ac:dyDescent="0.25">
      <c r="P623" s="19"/>
    </row>
    <row r="624" spans="16:16" x14ac:dyDescent="0.25">
      <c r="P624" s="19"/>
    </row>
    <row r="625" spans="16:16" x14ac:dyDescent="0.25">
      <c r="P625" s="19"/>
    </row>
    <row r="626" spans="16:16" x14ac:dyDescent="0.25">
      <c r="P626" s="19"/>
    </row>
    <row r="627" spans="16:16" x14ac:dyDescent="0.25">
      <c r="P627" s="19"/>
    </row>
    <row r="628" spans="16:16" x14ac:dyDescent="0.25">
      <c r="P628" s="19"/>
    </row>
    <row r="629" spans="16:16" x14ac:dyDescent="0.25">
      <c r="P629" s="19"/>
    </row>
    <row r="630" spans="16:16" x14ac:dyDescent="0.25">
      <c r="P630" s="19"/>
    </row>
    <row r="631" spans="16:16" x14ac:dyDescent="0.25">
      <c r="P631" s="19"/>
    </row>
    <row r="632" spans="16:16" x14ac:dyDescent="0.25">
      <c r="P632" s="19"/>
    </row>
    <row r="633" spans="16:16" x14ac:dyDescent="0.25">
      <c r="P633" s="19"/>
    </row>
    <row r="634" spans="16:16" x14ac:dyDescent="0.25">
      <c r="P634" s="19"/>
    </row>
    <row r="635" spans="16:16" x14ac:dyDescent="0.25">
      <c r="P635" s="19"/>
    </row>
    <row r="636" spans="16:16" x14ac:dyDescent="0.25">
      <c r="P636" s="19"/>
    </row>
    <row r="637" spans="16:16" x14ac:dyDescent="0.25">
      <c r="P637" s="19"/>
    </row>
    <row r="638" spans="16:16" x14ac:dyDescent="0.25">
      <c r="P638" s="19"/>
    </row>
    <row r="639" spans="16:16" x14ac:dyDescent="0.25">
      <c r="P639" s="19"/>
    </row>
    <row r="640" spans="16:16" x14ac:dyDescent="0.25">
      <c r="P640" s="19"/>
    </row>
    <row r="641" spans="16:16" x14ac:dyDescent="0.25">
      <c r="P641" s="19"/>
    </row>
    <row r="642" spans="16:16" x14ac:dyDescent="0.25">
      <c r="P642" s="19"/>
    </row>
    <row r="643" spans="16:16" x14ac:dyDescent="0.25">
      <c r="P643" s="19"/>
    </row>
    <row r="644" spans="16:16" x14ac:dyDescent="0.25">
      <c r="P644" s="19"/>
    </row>
    <row r="645" spans="16:16" x14ac:dyDescent="0.25">
      <c r="P645" s="19"/>
    </row>
    <row r="646" spans="16:16" x14ac:dyDescent="0.25">
      <c r="P646" s="19"/>
    </row>
    <row r="647" spans="16:16" x14ac:dyDescent="0.25">
      <c r="P647" s="19"/>
    </row>
    <row r="648" spans="16:16" x14ac:dyDescent="0.25">
      <c r="P648" s="19"/>
    </row>
    <row r="649" spans="16:16" x14ac:dyDescent="0.25">
      <c r="P649" s="19"/>
    </row>
    <row r="650" spans="16:16" x14ac:dyDescent="0.25">
      <c r="P650" s="19"/>
    </row>
    <row r="651" spans="16:16" x14ac:dyDescent="0.25">
      <c r="P651" s="19"/>
    </row>
    <row r="652" spans="16:16" x14ac:dyDescent="0.25">
      <c r="P652" s="19"/>
    </row>
    <row r="653" spans="16:16" x14ac:dyDescent="0.25">
      <c r="P653" s="19"/>
    </row>
    <row r="654" spans="16:16" x14ac:dyDescent="0.25">
      <c r="P654" s="19"/>
    </row>
    <row r="655" spans="16:16" x14ac:dyDescent="0.25">
      <c r="P655" s="19"/>
    </row>
    <row r="656" spans="16:16" x14ac:dyDescent="0.25">
      <c r="P656" s="19"/>
    </row>
    <row r="657" spans="16:16" x14ac:dyDescent="0.25">
      <c r="P657" s="19"/>
    </row>
    <row r="658" spans="16:16" x14ac:dyDescent="0.25">
      <c r="P658" s="19"/>
    </row>
    <row r="659" spans="16:16" x14ac:dyDescent="0.25">
      <c r="P659" s="19"/>
    </row>
    <row r="660" spans="16:16" x14ac:dyDescent="0.25">
      <c r="P660" s="19"/>
    </row>
    <row r="661" spans="16:16" x14ac:dyDescent="0.25">
      <c r="P661" s="19"/>
    </row>
    <row r="662" spans="16:16" x14ac:dyDescent="0.25">
      <c r="P662" s="19"/>
    </row>
    <row r="663" spans="16:16" x14ac:dyDescent="0.25">
      <c r="P663" s="19"/>
    </row>
    <row r="664" spans="16:16" x14ac:dyDescent="0.25">
      <c r="P664" s="19"/>
    </row>
    <row r="665" spans="16:16" x14ac:dyDescent="0.25">
      <c r="P665" s="19"/>
    </row>
    <row r="666" spans="16:16" x14ac:dyDescent="0.25">
      <c r="P666" s="19"/>
    </row>
    <row r="667" spans="16:16" x14ac:dyDescent="0.25">
      <c r="P667" s="19"/>
    </row>
    <row r="668" spans="16:16" x14ac:dyDescent="0.25">
      <c r="P668" s="19"/>
    </row>
    <row r="669" spans="16:16" x14ac:dyDescent="0.25">
      <c r="P669" s="19"/>
    </row>
    <row r="670" spans="16:16" x14ac:dyDescent="0.25">
      <c r="P670" s="19"/>
    </row>
    <row r="671" spans="16:16" x14ac:dyDescent="0.25">
      <c r="P671" s="19"/>
    </row>
    <row r="672" spans="16:16" x14ac:dyDescent="0.25">
      <c r="P672" s="19"/>
    </row>
    <row r="673" spans="16:16" x14ac:dyDescent="0.25">
      <c r="P673" s="19"/>
    </row>
    <row r="674" spans="16:16" x14ac:dyDescent="0.25">
      <c r="P674" s="19"/>
    </row>
    <row r="675" spans="16:16" x14ac:dyDescent="0.25">
      <c r="P675" s="19"/>
    </row>
    <row r="676" spans="16:16" x14ac:dyDescent="0.25">
      <c r="P676" s="19"/>
    </row>
    <row r="677" spans="16:16" x14ac:dyDescent="0.25">
      <c r="P677" s="19"/>
    </row>
    <row r="678" spans="16:16" x14ac:dyDescent="0.25">
      <c r="P678" s="19"/>
    </row>
    <row r="679" spans="16:16" x14ac:dyDescent="0.25">
      <c r="P679" s="19"/>
    </row>
    <row r="680" spans="16:16" x14ac:dyDescent="0.25">
      <c r="P680" s="19"/>
    </row>
  </sheetData>
  <mergeCells count="1">
    <mergeCell ref="N4:P5"/>
  </mergeCells>
  <phoneticPr fontId="3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6</vt:i4>
      </vt:variant>
    </vt:vector>
  </HeadingPairs>
  <TitlesOfParts>
    <vt:vector size="19" baseType="lpstr">
      <vt:lpstr>減坪単価</vt:lpstr>
      <vt:lpstr>B1</vt:lpstr>
      <vt:lpstr>B2</vt:lpstr>
      <vt:lpstr>MV</vt:lpstr>
      <vt:lpstr>ML</vt:lpstr>
      <vt:lpstr>M1</vt:lpstr>
      <vt:lpstr>M2</vt:lpstr>
      <vt:lpstr>MC</vt:lpstr>
      <vt:lpstr>M3</vt:lpstr>
      <vt:lpstr>A1</vt:lpstr>
      <vt:lpstr>A2</vt:lpstr>
      <vt:lpstr>A3</vt:lpstr>
      <vt:lpstr>H3</vt:lpstr>
      <vt:lpstr>アクティブハウス</vt:lpstr>
      <vt:lpstr>ネクストハウス</vt:lpstr>
      <vt:lpstr>はちみつハウス</vt:lpstr>
      <vt:lpstr>ブランドリストx</vt:lpstr>
      <vt:lpstr>ブルージア</vt:lpstr>
      <vt:lpstr>更新対象ファイル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NTK.OFFICE.032</dc:creator>
  <cp:lastModifiedBy>NTK.OFFICE.032</cp:lastModifiedBy>
  <dcterms:created xsi:type="dcterms:W3CDTF">2025-09-14T00:02:54Z</dcterms:created>
  <dcterms:modified xsi:type="dcterms:W3CDTF">2025-09-20T08:16:53Z</dcterms:modified>
</cp:coreProperties>
</file>