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#GitHub\ken_nogi\XVBA\マトリックス積算\"/>
    </mc:Choice>
  </mc:AlternateContent>
  <xr:revisionPtr revIDLastSave="0" documentId="13_ncr:1_{1853DBFB-E92D-4173-9CD6-0EF72D86FDCC}" xr6:coauthVersionLast="47" xr6:coauthVersionMax="47" xr10:uidLastSave="{00000000-0000-0000-0000-000000000000}"/>
  <bookViews>
    <workbookView xWindow="43095" yWindow="0" windowWidth="14610" windowHeight="15585" activeTab="2" xr2:uid="{EEDEC536-F866-4C16-9B89-221387DEDABE}"/>
  </bookViews>
  <sheets>
    <sheet name="減坪単価" sheetId="13" r:id="rId1"/>
    <sheet name="B1" sheetId="1" r:id="rId2"/>
    <sheet name="B2" sheetId="2" r:id="rId3"/>
    <sheet name="NV" sheetId="3" r:id="rId4"/>
    <sheet name="NL" sheetId="8" r:id="rId5"/>
    <sheet name="N1" sheetId="4" r:id="rId6"/>
    <sheet name="N2" sheetId="5" r:id="rId7"/>
    <sheet name="NC" sheetId="6" r:id="rId8"/>
    <sheet name="N3" sheetId="7" r:id="rId9"/>
    <sheet name="A1" sheetId="10" r:id="rId10"/>
    <sheet name="A2" sheetId="11" r:id="rId11"/>
    <sheet name="A3" sheetId="12" r:id="rId12"/>
    <sheet name="H3" sheetId="9" r:id="rId13"/>
  </sheets>
  <definedNames>
    <definedName name="アクティブハウス">減坪単価!$E$16:$E$18</definedName>
    <definedName name="ネクストハウス">減坪単価!$E$11:$E$15</definedName>
    <definedName name="はちみつハウス">減坪単価!$E$19:$E$19</definedName>
    <definedName name="ブランドリストx">減坪単価!$C$27:$C$30</definedName>
    <definedName name="ブルージア">減坪単価!$E$8:$E$9</definedName>
    <definedName name="更新対象ファイル">減坪単価!$E$24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2" l="1"/>
  <c r="L4" i="3"/>
  <c r="L4" i="8"/>
  <c r="L4" i="4"/>
  <c r="L4" i="5"/>
  <c r="L4" i="6"/>
  <c r="L4" i="7"/>
  <c r="L4" i="10"/>
  <c r="L4" i="11"/>
  <c r="L4" i="12"/>
  <c r="L4" i="9"/>
  <c r="L4" i="1"/>
  <c r="J328" i="11"/>
  <c r="J327" i="11"/>
  <c r="J326" i="11"/>
  <c r="J325" i="11"/>
  <c r="J324" i="11"/>
  <c r="J323" i="11"/>
  <c r="J322" i="11"/>
  <c r="J321" i="11"/>
  <c r="J320" i="11"/>
  <c r="J319" i="11"/>
  <c r="J318" i="11"/>
  <c r="J317" i="11"/>
  <c r="J316" i="11"/>
  <c r="J315" i="11"/>
  <c r="J314" i="11"/>
  <c r="J313" i="11"/>
  <c r="J312" i="11"/>
  <c r="J311" i="11"/>
  <c r="J310" i="11"/>
  <c r="J309" i="11"/>
  <c r="J308" i="11"/>
  <c r="J307" i="11"/>
  <c r="J306" i="11"/>
  <c r="J305" i="11"/>
  <c r="J304" i="11"/>
  <c r="J303" i="11"/>
  <c r="J302" i="11"/>
  <c r="J301" i="11"/>
  <c r="J300" i="11"/>
  <c r="J299" i="11"/>
  <c r="J298" i="11"/>
  <c r="J297" i="11"/>
  <c r="J296" i="11"/>
  <c r="J295" i="11"/>
  <c r="J294" i="11"/>
  <c r="J293" i="11"/>
  <c r="J292" i="11"/>
  <c r="J291" i="11"/>
  <c r="J290" i="11"/>
  <c r="J289" i="11"/>
  <c r="J288" i="11"/>
  <c r="J287" i="11"/>
  <c r="J286" i="11"/>
  <c r="J285" i="11"/>
  <c r="J284" i="11"/>
  <c r="J283" i="11"/>
  <c r="J282" i="11"/>
  <c r="J281" i="11"/>
  <c r="J280" i="11"/>
  <c r="J279" i="11"/>
  <c r="J278" i="11"/>
  <c r="J277" i="11"/>
  <c r="J276" i="11"/>
  <c r="J275" i="11"/>
  <c r="J274" i="11"/>
  <c r="J273" i="11"/>
  <c r="J272" i="11"/>
  <c r="J271" i="11"/>
  <c r="J270" i="11"/>
  <c r="J269" i="11"/>
  <c r="J268" i="11"/>
  <c r="J267" i="11"/>
  <c r="J266" i="11"/>
  <c r="J265" i="11"/>
  <c r="J264" i="11"/>
  <c r="J263" i="11"/>
  <c r="J262" i="11"/>
  <c r="J261" i="11"/>
  <c r="J260" i="11"/>
  <c r="J259" i="11"/>
  <c r="J258" i="11"/>
  <c r="J257" i="11"/>
  <c r="J256" i="11"/>
  <c r="J255" i="11"/>
  <c r="J254" i="11"/>
  <c r="J253" i="11"/>
  <c r="J252" i="11"/>
  <c r="J251" i="11"/>
  <c r="J250" i="11"/>
  <c r="J249" i="11"/>
  <c r="J248" i="11"/>
  <c r="J247" i="11"/>
  <c r="J246" i="11"/>
  <c r="J245" i="11"/>
  <c r="J244" i="11"/>
  <c r="J243" i="11"/>
  <c r="J242" i="11"/>
  <c r="J241" i="11"/>
  <c r="J240" i="11"/>
  <c r="J239" i="11"/>
  <c r="J238" i="11"/>
  <c r="J237" i="11"/>
  <c r="J236" i="11"/>
  <c r="J235" i="11"/>
  <c r="J234" i="11"/>
  <c r="J233" i="11"/>
  <c r="J232" i="11"/>
  <c r="J231" i="11"/>
  <c r="J230" i="11"/>
  <c r="J229" i="11"/>
  <c r="J228" i="11"/>
  <c r="J227" i="11"/>
  <c r="J226" i="11"/>
  <c r="J225" i="11"/>
  <c r="J224" i="11"/>
  <c r="J223" i="11"/>
  <c r="J222" i="11"/>
  <c r="J221" i="11"/>
  <c r="J220" i="11"/>
  <c r="J219" i="11"/>
  <c r="J218" i="11"/>
  <c r="J217" i="11"/>
  <c r="J216" i="11"/>
  <c r="J215" i="11"/>
  <c r="J214" i="11"/>
  <c r="J213" i="11"/>
  <c r="J212" i="11"/>
  <c r="J211" i="11"/>
  <c r="J210" i="11"/>
  <c r="J209" i="11"/>
  <c r="J208" i="11"/>
  <c r="J207" i="11"/>
  <c r="J206" i="11"/>
  <c r="J205" i="11"/>
  <c r="J204" i="11"/>
  <c r="J203" i="11"/>
  <c r="J202" i="11"/>
  <c r="J201" i="11"/>
  <c r="J200" i="1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J177" i="11"/>
  <c r="J176" i="11"/>
  <c r="J175" i="11"/>
  <c r="J174" i="11"/>
  <c r="J173" i="11"/>
  <c r="J172" i="11"/>
  <c r="J171" i="11"/>
  <c r="J170" i="11"/>
  <c r="J169" i="11"/>
  <c r="J168" i="11"/>
  <c r="J167" i="11"/>
  <c r="J166" i="11"/>
  <c r="J165" i="11"/>
  <c r="J164" i="11"/>
  <c r="J163" i="11"/>
  <c r="J162" i="11"/>
  <c r="J161" i="11"/>
  <c r="J160" i="11"/>
  <c r="J159" i="11"/>
  <c r="J158" i="11"/>
  <c r="J157" i="11"/>
  <c r="J156" i="11"/>
  <c r="J155" i="11"/>
  <c r="J154" i="11"/>
  <c r="J153" i="11"/>
  <c r="J152" i="11"/>
  <c r="J151" i="11"/>
  <c r="J150" i="11"/>
  <c r="J149" i="11"/>
  <c r="J148" i="11"/>
  <c r="J147" i="11"/>
  <c r="J146" i="11"/>
  <c r="J145" i="11"/>
  <c r="J144" i="11"/>
  <c r="J143" i="11"/>
  <c r="J142" i="11"/>
  <c r="J141" i="11"/>
  <c r="J140" i="11"/>
  <c r="J139" i="11"/>
  <c r="J138" i="11"/>
  <c r="J137" i="11"/>
  <c r="J136" i="11"/>
  <c r="J135" i="11"/>
  <c r="J134" i="11"/>
  <c r="J133" i="11"/>
  <c r="J132" i="11"/>
  <c r="J131" i="11"/>
  <c r="J130" i="11"/>
  <c r="J129" i="11"/>
  <c r="J128" i="11"/>
  <c r="J127" i="11"/>
  <c r="J126" i="11"/>
  <c r="J125" i="11"/>
  <c r="J124" i="11"/>
  <c r="J123" i="11"/>
  <c r="J122" i="11"/>
  <c r="J121" i="11"/>
  <c r="J120" i="11"/>
  <c r="J119" i="11"/>
  <c r="J118" i="11"/>
  <c r="J117" i="11"/>
  <c r="J116" i="11"/>
  <c r="J115" i="11"/>
  <c r="J114" i="11"/>
  <c r="J113" i="11"/>
  <c r="J112" i="11"/>
  <c r="J111" i="11"/>
  <c r="J110" i="11"/>
  <c r="J109" i="11"/>
  <c r="J108" i="11"/>
  <c r="J107" i="11"/>
  <c r="J106" i="11"/>
  <c r="J105" i="11"/>
  <c r="J104" i="11"/>
  <c r="J103" i="11"/>
  <c r="J102" i="11"/>
  <c r="J101" i="11"/>
  <c r="J100" i="11"/>
  <c r="J99" i="11"/>
  <c r="J98" i="11"/>
  <c r="J97" i="11"/>
  <c r="J96" i="11"/>
  <c r="J95" i="11"/>
  <c r="J94" i="11"/>
  <c r="J93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J80" i="11"/>
  <c r="J79" i="1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16" i="3"/>
  <c r="J328" i="3"/>
  <c r="J327" i="3"/>
  <c r="J326" i="3"/>
  <c r="J325" i="3"/>
  <c r="J324" i="3"/>
  <c r="J323" i="3"/>
  <c r="J322" i="3"/>
  <c r="J321" i="3"/>
  <c r="J320" i="3"/>
  <c r="J319" i="3"/>
  <c r="J318" i="3"/>
  <c r="J317" i="3"/>
  <c r="J316" i="3"/>
  <c r="J315" i="3"/>
  <c r="J314" i="3"/>
  <c r="J313" i="3"/>
  <c r="J312" i="3"/>
  <c r="J311" i="3"/>
  <c r="J310" i="3"/>
  <c r="J309" i="3"/>
  <c r="J308" i="3"/>
  <c r="J307" i="3"/>
  <c r="J306" i="3"/>
  <c r="J305" i="3"/>
  <c r="J304" i="3"/>
  <c r="J303" i="3"/>
  <c r="J302" i="3"/>
  <c r="J301" i="3"/>
  <c r="J300" i="3"/>
  <c r="J299" i="3"/>
  <c r="J298" i="3"/>
  <c r="J297" i="3"/>
  <c r="J296" i="3"/>
  <c r="J295" i="3"/>
  <c r="J294" i="3"/>
  <c r="J293" i="3"/>
  <c r="J292" i="3"/>
  <c r="J291" i="3"/>
  <c r="J290" i="3"/>
  <c r="J289" i="3"/>
  <c r="J288" i="3"/>
  <c r="J287" i="3"/>
  <c r="J286" i="3"/>
  <c r="J285" i="3"/>
  <c r="J284" i="3"/>
  <c r="J283" i="3"/>
  <c r="J282" i="3"/>
  <c r="J281" i="3"/>
  <c r="J280" i="3"/>
  <c r="J279" i="3"/>
  <c r="J278" i="3"/>
  <c r="J277" i="3"/>
  <c r="J276" i="3"/>
  <c r="J275" i="3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5" i="3"/>
  <c r="J14" i="3"/>
  <c r="J13" i="3"/>
  <c r="J12" i="3"/>
  <c r="J11" i="3"/>
  <c r="J10" i="3"/>
  <c r="J9" i="3"/>
  <c r="J8" i="3"/>
  <c r="J7" i="3"/>
  <c r="J328" i="2"/>
  <c r="J327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V8" i="13"/>
  <c r="V9" i="13"/>
  <c r="V10" i="13"/>
  <c r="V11" i="13"/>
  <c r="V12" i="13"/>
  <c r="V13" i="13"/>
  <c r="V14" i="13"/>
  <c r="V15" i="13"/>
  <c r="V16" i="13"/>
  <c r="V17" i="13"/>
  <c r="V18" i="13"/>
  <c r="V19" i="13"/>
  <c r="U19" i="13"/>
  <c r="U18" i="13"/>
  <c r="U17" i="13"/>
  <c r="U16" i="13"/>
  <c r="U15" i="13"/>
  <c r="U14" i="13"/>
  <c r="U13" i="13"/>
  <c r="U12" i="13"/>
  <c r="U11" i="13"/>
  <c r="U10" i="13"/>
  <c r="U9" i="13"/>
  <c r="U8" i="13"/>
  <c r="O19" i="13" l="1"/>
  <c r="O18" i="13"/>
  <c r="O17" i="13"/>
  <c r="O16" i="13"/>
  <c r="O15" i="13"/>
  <c r="O14" i="13"/>
  <c r="O13" i="13"/>
  <c r="O12" i="13"/>
  <c r="O11" i="13"/>
  <c r="O10" i="13"/>
  <c r="O9" i="13"/>
  <c r="O8" i="13"/>
  <c r="E272" i="1"/>
  <c r="N19" i="13"/>
  <c r="N18" i="13"/>
  <c r="N17" i="13"/>
  <c r="N16" i="13"/>
  <c r="N15" i="13"/>
  <c r="N14" i="13"/>
  <c r="N13" i="13"/>
  <c r="N12" i="13"/>
  <c r="N11" i="13"/>
  <c r="N10" i="13"/>
  <c r="N9" i="13"/>
  <c r="N8" i="13"/>
  <c r="T19" i="13"/>
  <c r="S19" i="13"/>
  <c r="T16" i="13"/>
  <c r="S16" i="13"/>
  <c r="T11" i="13"/>
  <c r="S11" i="13"/>
  <c r="T8" i="13"/>
  <c r="S8" i="13"/>
  <c r="Q19" i="13"/>
  <c r="P19" i="13"/>
  <c r="Q18" i="13"/>
  <c r="P18" i="13"/>
  <c r="Q17" i="13"/>
  <c r="P17" i="13"/>
  <c r="Q16" i="13"/>
  <c r="P16" i="13"/>
  <c r="Q15" i="13"/>
  <c r="P15" i="13"/>
  <c r="Q14" i="13"/>
  <c r="P14" i="13"/>
  <c r="Q13" i="13"/>
  <c r="P13" i="13"/>
  <c r="Q12" i="13"/>
  <c r="P12" i="13"/>
  <c r="Q11" i="13"/>
  <c r="P11" i="13"/>
  <c r="Q10" i="13"/>
  <c r="P10" i="13"/>
  <c r="Q9" i="13"/>
  <c r="P9" i="13"/>
  <c r="Q8" i="13"/>
  <c r="P8" i="13"/>
  <c r="O7" i="11" a="1"/>
  <c r="O7" i="11" s="1"/>
  <c r="N7" i="11" a="1"/>
  <c r="N7" i="11" s="1"/>
  <c r="O7" i="6" a="1"/>
  <c r="O7" i="6" s="1"/>
  <c r="O7" i="5" a="1"/>
  <c r="O7" i="5" s="1"/>
  <c r="O7" i="4" a="1"/>
  <c r="O7" i="4" s="1"/>
  <c r="O7" i="3" a="1"/>
  <c r="O7" i="3" s="1"/>
  <c r="O7" i="2" a="1"/>
  <c r="O7" i="2" s="1"/>
  <c r="N7" i="2" a="1"/>
  <c r="N7" i="2" s="1"/>
  <c r="E216" i="12"/>
  <c r="E215" i="12"/>
  <c r="E214" i="12"/>
  <c r="E213" i="12"/>
  <c r="E212" i="12"/>
  <c r="E211" i="12"/>
  <c r="E210" i="12"/>
  <c r="E209" i="12"/>
  <c r="E208" i="12"/>
  <c r="E207" i="12"/>
  <c r="E206" i="12"/>
  <c r="E205" i="12"/>
  <c r="E204" i="12"/>
  <c r="E203" i="12"/>
  <c r="E202" i="12"/>
  <c r="E201" i="12"/>
  <c r="E200" i="12"/>
  <c r="E199" i="12"/>
  <c r="E198" i="12"/>
  <c r="E197" i="12"/>
  <c r="E196" i="12"/>
  <c r="E195" i="12"/>
  <c r="E194" i="12"/>
  <c r="E193" i="12"/>
  <c r="E192" i="12"/>
  <c r="E191" i="12"/>
  <c r="E190" i="12"/>
  <c r="E189" i="12"/>
  <c r="E188" i="12"/>
  <c r="E187" i="12"/>
  <c r="E186" i="12"/>
  <c r="E185" i="12"/>
  <c r="E184" i="12"/>
  <c r="E183" i="12"/>
  <c r="E182" i="12"/>
  <c r="E181" i="12"/>
  <c r="E180" i="12"/>
  <c r="E179" i="12"/>
  <c r="E178" i="12"/>
  <c r="E177" i="12"/>
  <c r="E176" i="12"/>
  <c r="E175" i="12"/>
  <c r="E174" i="12"/>
  <c r="E173" i="12"/>
  <c r="E172" i="12"/>
  <c r="E171" i="12"/>
  <c r="E170" i="12"/>
  <c r="E169" i="12"/>
  <c r="E168" i="12"/>
  <c r="E167" i="12"/>
  <c r="E166" i="12"/>
  <c r="E165" i="12"/>
  <c r="E164" i="12"/>
  <c r="E163" i="12"/>
  <c r="E162" i="12"/>
  <c r="E161" i="12"/>
  <c r="E160" i="12"/>
  <c r="E159" i="12"/>
  <c r="E158" i="12"/>
  <c r="E157" i="12"/>
  <c r="E156" i="12"/>
  <c r="E155" i="12"/>
  <c r="E154" i="12"/>
  <c r="E153" i="12"/>
  <c r="E152" i="12"/>
  <c r="E151" i="12"/>
  <c r="E150" i="12"/>
  <c r="E149" i="12"/>
  <c r="E148" i="12"/>
  <c r="E147" i="12"/>
  <c r="E146" i="12"/>
  <c r="E145" i="12"/>
  <c r="E144" i="12"/>
  <c r="E143" i="12"/>
  <c r="E142" i="12"/>
  <c r="E141" i="12"/>
  <c r="E140" i="12"/>
  <c r="E139" i="12"/>
  <c r="E138" i="12"/>
  <c r="E137" i="12"/>
  <c r="E136" i="12"/>
  <c r="E135" i="12"/>
  <c r="E134" i="12"/>
  <c r="E133" i="12"/>
  <c r="E132" i="12"/>
  <c r="E131" i="12"/>
  <c r="E130" i="12"/>
  <c r="E129" i="12"/>
  <c r="E128" i="12"/>
  <c r="E127" i="12"/>
  <c r="E126" i="12"/>
  <c r="E125" i="12"/>
  <c r="E124" i="12"/>
  <c r="E123" i="12"/>
  <c r="E122" i="12"/>
  <c r="E121" i="12"/>
  <c r="E120" i="12"/>
  <c r="E119" i="12"/>
  <c r="E118" i="12"/>
  <c r="E117" i="12"/>
  <c r="E116" i="12"/>
  <c r="E115" i="12"/>
  <c r="E114" i="12"/>
  <c r="E113" i="12"/>
  <c r="E112" i="12"/>
  <c r="E111" i="12"/>
  <c r="E110" i="12"/>
  <c r="E109" i="12"/>
  <c r="E108" i="12"/>
  <c r="E107" i="12"/>
  <c r="E106" i="12"/>
  <c r="E105" i="12"/>
  <c r="E104" i="12"/>
  <c r="E103" i="12"/>
  <c r="E102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80" i="12"/>
  <c r="E79" i="12"/>
  <c r="E78" i="12"/>
  <c r="E77" i="12"/>
  <c r="E76" i="12"/>
  <c r="E75" i="12"/>
  <c r="E74" i="12"/>
  <c r="E73" i="12"/>
  <c r="E72" i="12"/>
  <c r="E71" i="12"/>
  <c r="E70" i="12"/>
  <c r="E69" i="12"/>
  <c r="E68" i="12"/>
  <c r="E67" i="12"/>
  <c r="E66" i="12"/>
  <c r="E65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H7" i="12"/>
  <c r="G7" i="12"/>
  <c r="F7" i="12" s="1"/>
  <c r="E7" i="12"/>
  <c r="J4" i="12"/>
  <c r="I4" i="12"/>
  <c r="E320" i="11"/>
  <c r="G321" i="11" s="1"/>
  <c r="E321" i="11"/>
  <c r="G322" i="11" s="1"/>
  <c r="E322" i="11"/>
  <c r="E323" i="11"/>
  <c r="E324" i="11"/>
  <c r="G325" i="11" s="1"/>
  <c r="G324" i="11"/>
  <c r="E325" i="11"/>
  <c r="G326" i="11" s="1"/>
  <c r="E326" i="11"/>
  <c r="E327" i="11"/>
  <c r="E328" i="11"/>
  <c r="G328" i="11"/>
  <c r="E273" i="11"/>
  <c r="G274" i="11" s="1"/>
  <c r="E274" i="11"/>
  <c r="G275" i="11" s="1"/>
  <c r="E275" i="11"/>
  <c r="E276" i="11"/>
  <c r="G277" i="11" s="1"/>
  <c r="G276" i="11"/>
  <c r="E277" i="11"/>
  <c r="G278" i="11" s="1"/>
  <c r="E278" i="11"/>
  <c r="G279" i="11" s="1"/>
  <c r="E279" i="11"/>
  <c r="E280" i="11"/>
  <c r="G281" i="11" s="1"/>
  <c r="G280" i="11"/>
  <c r="E281" i="11"/>
  <c r="G282" i="11" s="1"/>
  <c r="E282" i="11"/>
  <c r="G283" i="11" s="1"/>
  <c r="E283" i="11"/>
  <c r="E284" i="11"/>
  <c r="G285" i="11" s="1"/>
  <c r="E285" i="11"/>
  <c r="E286" i="11"/>
  <c r="E287" i="11"/>
  <c r="E288" i="11"/>
  <c r="G289" i="11" s="1"/>
  <c r="E289" i="11"/>
  <c r="E290" i="11"/>
  <c r="E291" i="11"/>
  <c r="E292" i="11"/>
  <c r="G293" i="11" s="1"/>
  <c r="E293" i="11"/>
  <c r="E294" i="11"/>
  <c r="E295" i="11"/>
  <c r="E296" i="11"/>
  <c r="G297" i="11" s="1"/>
  <c r="E297" i="11"/>
  <c r="E298" i="11"/>
  <c r="E299" i="11"/>
  <c r="E300" i="11"/>
  <c r="G301" i="11" s="1"/>
  <c r="E301" i="11"/>
  <c r="E302" i="11"/>
  <c r="E303" i="11"/>
  <c r="E304" i="11"/>
  <c r="G305" i="11" s="1"/>
  <c r="E305" i="11"/>
  <c r="E306" i="11"/>
  <c r="E307" i="11"/>
  <c r="E308" i="11"/>
  <c r="G309" i="11" s="1"/>
  <c r="E309" i="11"/>
  <c r="E310" i="11"/>
  <c r="E311" i="11"/>
  <c r="E312" i="11"/>
  <c r="G313" i="11" s="1"/>
  <c r="E313" i="11"/>
  <c r="E314" i="11"/>
  <c r="E315" i="11"/>
  <c r="E316" i="11"/>
  <c r="G317" i="11" s="1"/>
  <c r="E317" i="11"/>
  <c r="E318" i="11"/>
  <c r="E319" i="11"/>
  <c r="E272" i="11"/>
  <c r="G273" i="11" s="1"/>
  <c r="E271" i="11"/>
  <c r="E270" i="11"/>
  <c r="E269" i="11"/>
  <c r="E268" i="11"/>
  <c r="E267" i="11"/>
  <c r="E266" i="11"/>
  <c r="E265" i="11"/>
  <c r="E264" i="11"/>
  <c r="E263" i="11"/>
  <c r="E262" i="11"/>
  <c r="E261" i="11"/>
  <c r="E260" i="11"/>
  <c r="E259" i="11"/>
  <c r="E258" i="11"/>
  <c r="E257" i="11"/>
  <c r="E256" i="11"/>
  <c r="E255" i="11"/>
  <c r="E254" i="11"/>
  <c r="E253" i="11"/>
  <c r="E252" i="11"/>
  <c r="E251" i="11"/>
  <c r="E250" i="11"/>
  <c r="E249" i="11"/>
  <c r="E248" i="11"/>
  <c r="E247" i="11"/>
  <c r="E246" i="11"/>
  <c r="E245" i="11"/>
  <c r="E244" i="11"/>
  <c r="E243" i="11"/>
  <c r="E242" i="11"/>
  <c r="E241" i="11"/>
  <c r="E240" i="11"/>
  <c r="E239" i="11"/>
  <c r="E238" i="11"/>
  <c r="E237" i="11"/>
  <c r="E236" i="11"/>
  <c r="E235" i="11"/>
  <c r="E234" i="11"/>
  <c r="E233" i="11"/>
  <c r="E232" i="11"/>
  <c r="E231" i="11"/>
  <c r="E230" i="11"/>
  <c r="E229" i="11"/>
  <c r="E228" i="11"/>
  <c r="E227" i="11"/>
  <c r="E226" i="11"/>
  <c r="E225" i="11"/>
  <c r="E224" i="11"/>
  <c r="E223" i="11"/>
  <c r="E222" i="11"/>
  <c r="E221" i="11"/>
  <c r="E220" i="11"/>
  <c r="E219" i="11"/>
  <c r="E218" i="11"/>
  <c r="E217" i="11"/>
  <c r="E216" i="11"/>
  <c r="E215" i="11"/>
  <c r="E214" i="11"/>
  <c r="E213" i="11"/>
  <c r="E212" i="11"/>
  <c r="E211" i="11"/>
  <c r="E210" i="11"/>
  <c r="E209" i="11"/>
  <c r="E208" i="11"/>
  <c r="E207" i="11"/>
  <c r="E206" i="11"/>
  <c r="E205" i="11"/>
  <c r="E204" i="11"/>
  <c r="E203" i="11"/>
  <c r="E202" i="11"/>
  <c r="E201" i="11"/>
  <c r="E200" i="11"/>
  <c r="E199" i="11"/>
  <c r="E198" i="11"/>
  <c r="E197" i="11"/>
  <c r="E196" i="11"/>
  <c r="E195" i="11"/>
  <c r="E194" i="11"/>
  <c r="E193" i="11"/>
  <c r="E192" i="11"/>
  <c r="E191" i="11"/>
  <c r="E190" i="11"/>
  <c r="E189" i="11"/>
  <c r="E188" i="11"/>
  <c r="E187" i="11"/>
  <c r="E186" i="11"/>
  <c r="E185" i="11"/>
  <c r="E184" i="11"/>
  <c r="E183" i="11"/>
  <c r="E182" i="11"/>
  <c r="E181" i="11"/>
  <c r="E180" i="11"/>
  <c r="E179" i="11"/>
  <c r="E178" i="11"/>
  <c r="E177" i="11"/>
  <c r="E176" i="11"/>
  <c r="E175" i="11"/>
  <c r="E174" i="11"/>
  <c r="E173" i="11"/>
  <c r="E172" i="11"/>
  <c r="E171" i="11"/>
  <c r="E170" i="11"/>
  <c r="E169" i="11"/>
  <c r="E168" i="11"/>
  <c r="E167" i="11"/>
  <c r="E166" i="11"/>
  <c r="E165" i="11"/>
  <c r="E164" i="11"/>
  <c r="E163" i="11"/>
  <c r="E162" i="11"/>
  <c r="E161" i="11"/>
  <c r="E160" i="11"/>
  <c r="E159" i="11"/>
  <c r="E158" i="11"/>
  <c r="E157" i="11"/>
  <c r="E156" i="11"/>
  <c r="E155" i="11"/>
  <c r="E154" i="11"/>
  <c r="E153" i="11"/>
  <c r="E152" i="11"/>
  <c r="E151" i="11"/>
  <c r="E150" i="11"/>
  <c r="E149" i="11"/>
  <c r="E148" i="11"/>
  <c r="E147" i="11"/>
  <c r="E146" i="11"/>
  <c r="E145" i="11"/>
  <c r="E144" i="11"/>
  <c r="E143" i="11"/>
  <c r="E142" i="11"/>
  <c r="E141" i="11"/>
  <c r="E140" i="11"/>
  <c r="E139" i="11"/>
  <c r="E138" i="11"/>
  <c r="E137" i="11"/>
  <c r="E136" i="11"/>
  <c r="E135" i="11"/>
  <c r="E134" i="11"/>
  <c r="E133" i="11"/>
  <c r="E132" i="11"/>
  <c r="E131" i="11"/>
  <c r="E130" i="11"/>
  <c r="E129" i="11"/>
  <c r="E128" i="11"/>
  <c r="E127" i="11"/>
  <c r="E126" i="11"/>
  <c r="E125" i="11"/>
  <c r="E124" i="11"/>
  <c r="E123" i="11"/>
  <c r="E122" i="11"/>
  <c r="E121" i="11"/>
  <c r="E120" i="11"/>
  <c r="E119" i="11"/>
  <c r="E118" i="11"/>
  <c r="E117" i="11"/>
  <c r="E116" i="11"/>
  <c r="E115" i="11"/>
  <c r="E114" i="11"/>
  <c r="E113" i="11"/>
  <c r="E112" i="11"/>
  <c r="E111" i="11"/>
  <c r="E110" i="11"/>
  <c r="E109" i="11"/>
  <c r="E108" i="11"/>
  <c r="E107" i="11"/>
  <c r="E106" i="11"/>
  <c r="E105" i="11"/>
  <c r="E104" i="11"/>
  <c r="E103" i="11"/>
  <c r="E102" i="11"/>
  <c r="E101" i="11"/>
  <c r="E100" i="11"/>
  <c r="E99" i="11"/>
  <c r="E98" i="11"/>
  <c r="E97" i="1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H7" i="11"/>
  <c r="G7" i="11"/>
  <c r="F7" i="11" s="1"/>
  <c r="E7" i="11"/>
  <c r="J4" i="11"/>
  <c r="I4" i="11"/>
  <c r="G33" i="11" s="1"/>
  <c r="E272" i="10"/>
  <c r="E271" i="10"/>
  <c r="E270" i="10"/>
  <c r="E269" i="10"/>
  <c r="E268" i="10"/>
  <c r="E267" i="10"/>
  <c r="E266" i="10"/>
  <c r="E265" i="10"/>
  <c r="E264" i="10"/>
  <c r="E263" i="10"/>
  <c r="E262" i="10"/>
  <c r="E261" i="10"/>
  <c r="E260" i="10"/>
  <c r="E259" i="10"/>
  <c r="E258" i="10"/>
  <c r="E257" i="10"/>
  <c r="E256" i="10"/>
  <c r="E255" i="10"/>
  <c r="E254" i="10"/>
  <c r="E253" i="10"/>
  <c r="E252" i="10"/>
  <c r="E251" i="10"/>
  <c r="E250" i="10"/>
  <c r="E249" i="10"/>
  <c r="E248" i="10"/>
  <c r="E247" i="10"/>
  <c r="E246" i="10"/>
  <c r="E245" i="10"/>
  <c r="E244" i="10"/>
  <c r="E243" i="10"/>
  <c r="E242" i="10"/>
  <c r="E241" i="10"/>
  <c r="E240" i="10"/>
  <c r="E239" i="10"/>
  <c r="E238" i="10"/>
  <c r="E237" i="10"/>
  <c r="E236" i="10"/>
  <c r="E235" i="10"/>
  <c r="E234" i="10"/>
  <c r="E233" i="10"/>
  <c r="E232" i="10"/>
  <c r="E231" i="10"/>
  <c r="E230" i="10"/>
  <c r="E229" i="10"/>
  <c r="E228" i="10"/>
  <c r="E227" i="10"/>
  <c r="E226" i="10"/>
  <c r="E225" i="10"/>
  <c r="E224" i="10"/>
  <c r="E223" i="10"/>
  <c r="E222" i="10"/>
  <c r="E221" i="10"/>
  <c r="E220" i="10"/>
  <c r="E219" i="10"/>
  <c r="E218" i="10"/>
  <c r="E217" i="10"/>
  <c r="E216" i="10"/>
  <c r="E215" i="10"/>
  <c r="E214" i="10"/>
  <c r="E213" i="10"/>
  <c r="E212" i="10"/>
  <c r="E211" i="10"/>
  <c r="E210" i="10"/>
  <c r="E209" i="10"/>
  <c r="E208" i="10"/>
  <c r="E207" i="10"/>
  <c r="E206" i="10"/>
  <c r="E205" i="10"/>
  <c r="E204" i="10"/>
  <c r="E203" i="10"/>
  <c r="E202" i="10"/>
  <c r="E201" i="10"/>
  <c r="E200" i="10"/>
  <c r="E199" i="10"/>
  <c r="E198" i="10"/>
  <c r="E197" i="10"/>
  <c r="E196" i="10"/>
  <c r="E195" i="10"/>
  <c r="E194" i="10"/>
  <c r="E193" i="10"/>
  <c r="E192" i="10"/>
  <c r="E191" i="10"/>
  <c r="E190" i="10"/>
  <c r="E189" i="10"/>
  <c r="E188" i="10"/>
  <c r="E187" i="10"/>
  <c r="E186" i="10"/>
  <c r="E185" i="10"/>
  <c r="E184" i="10"/>
  <c r="E183" i="10"/>
  <c r="E182" i="10"/>
  <c r="E181" i="10"/>
  <c r="E180" i="10"/>
  <c r="E179" i="10"/>
  <c r="E178" i="10"/>
  <c r="E177" i="10"/>
  <c r="E176" i="10"/>
  <c r="E175" i="10"/>
  <c r="E174" i="10"/>
  <c r="E173" i="10"/>
  <c r="E172" i="10"/>
  <c r="E171" i="10"/>
  <c r="E170" i="10"/>
  <c r="E169" i="10"/>
  <c r="E168" i="10"/>
  <c r="E167" i="10"/>
  <c r="E166" i="10"/>
  <c r="E165" i="10"/>
  <c r="E164" i="10"/>
  <c r="E163" i="10"/>
  <c r="E162" i="10"/>
  <c r="E161" i="10"/>
  <c r="E160" i="10"/>
  <c r="E159" i="10"/>
  <c r="E158" i="10"/>
  <c r="E157" i="10"/>
  <c r="E156" i="10"/>
  <c r="E155" i="10"/>
  <c r="E154" i="10"/>
  <c r="E153" i="10"/>
  <c r="E152" i="10"/>
  <c r="E151" i="10"/>
  <c r="E150" i="10"/>
  <c r="E149" i="10"/>
  <c r="E148" i="10"/>
  <c r="E147" i="10"/>
  <c r="E146" i="10"/>
  <c r="E145" i="10"/>
  <c r="E144" i="10"/>
  <c r="E143" i="10"/>
  <c r="E142" i="10"/>
  <c r="E141" i="10"/>
  <c r="E140" i="10"/>
  <c r="E139" i="10"/>
  <c r="E138" i="10"/>
  <c r="E137" i="10"/>
  <c r="E136" i="10"/>
  <c r="E135" i="10"/>
  <c r="E134" i="10"/>
  <c r="E133" i="10"/>
  <c r="E132" i="10"/>
  <c r="E131" i="10"/>
  <c r="E130" i="10"/>
  <c r="E129" i="10"/>
  <c r="E128" i="10"/>
  <c r="E127" i="10"/>
  <c r="E126" i="10"/>
  <c r="E125" i="10"/>
  <c r="E124" i="10"/>
  <c r="E123" i="10"/>
  <c r="E122" i="10"/>
  <c r="E121" i="10"/>
  <c r="E120" i="10"/>
  <c r="E119" i="10"/>
  <c r="E118" i="10"/>
  <c r="E117" i="10"/>
  <c r="E116" i="10"/>
  <c r="E115" i="10"/>
  <c r="E114" i="10"/>
  <c r="E113" i="10"/>
  <c r="E112" i="10"/>
  <c r="E111" i="10"/>
  <c r="E110" i="10"/>
  <c r="E109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E64" i="10"/>
  <c r="H64" i="10" s="1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G18" i="10" s="1"/>
  <c r="E16" i="10"/>
  <c r="E15" i="10"/>
  <c r="E14" i="10"/>
  <c r="E13" i="10"/>
  <c r="E12" i="10"/>
  <c r="E11" i="10"/>
  <c r="E10" i="10"/>
  <c r="E9" i="10"/>
  <c r="G10" i="10" s="1"/>
  <c r="E8" i="10"/>
  <c r="H8" i="10" s="1"/>
  <c r="H9" i="10" s="1"/>
  <c r="H7" i="10"/>
  <c r="G7" i="10"/>
  <c r="E7" i="10"/>
  <c r="J4" i="10"/>
  <c r="I4" i="10"/>
  <c r="E258" i="9"/>
  <c r="G259" i="9" s="1"/>
  <c r="E259" i="9"/>
  <c r="G260" i="9" s="1"/>
  <c r="E260" i="9"/>
  <c r="E261" i="9"/>
  <c r="E262" i="9"/>
  <c r="E263" i="9"/>
  <c r="E264" i="9"/>
  <c r="E265" i="9"/>
  <c r="E266" i="9"/>
  <c r="G267" i="9" s="1"/>
  <c r="E267" i="9"/>
  <c r="G268" i="9" s="1"/>
  <c r="E268" i="9"/>
  <c r="E269" i="9"/>
  <c r="E270" i="9"/>
  <c r="E271" i="9"/>
  <c r="E272" i="9"/>
  <c r="E242" i="9"/>
  <c r="E243" i="9"/>
  <c r="E244" i="9"/>
  <c r="G245" i="9" s="1"/>
  <c r="E245" i="9"/>
  <c r="E246" i="9"/>
  <c r="E247" i="9"/>
  <c r="E248" i="9"/>
  <c r="E249" i="9"/>
  <c r="G249" i="9"/>
  <c r="E250" i="9"/>
  <c r="E251" i="9"/>
  <c r="E252" i="9"/>
  <c r="G253" i="9" s="1"/>
  <c r="E253" i="9"/>
  <c r="E254" i="9"/>
  <c r="E255" i="9"/>
  <c r="E256" i="9"/>
  <c r="G257" i="9" s="1"/>
  <c r="E257" i="9"/>
  <c r="G258" i="9" s="1"/>
  <c r="E217" i="9"/>
  <c r="E218" i="9"/>
  <c r="E219" i="9"/>
  <c r="E220" i="9"/>
  <c r="E221" i="9"/>
  <c r="E222" i="9"/>
  <c r="E223" i="9"/>
  <c r="G224" i="9" s="1"/>
  <c r="E224" i="9"/>
  <c r="G225" i="9" s="1"/>
  <c r="E225" i="9"/>
  <c r="E226" i="9"/>
  <c r="E227" i="9"/>
  <c r="E228" i="9"/>
  <c r="E229" i="9"/>
  <c r="G230" i="9" s="1"/>
  <c r="E230" i="9"/>
  <c r="E231" i="9"/>
  <c r="G232" i="9" s="1"/>
  <c r="E232" i="9"/>
  <c r="G233" i="9" s="1"/>
  <c r="E233" i="9"/>
  <c r="E234" i="9"/>
  <c r="E235" i="9"/>
  <c r="H235" i="9" s="1"/>
  <c r="E236" i="9"/>
  <c r="E237" i="9"/>
  <c r="E238" i="9"/>
  <c r="G239" i="9" s="1"/>
  <c r="E239" i="9"/>
  <c r="E240" i="9"/>
  <c r="E241" i="9"/>
  <c r="C6" i="9"/>
  <c r="C5" i="9"/>
  <c r="E216" i="9"/>
  <c r="E215" i="9"/>
  <c r="E214" i="9"/>
  <c r="E213" i="9"/>
  <c r="E212" i="9"/>
  <c r="E211" i="9"/>
  <c r="E210" i="9"/>
  <c r="E209" i="9"/>
  <c r="E208" i="9"/>
  <c r="E207" i="9"/>
  <c r="E206" i="9"/>
  <c r="E205" i="9"/>
  <c r="E204" i="9"/>
  <c r="E203" i="9"/>
  <c r="E202" i="9"/>
  <c r="E201" i="9"/>
  <c r="E200" i="9"/>
  <c r="E199" i="9"/>
  <c r="E198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H7" i="9"/>
  <c r="G7" i="9"/>
  <c r="F7" i="9" s="1"/>
  <c r="E7" i="9"/>
  <c r="J4" i="9"/>
  <c r="I4" i="9"/>
  <c r="G57" i="9" s="1"/>
  <c r="E272" i="8"/>
  <c r="E271" i="8"/>
  <c r="E270" i="8"/>
  <c r="E269" i="8"/>
  <c r="E268" i="8"/>
  <c r="E267" i="8"/>
  <c r="E266" i="8"/>
  <c r="E265" i="8"/>
  <c r="E264" i="8"/>
  <c r="E263" i="8"/>
  <c r="E262" i="8"/>
  <c r="E261" i="8"/>
  <c r="E260" i="8"/>
  <c r="E259" i="8"/>
  <c r="E258" i="8"/>
  <c r="E257" i="8"/>
  <c r="E256" i="8"/>
  <c r="E255" i="8"/>
  <c r="E254" i="8"/>
  <c r="E253" i="8"/>
  <c r="E252" i="8"/>
  <c r="E251" i="8"/>
  <c r="E250" i="8"/>
  <c r="E249" i="8"/>
  <c r="E248" i="8"/>
  <c r="E247" i="8"/>
  <c r="E246" i="8"/>
  <c r="E245" i="8"/>
  <c r="E244" i="8"/>
  <c r="E243" i="8"/>
  <c r="E242" i="8"/>
  <c r="E241" i="8"/>
  <c r="E240" i="8"/>
  <c r="E239" i="8"/>
  <c r="E238" i="8"/>
  <c r="E237" i="8"/>
  <c r="E236" i="8"/>
  <c r="E235" i="8"/>
  <c r="E234" i="8"/>
  <c r="E233" i="8"/>
  <c r="E232" i="8"/>
  <c r="E231" i="8"/>
  <c r="E230" i="8"/>
  <c r="E229" i="8"/>
  <c r="E228" i="8"/>
  <c r="E227" i="8"/>
  <c r="E226" i="8"/>
  <c r="E225" i="8"/>
  <c r="E224" i="8"/>
  <c r="E223" i="8"/>
  <c r="E222" i="8"/>
  <c r="E221" i="8"/>
  <c r="E220" i="8"/>
  <c r="E219" i="8"/>
  <c r="E218" i="8"/>
  <c r="E217" i="8"/>
  <c r="E216" i="8"/>
  <c r="E215" i="8"/>
  <c r="E214" i="8"/>
  <c r="E213" i="8"/>
  <c r="E212" i="8"/>
  <c r="E211" i="8"/>
  <c r="E210" i="8"/>
  <c r="E209" i="8"/>
  <c r="E208" i="8"/>
  <c r="E207" i="8"/>
  <c r="E206" i="8"/>
  <c r="E205" i="8"/>
  <c r="E204" i="8"/>
  <c r="E203" i="8"/>
  <c r="E202" i="8"/>
  <c r="E201" i="8"/>
  <c r="E200" i="8"/>
  <c r="E199" i="8"/>
  <c r="E198" i="8"/>
  <c r="E197" i="8"/>
  <c r="E196" i="8"/>
  <c r="E195" i="8"/>
  <c r="E194" i="8"/>
  <c r="E193" i="8"/>
  <c r="E192" i="8"/>
  <c r="E191" i="8"/>
  <c r="E190" i="8"/>
  <c r="E189" i="8"/>
  <c r="E188" i="8"/>
  <c r="E187" i="8"/>
  <c r="E186" i="8"/>
  <c r="E185" i="8"/>
  <c r="E184" i="8"/>
  <c r="E183" i="8"/>
  <c r="E182" i="8"/>
  <c r="E181" i="8"/>
  <c r="E180" i="8"/>
  <c r="E179" i="8"/>
  <c r="E178" i="8"/>
  <c r="E177" i="8"/>
  <c r="E176" i="8"/>
  <c r="E175" i="8"/>
  <c r="E174" i="8"/>
  <c r="E173" i="8"/>
  <c r="E172" i="8"/>
  <c r="E171" i="8"/>
  <c r="E170" i="8"/>
  <c r="E169" i="8"/>
  <c r="E168" i="8"/>
  <c r="E167" i="8"/>
  <c r="E166" i="8"/>
  <c r="E165" i="8"/>
  <c r="E164" i="8"/>
  <c r="E163" i="8"/>
  <c r="E162" i="8"/>
  <c r="E161" i="8"/>
  <c r="E160" i="8"/>
  <c r="E159" i="8"/>
  <c r="E158" i="8"/>
  <c r="E157" i="8"/>
  <c r="E156" i="8"/>
  <c r="E155" i="8"/>
  <c r="E154" i="8"/>
  <c r="E153" i="8"/>
  <c r="E152" i="8"/>
  <c r="E151" i="8"/>
  <c r="E150" i="8"/>
  <c r="E149" i="8"/>
  <c r="E148" i="8"/>
  <c r="E147" i="8"/>
  <c r="E146" i="8"/>
  <c r="E145" i="8"/>
  <c r="E144" i="8"/>
  <c r="E143" i="8"/>
  <c r="E142" i="8"/>
  <c r="E141" i="8"/>
  <c r="E140" i="8"/>
  <c r="E139" i="8"/>
  <c r="E138" i="8"/>
  <c r="E137" i="8"/>
  <c r="E136" i="8"/>
  <c r="E135" i="8"/>
  <c r="E134" i="8"/>
  <c r="E133" i="8"/>
  <c r="E132" i="8"/>
  <c r="E131" i="8"/>
  <c r="E130" i="8"/>
  <c r="E129" i="8"/>
  <c r="E128" i="8"/>
  <c r="E127" i="8"/>
  <c r="E126" i="8"/>
  <c r="E125" i="8"/>
  <c r="E124" i="8"/>
  <c r="E123" i="8"/>
  <c r="E122" i="8"/>
  <c r="E121" i="8"/>
  <c r="E120" i="8"/>
  <c r="E119" i="8"/>
  <c r="E118" i="8"/>
  <c r="E117" i="8"/>
  <c r="E116" i="8"/>
  <c r="E115" i="8"/>
  <c r="E114" i="8"/>
  <c r="E113" i="8"/>
  <c r="E112" i="8"/>
  <c r="E111" i="8"/>
  <c r="E110" i="8"/>
  <c r="E109" i="8"/>
  <c r="E108" i="8"/>
  <c r="E107" i="8"/>
  <c r="E106" i="8"/>
  <c r="E105" i="8"/>
  <c r="E104" i="8"/>
  <c r="E103" i="8"/>
  <c r="E102" i="8"/>
  <c r="E101" i="8"/>
  <c r="E100" i="8"/>
  <c r="E99" i="8"/>
  <c r="E98" i="8"/>
  <c r="E97" i="8"/>
  <c r="E96" i="8"/>
  <c r="E95" i="8"/>
  <c r="E94" i="8"/>
  <c r="E93" i="8"/>
  <c r="E92" i="8"/>
  <c r="E91" i="8"/>
  <c r="E90" i="8"/>
  <c r="E89" i="8"/>
  <c r="E88" i="8"/>
  <c r="E87" i="8"/>
  <c r="E86" i="8"/>
  <c r="E85" i="8"/>
  <c r="E84" i="8"/>
  <c r="E83" i="8"/>
  <c r="E82" i="8"/>
  <c r="E81" i="8"/>
  <c r="E80" i="8"/>
  <c r="E79" i="8"/>
  <c r="E78" i="8"/>
  <c r="E77" i="8"/>
  <c r="E76" i="8"/>
  <c r="E75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H7" i="8"/>
  <c r="G7" i="8"/>
  <c r="E7" i="8"/>
  <c r="J4" i="8"/>
  <c r="I4" i="8"/>
  <c r="G40" i="8" s="1"/>
  <c r="E216" i="7"/>
  <c r="E215" i="7"/>
  <c r="E214" i="7"/>
  <c r="E213" i="7"/>
  <c r="E212" i="7"/>
  <c r="E211" i="7"/>
  <c r="E210" i="7"/>
  <c r="E209" i="7"/>
  <c r="E208" i="7"/>
  <c r="E207" i="7"/>
  <c r="E206" i="7"/>
  <c r="E205" i="7"/>
  <c r="E204" i="7"/>
  <c r="E203" i="7"/>
  <c r="E202" i="7"/>
  <c r="E201" i="7"/>
  <c r="E200" i="7"/>
  <c r="E199" i="7"/>
  <c r="E198" i="7"/>
  <c r="E197" i="7"/>
  <c r="E196" i="7"/>
  <c r="E195" i="7"/>
  <c r="E194" i="7"/>
  <c r="E193" i="7"/>
  <c r="E192" i="7"/>
  <c r="E191" i="7"/>
  <c r="E190" i="7"/>
  <c r="E189" i="7"/>
  <c r="E188" i="7"/>
  <c r="E187" i="7"/>
  <c r="E186" i="7"/>
  <c r="E185" i="7"/>
  <c r="E184" i="7"/>
  <c r="E183" i="7"/>
  <c r="E182" i="7"/>
  <c r="E181" i="7"/>
  <c r="E180" i="7"/>
  <c r="E179" i="7"/>
  <c r="E178" i="7"/>
  <c r="E177" i="7"/>
  <c r="E176" i="7"/>
  <c r="E175" i="7"/>
  <c r="E174" i="7"/>
  <c r="E173" i="7"/>
  <c r="E172" i="7"/>
  <c r="E171" i="7"/>
  <c r="E170" i="7"/>
  <c r="E169" i="7"/>
  <c r="E168" i="7"/>
  <c r="E167" i="7"/>
  <c r="E166" i="7"/>
  <c r="E165" i="7"/>
  <c r="E164" i="7"/>
  <c r="E163" i="7"/>
  <c r="E162" i="7"/>
  <c r="E161" i="7"/>
  <c r="E160" i="7"/>
  <c r="E159" i="7"/>
  <c r="E158" i="7"/>
  <c r="E157" i="7"/>
  <c r="E156" i="7"/>
  <c r="E155" i="7"/>
  <c r="E154" i="7"/>
  <c r="E153" i="7"/>
  <c r="E152" i="7"/>
  <c r="E151" i="7"/>
  <c r="E150" i="7"/>
  <c r="E149" i="7"/>
  <c r="E148" i="7"/>
  <c r="E147" i="7"/>
  <c r="E146" i="7"/>
  <c r="E145" i="7"/>
  <c r="E144" i="7"/>
  <c r="E143" i="7"/>
  <c r="E142" i="7"/>
  <c r="E141" i="7"/>
  <c r="E140" i="7"/>
  <c r="E139" i="7"/>
  <c r="E138" i="7"/>
  <c r="E137" i="7"/>
  <c r="E136" i="7"/>
  <c r="E135" i="7"/>
  <c r="E134" i="7"/>
  <c r="E133" i="7"/>
  <c r="E132" i="7"/>
  <c r="E131" i="7"/>
  <c r="E130" i="7"/>
  <c r="E129" i="7"/>
  <c r="E128" i="7"/>
  <c r="E127" i="7"/>
  <c r="E126" i="7"/>
  <c r="E125" i="7"/>
  <c r="E124" i="7"/>
  <c r="E123" i="7"/>
  <c r="E122" i="7"/>
  <c r="E121" i="7"/>
  <c r="E120" i="7"/>
  <c r="E119" i="7"/>
  <c r="E118" i="7"/>
  <c r="E117" i="7"/>
  <c r="E116" i="7"/>
  <c r="E115" i="7"/>
  <c r="E114" i="7"/>
  <c r="E113" i="7"/>
  <c r="E112" i="7"/>
  <c r="E111" i="7"/>
  <c r="E110" i="7"/>
  <c r="E109" i="7"/>
  <c r="E108" i="7"/>
  <c r="E107" i="7"/>
  <c r="E106" i="7"/>
  <c r="E105" i="7"/>
  <c r="E104" i="7"/>
  <c r="E103" i="7"/>
  <c r="E102" i="7"/>
  <c r="E101" i="7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H7" i="7"/>
  <c r="F7" i="7" s="1"/>
  <c r="G7" i="7"/>
  <c r="I7" i="7" s="1"/>
  <c r="J7" i="7" s="1"/>
  <c r="E7" i="7"/>
  <c r="J4" i="7"/>
  <c r="I4" i="7"/>
  <c r="G76" i="7" s="1"/>
  <c r="E328" i="6"/>
  <c r="E327" i="6"/>
  <c r="E326" i="6"/>
  <c r="E325" i="6"/>
  <c r="E324" i="6"/>
  <c r="E323" i="6"/>
  <c r="E322" i="6"/>
  <c r="E321" i="6"/>
  <c r="E320" i="6"/>
  <c r="E319" i="6"/>
  <c r="E318" i="6"/>
  <c r="E317" i="6"/>
  <c r="E316" i="6"/>
  <c r="E315" i="6"/>
  <c r="E314" i="6"/>
  <c r="E313" i="6"/>
  <c r="E312" i="6"/>
  <c r="E311" i="6"/>
  <c r="E310" i="6"/>
  <c r="E309" i="6"/>
  <c r="E308" i="6"/>
  <c r="E307" i="6"/>
  <c r="E306" i="6"/>
  <c r="E305" i="6"/>
  <c r="E304" i="6"/>
  <c r="E303" i="6"/>
  <c r="E302" i="6"/>
  <c r="E301" i="6"/>
  <c r="E300" i="6"/>
  <c r="E299" i="6"/>
  <c r="E298" i="6"/>
  <c r="E297" i="6"/>
  <c r="E296" i="6"/>
  <c r="E295" i="6"/>
  <c r="E294" i="6"/>
  <c r="E293" i="6"/>
  <c r="E292" i="6"/>
  <c r="E291" i="6"/>
  <c r="E290" i="6"/>
  <c r="E289" i="6"/>
  <c r="E288" i="6"/>
  <c r="E287" i="6"/>
  <c r="E286" i="6"/>
  <c r="E285" i="6"/>
  <c r="E284" i="6"/>
  <c r="E283" i="6"/>
  <c r="E282" i="6"/>
  <c r="E281" i="6"/>
  <c r="E280" i="6"/>
  <c r="E279" i="6"/>
  <c r="E278" i="6"/>
  <c r="E277" i="6"/>
  <c r="E276" i="6"/>
  <c r="E275" i="6"/>
  <c r="E274" i="6"/>
  <c r="E273" i="6"/>
  <c r="E272" i="6"/>
  <c r="E271" i="6"/>
  <c r="E270" i="6"/>
  <c r="E269" i="6"/>
  <c r="E268" i="6"/>
  <c r="E267" i="6"/>
  <c r="E266" i="6"/>
  <c r="E265" i="6"/>
  <c r="E264" i="6"/>
  <c r="E263" i="6"/>
  <c r="E262" i="6"/>
  <c r="E261" i="6"/>
  <c r="E260" i="6"/>
  <c r="E259" i="6"/>
  <c r="E258" i="6"/>
  <c r="E257" i="6"/>
  <c r="E256" i="6"/>
  <c r="E255" i="6"/>
  <c r="E254" i="6"/>
  <c r="E253" i="6"/>
  <c r="E252" i="6"/>
  <c r="E251" i="6"/>
  <c r="E250" i="6"/>
  <c r="E249" i="6"/>
  <c r="E248" i="6"/>
  <c r="E247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G50" i="6" s="1"/>
  <c r="E48" i="6"/>
  <c r="E47" i="6"/>
  <c r="E46" i="6"/>
  <c r="E45" i="6"/>
  <c r="E44" i="6"/>
  <c r="E43" i="6"/>
  <c r="E42" i="6"/>
  <c r="E41" i="6"/>
  <c r="G42" i="6" s="1"/>
  <c r="E40" i="6"/>
  <c r="E39" i="6"/>
  <c r="E38" i="6"/>
  <c r="E37" i="6"/>
  <c r="E36" i="6"/>
  <c r="E35" i="6"/>
  <c r="E34" i="6"/>
  <c r="E33" i="6"/>
  <c r="G34" i="6" s="1"/>
  <c r="E32" i="6"/>
  <c r="E31" i="6"/>
  <c r="E30" i="6"/>
  <c r="E29" i="6"/>
  <c r="E28" i="6"/>
  <c r="E27" i="6"/>
  <c r="E26" i="6"/>
  <c r="G27" i="6" s="1"/>
  <c r="E25" i="6"/>
  <c r="E24" i="6"/>
  <c r="E23" i="6"/>
  <c r="E22" i="6"/>
  <c r="E21" i="6"/>
  <c r="E20" i="6"/>
  <c r="E19" i="6"/>
  <c r="E18" i="6"/>
  <c r="G19" i="6" s="1"/>
  <c r="E17" i="6"/>
  <c r="E16" i="6"/>
  <c r="E15" i="6"/>
  <c r="E14" i="6"/>
  <c r="E13" i="6"/>
  <c r="E12" i="6"/>
  <c r="E11" i="6"/>
  <c r="E10" i="6"/>
  <c r="G11" i="6" s="1"/>
  <c r="E9" i="6"/>
  <c r="E8" i="6"/>
  <c r="H7" i="6"/>
  <c r="G7" i="6"/>
  <c r="E7" i="6"/>
  <c r="G8" i="6" s="1"/>
  <c r="J4" i="6"/>
  <c r="I4" i="6"/>
  <c r="H30" i="6" s="1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G79" i="5" s="1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G52" i="5" s="1"/>
  <c r="E50" i="5"/>
  <c r="E49" i="5"/>
  <c r="E48" i="5"/>
  <c r="E47" i="5"/>
  <c r="E46" i="5"/>
  <c r="E45" i="5"/>
  <c r="E44" i="5"/>
  <c r="E43" i="5"/>
  <c r="E42" i="5"/>
  <c r="G43" i="5" s="1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G28" i="5" s="1"/>
  <c r="E26" i="5"/>
  <c r="E25" i="5"/>
  <c r="E24" i="5"/>
  <c r="E23" i="5"/>
  <c r="E22" i="5"/>
  <c r="E21" i="5"/>
  <c r="E20" i="5"/>
  <c r="G19" i="5"/>
  <c r="E19" i="5"/>
  <c r="E18" i="5"/>
  <c r="E17" i="5"/>
  <c r="E16" i="5"/>
  <c r="E15" i="5"/>
  <c r="E14" i="5"/>
  <c r="E13" i="5"/>
  <c r="E12" i="5"/>
  <c r="E11" i="5"/>
  <c r="E10" i="5"/>
  <c r="G11" i="5" s="1"/>
  <c r="E9" i="5"/>
  <c r="E8" i="5"/>
  <c r="H7" i="5"/>
  <c r="G7" i="5"/>
  <c r="E7" i="5"/>
  <c r="G8" i="5" s="1"/>
  <c r="J4" i="5"/>
  <c r="I4" i="5"/>
  <c r="G27" i="5" s="1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G70" i="4" s="1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H53" i="4" s="1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G13" i="4" s="1"/>
  <c r="E11" i="4"/>
  <c r="E10" i="4"/>
  <c r="E9" i="4"/>
  <c r="E8" i="4"/>
  <c r="H7" i="4"/>
  <c r="G7" i="4"/>
  <c r="F7" i="4" s="1"/>
  <c r="E7" i="4"/>
  <c r="J4" i="4"/>
  <c r="I4" i="4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G36" i="3" s="1"/>
  <c r="E34" i="3"/>
  <c r="E33" i="3"/>
  <c r="G34" i="3" s="1"/>
  <c r="E32" i="3"/>
  <c r="E31" i="3"/>
  <c r="E30" i="3"/>
  <c r="E29" i="3"/>
  <c r="E28" i="3"/>
  <c r="E27" i="3"/>
  <c r="G26" i="3"/>
  <c r="E26" i="3"/>
  <c r="E25" i="3"/>
  <c r="E24" i="3"/>
  <c r="G25" i="3" s="1"/>
  <c r="E23" i="3"/>
  <c r="G24" i="3" s="1"/>
  <c r="G22" i="3"/>
  <c r="E22" i="3"/>
  <c r="G23" i="3" s="1"/>
  <c r="E21" i="3"/>
  <c r="E20" i="3"/>
  <c r="G21" i="3" s="1"/>
  <c r="E19" i="3"/>
  <c r="G20" i="3" s="1"/>
  <c r="G18" i="3"/>
  <c r="E18" i="3"/>
  <c r="G19" i="3" s="1"/>
  <c r="E17" i="3"/>
  <c r="E16" i="3"/>
  <c r="G17" i="3" s="1"/>
  <c r="E15" i="3"/>
  <c r="G16" i="3" s="1"/>
  <c r="G14" i="3"/>
  <c r="E14" i="3"/>
  <c r="G15" i="3" s="1"/>
  <c r="E13" i="3"/>
  <c r="E12" i="3"/>
  <c r="G13" i="3" s="1"/>
  <c r="E11" i="3"/>
  <c r="G12" i="3" s="1"/>
  <c r="G10" i="3"/>
  <c r="E10" i="3"/>
  <c r="G11" i="3" s="1"/>
  <c r="E9" i="3"/>
  <c r="E8" i="3"/>
  <c r="G9" i="3" s="1"/>
  <c r="I9" i="3" s="1"/>
  <c r="H7" i="3"/>
  <c r="H8" i="3" s="1"/>
  <c r="H9" i="3" s="1"/>
  <c r="G7" i="3"/>
  <c r="I7" i="3" s="1"/>
  <c r="E7" i="3"/>
  <c r="G8" i="3" s="1"/>
  <c r="I8" i="3" s="1"/>
  <c r="J4" i="3"/>
  <c r="I4" i="3"/>
  <c r="E327" i="2"/>
  <c r="E328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F11" i="13" a="1"/>
  <c r="G16" i="13" a="1"/>
  <c r="G19" i="13" a="1"/>
  <c r="F10" i="13" a="1"/>
  <c r="G13" i="13" a="1"/>
  <c r="F12" i="13" a="1"/>
  <c r="G10" i="13" a="1"/>
  <c r="G18" i="13" a="1"/>
  <c r="G14" i="13" a="1"/>
  <c r="G17" i="13" a="1"/>
  <c r="G12" i="13" a="1"/>
  <c r="G9" i="13" a="1"/>
  <c r="F16" i="13" a="1"/>
  <c r="G11" i="13" a="1"/>
  <c r="F15" i="13" a="1"/>
  <c r="F9" i="13" a="1"/>
  <c r="F18" i="13" a="1"/>
  <c r="G15" i="13" a="1"/>
  <c r="F13" i="13" a="1"/>
  <c r="F19" i="13" a="1"/>
  <c r="F17" i="13" a="1"/>
  <c r="F14" i="13" a="1"/>
  <c r="F8" i="13" a="1"/>
  <c r="G222" i="9" l="1"/>
  <c r="G265" i="9"/>
  <c r="G229" i="9"/>
  <c r="G221" i="9"/>
  <c r="G248" i="9"/>
  <c r="G272" i="9"/>
  <c r="G264" i="9"/>
  <c r="G242" i="9"/>
  <c r="G228" i="9"/>
  <c r="G220" i="9"/>
  <c r="G271" i="9"/>
  <c r="G263" i="9"/>
  <c r="G235" i="9"/>
  <c r="I235" i="9" s="1"/>
  <c r="J235" i="9" s="1"/>
  <c r="G227" i="9"/>
  <c r="G219" i="9"/>
  <c r="G270" i="9"/>
  <c r="G262" i="9"/>
  <c r="G234" i="9"/>
  <c r="G226" i="9"/>
  <c r="G218" i="9"/>
  <c r="G252" i="9"/>
  <c r="G269" i="9"/>
  <c r="G261" i="9"/>
  <c r="G217" i="9"/>
  <c r="G231" i="9"/>
  <c r="G223" i="9"/>
  <c r="G256" i="9"/>
  <c r="G266" i="9"/>
  <c r="F7" i="10"/>
  <c r="G26" i="10"/>
  <c r="G34" i="10"/>
  <c r="G42" i="10"/>
  <c r="G50" i="10"/>
  <c r="G58" i="10"/>
  <c r="G66" i="10"/>
  <c r="H26" i="10"/>
  <c r="G135" i="10"/>
  <c r="G8" i="10"/>
  <c r="G14" i="10"/>
  <c r="G22" i="10"/>
  <c r="G30" i="10"/>
  <c r="G38" i="10"/>
  <c r="G238" i="9"/>
  <c r="G244" i="9"/>
  <c r="I7" i="9"/>
  <c r="G255" i="9"/>
  <c r="I255" i="9" s="1"/>
  <c r="J255" i="9" s="1"/>
  <c r="G241" i="9"/>
  <c r="G237" i="9"/>
  <c r="G251" i="9"/>
  <c r="G247" i="9"/>
  <c r="G243" i="9"/>
  <c r="H254" i="9"/>
  <c r="H255" i="9" s="1"/>
  <c r="H256" i="9" s="1"/>
  <c r="H257" i="9" s="1"/>
  <c r="H258" i="9" s="1"/>
  <c r="G240" i="9"/>
  <c r="G236" i="9"/>
  <c r="G254" i="9"/>
  <c r="F254" i="9" s="1"/>
  <c r="G250" i="9"/>
  <c r="G246" i="9"/>
  <c r="G9" i="12"/>
  <c r="G17" i="12"/>
  <c r="G25" i="12"/>
  <c r="G33" i="12"/>
  <c r="G41" i="12"/>
  <c r="G49" i="12"/>
  <c r="G13" i="12"/>
  <c r="G21" i="12"/>
  <c r="G29" i="12"/>
  <c r="G37" i="12"/>
  <c r="I7" i="12"/>
  <c r="G8" i="12"/>
  <c r="G86" i="12"/>
  <c r="G94" i="12"/>
  <c r="G319" i="11"/>
  <c r="G307" i="11"/>
  <c r="G299" i="11"/>
  <c r="G291" i="11"/>
  <c r="G287" i="11"/>
  <c r="H283" i="11"/>
  <c r="H284" i="11" s="1"/>
  <c r="G320" i="11"/>
  <c r="G327" i="11"/>
  <c r="G323" i="11"/>
  <c r="G21" i="11"/>
  <c r="G318" i="11"/>
  <c r="G314" i="11"/>
  <c r="G310" i="11"/>
  <c r="G306" i="11"/>
  <c r="G302" i="11"/>
  <c r="G298" i="11"/>
  <c r="G294" i="11"/>
  <c r="G290" i="11"/>
  <c r="G286" i="11"/>
  <c r="I7" i="11"/>
  <c r="G315" i="11"/>
  <c r="H306" i="11"/>
  <c r="G311" i="11"/>
  <c r="G303" i="11"/>
  <c r="G295" i="11"/>
  <c r="G316" i="11"/>
  <c r="G312" i="11"/>
  <c r="G308" i="11"/>
  <c r="I308" i="11" s="1"/>
  <c r="G304" i="11"/>
  <c r="G300" i="11"/>
  <c r="G296" i="11"/>
  <c r="G292" i="11"/>
  <c r="G288" i="11"/>
  <c r="G284" i="11"/>
  <c r="I284" i="11" s="1"/>
  <c r="H10" i="10"/>
  <c r="G91" i="10"/>
  <c r="G85" i="10"/>
  <c r="G46" i="10"/>
  <c r="G54" i="10"/>
  <c r="G62" i="10"/>
  <c r="G72" i="10"/>
  <c r="G35" i="6"/>
  <c r="G43" i="6"/>
  <c r="G14" i="6"/>
  <c r="G22" i="6"/>
  <c r="G30" i="6"/>
  <c r="G53" i="6"/>
  <c r="I7" i="6"/>
  <c r="G15" i="6"/>
  <c r="G23" i="6"/>
  <c r="G31" i="6"/>
  <c r="G38" i="6"/>
  <c r="G39" i="6"/>
  <c r="G63" i="6"/>
  <c r="H8" i="6"/>
  <c r="H9" i="6" s="1"/>
  <c r="H10" i="6" s="1"/>
  <c r="H11" i="6" s="1"/>
  <c r="H31" i="6"/>
  <c r="G10" i="6"/>
  <c r="G18" i="6"/>
  <c r="G26" i="6"/>
  <c r="H32" i="6"/>
  <c r="H33" i="6" s="1"/>
  <c r="H34" i="6" s="1"/>
  <c r="H35" i="6" s="1"/>
  <c r="G49" i="6"/>
  <c r="I7" i="5"/>
  <c r="G36" i="5"/>
  <c r="G44" i="5"/>
  <c r="H8" i="5"/>
  <c r="F8" i="5" s="1"/>
  <c r="G16" i="5"/>
  <c r="G77" i="5"/>
  <c r="G24" i="5"/>
  <c r="H30" i="5"/>
  <c r="H31" i="5" s="1"/>
  <c r="H53" i="5"/>
  <c r="G93" i="5"/>
  <c r="G117" i="5"/>
  <c r="G141" i="5"/>
  <c r="G32" i="5"/>
  <c r="G40" i="5"/>
  <c r="G126" i="5"/>
  <c r="G12" i="5"/>
  <c r="H32" i="5"/>
  <c r="I32" i="5" s="1"/>
  <c r="G48" i="5"/>
  <c r="G56" i="5"/>
  <c r="G20" i="5"/>
  <c r="H30" i="4"/>
  <c r="G63" i="4"/>
  <c r="G9" i="4"/>
  <c r="G17" i="4"/>
  <c r="G25" i="4"/>
  <c r="G33" i="4"/>
  <c r="G41" i="4"/>
  <c r="G49" i="4"/>
  <c r="G66" i="4"/>
  <c r="G74" i="4"/>
  <c r="G59" i="4"/>
  <c r="I7" i="4"/>
  <c r="G8" i="4"/>
  <c r="G68" i="4"/>
  <c r="G21" i="4"/>
  <c r="G29" i="4"/>
  <c r="G37" i="4"/>
  <c r="G45" i="4"/>
  <c r="G69" i="4"/>
  <c r="G18" i="8"/>
  <c r="I7" i="8"/>
  <c r="J7" i="8" s="1"/>
  <c r="H10" i="3"/>
  <c r="H11" i="3" s="1"/>
  <c r="H12" i="3" s="1"/>
  <c r="I12" i="3" s="1"/>
  <c r="G101" i="7"/>
  <c r="G9" i="13"/>
  <c r="H9" i="13" s="1"/>
  <c r="R9" i="13" s="1"/>
  <c r="F18" i="13"/>
  <c r="F14" i="13"/>
  <c r="G10" i="13"/>
  <c r="H10" i="13" s="1"/>
  <c r="R10" i="13" s="1"/>
  <c r="G12" i="13"/>
  <c r="H12" i="13" s="1"/>
  <c r="R12" i="13" s="1"/>
  <c r="G14" i="13"/>
  <c r="H14" i="13" s="1"/>
  <c r="R14" i="13" s="1"/>
  <c r="G16" i="13"/>
  <c r="H16" i="13" s="1"/>
  <c r="R16" i="13" s="1"/>
  <c r="G18" i="13"/>
  <c r="H18" i="13" s="1"/>
  <c r="R18" i="13" s="1"/>
  <c r="F16" i="13"/>
  <c r="F10" i="13"/>
  <c r="F9" i="13"/>
  <c r="F11" i="13"/>
  <c r="F13" i="13"/>
  <c r="F15" i="13"/>
  <c r="F17" i="13"/>
  <c r="F19" i="13"/>
  <c r="F12" i="13"/>
  <c r="G11" i="13"/>
  <c r="H11" i="13" s="1"/>
  <c r="R11" i="13" s="1"/>
  <c r="G13" i="13"/>
  <c r="H13" i="13" s="1"/>
  <c r="R13" i="13" s="1"/>
  <c r="G15" i="13"/>
  <c r="H15" i="13" s="1"/>
  <c r="R15" i="13" s="1"/>
  <c r="G17" i="13"/>
  <c r="H17" i="13" s="1"/>
  <c r="R17" i="13" s="1"/>
  <c r="G19" i="13"/>
  <c r="H19" i="13" s="1"/>
  <c r="R19" i="13" s="1"/>
  <c r="F8" i="13"/>
  <c r="G57" i="12"/>
  <c r="G45" i="12"/>
  <c r="G104" i="12"/>
  <c r="G65" i="12"/>
  <c r="G73" i="12"/>
  <c r="G82" i="12"/>
  <c r="G90" i="12"/>
  <c r="G83" i="12"/>
  <c r="G107" i="12"/>
  <c r="G84" i="12"/>
  <c r="G132" i="12"/>
  <c r="G148" i="12"/>
  <c r="G53" i="12"/>
  <c r="G61" i="12"/>
  <c r="G69" i="12"/>
  <c r="G77" i="12"/>
  <c r="G183" i="12"/>
  <c r="G176" i="12"/>
  <c r="G167" i="12"/>
  <c r="G160" i="12"/>
  <c r="G181" i="12"/>
  <c r="G174" i="12"/>
  <c r="G165" i="12"/>
  <c r="G188" i="12"/>
  <c r="G186" i="12"/>
  <c r="G177" i="12"/>
  <c r="G170" i="12"/>
  <c r="G161" i="12"/>
  <c r="G213" i="12"/>
  <c r="G209" i="12"/>
  <c r="G205" i="12"/>
  <c r="G201" i="12"/>
  <c r="G197" i="12"/>
  <c r="G193" i="12"/>
  <c r="G190" i="12"/>
  <c r="G184" i="12"/>
  <c r="G175" i="12"/>
  <c r="G168" i="12"/>
  <c r="G182" i="12"/>
  <c r="G173" i="12"/>
  <c r="G166" i="12"/>
  <c r="G12" i="12"/>
  <c r="G16" i="12"/>
  <c r="G20" i="12"/>
  <c r="G24" i="12"/>
  <c r="G28" i="12"/>
  <c r="G32" i="12"/>
  <c r="G36" i="12"/>
  <c r="G40" i="12"/>
  <c r="G44" i="12"/>
  <c r="G48" i="12"/>
  <c r="G52" i="12"/>
  <c r="G56" i="12"/>
  <c r="G60" i="12"/>
  <c r="G64" i="12"/>
  <c r="G68" i="12"/>
  <c r="G72" i="12"/>
  <c r="G76" i="12"/>
  <c r="G79" i="12"/>
  <c r="G98" i="12"/>
  <c r="G124" i="12"/>
  <c r="G140" i="12"/>
  <c r="G156" i="12"/>
  <c r="H8" i="12"/>
  <c r="H9" i="12" s="1"/>
  <c r="G81" i="12"/>
  <c r="G92" i="12"/>
  <c r="G100" i="12"/>
  <c r="G112" i="12"/>
  <c r="G123" i="12"/>
  <c r="G139" i="12"/>
  <c r="G155" i="12"/>
  <c r="G171" i="12"/>
  <c r="G187" i="12"/>
  <c r="G11" i="12"/>
  <c r="G15" i="12"/>
  <c r="G19" i="12"/>
  <c r="G23" i="12"/>
  <c r="G27" i="12"/>
  <c r="G31" i="12"/>
  <c r="G35" i="12"/>
  <c r="G39" i="12"/>
  <c r="G43" i="12"/>
  <c r="G47" i="12"/>
  <c r="G51" i="12"/>
  <c r="G55" i="12"/>
  <c r="G59" i="12"/>
  <c r="G63" i="12"/>
  <c r="G67" i="12"/>
  <c r="G71" i="12"/>
  <c r="G75" i="12"/>
  <c r="G88" i="12"/>
  <c r="G91" i="12"/>
  <c r="G99" i="12"/>
  <c r="G111" i="12"/>
  <c r="G116" i="12"/>
  <c r="G120" i="12"/>
  <c r="G136" i="12"/>
  <c r="G152" i="12"/>
  <c r="G172" i="12"/>
  <c r="G85" i="12"/>
  <c r="G87" i="12"/>
  <c r="G89" i="12"/>
  <c r="G102" i="12"/>
  <c r="G115" i="12"/>
  <c r="G119" i="12"/>
  <c r="G135" i="12"/>
  <c r="G151" i="12"/>
  <c r="G10" i="12"/>
  <c r="G14" i="12"/>
  <c r="G18" i="12"/>
  <c r="G22" i="12"/>
  <c r="G26" i="12"/>
  <c r="G30" i="12"/>
  <c r="G34" i="12"/>
  <c r="G38" i="12"/>
  <c r="G42" i="12"/>
  <c r="G46" i="12"/>
  <c r="G50" i="12"/>
  <c r="G54" i="12"/>
  <c r="G58" i="12"/>
  <c r="G62" i="12"/>
  <c r="G66" i="12"/>
  <c r="G70" i="12"/>
  <c r="G74" i="12"/>
  <c r="G78" i="12"/>
  <c r="G80" i="12"/>
  <c r="G103" i="12"/>
  <c r="G131" i="12"/>
  <c r="G147" i="12"/>
  <c r="G159" i="12"/>
  <c r="G96" i="12"/>
  <c r="G106" i="12"/>
  <c r="G128" i="12"/>
  <c r="G144" i="12"/>
  <c r="G95" i="12"/>
  <c r="G108" i="12"/>
  <c r="G127" i="12"/>
  <c r="G143" i="12"/>
  <c r="G169" i="12"/>
  <c r="G185" i="12"/>
  <c r="G110" i="12"/>
  <c r="G114" i="12"/>
  <c r="G118" i="12"/>
  <c r="G122" i="12"/>
  <c r="G126" i="12"/>
  <c r="G130" i="12"/>
  <c r="G134" i="12"/>
  <c r="G138" i="12"/>
  <c r="G142" i="12"/>
  <c r="G146" i="12"/>
  <c r="G150" i="12"/>
  <c r="G154" i="12"/>
  <c r="G158" i="12"/>
  <c r="G195" i="12"/>
  <c r="G199" i="12"/>
  <c r="G203" i="12"/>
  <c r="G207" i="12"/>
  <c r="G211" i="12"/>
  <c r="G215" i="12"/>
  <c r="G163" i="12"/>
  <c r="G179" i="12"/>
  <c r="G192" i="12"/>
  <c r="G194" i="12"/>
  <c r="G198" i="12"/>
  <c r="G202" i="12"/>
  <c r="G206" i="12"/>
  <c r="G210" i="12"/>
  <c r="G214" i="12"/>
  <c r="G93" i="12"/>
  <c r="G97" i="12"/>
  <c r="G101" i="12"/>
  <c r="G105" i="12"/>
  <c r="G109" i="12"/>
  <c r="G113" i="12"/>
  <c r="G117" i="12"/>
  <c r="G121" i="12"/>
  <c r="G125" i="12"/>
  <c r="G129" i="12"/>
  <c r="G133" i="12"/>
  <c r="G137" i="12"/>
  <c r="G141" i="12"/>
  <c r="G145" i="12"/>
  <c r="G149" i="12"/>
  <c r="G153" i="12"/>
  <c r="G157" i="12"/>
  <c r="G191" i="12"/>
  <c r="G162" i="12"/>
  <c r="G178" i="12"/>
  <c r="G189" i="12"/>
  <c r="G164" i="12"/>
  <c r="G180" i="12"/>
  <c r="G196" i="12"/>
  <c r="G200" i="12"/>
  <c r="G204" i="12"/>
  <c r="G208" i="12"/>
  <c r="G212" i="12"/>
  <c r="G216" i="12"/>
  <c r="H307" i="11"/>
  <c r="H308" i="11" s="1"/>
  <c r="F306" i="11"/>
  <c r="H286" i="11"/>
  <c r="F285" i="11"/>
  <c r="H285" i="11"/>
  <c r="I285" i="11" s="1"/>
  <c r="F284" i="11"/>
  <c r="F307" i="11"/>
  <c r="F283" i="11"/>
  <c r="G15" i="11"/>
  <c r="G23" i="11"/>
  <c r="H8" i="11"/>
  <c r="G17" i="11"/>
  <c r="G25" i="11"/>
  <c r="G19" i="11"/>
  <c r="G27" i="11"/>
  <c r="G34" i="11"/>
  <c r="G39" i="11"/>
  <c r="G50" i="11"/>
  <c r="G58" i="11"/>
  <c r="G66" i="11"/>
  <c r="G74" i="11"/>
  <c r="G82" i="11"/>
  <c r="G90" i="11"/>
  <c r="G98" i="11"/>
  <c r="G122" i="11"/>
  <c r="G130" i="11"/>
  <c r="G51" i="11"/>
  <c r="G59" i="11"/>
  <c r="G67" i="11"/>
  <c r="G75" i="11"/>
  <c r="G83" i="11"/>
  <c r="G91" i="11"/>
  <c r="G99" i="11"/>
  <c r="G202" i="11"/>
  <c r="G200" i="11"/>
  <c r="G193" i="11"/>
  <c r="G186" i="11"/>
  <c r="G184" i="11"/>
  <c r="G177" i="11"/>
  <c r="G170" i="11"/>
  <c r="G223" i="11"/>
  <c r="G211" i="11"/>
  <c r="G209" i="11"/>
  <c r="G207" i="11"/>
  <c r="G191" i="11"/>
  <c r="G175" i="11"/>
  <c r="G253" i="11"/>
  <c r="G247" i="11"/>
  <c r="G218" i="11"/>
  <c r="G213" i="11"/>
  <c r="G205" i="11"/>
  <c r="G198" i="11"/>
  <c r="G196" i="11"/>
  <c r="G189" i="11"/>
  <c r="G182" i="11"/>
  <c r="G180" i="11"/>
  <c r="G173" i="11"/>
  <c r="G168" i="11"/>
  <c r="G165" i="11"/>
  <c r="G162" i="11"/>
  <c r="G241" i="11"/>
  <c r="G235" i="11"/>
  <c r="G230" i="11"/>
  <c r="G225" i="11"/>
  <c r="G215" i="11"/>
  <c r="G203" i="11"/>
  <c r="G187" i="11"/>
  <c r="G171" i="11"/>
  <c r="G263" i="11"/>
  <c r="G259" i="11"/>
  <c r="G255" i="11"/>
  <c r="G227" i="11"/>
  <c r="G249" i="11"/>
  <c r="G243" i="11"/>
  <c r="G222" i="11"/>
  <c r="G217" i="11"/>
  <c r="G194" i="11"/>
  <c r="G108" i="11"/>
  <c r="G176" i="11"/>
  <c r="G106" i="11"/>
  <c r="G163" i="11"/>
  <c r="G116" i="11"/>
  <c r="G111" i="11"/>
  <c r="G192" i="11"/>
  <c r="G136" i="11"/>
  <c r="G185" i="11"/>
  <c r="G131" i="11"/>
  <c r="G127" i="11"/>
  <c r="G123" i="11"/>
  <c r="G140" i="11"/>
  <c r="G112" i="11"/>
  <c r="G107" i="11"/>
  <c r="G201" i="11"/>
  <c r="G178" i="11"/>
  <c r="G156" i="11"/>
  <c r="G135" i="11"/>
  <c r="G110" i="11"/>
  <c r="G10" i="11"/>
  <c r="G30" i="11"/>
  <c r="G35" i="11"/>
  <c r="G46" i="11"/>
  <c r="G14" i="11"/>
  <c r="I14" i="11" s="1"/>
  <c r="G26" i="11"/>
  <c r="G45" i="11"/>
  <c r="G9" i="11"/>
  <c r="I9" i="11" s="1"/>
  <c r="G18" i="11"/>
  <c r="G22" i="11"/>
  <c r="G29" i="11"/>
  <c r="G42" i="11"/>
  <c r="G47" i="11"/>
  <c r="G54" i="11"/>
  <c r="G62" i="11"/>
  <c r="G70" i="11"/>
  <c r="G78" i="11"/>
  <c r="G86" i="11"/>
  <c r="G94" i="11"/>
  <c r="G102" i="11"/>
  <c r="G118" i="11"/>
  <c r="G126" i="11"/>
  <c r="H9" i="11"/>
  <c r="H10" i="11" s="1"/>
  <c r="H11" i="11" s="1"/>
  <c r="H12" i="11" s="1"/>
  <c r="H13" i="11" s="1"/>
  <c r="H14" i="11" s="1"/>
  <c r="H15" i="11" s="1"/>
  <c r="G11" i="11"/>
  <c r="I11" i="11" s="1"/>
  <c r="G13" i="11"/>
  <c r="G41" i="11"/>
  <c r="G55" i="11"/>
  <c r="G63" i="11"/>
  <c r="G71" i="11"/>
  <c r="G79" i="11"/>
  <c r="G87" i="11"/>
  <c r="G95" i="11"/>
  <c r="G103" i="11"/>
  <c r="G119" i="11"/>
  <c r="G8" i="11"/>
  <c r="I8" i="11" s="1"/>
  <c r="G38" i="11"/>
  <c r="G43" i="11"/>
  <c r="G31" i="11"/>
  <c r="G37" i="11"/>
  <c r="G49" i="11"/>
  <c r="G134" i="11"/>
  <c r="G150" i="11"/>
  <c r="G174" i="11"/>
  <c r="G197" i="11"/>
  <c r="G210" i="11"/>
  <c r="G226" i="11"/>
  <c r="G53" i="11"/>
  <c r="G57" i="11"/>
  <c r="G61" i="11"/>
  <c r="G65" i="11"/>
  <c r="G69" i="11"/>
  <c r="G73" i="11"/>
  <c r="G77" i="11"/>
  <c r="G81" i="11"/>
  <c r="G85" i="11"/>
  <c r="G89" i="11"/>
  <c r="G93" i="11"/>
  <c r="G97" i="11"/>
  <c r="G101" i="11"/>
  <c r="G105" i="11"/>
  <c r="G137" i="11"/>
  <c r="G154" i="11"/>
  <c r="G117" i="11"/>
  <c r="G158" i="11"/>
  <c r="G169" i="11"/>
  <c r="G181" i="11"/>
  <c r="G12" i="11"/>
  <c r="I12" i="11" s="1"/>
  <c r="G16" i="11"/>
  <c r="G20" i="11"/>
  <c r="G24" i="11"/>
  <c r="G28" i="11"/>
  <c r="G32" i="11"/>
  <c r="G36" i="11"/>
  <c r="G40" i="11"/>
  <c r="G44" i="11"/>
  <c r="G48" i="11"/>
  <c r="G52" i="11"/>
  <c r="G56" i="11"/>
  <c r="G60" i="11"/>
  <c r="G64" i="11"/>
  <c r="G68" i="11"/>
  <c r="G72" i="11"/>
  <c r="G76" i="11"/>
  <c r="G80" i="11"/>
  <c r="G84" i="11"/>
  <c r="G88" i="11"/>
  <c r="G92" i="11"/>
  <c r="G96" i="11"/>
  <c r="G100" i="11"/>
  <c r="G104" i="11"/>
  <c r="G114" i="11"/>
  <c r="G133" i="11"/>
  <c r="G142" i="11"/>
  <c r="G145" i="11"/>
  <c r="G164" i="11"/>
  <c r="G109" i="11"/>
  <c r="G121" i="11"/>
  <c r="G125" i="11"/>
  <c r="G129" i="11"/>
  <c r="G188" i="11"/>
  <c r="G206" i="11"/>
  <c r="G214" i="11"/>
  <c r="G132" i="11"/>
  <c r="G144" i="11"/>
  <c r="G149" i="11"/>
  <c r="G195" i="11"/>
  <c r="G120" i="11"/>
  <c r="G124" i="11"/>
  <c r="G128" i="11"/>
  <c r="G138" i="11"/>
  <c r="G139" i="11"/>
  <c r="G148" i="11"/>
  <c r="G153" i="11"/>
  <c r="G161" i="11"/>
  <c r="G166" i="11"/>
  <c r="G172" i="11"/>
  <c r="G190" i="11"/>
  <c r="G113" i="11"/>
  <c r="G115" i="11"/>
  <c r="G141" i="11"/>
  <c r="G146" i="11"/>
  <c r="G152" i="11"/>
  <c r="G157" i="11"/>
  <c r="G160" i="11"/>
  <c r="G167" i="11"/>
  <c r="G179" i="11"/>
  <c r="G183" i="11"/>
  <c r="G199" i="11"/>
  <c r="G242" i="11"/>
  <c r="G254" i="11"/>
  <c r="G270" i="11"/>
  <c r="G143" i="11"/>
  <c r="G147" i="11"/>
  <c r="G151" i="11"/>
  <c r="G155" i="11"/>
  <c r="G159" i="11"/>
  <c r="G234" i="11"/>
  <c r="G269" i="11"/>
  <c r="G233" i="11"/>
  <c r="G246" i="11"/>
  <c r="G258" i="11"/>
  <c r="G262" i="11"/>
  <c r="G266" i="11"/>
  <c r="G271" i="11"/>
  <c r="G221" i="11"/>
  <c r="G239" i="11"/>
  <c r="G245" i="11"/>
  <c r="G257" i="11"/>
  <c r="G261" i="11"/>
  <c r="G265" i="11"/>
  <c r="G231" i="11"/>
  <c r="G238" i="11"/>
  <c r="G251" i="11"/>
  <c r="G267" i="11"/>
  <c r="G204" i="11"/>
  <c r="G219" i="11"/>
  <c r="G229" i="11"/>
  <c r="G237" i="11"/>
  <c r="G250" i="11"/>
  <c r="G208" i="11"/>
  <c r="G212" i="11"/>
  <c r="G216" i="11"/>
  <c r="G220" i="11"/>
  <c r="G224" i="11"/>
  <c r="G228" i="11"/>
  <c r="G232" i="11"/>
  <c r="G236" i="11"/>
  <c r="G240" i="11"/>
  <c r="G244" i="11"/>
  <c r="G248" i="11"/>
  <c r="G252" i="11"/>
  <c r="G256" i="11"/>
  <c r="G260" i="11"/>
  <c r="G264" i="11"/>
  <c r="G268" i="11"/>
  <c r="G272" i="11"/>
  <c r="F10" i="10"/>
  <c r="I10" i="10"/>
  <c r="J10" i="10" s="1"/>
  <c r="F26" i="10"/>
  <c r="I26" i="10"/>
  <c r="J26" i="10" s="1"/>
  <c r="H11" i="10"/>
  <c r="H12" i="10" s="1"/>
  <c r="H13" i="10" s="1"/>
  <c r="H14" i="10" s="1"/>
  <c r="H27" i="10"/>
  <c r="H28" i="10" s="1"/>
  <c r="H29" i="10" s="1"/>
  <c r="H30" i="10" s="1"/>
  <c r="I8" i="10"/>
  <c r="J8" i="10" s="1"/>
  <c r="F8" i="10"/>
  <c r="G9" i="10"/>
  <c r="G13" i="10"/>
  <c r="G17" i="10"/>
  <c r="G21" i="10"/>
  <c r="G25" i="10"/>
  <c r="G29" i="10"/>
  <c r="G33" i="10"/>
  <c r="G37" i="10"/>
  <c r="G41" i="10"/>
  <c r="G45" i="10"/>
  <c r="G49" i="10"/>
  <c r="G53" i="10"/>
  <c r="G57" i="10"/>
  <c r="G61" i="10"/>
  <c r="G65" i="10"/>
  <c r="G83" i="10"/>
  <c r="G86" i="10"/>
  <c r="G100" i="10"/>
  <c r="G101" i="10"/>
  <c r="G106" i="10"/>
  <c r="G116" i="10"/>
  <c r="G136" i="10"/>
  <c r="H140" i="10"/>
  <c r="H141" i="10" s="1"/>
  <c r="H142" i="10" s="1"/>
  <c r="H143" i="10" s="1"/>
  <c r="H144" i="10" s="1"/>
  <c r="H145" i="10" s="1"/>
  <c r="H146" i="10" s="1"/>
  <c r="H147" i="10" s="1"/>
  <c r="H148" i="10" s="1"/>
  <c r="H149" i="10" s="1"/>
  <c r="H150" i="10" s="1"/>
  <c r="H151" i="10" s="1"/>
  <c r="H152" i="10" s="1"/>
  <c r="H153" i="10" s="1"/>
  <c r="H154" i="10" s="1"/>
  <c r="H155" i="10" s="1"/>
  <c r="H156" i="10" s="1"/>
  <c r="H157" i="10" s="1"/>
  <c r="H158" i="10" s="1"/>
  <c r="G162" i="10"/>
  <c r="G178" i="10"/>
  <c r="H45" i="10"/>
  <c r="H46" i="10" s="1"/>
  <c r="H65" i="10"/>
  <c r="H66" i="10" s="1"/>
  <c r="G71" i="10"/>
  <c r="G74" i="10"/>
  <c r="G77" i="10"/>
  <c r="G80" i="10"/>
  <c r="H83" i="10"/>
  <c r="G94" i="10"/>
  <c r="G99" i="10"/>
  <c r="H102" i="10"/>
  <c r="G109" i="10"/>
  <c r="G115" i="10"/>
  <c r="G120" i="10"/>
  <c r="G147" i="10"/>
  <c r="G171" i="10"/>
  <c r="H178" i="10"/>
  <c r="H179" i="10" s="1"/>
  <c r="H180" i="10" s="1"/>
  <c r="H181" i="10" s="1"/>
  <c r="H182" i="10" s="1"/>
  <c r="H183" i="10" s="1"/>
  <c r="H184" i="10" s="1"/>
  <c r="H185" i="10" s="1"/>
  <c r="H186" i="10" s="1"/>
  <c r="H187" i="10" s="1"/>
  <c r="H188" i="10" s="1"/>
  <c r="H189" i="10" s="1"/>
  <c r="H190" i="10" s="1"/>
  <c r="H191" i="10" s="1"/>
  <c r="H192" i="10" s="1"/>
  <c r="H193" i="10" s="1"/>
  <c r="H194" i="10" s="1"/>
  <c r="H195" i="10" s="1"/>
  <c r="H196" i="10" s="1"/>
  <c r="G187" i="10"/>
  <c r="H254" i="10"/>
  <c r="G183" i="10"/>
  <c r="G167" i="10"/>
  <c r="G238" i="10"/>
  <c r="G222" i="10"/>
  <c r="G196" i="10"/>
  <c r="G194" i="10"/>
  <c r="G190" i="10"/>
  <c r="G188" i="10"/>
  <c r="G181" i="10"/>
  <c r="G174" i="10"/>
  <c r="G172" i="10"/>
  <c r="G165" i="10"/>
  <c r="G179" i="10"/>
  <c r="G163" i="10"/>
  <c r="G198" i="10"/>
  <c r="G210" i="10"/>
  <c r="G193" i="10"/>
  <c r="G191" i="10"/>
  <c r="G175" i="10"/>
  <c r="H159" i="10"/>
  <c r="H160" i="10" s="1"/>
  <c r="H161" i="10" s="1"/>
  <c r="H162" i="10" s="1"/>
  <c r="H163" i="10" s="1"/>
  <c r="H164" i="10" s="1"/>
  <c r="H165" i="10" s="1"/>
  <c r="H166" i="10" s="1"/>
  <c r="H167" i="10" s="1"/>
  <c r="H168" i="10" s="1"/>
  <c r="H169" i="10" s="1"/>
  <c r="H170" i="10" s="1"/>
  <c r="H171" i="10" s="1"/>
  <c r="H172" i="10" s="1"/>
  <c r="H173" i="10" s="1"/>
  <c r="H174" i="10" s="1"/>
  <c r="H175" i="10" s="1"/>
  <c r="H176" i="10" s="1"/>
  <c r="H177" i="10" s="1"/>
  <c r="G262" i="10"/>
  <c r="G246" i="10"/>
  <c r="G230" i="10"/>
  <c r="G214" i="10"/>
  <c r="G206" i="10"/>
  <c r="G197" i="10"/>
  <c r="G195" i="10"/>
  <c r="G189" i="10"/>
  <c r="G182" i="10"/>
  <c r="G180" i="10"/>
  <c r="G173" i="10"/>
  <c r="G166" i="10"/>
  <c r="G164" i="10"/>
  <c r="I7" i="10"/>
  <c r="G12" i="10"/>
  <c r="G16" i="10"/>
  <c r="G20" i="10"/>
  <c r="G24" i="10"/>
  <c r="G28" i="10"/>
  <c r="G32" i="10"/>
  <c r="G36" i="10"/>
  <c r="G40" i="10"/>
  <c r="G44" i="10"/>
  <c r="G48" i="10"/>
  <c r="G52" i="10"/>
  <c r="G56" i="10"/>
  <c r="G60" i="10"/>
  <c r="G64" i="10"/>
  <c r="G68" i="10"/>
  <c r="G108" i="10"/>
  <c r="G119" i="10"/>
  <c r="G124" i="10"/>
  <c r="G132" i="10"/>
  <c r="G148" i="10"/>
  <c r="G156" i="10"/>
  <c r="G79" i="10"/>
  <c r="G82" i="10"/>
  <c r="G90" i="10"/>
  <c r="G96" i="10"/>
  <c r="G97" i="10"/>
  <c r="G102" i="10"/>
  <c r="G107" i="10"/>
  <c r="G117" i="10"/>
  <c r="G123" i="10"/>
  <c r="G128" i="10"/>
  <c r="G131" i="10"/>
  <c r="G11" i="10"/>
  <c r="G15" i="10"/>
  <c r="G19" i="10"/>
  <c r="G23" i="10"/>
  <c r="G27" i="10"/>
  <c r="G31" i="10"/>
  <c r="G35" i="10"/>
  <c r="G39" i="10"/>
  <c r="G43" i="10"/>
  <c r="G47" i="10"/>
  <c r="G51" i="10"/>
  <c r="G55" i="10"/>
  <c r="G59" i="10"/>
  <c r="G63" i="10"/>
  <c r="G67" i="10"/>
  <c r="G70" i="10"/>
  <c r="G73" i="10"/>
  <c r="G76" i="10"/>
  <c r="H84" i="10"/>
  <c r="H85" i="10" s="1"/>
  <c r="G88" i="10"/>
  <c r="G95" i="10"/>
  <c r="G113" i="10"/>
  <c r="G127" i="10"/>
  <c r="G144" i="10"/>
  <c r="G87" i="10"/>
  <c r="G104" i="10"/>
  <c r="G105" i="10"/>
  <c r="G112" i="10"/>
  <c r="G143" i="10"/>
  <c r="G75" i="10"/>
  <c r="G78" i="10"/>
  <c r="G81" i="10"/>
  <c r="G84" i="10"/>
  <c r="G92" i="10"/>
  <c r="G93" i="10"/>
  <c r="G98" i="10"/>
  <c r="G103" i="10"/>
  <c r="G111" i="10"/>
  <c r="G140" i="10"/>
  <c r="G152" i="10"/>
  <c r="G160" i="10"/>
  <c r="G168" i="10"/>
  <c r="G184" i="10"/>
  <c r="G69" i="10"/>
  <c r="G89" i="10"/>
  <c r="H103" i="10"/>
  <c r="H104" i="10" s="1"/>
  <c r="H105" i="10" s="1"/>
  <c r="H106" i="10" s="1"/>
  <c r="H107" i="10" s="1"/>
  <c r="H108" i="10" s="1"/>
  <c r="H109" i="10" s="1"/>
  <c r="H110" i="10" s="1"/>
  <c r="H111" i="10" s="1"/>
  <c r="H112" i="10" s="1"/>
  <c r="H113" i="10" s="1"/>
  <c r="H114" i="10" s="1"/>
  <c r="H115" i="10" s="1"/>
  <c r="H116" i="10" s="1"/>
  <c r="H117" i="10" s="1"/>
  <c r="H118" i="10" s="1"/>
  <c r="H119" i="10" s="1"/>
  <c r="H120" i="10" s="1"/>
  <c r="H121" i="10"/>
  <c r="H122" i="10" s="1"/>
  <c r="H123" i="10" s="1"/>
  <c r="H124" i="10" s="1"/>
  <c r="H125" i="10" s="1"/>
  <c r="H126" i="10" s="1"/>
  <c r="H127" i="10" s="1"/>
  <c r="H128" i="10" s="1"/>
  <c r="H129" i="10" s="1"/>
  <c r="H130" i="10" s="1"/>
  <c r="H131" i="10" s="1"/>
  <c r="H132" i="10" s="1"/>
  <c r="H133" i="10" s="1"/>
  <c r="H134" i="10" s="1"/>
  <c r="H135" i="10" s="1"/>
  <c r="G139" i="10"/>
  <c r="G161" i="10"/>
  <c r="G177" i="10"/>
  <c r="G151" i="10"/>
  <c r="G155" i="10"/>
  <c r="G159" i="10"/>
  <c r="G211" i="10"/>
  <c r="G199" i="10"/>
  <c r="G227" i="10"/>
  <c r="G243" i="10"/>
  <c r="G259" i="10"/>
  <c r="G110" i="10"/>
  <c r="G114" i="10"/>
  <c r="G118" i="10"/>
  <c r="G122" i="10"/>
  <c r="G126" i="10"/>
  <c r="G130" i="10"/>
  <c r="G134" i="10"/>
  <c r="G138" i="10"/>
  <c r="G142" i="10"/>
  <c r="G146" i="10"/>
  <c r="G150" i="10"/>
  <c r="G154" i="10"/>
  <c r="G158" i="10"/>
  <c r="G170" i="10"/>
  <c r="G186" i="10"/>
  <c r="G226" i="10"/>
  <c r="G242" i="10"/>
  <c r="G258" i="10"/>
  <c r="G201" i="10"/>
  <c r="H216" i="10"/>
  <c r="H217" i="10" s="1"/>
  <c r="H218" i="10" s="1"/>
  <c r="H219" i="10" s="1"/>
  <c r="H220" i="10" s="1"/>
  <c r="H221" i="10" s="1"/>
  <c r="H222" i="10" s="1"/>
  <c r="H223" i="10" s="1"/>
  <c r="H224" i="10" s="1"/>
  <c r="H225" i="10" s="1"/>
  <c r="H226" i="10" s="1"/>
  <c r="H227" i="10" s="1"/>
  <c r="H228" i="10" s="1"/>
  <c r="H229" i="10" s="1"/>
  <c r="H230" i="10" s="1"/>
  <c r="H231" i="10" s="1"/>
  <c r="H232" i="10" s="1"/>
  <c r="H233" i="10" s="1"/>
  <c r="H234" i="10" s="1"/>
  <c r="G223" i="10"/>
  <c r="G239" i="10"/>
  <c r="G255" i="10"/>
  <c r="G271" i="10"/>
  <c r="G121" i="10"/>
  <c r="G125" i="10"/>
  <c r="G129" i="10"/>
  <c r="G133" i="10"/>
  <c r="G137" i="10"/>
  <c r="G141" i="10"/>
  <c r="G145" i="10"/>
  <c r="G149" i="10"/>
  <c r="G153" i="10"/>
  <c r="G157" i="10"/>
  <c r="G203" i="10"/>
  <c r="G254" i="10"/>
  <c r="G270" i="10"/>
  <c r="G192" i="10"/>
  <c r="G202" i="10"/>
  <c r="G219" i="10"/>
  <c r="G235" i="10"/>
  <c r="G251" i="10"/>
  <c r="H255" i="10"/>
  <c r="H256" i="10" s="1"/>
  <c r="H257" i="10" s="1"/>
  <c r="H258" i="10" s="1"/>
  <c r="H259" i="10" s="1"/>
  <c r="H260" i="10" s="1"/>
  <c r="H261" i="10" s="1"/>
  <c r="H262" i="10" s="1"/>
  <c r="H263" i="10" s="1"/>
  <c r="H264" i="10" s="1"/>
  <c r="H265" i="10" s="1"/>
  <c r="H266" i="10" s="1"/>
  <c r="H267" i="10" s="1"/>
  <c r="H268" i="10" s="1"/>
  <c r="H269" i="10" s="1"/>
  <c r="H270" i="10" s="1"/>
  <c r="H271" i="10" s="1"/>
  <c r="H272" i="10" s="1"/>
  <c r="G267" i="10"/>
  <c r="G169" i="10"/>
  <c r="G176" i="10"/>
  <c r="G185" i="10"/>
  <c r="H197" i="10"/>
  <c r="H198" i="10" s="1"/>
  <c r="H199" i="10" s="1"/>
  <c r="H200" i="10" s="1"/>
  <c r="H201" i="10" s="1"/>
  <c r="H202" i="10" s="1"/>
  <c r="H203" i="10" s="1"/>
  <c r="H204" i="10" s="1"/>
  <c r="H205" i="10" s="1"/>
  <c r="H206" i="10" s="1"/>
  <c r="H207" i="10" s="1"/>
  <c r="H208" i="10" s="1"/>
  <c r="H209" i="10" s="1"/>
  <c r="H210" i="10" s="1"/>
  <c r="H211" i="10" s="1"/>
  <c r="H212" i="10" s="1"/>
  <c r="H213" i="10" s="1"/>
  <c r="H214" i="10" s="1"/>
  <c r="H215" i="10" s="1"/>
  <c r="G205" i="10"/>
  <c r="G218" i="10"/>
  <c r="G234" i="10"/>
  <c r="G250" i="10"/>
  <c r="G266" i="10"/>
  <c r="G207" i="10"/>
  <c r="G209" i="10"/>
  <c r="G215" i="10"/>
  <c r="G231" i="10"/>
  <c r="H235" i="10"/>
  <c r="H236" i="10" s="1"/>
  <c r="H237" i="10" s="1"/>
  <c r="H238" i="10" s="1"/>
  <c r="H239" i="10" s="1"/>
  <c r="H240" i="10" s="1"/>
  <c r="H241" i="10" s="1"/>
  <c r="H242" i="10" s="1"/>
  <c r="H243" i="10" s="1"/>
  <c r="H244" i="10" s="1"/>
  <c r="H245" i="10" s="1"/>
  <c r="H246" i="10" s="1"/>
  <c r="H247" i="10" s="1"/>
  <c r="H248" i="10" s="1"/>
  <c r="H249" i="10" s="1"/>
  <c r="H250" i="10" s="1"/>
  <c r="H251" i="10" s="1"/>
  <c r="H252" i="10" s="1"/>
  <c r="H253" i="10" s="1"/>
  <c r="G247" i="10"/>
  <c r="G263" i="10"/>
  <c r="G213" i="10"/>
  <c r="G217" i="10"/>
  <c r="G221" i="10"/>
  <c r="G225" i="10"/>
  <c r="G229" i="10"/>
  <c r="G233" i="10"/>
  <c r="G237" i="10"/>
  <c r="G241" i="10"/>
  <c r="G245" i="10"/>
  <c r="G249" i="10"/>
  <c r="G253" i="10"/>
  <c r="G257" i="10"/>
  <c r="G261" i="10"/>
  <c r="G265" i="10"/>
  <c r="G269" i="10"/>
  <c r="G200" i="10"/>
  <c r="G204" i="10"/>
  <c r="G208" i="10"/>
  <c r="G212" i="10"/>
  <c r="G216" i="10"/>
  <c r="G220" i="10"/>
  <c r="G224" i="10"/>
  <c r="G228" i="10"/>
  <c r="G232" i="10"/>
  <c r="G236" i="10"/>
  <c r="G240" i="10"/>
  <c r="G244" i="10"/>
  <c r="G248" i="10"/>
  <c r="G252" i="10"/>
  <c r="G256" i="10"/>
  <c r="G260" i="10"/>
  <c r="G264" i="10"/>
  <c r="G268" i="10"/>
  <c r="G272" i="10"/>
  <c r="I254" i="9"/>
  <c r="J254" i="9" s="1"/>
  <c r="H236" i="9"/>
  <c r="I236" i="9" s="1"/>
  <c r="J236" i="9" s="1"/>
  <c r="G10" i="9"/>
  <c r="G8" i="9"/>
  <c r="G14" i="9"/>
  <c r="G22" i="9"/>
  <c r="G18" i="9"/>
  <c r="G26" i="9"/>
  <c r="H8" i="9"/>
  <c r="H9" i="9" s="1"/>
  <c r="H10" i="9" s="1"/>
  <c r="G9" i="9"/>
  <c r="G13" i="9"/>
  <c r="G17" i="9"/>
  <c r="G21" i="9"/>
  <c r="G25" i="9"/>
  <c r="G29" i="9"/>
  <c r="G36" i="9"/>
  <c r="G37" i="9"/>
  <c r="G42" i="9"/>
  <c r="G47" i="9"/>
  <c r="G61" i="9"/>
  <c r="G67" i="9"/>
  <c r="G83" i="9"/>
  <c r="G32" i="9"/>
  <c r="G35" i="9"/>
  <c r="G56" i="9"/>
  <c r="G80" i="9"/>
  <c r="G103" i="9"/>
  <c r="G210" i="9"/>
  <c r="G178" i="9"/>
  <c r="G146" i="9"/>
  <c r="G114" i="9"/>
  <c r="G206" i="9"/>
  <c r="G174" i="9"/>
  <c r="G142" i="9"/>
  <c r="G110" i="9"/>
  <c r="G107" i="9"/>
  <c r="G202" i="9"/>
  <c r="G170" i="9"/>
  <c r="G138" i="9"/>
  <c r="G102" i="9"/>
  <c r="G12" i="9"/>
  <c r="G16" i="9"/>
  <c r="G20" i="9"/>
  <c r="G24" i="9"/>
  <c r="G28" i="9"/>
  <c r="G31" i="9"/>
  <c r="G44" i="9"/>
  <c r="G45" i="9"/>
  <c r="G50" i="9"/>
  <c r="G55" i="9"/>
  <c r="G79" i="9"/>
  <c r="G92" i="9"/>
  <c r="G100" i="9"/>
  <c r="G33" i="9"/>
  <c r="G38" i="9"/>
  <c r="G43" i="9"/>
  <c r="G76" i="9"/>
  <c r="G11" i="9"/>
  <c r="G15" i="9"/>
  <c r="G19" i="9"/>
  <c r="G23" i="9"/>
  <c r="G27" i="9"/>
  <c r="G52" i="9"/>
  <c r="G53" i="9"/>
  <c r="G75" i="9"/>
  <c r="G30" i="9"/>
  <c r="G40" i="9"/>
  <c r="G41" i="9"/>
  <c r="G46" i="9"/>
  <c r="G51" i="9"/>
  <c r="G60" i="9"/>
  <c r="G72" i="9"/>
  <c r="G88" i="9"/>
  <c r="G34" i="9"/>
  <c r="G39" i="9"/>
  <c r="G59" i="9"/>
  <c r="G64" i="9"/>
  <c r="G71" i="9"/>
  <c r="G87" i="9"/>
  <c r="G96" i="9"/>
  <c r="G48" i="9"/>
  <c r="G49" i="9"/>
  <c r="G54" i="9"/>
  <c r="G63" i="9"/>
  <c r="G68" i="9"/>
  <c r="G84" i="9"/>
  <c r="G91" i="9"/>
  <c r="G95" i="9"/>
  <c r="G99" i="9"/>
  <c r="G105" i="9"/>
  <c r="G111" i="9"/>
  <c r="G125" i="9"/>
  <c r="G143" i="9"/>
  <c r="G157" i="9"/>
  <c r="G175" i="9"/>
  <c r="G189" i="9"/>
  <c r="G207" i="9"/>
  <c r="G115" i="9"/>
  <c r="G129" i="9"/>
  <c r="G147" i="9"/>
  <c r="G161" i="9"/>
  <c r="G179" i="9"/>
  <c r="G193" i="9"/>
  <c r="G211" i="9"/>
  <c r="G58" i="9"/>
  <c r="G62" i="9"/>
  <c r="G66" i="9"/>
  <c r="G70" i="9"/>
  <c r="G74" i="9"/>
  <c r="G78" i="9"/>
  <c r="G82" i="9"/>
  <c r="G86" i="9"/>
  <c r="G90" i="9"/>
  <c r="G94" i="9"/>
  <c r="G98" i="9"/>
  <c r="G119" i="9"/>
  <c r="G133" i="9"/>
  <c r="G151" i="9"/>
  <c r="G165" i="9"/>
  <c r="G183" i="9"/>
  <c r="G197" i="9"/>
  <c r="G215" i="9"/>
  <c r="G104" i="9"/>
  <c r="G109" i="9"/>
  <c r="G116" i="9"/>
  <c r="G118" i="9"/>
  <c r="G123" i="9"/>
  <c r="G137" i="9"/>
  <c r="G150" i="9"/>
  <c r="G155" i="9"/>
  <c r="G169" i="9"/>
  <c r="G182" i="9"/>
  <c r="G187" i="9"/>
  <c r="G201" i="9"/>
  <c r="G214" i="9"/>
  <c r="G65" i="9"/>
  <c r="G69" i="9"/>
  <c r="G73" i="9"/>
  <c r="G77" i="9"/>
  <c r="G81" i="9"/>
  <c r="G85" i="9"/>
  <c r="G89" i="9"/>
  <c r="G93" i="9"/>
  <c r="G97" i="9"/>
  <c r="G101" i="9"/>
  <c r="G122" i="9"/>
  <c r="G127" i="9"/>
  <c r="G141" i="9"/>
  <c r="G154" i="9"/>
  <c r="G159" i="9"/>
  <c r="G173" i="9"/>
  <c r="G186" i="9"/>
  <c r="G191" i="9"/>
  <c r="G205" i="9"/>
  <c r="G113" i="9"/>
  <c r="G126" i="9"/>
  <c r="G131" i="9"/>
  <c r="G145" i="9"/>
  <c r="G158" i="9"/>
  <c r="G163" i="9"/>
  <c r="G177" i="9"/>
  <c r="G190" i="9"/>
  <c r="G195" i="9"/>
  <c r="G209" i="9"/>
  <c r="G106" i="9"/>
  <c r="G117" i="9"/>
  <c r="G130" i="9"/>
  <c r="G135" i="9"/>
  <c r="G149" i="9"/>
  <c r="G162" i="9"/>
  <c r="G167" i="9"/>
  <c r="G181" i="9"/>
  <c r="G194" i="9"/>
  <c r="G199" i="9"/>
  <c r="G213" i="9"/>
  <c r="G121" i="9"/>
  <c r="G134" i="9"/>
  <c r="G139" i="9"/>
  <c r="G153" i="9"/>
  <c r="G166" i="9"/>
  <c r="G171" i="9"/>
  <c r="G185" i="9"/>
  <c r="G198" i="9"/>
  <c r="G203" i="9"/>
  <c r="G108" i="9"/>
  <c r="G112" i="9"/>
  <c r="G120" i="9"/>
  <c r="G124" i="9"/>
  <c r="G128" i="9"/>
  <c r="G132" i="9"/>
  <c r="G136" i="9"/>
  <c r="G140" i="9"/>
  <c r="G144" i="9"/>
  <c r="G148" i="9"/>
  <c r="G152" i="9"/>
  <c r="G156" i="9"/>
  <c r="G160" i="9"/>
  <c r="G164" i="9"/>
  <c r="G168" i="9"/>
  <c r="G172" i="9"/>
  <c r="G176" i="9"/>
  <c r="G180" i="9"/>
  <c r="G184" i="9"/>
  <c r="G188" i="9"/>
  <c r="G192" i="9"/>
  <c r="G196" i="9"/>
  <c r="G200" i="9"/>
  <c r="G204" i="9"/>
  <c r="G208" i="9"/>
  <c r="G212" i="9"/>
  <c r="G216" i="9"/>
  <c r="G10" i="8"/>
  <c r="G11" i="8"/>
  <c r="G19" i="8"/>
  <c r="G8" i="8"/>
  <c r="G14" i="8"/>
  <c r="G22" i="8"/>
  <c r="G15" i="8"/>
  <c r="H8" i="8"/>
  <c r="H9" i="8" s="1"/>
  <c r="H10" i="8" s="1"/>
  <c r="H11" i="8" s="1"/>
  <c r="G41" i="8"/>
  <c r="F7" i="8"/>
  <c r="G27" i="8"/>
  <c r="G32" i="8"/>
  <c r="G42" i="8"/>
  <c r="G130" i="8"/>
  <c r="G146" i="8"/>
  <c r="G9" i="8"/>
  <c r="G13" i="8"/>
  <c r="G17" i="8"/>
  <c r="G21" i="8"/>
  <c r="G44" i="8"/>
  <c r="G29" i="8"/>
  <c r="G30" i="8"/>
  <c r="G35" i="8"/>
  <c r="G53" i="8"/>
  <c r="G243" i="8"/>
  <c r="G236" i="8"/>
  <c r="G227" i="8"/>
  <c r="G220" i="8"/>
  <c r="G241" i="8"/>
  <c r="G234" i="8"/>
  <c r="G225" i="8"/>
  <c r="G218" i="8"/>
  <c r="G239" i="8"/>
  <c r="G232" i="8"/>
  <c r="G223" i="8"/>
  <c r="G262" i="8"/>
  <c r="G253" i="8"/>
  <c r="G248" i="8"/>
  <c r="G246" i="8"/>
  <c r="G237" i="8"/>
  <c r="G230" i="8"/>
  <c r="G221" i="8"/>
  <c r="G250" i="8"/>
  <c r="G244" i="8"/>
  <c r="G235" i="8"/>
  <c r="G228" i="8"/>
  <c r="G219" i="8"/>
  <c r="G270" i="8"/>
  <c r="G261" i="8"/>
  <c r="G242" i="8"/>
  <c r="G233" i="8"/>
  <c r="G226" i="8"/>
  <c r="G217" i="8"/>
  <c r="G131" i="8"/>
  <c r="G128" i="8"/>
  <c r="G125" i="8"/>
  <c r="G149" i="8"/>
  <c r="G142" i="8"/>
  <c r="G137" i="8"/>
  <c r="G134" i="8"/>
  <c r="G140" i="8"/>
  <c r="G174" i="8"/>
  <c r="G158" i="8"/>
  <c r="G153" i="8"/>
  <c r="G135" i="8"/>
  <c r="G132" i="8"/>
  <c r="G129" i="8"/>
  <c r="G126" i="8"/>
  <c r="G190" i="8"/>
  <c r="G170" i="8"/>
  <c r="G148" i="8"/>
  <c r="G138" i="8"/>
  <c r="G166" i="8"/>
  <c r="G150" i="8"/>
  <c r="G12" i="8"/>
  <c r="G16" i="8"/>
  <c r="G20" i="8"/>
  <c r="G23" i="8"/>
  <c r="G28" i="8"/>
  <c r="G49" i="8"/>
  <c r="G61" i="8"/>
  <c r="G69" i="8"/>
  <c r="G77" i="8"/>
  <c r="G85" i="8"/>
  <c r="G93" i="8"/>
  <c r="G101" i="8"/>
  <c r="G109" i="8"/>
  <c r="G117" i="8"/>
  <c r="G133" i="8"/>
  <c r="G141" i="8"/>
  <c r="G37" i="8"/>
  <c r="G38" i="8"/>
  <c r="G45" i="8"/>
  <c r="G25" i="8"/>
  <c r="G26" i="8"/>
  <c r="G31" i="8"/>
  <c r="G36" i="8"/>
  <c r="G24" i="8"/>
  <c r="G33" i="8"/>
  <c r="G34" i="8"/>
  <c r="G39" i="8"/>
  <c r="G57" i="8"/>
  <c r="G65" i="8"/>
  <c r="G73" i="8"/>
  <c r="G81" i="8"/>
  <c r="G89" i="8"/>
  <c r="G97" i="8"/>
  <c r="G105" i="8"/>
  <c r="G113" i="8"/>
  <c r="G121" i="8"/>
  <c r="G48" i="8"/>
  <c r="G52" i="8"/>
  <c r="G56" i="8"/>
  <c r="G60" i="8"/>
  <c r="G64" i="8"/>
  <c r="G68" i="8"/>
  <c r="G72" i="8"/>
  <c r="G76" i="8"/>
  <c r="G80" i="8"/>
  <c r="G84" i="8"/>
  <c r="G88" i="8"/>
  <c r="G92" i="8"/>
  <c r="G96" i="8"/>
  <c r="G100" i="8"/>
  <c r="G104" i="8"/>
  <c r="G108" i="8"/>
  <c r="G112" i="8"/>
  <c r="G116" i="8"/>
  <c r="G120" i="8"/>
  <c r="G124" i="8"/>
  <c r="G127" i="8"/>
  <c r="G139" i="8"/>
  <c r="G171" i="8"/>
  <c r="G191" i="8"/>
  <c r="G159" i="8"/>
  <c r="G175" i="8"/>
  <c r="G203" i="8"/>
  <c r="G211" i="8"/>
  <c r="G43" i="8"/>
  <c r="G47" i="8"/>
  <c r="G51" i="8"/>
  <c r="G55" i="8"/>
  <c r="G59" i="8"/>
  <c r="G63" i="8"/>
  <c r="G67" i="8"/>
  <c r="G71" i="8"/>
  <c r="G75" i="8"/>
  <c r="G79" i="8"/>
  <c r="G83" i="8"/>
  <c r="G87" i="8"/>
  <c r="G91" i="8"/>
  <c r="G95" i="8"/>
  <c r="G99" i="8"/>
  <c r="G103" i="8"/>
  <c r="G107" i="8"/>
  <c r="G111" i="8"/>
  <c r="G115" i="8"/>
  <c r="G119" i="8"/>
  <c r="G123" i="8"/>
  <c r="G145" i="8"/>
  <c r="G179" i="8"/>
  <c r="G187" i="8"/>
  <c r="G143" i="8"/>
  <c r="G161" i="8"/>
  <c r="G178" i="8"/>
  <c r="G183" i="8"/>
  <c r="G186" i="8"/>
  <c r="G229" i="8"/>
  <c r="G245" i="8"/>
  <c r="G46" i="8"/>
  <c r="G50" i="8"/>
  <c r="G54" i="8"/>
  <c r="G58" i="8"/>
  <c r="G62" i="8"/>
  <c r="G66" i="8"/>
  <c r="G70" i="8"/>
  <c r="G74" i="8"/>
  <c r="G78" i="8"/>
  <c r="G82" i="8"/>
  <c r="G86" i="8"/>
  <c r="G90" i="8"/>
  <c r="G94" i="8"/>
  <c r="G98" i="8"/>
  <c r="G102" i="8"/>
  <c r="G106" i="8"/>
  <c r="G110" i="8"/>
  <c r="G114" i="8"/>
  <c r="G118" i="8"/>
  <c r="G122" i="8"/>
  <c r="G155" i="8"/>
  <c r="G156" i="8"/>
  <c r="G163" i="8"/>
  <c r="G182" i="8"/>
  <c r="G199" i="8"/>
  <c r="G154" i="8"/>
  <c r="G160" i="8"/>
  <c r="G162" i="8"/>
  <c r="G198" i="8"/>
  <c r="G207" i="8"/>
  <c r="G215" i="8"/>
  <c r="G231" i="8"/>
  <c r="G247" i="8"/>
  <c r="G144" i="8"/>
  <c r="G147" i="8"/>
  <c r="G165" i="8"/>
  <c r="G195" i="8"/>
  <c r="G136" i="8"/>
  <c r="G151" i="8"/>
  <c r="G152" i="8"/>
  <c r="G157" i="8"/>
  <c r="G167" i="8"/>
  <c r="G194" i="8"/>
  <c r="H216" i="8"/>
  <c r="H217" i="8" s="1"/>
  <c r="H218" i="8" s="1"/>
  <c r="H219" i="8" s="1"/>
  <c r="H220" i="8" s="1"/>
  <c r="H221" i="8" s="1"/>
  <c r="H222" i="8" s="1"/>
  <c r="H223" i="8" s="1"/>
  <c r="H224" i="8" s="1"/>
  <c r="H225" i="8" s="1"/>
  <c r="H226" i="8" s="1"/>
  <c r="H227" i="8" s="1"/>
  <c r="H228" i="8" s="1"/>
  <c r="H229" i="8" s="1"/>
  <c r="H230" i="8" s="1"/>
  <c r="H231" i="8" s="1"/>
  <c r="H232" i="8" s="1"/>
  <c r="H233" i="8" s="1"/>
  <c r="H234" i="8" s="1"/>
  <c r="H235" i="8" s="1"/>
  <c r="H236" i="8" s="1"/>
  <c r="H237" i="8" s="1"/>
  <c r="H238" i="8" s="1"/>
  <c r="H239" i="8" s="1"/>
  <c r="H240" i="8" s="1"/>
  <c r="H241" i="8" s="1"/>
  <c r="H242" i="8" s="1"/>
  <c r="H243" i="8" s="1"/>
  <c r="H244" i="8" s="1"/>
  <c r="H245" i="8" s="1"/>
  <c r="H246" i="8" s="1"/>
  <c r="H247" i="8" s="1"/>
  <c r="H248" i="8" s="1"/>
  <c r="H249" i="8" s="1"/>
  <c r="H250" i="8" s="1"/>
  <c r="H251" i="8" s="1"/>
  <c r="H252" i="8" s="1"/>
  <c r="H253" i="8" s="1"/>
  <c r="H254" i="8" s="1"/>
  <c r="H255" i="8" s="1"/>
  <c r="H256" i="8" s="1"/>
  <c r="H257" i="8" s="1"/>
  <c r="H258" i="8" s="1"/>
  <c r="H259" i="8" s="1"/>
  <c r="H260" i="8" s="1"/>
  <c r="H261" i="8" s="1"/>
  <c r="H262" i="8" s="1"/>
  <c r="H263" i="8" s="1"/>
  <c r="H264" i="8" s="1"/>
  <c r="H265" i="8" s="1"/>
  <c r="H266" i="8" s="1"/>
  <c r="H267" i="8" s="1"/>
  <c r="H268" i="8" s="1"/>
  <c r="H269" i="8" s="1"/>
  <c r="H270" i="8" s="1"/>
  <c r="H271" i="8" s="1"/>
  <c r="H272" i="8" s="1"/>
  <c r="G202" i="8"/>
  <c r="G206" i="8"/>
  <c r="G210" i="8"/>
  <c r="G214" i="8"/>
  <c r="G251" i="8"/>
  <c r="G263" i="8"/>
  <c r="G267" i="8"/>
  <c r="G169" i="8"/>
  <c r="G173" i="8"/>
  <c r="G177" i="8"/>
  <c r="G181" i="8"/>
  <c r="G185" i="8"/>
  <c r="G189" i="8"/>
  <c r="G193" i="8"/>
  <c r="G197" i="8"/>
  <c r="G201" i="8"/>
  <c r="G205" i="8"/>
  <c r="G209" i="8"/>
  <c r="G213" i="8"/>
  <c r="G266" i="8"/>
  <c r="G216" i="8"/>
  <c r="G255" i="8"/>
  <c r="G164" i="8"/>
  <c r="G168" i="8"/>
  <c r="G172" i="8"/>
  <c r="G176" i="8"/>
  <c r="G180" i="8"/>
  <c r="G184" i="8"/>
  <c r="G188" i="8"/>
  <c r="G192" i="8"/>
  <c r="G196" i="8"/>
  <c r="G200" i="8"/>
  <c r="G204" i="8"/>
  <c r="G208" i="8"/>
  <c r="G212" i="8"/>
  <c r="G254" i="8"/>
  <c r="G257" i="8"/>
  <c r="G222" i="8"/>
  <c r="G238" i="8"/>
  <c r="G249" i="8"/>
  <c r="G259" i="8"/>
  <c r="G224" i="8"/>
  <c r="G240" i="8"/>
  <c r="G258" i="8"/>
  <c r="G271" i="8"/>
  <c r="G265" i="8"/>
  <c r="G269" i="8"/>
  <c r="G252" i="8"/>
  <c r="G256" i="8"/>
  <c r="G260" i="8"/>
  <c r="G264" i="8"/>
  <c r="G268" i="8"/>
  <c r="G272" i="8"/>
  <c r="G8" i="7"/>
  <c r="G14" i="7"/>
  <c r="G54" i="7"/>
  <c r="G62" i="7"/>
  <c r="G16" i="7"/>
  <c r="G24" i="7"/>
  <c r="G32" i="7"/>
  <c r="G40" i="7"/>
  <c r="G48" i="7"/>
  <c r="H8" i="7"/>
  <c r="H9" i="7" s="1"/>
  <c r="H10" i="7" s="1"/>
  <c r="H11" i="7" s="1"/>
  <c r="H12" i="7" s="1"/>
  <c r="G73" i="7"/>
  <c r="G10" i="7"/>
  <c r="G75" i="7"/>
  <c r="G12" i="7"/>
  <c r="G20" i="7"/>
  <c r="G28" i="7"/>
  <c r="G36" i="7"/>
  <c r="G44" i="7"/>
  <c r="G68" i="7"/>
  <c r="G11" i="7"/>
  <c r="G15" i="7"/>
  <c r="G19" i="7"/>
  <c r="G23" i="7"/>
  <c r="G27" i="7"/>
  <c r="G31" i="7"/>
  <c r="G35" i="7"/>
  <c r="G39" i="7"/>
  <c r="G43" i="7"/>
  <c r="G47" i="7"/>
  <c r="G66" i="7"/>
  <c r="G78" i="7"/>
  <c r="G82" i="7"/>
  <c r="G86" i="7"/>
  <c r="G90" i="7"/>
  <c r="G94" i="7"/>
  <c r="G98" i="7"/>
  <c r="G113" i="7"/>
  <c r="G118" i="7"/>
  <c r="G121" i="7"/>
  <c r="G137" i="7"/>
  <c r="G53" i="7"/>
  <c r="G56" i="7"/>
  <c r="G59" i="7"/>
  <c r="G61" i="7"/>
  <c r="G77" i="7"/>
  <c r="G81" i="7"/>
  <c r="G85" i="7"/>
  <c r="G89" i="7"/>
  <c r="G93" i="7"/>
  <c r="G97" i="7"/>
  <c r="G104" i="7"/>
  <c r="G117" i="7"/>
  <c r="G134" i="7"/>
  <c r="G155" i="7"/>
  <c r="G18" i="7"/>
  <c r="G22" i="7"/>
  <c r="G26" i="7"/>
  <c r="G30" i="7"/>
  <c r="G34" i="7"/>
  <c r="G38" i="7"/>
  <c r="G42" i="7"/>
  <c r="G46" i="7"/>
  <c r="G50" i="7"/>
  <c r="G70" i="7"/>
  <c r="G79" i="7"/>
  <c r="G83" i="7"/>
  <c r="G87" i="7"/>
  <c r="G91" i="7"/>
  <c r="G95" i="7"/>
  <c r="G106" i="7"/>
  <c r="G133" i="7"/>
  <c r="G63" i="7"/>
  <c r="G65" i="7"/>
  <c r="G72" i="7"/>
  <c r="G105" i="7"/>
  <c r="G130" i="7"/>
  <c r="G9" i="7"/>
  <c r="G13" i="7"/>
  <c r="G17" i="7"/>
  <c r="G21" i="7"/>
  <c r="G25" i="7"/>
  <c r="G29" i="7"/>
  <c r="G33" i="7"/>
  <c r="G37" i="7"/>
  <c r="G41" i="7"/>
  <c r="G45" i="7"/>
  <c r="G49" i="7"/>
  <c r="G52" i="7"/>
  <c r="G55" i="7"/>
  <c r="G58" i="7"/>
  <c r="G74" i="7"/>
  <c r="G100" i="7"/>
  <c r="G108" i="7"/>
  <c r="G112" i="7"/>
  <c r="G129" i="7"/>
  <c r="G152" i="7"/>
  <c r="G159" i="7"/>
  <c r="G60" i="7"/>
  <c r="G67" i="7"/>
  <c r="G69" i="7"/>
  <c r="G80" i="7"/>
  <c r="G84" i="7"/>
  <c r="G88" i="7"/>
  <c r="G92" i="7"/>
  <c r="G96" i="7"/>
  <c r="G99" i="7"/>
  <c r="G110" i="7"/>
  <c r="G126" i="7"/>
  <c r="G149" i="7"/>
  <c r="G147" i="7"/>
  <c r="G145" i="7"/>
  <c r="G143" i="7"/>
  <c r="G141" i="7"/>
  <c r="G139" i="7"/>
  <c r="G151" i="7"/>
  <c r="G183" i="7"/>
  <c r="G167" i="7"/>
  <c r="G153" i="7"/>
  <c r="G57" i="7"/>
  <c r="G102" i="7"/>
  <c r="G109" i="7"/>
  <c r="G125" i="7"/>
  <c r="G168" i="7"/>
  <c r="G184" i="7"/>
  <c r="G51" i="7"/>
  <c r="G64" i="7"/>
  <c r="G71" i="7"/>
  <c r="G114" i="7"/>
  <c r="G122" i="7"/>
  <c r="G138" i="7"/>
  <c r="G140" i="7"/>
  <c r="G144" i="7"/>
  <c r="G148" i="7"/>
  <c r="G160" i="7"/>
  <c r="G116" i="7"/>
  <c r="G120" i="7"/>
  <c r="G124" i="7"/>
  <c r="G128" i="7"/>
  <c r="G132" i="7"/>
  <c r="G136" i="7"/>
  <c r="G150" i="7"/>
  <c r="G157" i="7"/>
  <c r="G164" i="7"/>
  <c r="G180" i="7"/>
  <c r="G196" i="7"/>
  <c r="G204" i="7"/>
  <c r="G212" i="7"/>
  <c r="G163" i="7"/>
  <c r="G179" i="7"/>
  <c r="G103" i="7"/>
  <c r="G107" i="7"/>
  <c r="G111" i="7"/>
  <c r="G115" i="7"/>
  <c r="G119" i="7"/>
  <c r="G123" i="7"/>
  <c r="G127" i="7"/>
  <c r="G131" i="7"/>
  <c r="G135" i="7"/>
  <c r="G161" i="7"/>
  <c r="G176" i="7"/>
  <c r="G192" i="7"/>
  <c r="G175" i="7"/>
  <c r="G191" i="7"/>
  <c r="G156" i="7"/>
  <c r="G172" i="7"/>
  <c r="G188" i="7"/>
  <c r="G200" i="7"/>
  <c r="G208" i="7"/>
  <c r="G216" i="7"/>
  <c r="G142" i="7"/>
  <c r="G146" i="7"/>
  <c r="G171" i="7"/>
  <c r="G187" i="7"/>
  <c r="G195" i="7"/>
  <c r="G199" i="7"/>
  <c r="G203" i="7"/>
  <c r="G207" i="7"/>
  <c r="G211" i="7"/>
  <c r="G215" i="7"/>
  <c r="G154" i="7"/>
  <c r="G158" i="7"/>
  <c r="G162" i="7"/>
  <c r="G166" i="7"/>
  <c r="G170" i="7"/>
  <c r="G174" i="7"/>
  <c r="G178" i="7"/>
  <c r="G182" i="7"/>
  <c r="G186" i="7"/>
  <c r="G190" i="7"/>
  <c r="G194" i="7"/>
  <c r="G198" i="7"/>
  <c r="G202" i="7"/>
  <c r="G206" i="7"/>
  <c r="G210" i="7"/>
  <c r="G214" i="7"/>
  <c r="G165" i="7"/>
  <c r="G169" i="7"/>
  <c r="G173" i="7"/>
  <c r="G177" i="7"/>
  <c r="G181" i="7"/>
  <c r="G185" i="7"/>
  <c r="G189" i="7"/>
  <c r="G193" i="7"/>
  <c r="G197" i="7"/>
  <c r="G201" i="7"/>
  <c r="G205" i="7"/>
  <c r="G209" i="7"/>
  <c r="G213" i="7"/>
  <c r="F34" i="6"/>
  <c r="I34" i="6"/>
  <c r="F30" i="6"/>
  <c r="I30" i="6"/>
  <c r="I31" i="6"/>
  <c r="F31" i="6"/>
  <c r="I10" i="6"/>
  <c r="F7" i="6"/>
  <c r="G58" i="6"/>
  <c r="G61" i="6"/>
  <c r="G95" i="6"/>
  <c r="G101" i="6"/>
  <c r="G106" i="6"/>
  <c r="G130" i="6"/>
  <c r="G146" i="6"/>
  <c r="G9" i="6"/>
  <c r="G13" i="6"/>
  <c r="G17" i="6"/>
  <c r="G21" i="6"/>
  <c r="G25" i="6"/>
  <c r="G29" i="6"/>
  <c r="G33" i="6"/>
  <c r="G37" i="6"/>
  <c r="G41" i="6"/>
  <c r="G45" i="6"/>
  <c r="G54" i="6"/>
  <c r="G59" i="6"/>
  <c r="G69" i="6"/>
  <c r="G77" i="6"/>
  <c r="G99" i="6"/>
  <c r="G107" i="6"/>
  <c r="H122" i="6"/>
  <c r="G56" i="6"/>
  <c r="G57" i="6"/>
  <c r="G82" i="6"/>
  <c r="G103" i="6"/>
  <c r="G124" i="6"/>
  <c r="H306" i="6"/>
  <c r="G238" i="6"/>
  <c r="G218" i="6"/>
  <c r="G250" i="6"/>
  <c r="G245" i="6"/>
  <c r="G240" i="6"/>
  <c r="G230" i="6"/>
  <c r="G225" i="6"/>
  <c r="G223" i="6"/>
  <c r="G221" i="6"/>
  <c r="G313" i="6"/>
  <c r="G297" i="6"/>
  <c r="G281" i="6"/>
  <c r="G265" i="6"/>
  <c r="G242" i="6"/>
  <c r="G237" i="6"/>
  <c r="G232" i="6"/>
  <c r="G219" i="6"/>
  <c r="H214" i="6"/>
  <c r="G249" i="6"/>
  <c r="G244" i="6"/>
  <c r="G119" i="6"/>
  <c r="G116" i="6"/>
  <c r="G113" i="6"/>
  <c r="G110" i="6"/>
  <c r="G138" i="6"/>
  <c r="G133" i="6"/>
  <c r="G128" i="6"/>
  <c r="G125" i="6"/>
  <c r="G122" i="6"/>
  <c r="G162" i="6"/>
  <c r="G145" i="6"/>
  <c r="G136" i="6"/>
  <c r="G164" i="6"/>
  <c r="G123" i="6"/>
  <c r="G120" i="6"/>
  <c r="G117" i="6"/>
  <c r="G114" i="6"/>
  <c r="G173" i="6"/>
  <c r="G154" i="6"/>
  <c r="G149" i="6"/>
  <c r="G134" i="6"/>
  <c r="G129" i="6"/>
  <c r="G126" i="6"/>
  <c r="G169" i="6"/>
  <c r="G166" i="6"/>
  <c r="G161" i="6"/>
  <c r="G156" i="6"/>
  <c r="G132" i="6"/>
  <c r="G144" i="6"/>
  <c r="G12" i="6"/>
  <c r="G16" i="6"/>
  <c r="G20" i="6"/>
  <c r="G24" i="6"/>
  <c r="G28" i="6"/>
  <c r="G32" i="6"/>
  <c r="G36" i="6"/>
  <c r="G40" i="6"/>
  <c r="G44" i="6"/>
  <c r="G47" i="6"/>
  <c r="G51" i="6"/>
  <c r="G55" i="6"/>
  <c r="G66" i="6"/>
  <c r="G71" i="6"/>
  <c r="G74" i="6"/>
  <c r="G79" i="6"/>
  <c r="G81" i="6"/>
  <c r="G86" i="6"/>
  <c r="G141" i="6"/>
  <c r="H53" i="6"/>
  <c r="G85" i="6"/>
  <c r="G90" i="6"/>
  <c r="H99" i="6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G65" i="6"/>
  <c r="G73" i="6"/>
  <c r="H76" i="6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G83" i="6"/>
  <c r="G89" i="6"/>
  <c r="G94" i="6"/>
  <c r="G62" i="6"/>
  <c r="G87" i="6"/>
  <c r="G93" i="6"/>
  <c r="G98" i="6"/>
  <c r="G105" i="6"/>
  <c r="G112" i="6"/>
  <c r="G46" i="6"/>
  <c r="G48" i="6"/>
  <c r="G52" i="6"/>
  <c r="G67" i="6"/>
  <c r="G70" i="6"/>
  <c r="G75" i="6"/>
  <c r="G78" i="6"/>
  <c r="G91" i="6"/>
  <c r="G97" i="6"/>
  <c r="G102" i="6"/>
  <c r="G118" i="6"/>
  <c r="G121" i="6"/>
  <c r="G127" i="6"/>
  <c r="G137" i="6"/>
  <c r="G142" i="6"/>
  <c r="G167" i="6"/>
  <c r="G195" i="6"/>
  <c r="G109" i="6"/>
  <c r="G115" i="6"/>
  <c r="H123" i="6"/>
  <c r="H124" i="6" s="1"/>
  <c r="H125" i="6" s="1"/>
  <c r="H126" i="6" s="1"/>
  <c r="H127" i="6" s="1"/>
  <c r="H128" i="6" s="1"/>
  <c r="H129" i="6" s="1"/>
  <c r="H130" i="6" s="1"/>
  <c r="H131" i="6" s="1"/>
  <c r="H132" i="6" s="1"/>
  <c r="H133" i="6" s="1"/>
  <c r="H134" i="6" s="1"/>
  <c r="H135" i="6" s="1"/>
  <c r="H136" i="6" s="1"/>
  <c r="H137" i="6" s="1"/>
  <c r="H138" i="6" s="1"/>
  <c r="H139" i="6" s="1"/>
  <c r="H140" i="6" s="1"/>
  <c r="H141" i="6" s="1"/>
  <c r="H142" i="6" s="1"/>
  <c r="H143" i="6" s="1"/>
  <c r="H144" i="6" s="1"/>
  <c r="G135" i="6"/>
  <c r="G155" i="6"/>
  <c r="G191" i="6"/>
  <c r="G203" i="6"/>
  <c r="G211" i="6"/>
  <c r="H145" i="6"/>
  <c r="H146" i="6" s="1"/>
  <c r="H147" i="6" s="1"/>
  <c r="H148" i="6" s="1"/>
  <c r="H149" i="6" s="1"/>
  <c r="H150" i="6" s="1"/>
  <c r="H151" i="6" s="1"/>
  <c r="H152" i="6" s="1"/>
  <c r="H153" i="6" s="1"/>
  <c r="H154" i="6" s="1"/>
  <c r="H155" i="6" s="1"/>
  <c r="H156" i="6" s="1"/>
  <c r="H157" i="6" s="1"/>
  <c r="H158" i="6" s="1"/>
  <c r="H159" i="6" s="1"/>
  <c r="H160" i="6" s="1"/>
  <c r="H161" i="6" s="1"/>
  <c r="H162" i="6" s="1"/>
  <c r="H163" i="6" s="1"/>
  <c r="H164" i="6" s="1"/>
  <c r="H165" i="6" s="1"/>
  <c r="H166" i="6" s="1"/>
  <c r="H167" i="6" s="1"/>
  <c r="G171" i="6"/>
  <c r="G187" i="6"/>
  <c r="G60" i="6"/>
  <c r="G64" i="6"/>
  <c r="G68" i="6"/>
  <c r="G72" i="6"/>
  <c r="G76" i="6"/>
  <c r="G80" i="6"/>
  <c r="G84" i="6"/>
  <c r="G88" i="6"/>
  <c r="G92" i="6"/>
  <c r="G96" i="6"/>
  <c r="G100" i="6"/>
  <c r="G104" i="6"/>
  <c r="G108" i="6"/>
  <c r="G163" i="6"/>
  <c r="G175" i="6"/>
  <c r="G177" i="6"/>
  <c r="G183" i="6"/>
  <c r="H191" i="6"/>
  <c r="H192" i="6" s="1"/>
  <c r="H193" i="6" s="1"/>
  <c r="H194" i="6" s="1"/>
  <c r="H195" i="6" s="1"/>
  <c r="H196" i="6" s="1"/>
  <c r="H197" i="6" s="1"/>
  <c r="H198" i="6" s="1"/>
  <c r="H199" i="6" s="1"/>
  <c r="H200" i="6" s="1"/>
  <c r="H201" i="6" s="1"/>
  <c r="H202" i="6" s="1"/>
  <c r="H203" i="6" s="1"/>
  <c r="H204" i="6" s="1"/>
  <c r="H205" i="6" s="1"/>
  <c r="H206" i="6" s="1"/>
  <c r="H207" i="6" s="1"/>
  <c r="H208" i="6" s="1"/>
  <c r="H209" i="6" s="1"/>
  <c r="H210" i="6" s="1"/>
  <c r="H211" i="6" s="1"/>
  <c r="H212" i="6" s="1"/>
  <c r="H213" i="6" s="1"/>
  <c r="G111" i="6"/>
  <c r="G139" i="6"/>
  <c r="G151" i="6"/>
  <c r="G152" i="6"/>
  <c r="G157" i="6"/>
  <c r="G168" i="6"/>
  <c r="G179" i="6"/>
  <c r="G222" i="6"/>
  <c r="G150" i="6"/>
  <c r="G199" i="6"/>
  <c r="G207" i="6"/>
  <c r="G215" i="6"/>
  <c r="G131" i="6"/>
  <c r="G159" i="6"/>
  <c r="G160" i="6"/>
  <c r="G165" i="6"/>
  <c r="H168" i="6"/>
  <c r="H215" i="6"/>
  <c r="G140" i="6"/>
  <c r="G143" i="6"/>
  <c r="G147" i="6"/>
  <c r="G148" i="6"/>
  <c r="G153" i="6"/>
  <c r="G158" i="6"/>
  <c r="H169" i="6"/>
  <c r="H170" i="6" s="1"/>
  <c r="H171" i="6" s="1"/>
  <c r="H172" i="6" s="1"/>
  <c r="H173" i="6" s="1"/>
  <c r="H174" i="6" s="1"/>
  <c r="H175" i="6" s="1"/>
  <c r="H176" i="6" s="1"/>
  <c r="H177" i="6" s="1"/>
  <c r="H178" i="6" s="1"/>
  <c r="H179" i="6" s="1"/>
  <c r="H180" i="6" s="1"/>
  <c r="H181" i="6" s="1"/>
  <c r="H182" i="6" s="1"/>
  <c r="H183" i="6" s="1"/>
  <c r="H184" i="6" s="1"/>
  <c r="H185" i="6" s="1"/>
  <c r="H186" i="6" s="1"/>
  <c r="H187" i="6" s="1"/>
  <c r="H188" i="6" s="1"/>
  <c r="H189" i="6" s="1"/>
  <c r="H190" i="6" s="1"/>
  <c r="G217" i="6"/>
  <c r="G170" i="6"/>
  <c r="G174" i="6"/>
  <c r="G178" i="6"/>
  <c r="G182" i="6"/>
  <c r="G186" i="6"/>
  <c r="G190" i="6"/>
  <c r="G194" i="6"/>
  <c r="G198" i="6"/>
  <c r="G202" i="6"/>
  <c r="G206" i="6"/>
  <c r="G210" i="6"/>
  <c r="G214" i="6"/>
  <c r="G243" i="6"/>
  <c r="G271" i="6"/>
  <c r="G287" i="6"/>
  <c r="G303" i="6"/>
  <c r="H307" i="6"/>
  <c r="H308" i="6" s="1"/>
  <c r="H309" i="6" s="1"/>
  <c r="H310" i="6" s="1"/>
  <c r="H311" i="6" s="1"/>
  <c r="H312" i="6" s="1"/>
  <c r="H313" i="6" s="1"/>
  <c r="H314" i="6" s="1"/>
  <c r="H315" i="6" s="1"/>
  <c r="H316" i="6" s="1"/>
  <c r="H317" i="6" s="1"/>
  <c r="H318" i="6" s="1"/>
  <c r="H319" i="6" s="1"/>
  <c r="H320" i="6" s="1"/>
  <c r="H321" i="6" s="1"/>
  <c r="H322" i="6" s="1"/>
  <c r="H323" i="6" s="1"/>
  <c r="H324" i="6" s="1"/>
  <c r="H325" i="6" s="1"/>
  <c r="H326" i="6" s="1"/>
  <c r="H327" i="6" s="1"/>
  <c r="H328" i="6" s="1"/>
  <c r="G319" i="6"/>
  <c r="G231" i="6"/>
  <c r="H260" i="6"/>
  <c r="H261" i="6" s="1"/>
  <c r="H262" i="6" s="1"/>
  <c r="H263" i="6" s="1"/>
  <c r="H264" i="6" s="1"/>
  <c r="H265" i="6" s="1"/>
  <c r="H266" i="6" s="1"/>
  <c r="H267" i="6" s="1"/>
  <c r="H268" i="6" s="1"/>
  <c r="H269" i="6" s="1"/>
  <c r="H270" i="6" s="1"/>
  <c r="H271" i="6" s="1"/>
  <c r="H272" i="6" s="1"/>
  <c r="H273" i="6" s="1"/>
  <c r="H274" i="6" s="1"/>
  <c r="H275" i="6" s="1"/>
  <c r="H276" i="6" s="1"/>
  <c r="H277" i="6" s="1"/>
  <c r="H278" i="6" s="1"/>
  <c r="H279" i="6" s="1"/>
  <c r="H280" i="6" s="1"/>
  <c r="H281" i="6" s="1"/>
  <c r="H282" i="6" s="1"/>
  <c r="G181" i="6"/>
  <c r="G185" i="6"/>
  <c r="G189" i="6"/>
  <c r="G193" i="6"/>
  <c r="G197" i="6"/>
  <c r="G201" i="6"/>
  <c r="G205" i="6"/>
  <c r="G209" i="6"/>
  <c r="G213" i="6"/>
  <c r="H216" i="6"/>
  <c r="H217" i="6" s="1"/>
  <c r="H218" i="6" s="1"/>
  <c r="H219" i="6" s="1"/>
  <c r="H220" i="6" s="1"/>
  <c r="H221" i="6" s="1"/>
  <c r="H222" i="6" s="1"/>
  <c r="H223" i="6" s="1"/>
  <c r="H224" i="6" s="1"/>
  <c r="H225" i="6" s="1"/>
  <c r="H226" i="6" s="1"/>
  <c r="H227" i="6" s="1"/>
  <c r="H228" i="6" s="1"/>
  <c r="H229" i="6" s="1"/>
  <c r="H230" i="6" s="1"/>
  <c r="H231" i="6" s="1"/>
  <c r="H232" i="6" s="1"/>
  <c r="H233" i="6" s="1"/>
  <c r="H234" i="6" s="1"/>
  <c r="H235" i="6" s="1"/>
  <c r="H236" i="6" s="1"/>
  <c r="G251" i="6"/>
  <c r="G267" i="6"/>
  <c r="G283" i="6"/>
  <c r="G299" i="6"/>
  <c r="G315" i="6"/>
  <c r="G239" i="6"/>
  <c r="G261" i="6"/>
  <c r="G277" i="6"/>
  <c r="G293" i="6"/>
  <c r="G309" i="6"/>
  <c r="G325" i="6"/>
  <c r="G172" i="6"/>
  <c r="G176" i="6"/>
  <c r="G180" i="6"/>
  <c r="G184" i="6"/>
  <c r="G188" i="6"/>
  <c r="G192" i="6"/>
  <c r="G196" i="6"/>
  <c r="G200" i="6"/>
  <c r="G204" i="6"/>
  <c r="G208" i="6"/>
  <c r="G212" i="6"/>
  <c r="G216" i="6"/>
  <c r="G227" i="6"/>
  <c r="G228" i="6"/>
  <c r="G233" i="6"/>
  <c r="G253" i="6"/>
  <c r="G263" i="6"/>
  <c r="G279" i="6"/>
  <c r="H283" i="6"/>
  <c r="H284" i="6" s="1"/>
  <c r="H285" i="6" s="1"/>
  <c r="H286" i="6" s="1"/>
  <c r="H287" i="6" s="1"/>
  <c r="H288" i="6" s="1"/>
  <c r="H289" i="6" s="1"/>
  <c r="H290" i="6" s="1"/>
  <c r="H291" i="6" s="1"/>
  <c r="H292" i="6" s="1"/>
  <c r="H293" i="6" s="1"/>
  <c r="H294" i="6" s="1"/>
  <c r="H295" i="6" s="1"/>
  <c r="H296" i="6" s="1"/>
  <c r="H297" i="6" s="1"/>
  <c r="H298" i="6" s="1"/>
  <c r="H299" i="6" s="1"/>
  <c r="H300" i="6" s="1"/>
  <c r="H301" i="6" s="1"/>
  <c r="H302" i="6" s="1"/>
  <c r="H303" i="6" s="1"/>
  <c r="H304" i="6" s="1"/>
  <c r="H305" i="6" s="1"/>
  <c r="G295" i="6"/>
  <c r="G311" i="6"/>
  <c r="G327" i="6"/>
  <c r="G226" i="6"/>
  <c r="G247" i="6"/>
  <c r="G248" i="6"/>
  <c r="G255" i="6"/>
  <c r="G257" i="6"/>
  <c r="G273" i="6"/>
  <c r="G289" i="6"/>
  <c r="G305" i="6"/>
  <c r="G321" i="6"/>
  <c r="G220" i="6"/>
  <c r="G224" i="6"/>
  <c r="G235" i="6"/>
  <c r="G236" i="6"/>
  <c r="G241" i="6"/>
  <c r="G246" i="6"/>
  <c r="G252" i="6"/>
  <c r="G254" i="6"/>
  <c r="G259" i="6"/>
  <c r="G275" i="6"/>
  <c r="G291" i="6"/>
  <c r="G307" i="6"/>
  <c r="G323" i="6"/>
  <c r="G229" i="6"/>
  <c r="G234" i="6"/>
  <c r="H237" i="6"/>
  <c r="H238" i="6" s="1"/>
  <c r="H239" i="6" s="1"/>
  <c r="H240" i="6" s="1"/>
  <c r="H241" i="6" s="1"/>
  <c r="H242" i="6" s="1"/>
  <c r="H243" i="6" s="1"/>
  <c r="H244" i="6" s="1"/>
  <c r="H245" i="6" s="1"/>
  <c r="H246" i="6" s="1"/>
  <c r="H247" i="6" s="1"/>
  <c r="H248" i="6" s="1"/>
  <c r="H249" i="6" s="1"/>
  <c r="H250" i="6" s="1"/>
  <c r="H251" i="6" s="1"/>
  <c r="H252" i="6" s="1"/>
  <c r="H253" i="6" s="1"/>
  <c r="H254" i="6" s="1"/>
  <c r="H255" i="6" s="1"/>
  <c r="H256" i="6" s="1"/>
  <c r="H257" i="6" s="1"/>
  <c r="H258" i="6" s="1"/>
  <c r="H259" i="6" s="1"/>
  <c r="G269" i="6"/>
  <c r="G285" i="6"/>
  <c r="G301" i="6"/>
  <c r="G317" i="6"/>
  <c r="G258" i="6"/>
  <c r="G262" i="6"/>
  <c r="G266" i="6"/>
  <c r="G270" i="6"/>
  <c r="G274" i="6"/>
  <c r="G278" i="6"/>
  <c r="G282" i="6"/>
  <c r="G286" i="6"/>
  <c r="G290" i="6"/>
  <c r="G294" i="6"/>
  <c r="G298" i="6"/>
  <c r="G302" i="6"/>
  <c r="G306" i="6"/>
  <c r="G310" i="6"/>
  <c r="G314" i="6"/>
  <c r="G318" i="6"/>
  <c r="G322" i="6"/>
  <c r="G326" i="6"/>
  <c r="G256" i="6"/>
  <c r="G260" i="6"/>
  <c r="G264" i="6"/>
  <c r="G268" i="6"/>
  <c r="G272" i="6"/>
  <c r="G276" i="6"/>
  <c r="G280" i="6"/>
  <c r="G284" i="6"/>
  <c r="G288" i="6"/>
  <c r="G292" i="6"/>
  <c r="G296" i="6"/>
  <c r="G300" i="6"/>
  <c r="G304" i="6"/>
  <c r="G308" i="6"/>
  <c r="G312" i="6"/>
  <c r="G316" i="6"/>
  <c r="G320" i="6"/>
  <c r="G324" i="6"/>
  <c r="G328" i="6"/>
  <c r="H54" i="5"/>
  <c r="H55" i="5" s="1"/>
  <c r="H56" i="5" s="1"/>
  <c r="H57" i="5" s="1"/>
  <c r="H58" i="5" s="1"/>
  <c r="H59" i="5" s="1"/>
  <c r="H60" i="5" s="1"/>
  <c r="H61" i="5" s="1"/>
  <c r="H62" i="5" s="1"/>
  <c r="H63" i="5" s="1"/>
  <c r="H64" i="5" s="1"/>
  <c r="H65" i="5" s="1"/>
  <c r="H66" i="5" s="1"/>
  <c r="H67" i="5" s="1"/>
  <c r="H68" i="5" s="1"/>
  <c r="H69" i="5" s="1"/>
  <c r="H70" i="5" s="1"/>
  <c r="H71" i="5" s="1"/>
  <c r="H72" i="5" s="1"/>
  <c r="H73" i="5" s="1"/>
  <c r="H74" i="5" s="1"/>
  <c r="H75" i="5" s="1"/>
  <c r="G84" i="5"/>
  <c r="G70" i="5"/>
  <c r="H33" i="5"/>
  <c r="H34" i="5" s="1"/>
  <c r="H35" i="5" s="1"/>
  <c r="H36" i="5" s="1"/>
  <c r="G72" i="5"/>
  <c r="G23" i="5"/>
  <c r="G39" i="5"/>
  <c r="G55" i="5"/>
  <c r="G62" i="5"/>
  <c r="G35" i="5"/>
  <c r="G51" i="5"/>
  <c r="H9" i="5"/>
  <c r="H10" i="5" s="1"/>
  <c r="H11" i="5" s="1"/>
  <c r="F32" i="5"/>
  <c r="G15" i="5"/>
  <c r="G31" i="5"/>
  <c r="G47" i="5"/>
  <c r="G58" i="5"/>
  <c r="G64" i="5"/>
  <c r="G74" i="5"/>
  <c r="G82" i="5"/>
  <c r="G88" i="5"/>
  <c r="G97" i="5"/>
  <c r="H99" i="5"/>
  <c r="G113" i="5"/>
  <c r="G122" i="5"/>
  <c r="G136" i="5"/>
  <c r="G158" i="5"/>
  <c r="G186" i="5"/>
  <c r="G224" i="5"/>
  <c r="G10" i="5"/>
  <c r="G14" i="5"/>
  <c r="G18" i="5"/>
  <c r="G22" i="5"/>
  <c r="G26" i="5"/>
  <c r="G30" i="5"/>
  <c r="G34" i="5"/>
  <c r="G38" i="5"/>
  <c r="G42" i="5"/>
  <c r="G46" i="5"/>
  <c r="G50" i="5"/>
  <c r="G54" i="5"/>
  <c r="G61" i="5"/>
  <c r="G69" i="5"/>
  <c r="G71" i="5"/>
  <c r="G76" i="5"/>
  <c r="G90" i="5"/>
  <c r="G92" i="5"/>
  <c r="G101" i="5"/>
  <c r="G109" i="5"/>
  <c r="G118" i="5"/>
  <c r="G153" i="5"/>
  <c r="F7" i="5"/>
  <c r="G66" i="5"/>
  <c r="H76" i="5"/>
  <c r="H77" i="5" s="1"/>
  <c r="G81" i="5"/>
  <c r="G85" i="5"/>
  <c r="G94" i="5"/>
  <c r="G96" i="5"/>
  <c r="G105" i="5"/>
  <c r="G114" i="5"/>
  <c r="H122" i="5"/>
  <c r="H123" i="5" s="1"/>
  <c r="H124" i="5" s="1"/>
  <c r="H125" i="5" s="1"/>
  <c r="H126" i="5" s="1"/>
  <c r="G148" i="5"/>
  <c r="G174" i="5"/>
  <c r="G182" i="5"/>
  <c r="G202" i="5"/>
  <c r="G9" i="5"/>
  <c r="G13" i="5"/>
  <c r="G17" i="5"/>
  <c r="G21" i="5"/>
  <c r="G25" i="5"/>
  <c r="G29" i="5"/>
  <c r="G33" i="5"/>
  <c r="G37" i="5"/>
  <c r="G41" i="5"/>
  <c r="G45" i="5"/>
  <c r="G49" i="5"/>
  <c r="G53" i="5"/>
  <c r="G57" i="5"/>
  <c r="G60" i="5"/>
  <c r="G63" i="5"/>
  <c r="G68" i="5"/>
  <c r="G78" i="5"/>
  <c r="G98" i="5"/>
  <c r="G100" i="5"/>
  <c r="G110" i="5"/>
  <c r="G133" i="5"/>
  <c r="G144" i="5"/>
  <c r="G162" i="5"/>
  <c r="H168" i="5"/>
  <c r="G169" i="5"/>
  <c r="G232" i="5"/>
  <c r="G286" i="5"/>
  <c r="G73" i="5"/>
  <c r="G75" i="5"/>
  <c r="G80" i="5"/>
  <c r="G83" i="5"/>
  <c r="G102" i="5"/>
  <c r="G106" i="5"/>
  <c r="G129" i="5"/>
  <c r="G139" i="5"/>
  <c r="G198" i="5"/>
  <c r="H306" i="5"/>
  <c r="G227" i="5"/>
  <c r="G233" i="5"/>
  <c r="G230" i="5"/>
  <c r="G245" i="5"/>
  <c r="G243" i="5"/>
  <c r="G219" i="5"/>
  <c r="G247" i="5"/>
  <c r="G249" i="5"/>
  <c r="G236" i="5"/>
  <c r="G240" i="5"/>
  <c r="G238" i="5"/>
  <c r="G234" i="5"/>
  <c r="G223" i="5"/>
  <c r="G220" i="5"/>
  <c r="G217" i="5"/>
  <c r="H214" i="5"/>
  <c r="G244" i="5"/>
  <c r="G270" i="5"/>
  <c r="G226" i="5"/>
  <c r="G318" i="5"/>
  <c r="G242" i="5"/>
  <c r="G142" i="5"/>
  <c r="G137" i="5"/>
  <c r="G134" i="5"/>
  <c r="G229" i="5"/>
  <c r="G178" i="5"/>
  <c r="G154" i="5"/>
  <c r="G149" i="5"/>
  <c r="G140" i="5"/>
  <c r="G302" i="5"/>
  <c r="G166" i="5"/>
  <c r="G161" i="5"/>
  <c r="G156" i="5"/>
  <c r="G145" i="5"/>
  <c r="G135" i="5"/>
  <c r="H100" i="5"/>
  <c r="H101" i="5" s="1"/>
  <c r="H102" i="5" s="1"/>
  <c r="H103" i="5" s="1"/>
  <c r="H104" i="5" s="1"/>
  <c r="H105" i="5" s="1"/>
  <c r="H106" i="5" s="1"/>
  <c r="H107" i="5" s="1"/>
  <c r="H108" i="5" s="1"/>
  <c r="H109" i="5" s="1"/>
  <c r="H110" i="5" s="1"/>
  <c r="H111" i="5" s="1"/>
  <c r="H112" i="5" s="1"/>
  <c r="H113" i="5" s="1"/>
  <c r="H114" i="5" s="1"/>
  <c r="H115" i="5" s="1"/>
  <c r="H116" i="5" s="1"/>
  <c r="H117" i="5" s="1"/>
  <c r="G177" i="5"/>
  <c r="G138" i="5"/>
  <c r="G59" i="5"/>
  <c r="G125" i="5"/>
  <c r="G146" i="5"/>
  <c r="H145" i="5"/>
  <c r="H146" i="5" s="1"/>
  <c r="G164" i="5"/>
  <c r="G266" i="5"/>
  <c r="G65" i="5"/>
  <c r="G67" i="5"/>
  <c r="G86" i="5"/>
  <c r="G89" i="5"/>
  <c r="G121" i="5"/>
  <c r="G130" i="5"/>
  <c r="G214" i="5"/>
  <c r="G104" i="5"/>
  <c r="G108" i="5"/>
  <c r="G112" i="5"/>
  <c r="G116" i="5"/>
  <c r="G120" i="5"/>
  <c r="G124" i="5"/>
  <c r="G128" i="5"/>
  <c r="G132" i="5"/>
  <c r="G167" i="5"/>
  <c r="H169" i="5"/>
  <c r="H170" i="5" s="1"/>
  <c r="H171" i="5" s="1"/>
  <c r="H172" i="5" s="1"/>
  <c r="H173" i="5" s="1"/>
  <c r="H174" i="5" s="1"/>
  <c r="H175" i="5" s="1"/>
  <c r="H176" i="5" s="1"/>
  <c r="H177" i="5" s="1"/>
  <c r="H178" i="5" s="1"/>
  <c r="H179" i="5" s="1"/>
  <c r="H180" i="5" s="1"/>
  <c r="H181" i="5" s="1"/>
  <c r="H182" i="5" s="1"/>
  <c r="H183" i="5" s="1"/>
  <c r="H184" i="5" s="1"/>
  <c r="H185" i="5" s="1"/>
  <c r="H186" i="5" s="1"/>
  <c r="H187" i="5" s="1"/>
  <c r="H188" i="5" s="1"/>
  <c r="H189" i="5" s="1"/>
  <c r="H190" i="5" s="1"/>
  <c r="G183" i="5"/>
  <c r="G199" i="5"/>
  <c r="G215" i="5"/>
  <c r="G241" i="5"/>
  <c r="G155" i="5"/>
  <c r="G179" i="5"/>
  <c r="G235" i="5"/>
  <c r="G282" i="5"/>
  <c r="G87" i="5"/>
  <c r="G91" i="5"/>
  <c r="G95" i="5"/>
  <c r="G99" i="5"/>
  <c r="G103" i="5"/>
  <c r="G107" i="5"/>
  <c r="G111" i="5"/>
  <c r="G115" i="5"/>
  <c r="G119" i="5"/>
  <c r="G123" i="5"/>
  <c r="G127" i="5"/>
  <c r="G131" i="5"/>
  <c r="G143" i="5"/>
  <c r="H147" i="5"/>
  <c r="H148" i="5" s="1"/>
  <c r="H149" i="5" s="1"/>
  <c r="H150" i="5" s="1"/>
  <c r="H151" i="5" s="1"/>
  <c r="H152" i="5" s="1"/>
  <c r="H153" i="5" s="1"/>
  <c r="H154" i="5" s="1"/>
  <c r="H155" i="5" s="1"/>
  <c r="H156" i="5" s="1"/>
  <c r="H157" i="5" s="1"/>
  <c r="H158" i="5" s="1"/>
  <c r="H159" i="5" s="1"/>
  <c r="H160" i="5" s="1"/>
  <c r="H161" i="5" s="1"/>
  <c r="H162" i="5" s="1"/>
  <c r="H163" i="5" s="1"/>
  <c r="H164" i="5" s="1"/>
  <c r="H165" i="5" s="1"/>
  <c r="H166" i="5" s="1"/>
  <c r="H167" i="5" s="1"/>
  <c r="G195" i="5"/>
  <c r="G211" i="5"/>
  <c r="H215" i="5"/>
  <c r="H216" i="5" s="1"/>
  <c r="H217" i="5" s="1"/>
  <c r="H218" i="5" s="1"/>
  <c r="H219" i="5" s="1"/>
  <c r="H220" i="5" s="1"/>
  <c r="H221" i="5" s="1"/>
  <c r="H222" i="5" s="1"/>
  <c r="H223" i="5" s="1"/>
  <c r="H224" i="5" s="1"/>
  <c r="H225" i="5" s="1"/>
  <c r="H226" i="5" s="1"/>
  <c r="H227" i="5" s="1"/>
  <c r="H228" i="5" s="1"/>
  <c r="H229" i="5" s="1"/>
  <c r="H230" i="5" s="1"/>
  <c r="H231" i="5" s="1"/>
  <c r="H232" i="5" s="1"/>
  <c r="H233" i="5" s="1"/>
  <c r="H234" i="5" s="1"/>
  <c r="H235" i="5" s="1"/>
  <c r="H236" i="5" s="1"/>
  <c r="G221" i="5"/>
  <c r="G163" i="5"/>
  <c r="G171" i="5"/>
  <c r="G194" i="5"/>
  <c r="G210" i="5"/>
  <c r="G298" i="5"/>
  <c r="G151" i="5"/>
  <c r="G152" i="5"/>
  <c r="G157" i="5"/>
  <c r="G170" i="5"/>
  <c r="G191" i="5"/>
  <c r="G207" i="5"/>
  <c r="G250" i="5"/>
  <c r="G147" i="5"/>
  <c r="G150" i="5"/>
  <c r="G173" i="5"/>
  <c r="G190" i="5"/>
  <c r="G206" i="5"/>
  <c r="G218" i="5"/>
  <c r="G314" i="5"/>
  <c r="G159" i="5"/>
  <c r="G160" i="5"/>
  <c r="G165" i="5"/>
  <c r="G175" i="5"/>
  <c r="G187" i="5"/>
  <c r="H191" i="5"/>
  <c r="H192" i="5" s="1"/>
  <c r="H193" i="5" s="1"/>
  <c r="H194" i="5" s="1"/>
  <c r="H195" i="5" s="1"/>
  <c r="H196" i="5" s="1"/>
  <c r="H197" i="5" s="1"/>
  <c r="H198" i="5" s="1"/>
  <c r="H199" i="5" s="1"/>
  <c r="H200" i="5" s="1"/>
  <c r="H201" i="5" s="1"/>
  <c r="H202" i="5" s="1"/>
  <c r="H203" i="5" s="1"/>
  <c r="H204" i="5" s="1"/>
  <c r="H205" i="5" s="1"/>
  <c r="H206" i="5" s="1"/>
  <c r="H207" i="5" s="1"/>
  <c r="H208" i="5" s="1"/>
  <c r="H209" i="5" s="1"/>
  <c r="H210" i="5" s="1"/>
  <c r="H211" i="5" s="1"/>
  <c r="H212" i="5" s="1"/>
  <c r="H213" i="5" s="1"/>
  <c r="G203" i="5"/>
  <c r="G228" i="5"/>
  <c r="G239" i="5"/>
  <c r="H260" i="5"/>
  <c r="H261" i="5" s="1"/>
  <c r="H262" i="5" s="1"/>
  <c r="H263" i="5" s="1"/>
  <c r="H264" i="5" s="1"/>
  <c r="H265" i="5" s="1"/>
  <c r="H266" i="5" s="1"/>
  <c r="H267" i="5" s="1"/>
  <c r="H268" i="5" s="1"/>
  <c r="H269" i="5" s="1"/>
  <c r="H270" i="5" s="1"/>
  <c r="H271" i="5" s="1"/>
  <c r="H272" i="5" s="1"/>
  <c r="H273" i="5" s="1"/>
  <c r="H274" i="5" s="1"/>
  <c r="H275" i="5" s="1"/>
  <c r="H276" i="5" s="1"/>
  <c r="H277" i="5" s="1"/>
  <c r="H278" i="5" s="1"/>
  <c r="H279" i="5" s="1"/>
  <c r="H280" i="5" s="1"/>
  <c r="H281" i="5" s="1"/>
  <c r="H282" i="5" s="1"/>
  <c r="G267" i="5"/>
  <c r="G283" i="5"/>
  <c r="G299" i="5"/>
  <c r="G315" i="5"/>
  <c r="G181" i="5"/>
  <c r="G185" i="5"/>
  <c r="G189" i="5"/>
  <c r="G193" i="5"/>
  <c r="G197" i="5"/>
  <c r="G201" i="5"/>
  <c r="G205" i="5"/>
  <c r="G209" i="5"/>
  <c r="G213" i="5"/>
  <c r="G222" i="5"/>
  <c r="G225" i="5"/>
  <c r="G231" i="5"/>
  <c r="G251" i="5"/>
  <c r="G263" i="5"/>
  <c r="G279" i="5"/>
  <c r="H283" i="5"/>
  <c r="H284" i="5" s="1"/>
  <c r="H285" i="5" s="1"/>
  <c r="H286" i="5" s="1"/>
  <c r="H287" i="5" s="1"/>
  <c r="H288" i="5" s="1"/>
  <c r="H289" i="5" s="1"/>
  <c r="H290" i="5" s="1"/>
  <c r="H291" i="5" s="1"/>
  <c r="H292" i="5" s="1"/>
  <c r="H293" i="5" s="1"/>
  <c r="H294" i="5" s="1"/>
  <c r="H295" i="5" s="1"/>
  <c r="H296" i="5" s="1"/>
  <c r="H297" i="5" s="1"/>
  <c r="H298" i="5" s="1"/>
  <c r="H299" i="5" s="1"/>
  <c r="H300" i="5" s="1"/>
  <c r="H301" i="5" s="1"/>
  <c r="H302" i="5" s="1"/>
  <c r="H303" i="5" s="1"/>
  <c r="H304" i="5" s="1"/>
  <c r="H305" i="5" s="1"/>
  <c r="G295" i="5"/>
  <c r="G311" i="5"/>
  <c r="G327" i="5"/>
  <c r="G168" i="5"/>
  <c r="G172" i="5"/>
  <c r="G176" i="5"/>
  <c r="G180" i="5"/>
  <c r="G184" i="5"/>
  <c r="G188" i="5"/>
  <c r="G192" i="5"/>
  <c r="G196" i="5"/>
  <c r="G200" i="5"/>
  <c r="G204" i="5"/>
  <c r="G208" i="5"/>
  <c r="G212" i="5"/>
  <c r="G216" i="5"/>
  <c r="H237" i="5"/>
  <c r="H238" i="5" s="1"/>
  <c r="H239" i="5" s="1"/>
  <c r="H240" i="5" s="1"/>
  <c r="H241" i="5" s="1"/>
  <c r="H242" i="5" s="1"/>
  <c r="H243" i="5" s="1"/>
  <c r="H244" i="5" s="1"/>
  <c r="H245" i="5" s="1"/>
  <c r="H246" i="5" s="1"/>
  <c r="H247" i="5" s="1"/>
  <c r="H248" i="5" s="1"/>
  <c r="H249" i="5" s="1"/>
  <c r="H250" i="5" s="1"/>
  <c r="H251" i="5" s="1"/>
  <c r="H252" i="5" s="1"/>
  <c r="H253" i="5" s="1"/>
  <c r="H254" i="5" s="1"/>
  <c r="H255" i="5" s="1"/>
  <c r="H256" i="5" s="1"/>
  <c r="H257" i="5" s="1"/>
  <c r="H258" i="5" s="1"/>
  <c r="H259" i="5" s="1"/>
  <c r="G262" i="5"/>
  <c r="G278" i="5"/>
  <c r="G294" i="5"/>
  <c r="G310" i="5"/>
  <c r="G326" i="5"/>
  <c r="G253" i="5"/>
  <c r="G259" i="5"/>
  <c r="G275" i="5"/>
  <c r="G291" i="5"/>
  <c r="G307" i="5"/>
  <c r="G323" i="5"/>
  <c r="G237" i="5"/>
  <c r="G255" i="5"/>
  <c r="G258" i="5"/>
  <c r="G274" i="5"/>
  <c r="G290" i="5"/>
  <c r="G306" i="5"/>
  <c r="G322" i="5"/>
  <c r="G246" i="5"/>
  <c r="G254" i="5"/>
  <c r="G271" i="5"/>
  <c r="G287" i="5"/>
  <c r="G303" i="5"/>
  <c r="H307" i="5"/>
  <c r="H308" i="5" s="1"/>
  <c r="H309" i="5" s="1"/>
  <c r="H310" i="5" s="1"/>
  <c r="H311" i="5" s="1"/>
  <c r="H312" i="5" s="1"/>
  <c r="H313" i="5" s="1"/>
  <c r="H314" i="5" s="1"/>
  <c r="H315" i="5" s="1"/>
  <c r="H316" i="5" s="1"/>
  <c r="H317" i="5" s="1"/>
  <c r="H318" i="5" s="1"/>
  <c r="H319" i="5" s="1"/>
  <c r="H320" i="5" s="1"/>
  <c r="H321" i="5" s="1"/>
  <c r="H322" i="5" s="1"/>
  <c r="H323" i="5" s="1"/>
  <c r="H324" i="5" s="1"/>
  <c r="H325" i="5" s="1"/>
  <c r="H326" i="5" s="1"/>
  <c r="H327" i="5" s="1"/>
  <c r="H328" i="5" s="1"/>
  <c r="G319" i="5"/>
  <c r="G257" i="5"/>
  <c r="G261" i="5"/>
  <c r="G265" i="5"/>
  <c r="G269" i="5"/>
  <c r="G273" i="5"/>
  <c r="G277" i="5"/>
  <c r="G281" i="5"/>
  <c r="G285" i="5"/>
  <c r="G289" i="5"/>
  <c r="G293" i="5"/>
  <c r="G297" i="5"/>
  <c r="G301" i="5"/>
  <c r="G305" i="5"/>
  <c r="G309" i="5"/>
  <c r="G313" i="5"/>
  <c r="G317" i="5"/>
  <c r="G321" i="5"/>
  <c r="G325" i="5"/>
  <c r="G248" i="5"/>
  <c r="G252" i="5"/>
  <c r="G256" i="5"/>
  <c r="G260" i="5"/>
  <c r="G264" i="5"/>
  <c r="G268" i="5"/>
  <c r="G272" i="5"/>
  <c r="G276" i="5"/>
  <c r="G280" i="5"/>
  <c r="G284" i="5"/>
  <c r="G288" i="5"/>
  <c r="G292" i="5"/>
  <c r="G296" i="5"/>
  <c r="G300" i="5"/>
  <c r="G304" i="5"/>
  <c r="G308" i="5"/>
  <c r="G312" i="5"/>
  <c r="G316" i="5"/>
  <c r="G320" i="5"/>
  <c r="G324" i="5"/>
  <c r="G328" i="5"/>
  <c r="H31" i="4"/>
  <c r="H306" i="4"/>
  <c r="G227" i="4"/>
  <c r="G224" i="4"/>
  <c r="G221" i="4"/>
  <c r="G218" i="4"/>
  <c r="G230" i="4"/>
  <c r="G254" i="4"/>
  <c r="G234" i="4"/>
  <c r="G274" i="4"/>
  <c r="G265" i="4"/>
  <c r="G242" i="4"/>
  <c r="G228" i="4"/>
  <c r="G225" i="4"/>
  <c r="G222" i="4"/>
  <c r="G262" i="4"/>
  <c r="G253" i="4"/>
  <c r="G318" i="4"/>
  <c r="G302" i="4"/>
  <c r="G286" i="4"/>
  <c r="G282" i="4"/>
  <c r="G273" i="4"/>
  <c r="G250" i="4"/>
  <c r="G241" i="4"/>
  <c r="G233" i="4"/>
  <c r="G220" i="4"/>
  <c r="G156" i="4"/>
  <c r="G149" i="4"/>
  <c r="H214" i="4"/>
  <c r="G223" i="4"/>
  <c r="G189" i="4"/>
  <c r="G169" i="4"/>
  <c r="G152" i="4"/>
  <c r="G185" i="4"/>
  <c r="G161" i="4"/>
  <c r="G157" i="4"/>
  <c r="G155" i="4"/>
  <c r="H145" i="4"/>
  <c r="G217" i="4"/>
  <c r="G181" i="4"/>
  <c r="G12" i="4"/>
  <c r="G16" i="4"/>
  <c r="G20" i="4"/>
  <c r="G24" i="4"/>
  <c r="G28" i="4"/>
  <c r="G32" i="4"/>
  <c r="G36" i="4"/>
  <c r="G40" i="4"/>
  <c r="G44" i="4"/>
  <c r="G48" i="4"/>
  <c r="G57" i="4"/>
  <c r="G60" i="4"/>
  <c r="G77" i="4"/>
  <c r="G99" i="4"/>
  <c r="G114" i="4"/>
  <c r="G122" i="4"/>
  <c r="I122" i="4" s="1"/>
  <c r="G130" i="4"/>
  <c r="G138" i="4"/>
  <c r="H8" i="4"/>
  <c r="H9" i="4" s="1"/>
  <c r="H32" i="4"/>
  <c r="H33" i="4" s="1"/>
  <c r="G51" i="4"/>
  <c r="G54" i="4"/>
  <c r="G65" i="4"/>
  <c r="G86" i="4"/>
  <c r="I86" i="4" s="1"/>
  <c r="G87" i="4"/>
  <c r="G95" i="4"/>
  <c r="H122" i="4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6" i="4"/>
  <c r="G11" i="4"/>
  <c r="G15" i="4"/>
  <c r="G19" i="4"/>
  <c r="G23" i="4"/>
  <c r="G27" i="4"/>
  <c r="G31" i="4"/>
  <c r="I31" i="4" s="1"/>
  <c r="G35" i="4"/>
  <c r="G39" i="4"/>
  <c r="G43" i="4"/>
  <c r="G47" i="4"/>
  <c r="G67" i="4"/>
  <c r="G73" i="4"/>
  <c r="G75" i="4"/>
  <c r="G80" i="4"/>
  <c r="G85" i="4"/>
  <c r="G94" i="4"/>
  <c r="G53" i="4"/>
  <c r="I53" i="4" s="1"/>
  <c r="G56" i="4"/>
  <c r="G62" i="4"/>
  <c r="G71" i="4"/>
  <c r="H76" i="4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G93" i="4"/>
  <c r="H99" i="4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G10" i="4"/>
  <c r="G14" i="4"/>
  <c r="G18" i="4"/>
  <c r="G22" i="4"/>
  <c r="G26" i="4"/>
  <c r="G30" i="4"/>
  <c r="I30" i="4" s="1"/>
  <c r="G34" i="4"/>
  <c r="G38" i="4"/>
  <c r="G42" i="4"/>
  <c r="G46" i="4"/>
  <c r="G50" i="4"/>
  <c r="G82" i="4"/>
  <c r="I82" i="4" s="1"/>
  <c r="G83" i="4"/>
  <c r="G88" i="4"/>
  <c r="I88" i="4" s="1"/>
  <c r="G110" i="4"/>
  <c r="G118" i="4"/>
  <c r="I118" i="4" s="1"/>
  <c r="G126" i="4"/>
  <c r="G134" i="4"/>
  <c r="G142" i="4"/>
  <c r="G61" i="4"/>
  <c r="G64" i="4"/>
  <c r="G76" i="4"/>
  <c r="I76" i="4" s="1"/>
  <c r="G81" i="4"/>
  <c r="I81" i="4" s="1"/>
  <c r="G98" i="4"/>
  <c r="I98" i="4" s="1"/>
  <c r="G151" i="4"/>
  <c r="G52" i="4"/>
  <c r="G55" i="4"/>
  <c r="G58" i="4"/>
  <c r="I58" i="4" s="1"/>
  <c r="G90" i="4"/>
  <c r="G91" i="4"/>
  <c r="I91" i="4" s="1"/>
  <c r="G97" i="4"/>
  <c r="G102" i="4"/>
  <c r="I102" i="4" s="1"/>
  <c r="G106" i="4"/>
  <c r="H54" i="4"/>
  <c r="H55" i="4" s="1"/>
  <c r="H56" i="4" s="1"/>
  <c r="H57" i="4" s="1"/>
  <c r="H58" i="4" s="1"/>
  <c r="H59" i="4" s="1"/>
  <c r="G72" i="4"/>
  <c r="G78" i="4"/>
  <c r="I78" i="4" s="1"/>
  <c r="G79" i="4"/>
  <c r="G84" i="4"/>
  <c r="I84" i="4" s="1"/>
  <c r="G89" i="4"/>
  <c r="G101" i="4"/>
  <c r="I101" i="4" s="1"/>
  <c r="G153" i="4"/>
  <c r="G105" i="4"/>
  <c r="I105" i="4" s="1"/>
  <c r="G109" i="4"/>
  <c r="G113" i="4"/>
  <c r="I113" i="4" s="1"/>
  <c r="G117" i="4"/>
  <c r="G121" i="4"/>
  <c r="I121" i="4" s="1"/>
  <c r="G125" i="4"/>
  <c r="G129" i="4"/>
  <c r="G133" i="4"/>
  <c r="G137" i="4"/>
  <c r="G141" i="4"/>
  <c r="G145" i="4"/>
  <c r="I145" i="4" s="1"/>
  <c r="G164" i="4"/>
  <c r="G167" i="4"/>
  <c r="G170" i="4"/>
  <c r="G179" i="4"/>
  <c r="G190" i="4"/>
  <c r="G214" i="4"/>
  <c r="I214" i="4" s="1"/>
  <c r="G229" i="4"/>
  <c r="H147" i="4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G183" i="4"/>
  <c r="G194" i="4"/>
  <c r="I194" i="4" s="1"/>
  <c r="G210" i="4"/>
  <c r="G92" i="4"/>
  <c r="I92" i="4" s="1"/>
  <c r="G96" i="4"/>
  <c r="G100" i="4"/>
  <c r="I100" i="4" s="1"/>
  <c r="G104" i="4"/>
  <c r="G108" i="4"/>
  <c r="I108" i="4" s="1"/>
  <c r="G112" i="4"/>
  <c r="G116" i="4"/>
  <c r="I116" i="4" s="1"/>
  <c r="G120" i="4"/>
  <c r="G124" i="4"/>
  <c r="G128" i="4"/>
  <c r="G132" i="4"/>
  <c r="G136" i="4"/>
  <c r="G140" i="4"/>
  <c r="G144" i="4"/>
  <c r="G150" i="4"/>
  <c r="G187" i="4"/>
  <c r="G198" i="4"/>
  <c r="I198" i="4" s="1"/>
  <c r="G201" i="4"/>
  <c r="G206" i="4"/>
  <c r="G215" i="4"/>
  <c r="G147" i="4"/>
  <c r="I147" i="4" s="1"/>
  <c r="G191" i="4"/>
  <c r="G193" i="4"/>
  <c r="I193" i="4" s="1"/>
  <c r="G202" i="4"/>
  <c r="G211" i="4"/>
  <c r="G103" i="4"/>
  <c r="I103" i="4" s="1"/>
  <c r="G107" i="4"/>
  <c r="I107" i="4" s="1"/>
  <c r="G111" i="4"/>
  <c r="G115" i="4"/>
  <c r="I115" i="4" s="1"/>
  <c r="G119" i="4"/>
  <c r="G123" i="4"/>
  <c r="G127" i="4"/>
  <c r="G131" i="4"/>
  <c r="G135" i="4"/>
  <c r="G139" i="4"/>
  <c r="G143" i="4"/>
  <c r="G163" i="4"/>
  <c r="G166" i="4"/>
  <c r="G171" i="4"/>
  <c r="G174" i="4"/>
  <c r="G195" i="4"/>
  <c r="I195" i="4" s="1"/>
  <c r="G197" i="4"/>
  <c r="G207" i="4"/>
  <c r="H215" i="4"/>
  <c r="G226" i="4"/>
  <c r="I226" i="4" s="1"/>
  <c r="G232" i="4"/>
  <c r="G154" i="4"/>
  <c r="G159" i="4"/>
  <c r="G178" i="4"/>
  <c r="G199" i="4"/>
  <c r="G203" i="4"/>
  <c r="G146" i="4"/>
  <c r="I146" i="4" s="1"/>
  <c r="G160" i="4"/>
  <c r="I160" i="4" s="1"/>
  <c r="G165" i="4"/>
  <c r="H168" i="4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G173" i="4"/>
  <c r="G182" i="4"/>
  <c r="H191" i="4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6" i="4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G148" i="4"/>
  <c r="G158" i="4"/>
  <c r="I158" i="4" s="1"/>
  <c r="G162" i="4"/>
  <c r="G175" i="4"/>
  <c r="G177" i="4"/>
  <c r="G186" i="4"/>
  <c r="G263" i="4"/>
  <c r="G205" i="4"/>
  <c r="I205" i="4" s="1"/>
  <c r="G209" i="4"/>
  <c r="G213" i="4"/>
  <c r="I213" i="4" s="1"/>
  <c r="G243" i="4"/>
  <c r="G275" i="4"/>
  <c r="G299" i="4"/>
  <c r="G315" i="4"/>
  <c r="G235" i="4"/>
  <c r="I235" i="4" s="1"/>
  <c r="G255" i="4"/>
  <c r="G298" i="4"/>
  <c r="G314" i="4"/>
  <c r="G168" i="4"/>
  <c r="G172" i="4"/>
  <c r="I172" i="4" s="1"/>
  <c r="G176" i="4"/>
  <c r="G180" i="4"/>
  <c r="G184" i="4"/>
  <c r="G188" i="4"/>
  <c r="G192" i="4"/>
  <c r="G196" i="4"/>
  <c r="I196" i="4" s="1"/>
  <c r="G200" i="4"/>
  <c r="G204" i="4"/>
  <c r="I204" i="4" s="1"/>
  <c r="G208" i="4"/>
  <c r="G212" i="4"/>
  <c r="I212" i="4" s="1"/>
  <c r="G216" i="4"/>
  <c r="I216" i="4" s="1"/>
  <c r="G219" i="4"/>
  <c r="I219" i="4" s="1"/>
  <c r="G231" i="4"/>
  <c r="H237" i="4"/>
  <c r="H238" i="4" s="1"/>
  <c r="H239" i="4" s="1"/>
  <c r="H240" i="4" s="1"/>
  <c r="H241" i="4" s="1"/>
  <c r="H242" i="4" s="1"/>
  <c r="H243" i="4" s="1"/>
  <c r="H244" i="4" s="1"/>
  <c r="H245" i="4" s="1"/>
  <c r="H246" i="4" s="1"/>
  <c r="H247" i="4" s="1"/>
  <c r="H248" i="4" s="1"/>
  <c r="H249" i="4" s="1"/>
  <c r="H250" i="4" s="1"/>
  <c r="H251" i="4" s="1"/>
  <c r="H252" i="4" s="1"/>
  <c r="H253" i="4" s="1"/>
  <c r="H254" i="4" s="1"/>
  <c r="H255" i="4" s="1"/>
  <c r="H256" i="4" s="1"/>
  <c r="H257" i="4" s="1"/>
  <c r="H258" i="4" s="1"/>
  <c r="H259" i="4" s="1"/>
  <c r="G245" i="4"/>
  <c r="G267" i="4"/>
  <c r="G277" i="4"/>
  <c r="H283" i="4"/>
  <c r="H284" i="4" s="1"/>
  <c r="H285" i="4" s="1"/>
  <c r="H286" i="4" s="1"/>
  <c r="H287" i="4" s="1"/>
  <c r="H288" i="4" s="1"/>
  <c r="H289" i="4" s="1"/>
  <c r="H290" i="4" s="1"/>
  <c r="H291" i="4" s="1"/>
  <c r="H292" i="4" s="1"/>
  <c r="H293" i="4" s="1"/>
  <c r="H294" i="4" s="1"/>
  <c r="H295" i="4" s="1"/>
  <c r="H296" i="4" s="1"/>
  <c r="H297" i="4" s="1"/>
  <c r="H298" i="4" s="1"/>
  <c r="H299" i="4" s="1"/>
  <c r="H300" i="4" s="1"/>
  <c r="H301" i="4" s="1"/>
  <c r="H302" i="4" s="1"/>
  <c r="H303" i="4" s="1"/>
  <c r="H304" i="4" s="1"/>
  <c r="H305" i="4" s="1"/>
  <c r="G295" i="4"/>
  <c r="G311" i="4"/>
  <c r="G327" i="4"/>
  <c r="G247" i="4"/>
  <c r="G257" i="4"/>
  <c r="H260" i="4"/>
  <c r="H261" i="4" s="1"/>
  <c r="H262" i="4" s="1"/>
  <c r="H263" i="4" s="1"/>
  <c r="H264" i="4" s="1"/>
  <c r="H265" i="4" s="1"/>
  <c r="H266" i="4" s="1"/>
  <c r="H267" i="4" s="1"/>
  <c r="H268" i="4" s="1"/>
  <c r="H269" i="4" s="1"/>
  <c r="H270" i="4" s="1"/>
  <c r="H271" i="4" s="1"/>
  <c r="H272" i="4" s="1"/>
  <c r="H273" i="4" s="1"/>
  <c r="H274" i="4" s="1"/>
  <c r="H275" i="4" s="1"/>
  <c r="H276" i="4" s="1"/>
  <c r="H277" i="4" s="1"/>
  <c r="H278" i="4" s="1"/>
  <c r="H279" i="4" s="1"/>
  <c r="H280" i="4" s="1"/>
  <c r="H281" i="4" s="1"/>
  <c r="H282" i="4" s="1"/>
  <c r="G266" i="4"/>
  <c r="G279" i="4"/>
  <c r="G294" i="4"/>
  <c r="G310" i="4"/>
  <c r="G326" i="4"/>
  <c r="G237" i="4"/>
  <c r="I237" i="4" s="1"/>
  <c r="G246" i="4"/>
  <c r="G259" i="4"/>
  <c r="G269" i="4"/>
  <c r="G278" i="4"/>
  <c r="G285" i="4"/>
  <c r="I285" i="4" s="1"/>
  <c r="G291" i="4"/>
  <c r="G307" i="4"/>
  <c r="G323" i="4"/>
  <c r="G239" i="4"/>
  <c r="G249" i="4"/>
  <c r="G258" i="4"/>
  <c r="G271" i="4"/>
  <c r="G281" i="4"/>
  <c r="G290" i="4"/>
  <c r="I290" i="4" s="1"/>
  <c r="G306" i="4"/>
  <c r="I306" i="4" s="1"/>
  <c r="G322" i="4"/>
  <c r="G238" i="4"/>
  <c r="G251" i="4"/>
  <c r="G261" i="4"/>
  <c r="G270" i="4"/>
  <c r="G283" i="4"/>
  <c r="I283" i="4" s="1"/>
  <c r="G287" i="4"/>
  <c r="I287" i="4" s="1"/>
  <c r="G303" i="4"/>
  <c r="H307" i="4"/>
  <c r="H308" i="4" s="1"/>
  <c r="H309" i="4" s="1"/>
  <c r="H310" i="4" s="1"/>
  <c r="H311" i="4" s="1"/>
  <c r="H312" i="4" s="1"/>
  <c r="H313" i="4" s="1"/>
  <c r="H314" i="4" s="1"/>
  <c r="H315" i="4" s="1"/>
  <c r="H316" i="4" s="1"/>
  <c r="H317" i="4" s="1"/>
  <c r="H318" i="4" s="1"/>
  <c r="H319" i="4" s="1"/>
  <c r="H320" i="4" s="1"/>
  <c r="H321" i="4" s="1"/>
  <c r="H322" i="4" s="1"/>
  <c r="H323" i="4" s="1"/>
  <c r="H324" i="4" s="1"/>
  <c r="H325" i="4" s="1"/>
  <c r="H326" i="4" s="1"/>
  <c r="H327" i="4" s="1"/>
  <c r="H328" i="4" s="1"/>
  <c r="G319" i="4"/>
  <c r="G289" i="4"/>
  <c r="I289" i="4" s="1"/>
  <c r="G293" i="4"/>
  <c r="G297" i="4"/>
  <c r="G301" i="4"/>
  <c r="G305" i="4"/>
  <c r="G309" i="4"/>
  <c r="G313" i="4"/>
  <c r="G317" i="4"/>
  <c r="G321" i="4"/>
  <c r="G325" i="4"/>
  <c r="G236" i="4"/>
  <c r="I236" i="4" s="1"/>
  <c r="G240" i="4"/>
  <c r="G244" i="4"/>
  <c r="G248" i="4"/>
  <c r="G252" i="4"/>
  <c r="G256" i="4"/>
  <c r="G260" i="4"/>
  <c r="I260" i="4" s="1"/>
  <c r="G264" i="4"/>
  <c r="G268" i="4"/>
  <c r="G272" i="4"/>
  <c r="I272" i="4" s="1"/>
  <c r="G276" i="4"/>
  <c r="G280" i="4"/>
  <c r="G284" i="4"/>
  <c r="I284" i="4" s="1"/>
  <c r="G288" i="4"/>
  <c r="G292" i="4"/>
  <c r="I292" i="4" s="1"/>
  <c r="G296" i="4"/>
  <c r="G300" i="4"/>
  <c r="G304" i="4"/>
  <c r="G308" i="4"/>
  <c r="G312" i="4"/>
  <c r="G316" i="4"/>
  <c r="G320" i="4"/>
  <c r="G324" i="4"/>
  <c r="G328" i="4"/>
  <c r="F7" i="3"/>
  <c r="F8" i="3"/>
  <c r="F9" i="3"/>
  <c r="F10" i="3"/>
  <c r="F11" i="3"/>
  <c r="F12" i="3"/>
  <c r="G27" i="3"/>
  <c r="H30" i="3"/>
  <c r="G31" i="3"/>
  <c r="G39" i="3"/>
  <c r="G44" i="3"/>
  <c r="G48" i="3"/>
  <c r="H99" i="3"/>
  <c r="H100" i="3" s="1"/>
  <c r="H101" i="3" s="1"/>
  <c r="H102" i="3" s="1"/>
  <c r="H103" i="3" s="1"/>
  <c r="H104" i="3" s="1"/>
  <c r="H105" i="3" s="1"/>
  <c r="H106" i="3" s="1"/>
  <c r="H107" i="3" s="1"/>
  <c r="H108" i="3" s="1"/>
  <c r="H109" i="3" s="1"/>
  <c r="H110" i="3" s="1"/>
  <c r="H111" i="3" s="1"/>
  <c r="H112" i="3" s="1"/>
  <c r="H113" i="3" s="1"/>
  <c r="H114" i="3" s="1"/>
  <c r="H115" i="3" s="1"/>
  <c r="H116" i="3" s="1"/>
  <c r="H117" i="3" s="1"/>
  <c r="H118" i="3" s="1"/>
  <c r="H119" i="3" s="1"/>
  <c r="H120" i="3" s="1"/>
  <c r="H121" i="3" s="1"/>
  <c r="H13" i="3"/>
  <c r="I13" i="3" s="1"/>
  <c r="G30" i="3"/>
  <c r="I30" i="3" s="1"/>
  <c r="G41" i="3"/>
  <c r="H122" i="3"/>
  <c r="G33" i="3"/>
  <c r="G45" i="3"/>
  <c r="G49" i="3"/>
  <c r="H76" i="3"/>
  <c r="H77" i="3" s="1"/>
  <c r="H78" i="3" s="1"/>
  <c r="H79" i="3" s="1"/>
  <c r="H80" i="3" s="1"/>
  <c r="H81" i="3" s="1"/>
  <c r="H82" i="3" s="1"/>
  <c r="H83" i="3" s="1"/>
  <c r="H84" i="3" s="1"/>
  <c r="H85" i="3" s="1"/>
  <c r="H86" i="3" s="1"/>
  <c r="H87" i="3" s="1"/>
  <c r="H88" i="3" s="1"/>
  <c r="H89" i="3" s="1"/>
  <c r="H90" i="3" s="1"/>
  <c r="H91" i="3" s="1"/>
  <c r="H92" i="3" s="1"/>
  <c r="H93" i="3" s="1"/>
  <c r="H94" i="3" s="1"/>
  <c r="H95" i="3" s="1"/>
  <c r="H96" i="3" s="1"/>
  <c r="H97" i="3" s="1"/>
  <c r="H98" i="3" s="1"/>
  <c r="G247" i="3"/>
  <c r="G246" i="3"/>
  <c r="H145" i="3"/>
  <c r="H146" i="3" s="1"/>
  <c r="H147" i="3" s="1"/>
  <c r="H148" i="3" s="1"/>
  <c r="H149" i="3" s="1"/>
  <c r="H150" i="3" s="1"/>
  <c r="H151" i="3" s="1"/>
  <c r="H152" i="3" s="1"/>
  <c r="H153" i="3" s="1"/>
  <c r="H154" i="3" s="1"/>
  <c r="H155" i="3" s="1"/>
  <c r="H156" i="3" s="1"/>
  <c r="H157" i="3" s="1"/>
  <c r="H158" i="3" s="1"/>
  <c r="H159" i="3" s="1"/>
  <c r="H160" i="3" s="1"/>
  <c r="H161" i="3" s="1"/>
  <c r="H162" i="3" s="1"/>
  <c r="H163" i="3" s="1"/>
  <c r="H164" i="3" s="1"/>
  <c r="H165" i="3" s="1"/>
  <c r="H166" i="3" s="1"/>
  <c r="H167" i="3" s="1"/>
  <c r="G163" i="3"/>
  <c r="G162" i="3"/>
  <c r="G161" i="3"/>
  <c r="G160" i="3"/>
  <c r="I160" i="3" s="1"/>
  <c r="G159" i="3"/>
  <c r="G158" i="3"/>
  <c r="G157" i="3"/>
  <c r="G156" i="3"/>
  <c r="I156" i="3" s="1"/>
  <c r="G155" i="3"/>
  <c r="G154" i="3"/>
  <c r="G153" i="3"/>
  <c r="G152" i="3"/>
  <c r="I152" i="3" s="1"/>
  <c r="G151" i="3"/>
  <c r="G150" i="3"/>
  <c r="G149" i="3"/>
  <c r="G148" i="3"/>
  <c r="I148" i="3" s="1"/>
  <c r="G147" i="3"/>
  <c r="I147" i="3" s="1"/>
  <c r="G146" i="3"/>
  <c r="I146" i="3" s="1"/>
  <c r="G145" i="3"/>
  <c r="I145" i="3" s="1"/>
  <c r="G144" i="3"/>
  <c r="I144" i="3" s="1"/>
  <c r="G143" i="3"/>
  <c r="G142" i="3"/>
  <c r="G141" i="3"/>
  <c r="G249" i="3"/>
  <c r="G164" i="3"/>
  <c r="G134" i="3"/>
  <c r="G132" i="3"/>
  <c r="G130" i="3"/>
  <c r="I130" i="3" s="1"/>
  <c r="G128" i="3"/>
  <c r="G126" i="3"/>
  <c r="G124" i="3"/>
  <c r="G122" i="3"/>
  <c r="I122" i="3" s="1"/>
  <c r="G120" i="3"/>
  <c r="G115" i="3"/>
  <c r="G139" i="3"/>
  <c r="G118" i="3"/>
  <c r="G136" i="3"/>
  <c r="H123" i="3"/>
  <c r="H124" i="3" s="1"/>
  <c r="H125" i="3" s="1"/>
  <c r="H126" i="3" s="1"/>
  <c r="H127" i="3" s="1"/>
  <c r="H128" i="3" s="1"/>
  <c r="H129" i="3" s="1"/>
  <c r="H130" i="3" s="1"/>
  <c r="H131" i="3" s="1"/>
  <c r="H132" i="3" s="1"/>
  <c r="H133" i="3" s="1"/>
  <c r="H134" i="3" s="1"/>
  <c r="H135" i="3" s="1"/>
  <c r="H136" i="3" s="1"/>
  <c r="H137" i="3" s="1"/>
  <c r="H138" i="3" s="1"/>
  <c r="H139" i="3" s="1"/>
  <c r="H140" i="3" s="1"/>
  <c r="H141" i="3" s="1"/>
  <c r="H142" i="3" s="1"/>
  <c r="H143" i="3" s="1"/>
  <c r="H144" i="3" s="1"/>
  <c r="G116" i="3"/>
  <c r="G138" i="3"/>
  <c r="I138" i="3" s="1"/>
  <c r="G133" i="3"/>
  <c r="G131" i="3"/>
  <c r="G129" i="3"/>
  <c r="G127" i="3"/>
  <c r="I127" i="3" s="1"/>
  <c r="G125" i="3"/>
  <c r="I125" i="3" s="1"/>
  <c r="G123" i="3"/>
  <c r="I123" i="3" s="1"/>
  <c r="G121" i="3"/>
  <c r="G119" i="3"/>
  <c r="G113" i="3"/>
  <c r="G135" i="3"/>
  <c r="G109" i="3"/>
  <c r="G140" i="3"/>
  <c r="I140" i="3" s="1"/>
  <c r="G117" i="3"/>
  <c r="G114" i="3"/>
  <c r="G29" i="3"/>
  <c r="G38" i="3"/>
  <c r="G110" i="3"/>
  <c r="G35" i="3"/>
  <c r="G43" i="3"/>
  <c r="G46" i="3"/>
  <c r="G50" i="3"/>
  <c r="H53" i="3"/>
  <c r="H54" i="3" s="1"/>
  <c r="H55" i="3" s="1"/>
  <c r="H56" i="3" s="1"/>
  <c r="H57" i="3" s="1"/>
  <c r="H58" i="3" s="1"/>
  <c r="H59" i="3" s="1"/>
  <c r="H60" i="3" s="1"/>
  <c r="H61" i="3" s="1"/>
  <c r="H62" i="3" s="1"/>
  <c r="H63" i="3" s="1"/>
  <c r="H64" i="3" s="1"/>
  <c r="H65" i="3" s="1"/>
  <c r="H66" i="3" s="1"/>
  <c r="H67" i="3" s="1"/>
  <c r="H68" i="3" s="1"/>
  <c r="H69" i="3" s="1"/>
  <c r="H70" i="3" s="1"/>
  <c r="H71" i="3" s="1"/>
  <c r="H72" i="3" s="1"/>
  <c r="H73" i="3" s="1"/>
  <c r="H74" i="3" s="1"/>
  <c r="H75" i="3" s="1"/>
  <c r="G111" i="3"/>
  <c r="G28" i="3"/>
  <c r="H31" i="3"/>
  <c r="H32" i="3" s="1"/>
  <c r="H33" i="3" s="1"/>
  <c r="H34" i="3" s="1"/>
  <c r="I34" i="3" s="1"/>
  <c r="G32" i="3"/>
  <c r="G40" i="3"/>
  <c r="G42" i="3"/>
  <c r="G37" i="3"/>
  <c r="G47" i="3"/>
  <c r="G51" i="3"/>
  <c r="G112" i="3"/>
  <c r="G137" i="3"/>
  <c r="G108" i="3"/>
  <c r="G107" i="3"/>
  <c r="G165" i="3"/>
  <c r="I165" i="3" s="1"/>
  <c r="G52" i="3"/>
  <c r="G53" i="3"/>
  <c r="I53" i="3" s="1"/>
  <c r="G54" i="3"/>
  <c r="G55" i="3"/>
  <c r="I55" i="3" s="1"/>
  <c r="G56" i="3"/>
  <c r="G57" i="3"/>
  <c r="G58" i="3"/>
  <c r="G59" i="3"/>
  <c r="I59" i="3" s="1"/>
  <c r="G60" i="3"/>
  <c r="G61" i="3"/>
  <c r="I61" i="3" s="1"/>
  <c r="G62" i="3"/>
  <c r="G63" i="3"/>
  <c r="I63" i="3" s="1"/>
  <c r="G64" i="3"/>
  <c r="G65" i="3"/>
  <c r="G66" i="3"/>
  <c r="G67" i="3"/>
  <c r="I67" i="3" s="1"/>
  <c r="G68" i="3"/>
  <c r="G69" i="3"/>
  <c r="I69" i="3" s="1"/>
  <c r="G70" i="3"/>
  <c r="G71" i="3"/>
  <c r="G72" i="3"/>
  <c r="G73" i="3"/>
  <c r="G74" i="3"/>
  <c r="G75" i="3"/>
  <c r="I75" i="3" s="1"/>
  <c r="G76" i="3"/>
  <c r="G77" i="3"/>
  <c r="G78" i="3"/>
  <c r="G79" i="3"/>
  <c r="G80" i="3"/>
  <c r="G81" i="3"/>
  <c r="G82" i="3"/>
  <c r="G83" i="3"/>
  <c r="I83" i="3" s="1"/>
  <c r="G84" i="3"/>
  <c r="G85" i="3"/>
  <c r="G86" i="3"/>
  <c r="G87" i="3"/>
  <c r="G88" i="3"/>
  <c r="G89" i="3"/>
  <c r="G90" i="3"/>
  <c r="G91" i="3"/>
  <c r="I91" i="3" s="1"/>
  <c r="G92" i="3"/>
  <c r="G93" i="3"/>
  <c r="G94" i="3"/>
  <c r="G95" i="3"/>
  <c r="G96" i="3"/>
  <c r="G97" i="3"/>
  <c r="G98" i="3"/>
  <c r="G99" i="3"/>
  <c r="I99" i="3" s="1"/>
  <c r="G100" i="3"/>
  <c r="G101" i="3"/>
  <c r="G102" i="3"/>
  <c r="G103" i="3"/>
  <c r="G104" i="3"/>
  <c r="G105" i="3"/>
  <c r="G106" i="3"/>
  <c r="G185" i="3"/>
  <c r="G187" i="3"/>
  <c r="H191" i="3"/>
  <c r="H192" i="3" s="1"/>
  <c r="H193" i="3" s="1"/>
  <c r="H194" i="3" s="1"/>
  <c r="H195" i="3" s="1"/>
  <c r="H196" i="3" s="1"/>
  <c r="H197" i="3" s="1"/>
  <c r="H198" i="3" s="1"/>
  <c r="H199" i="3" s="1"/>
  <c r="H200" i="3" s="1"/>
  <c r="H201" i="3" s="1"/>
  <c r="H202" i="3" s="1"/>
  <c r="H203" i="3" s="1"/>
  <c r="H204" i="3" s="1"/>
  <c r="H205" i="3" s="1"/>
  <c r="H206" i="3" s="1"/>
  <c r="H207" i="3" s="1"/>
  <c r="H208" i="3" s="1"/>
  <c r="H209" i="3" s="1"/>
  <c r="H210" i="3" s="1"/>
  <c r="H211" i="3" s="1"/>
  <c r="H212" i="3" s="1"/>
  <c r="H213" i="3" s="1"/>
  <c r="G258" i="3"/>
  <c r="G266" i="3"/>
  <c r="G274" i="3"/>
  <c r="G282" i="3"/>
  <c r="G290" i="3"/>
  <c r="G298" i="3"/>
  <c r="I298" i="3" s="1"/>
  <c r="G306" i="3"/>
  <c r="G314" i="3"/>
  <c r="I314" i="3" s="1"/>
  <c r="G322" i="3"/>
  <c r="G168" i="3"/>
  <c r="G172" i="3"/>
  <c r="G176" i="3"/>
  <c r="G182" i="3"/>
  <c r="G179" i="3"/>
  <c r="G190" i="3"/>
  <c r="H237" i="3"/>
  <c r="H238" i="3" s="1"/>
  <c r="H239" i="3" s="1"/>
  <c r="H240" i="3" s="1"/>
  <c r="H241" i="3" s="1"/>
  <c r="H242" i="3" s="1"/>
  <c r="H243" i="3" s="1"/>
  <c r="H244" i="3" s="1"/>
  <c r="H245" i="3" s="1"/>
  <c r="H246" i="3" s="1"/>
  <c r="H247" i="3" s="1"/>
  <c r="H248" i="3" s="1"/>
  <c r="H249" i="3" s="1"/>
  <c r="H250" i="3" s="1"/>
  <c r="H251" i="3" s="1"/>
  <c r="H252" i="3" s="1"/>
  <c r="H253" i="3" s="1"/>
  <c r="H254" i="3" s="1"/>
  <c r="H255" i="3" s="1"/>
  <c r="H256" i="3" s="1"/>
  <c r="H257" i="3" s="1"/>
  <c r="H258" i="3" s="1"/>
  <c r="H259" i="3" s="1"/>
  <c r="G167" i="3"/>
  <c r="I167" i="3" s="1"/>
  <c r="G171" i="3"/>
  <c r="G175" i="3"/>
  <c r="G184" i="3"/>
  <c r="G181" i="3"/>
  <c r="G186" i="3"/>
  <c r="G188" i="3"/>
  <c r="H214" i="3"/>
  <c r="H215" i="3" s="1"/>
  <c r="H216" i="3" s="1"/>
  <c r="H217" i="3" s="1"/>
  <c r="H218" i="3" s="1"/>
  <c r="H219" i="3" s="1"/>
  <c r="H220" i="3" s="1"/>
  <c r="H221" i="3" s="1"/>
  <c r="H222" i="3" s="1"/>
  <c r="H223" i="3" s="1"/>
  <c r="H224" i="3" s="1"/>
  <c r="H225" i="3" s="1"/>
  <c r="H226" i="3" s="1"/>
  <c r="H227" i="3" s="1"/>
  <c r="H228" i="3" s="1"/>
  <c r="H229" i="3" s="1"/>
  <c r="H230" i="3" s="1"/>
  <c r="H231" i="3" s="1"/>
  <c r="H232" i="3" s="1"/>
  <c r="H233" i="3" s="1"/>
  <c r="H234" i="3" s="1"/>
  <c r="H235" i="3" s="1"/>
  <c r="H236" i="3" s="1"/>
  <c r="G166" i="3"/>
  <c r="I166" i="3" s="1"/>
  <c r="G170" i="3"/>
  <c r="G174" i="3"/>
  <c r="G178" i="3"/>
  <c r="G191" i="3"/>
  <c r="G183" i="3"/>
  <c r="H168" i="3"/>
  <c r="H169" i="3" s="1"/>
  <c r="H170" i="3" s="1"/>
  <c r="H171" i="3" s="1"/>
  <c r="H172" i="3" s="1"/>
  <c r="H173" i="3" s="1"/>
  <c r="H174" i="3" s="1"/>
  <c r="H175" i="3" s="1"/>
  <c r="H176" i="3" s="1"/>
  <c r="H177" i="3" s="1"/>
  <c r="H178" i="3" s="1"/>
  <c r="H179" i="3" s="1"/>
  <c r="H180" i="3" s="1"/>
  <c r="H181" i="3" s="1"/>
  <c r="H182" i="3" s="1"/>
  <c r="H183" i="3" s="1"/>
  <c r="H184" i="3" s="1"/>
  <c r="H185" i="3" s="1"/>
  <c r="H186" i="3" s="1"/>
  <c r="H187" i="3" s="1"/>
  <c r="H188" i="3" s="1"/>
  <c r="H189" i="3" s="1"/>
  <c r="H190" i="3" s="1"/>
  <c r="G169" i="3"/>
  <c r="G173" i="3"/>
  <c r="G177" i="3"/>
  <c r="G180" i="3"/>
  <c r="G189" i="3"/>
  <c r="G251" i="3"/>
  <c r="I251" i="3" s="1"/>
  <c r="G259" i="3"/>
  <c r="G267" i="3"/>
  <c r="G275" i="3"/>
  <c r="G283" i="3"/>
  <c r="G291" i="3"/>
  <c r="G299" i="3"/>
  <c r="H306" i="3"/>
  <c r="H307" i="3" s="1"/>
  <c r="H308" i="3" s="1"/>
  <c r="H309" i="3" s="1"/>
  <c r="H310" i="3" s="1"/>
  <c r="H311" i="3" s="1"/>
  <c r="H312" i="3" s="1"/>
  <c r="H313" i="3" s="1"/>
  <c r="H314" i="3" s="1"/>
  <c r="H315" i="3" s="1"/>
  <c r="H316" i="3" s="1"/>
  <c r="H317" i="3" s="1"/>
  <c r="H318" i="3" s="1"/>
  <c r="H319" i="3" s="1"/>
  <c r="H320" i="3" s="1"/>
  <c r="H321" i="3" s="1"/>
  <c r="H322" i="3" s="1"/>
  <c r="H323" i="3" s="1"/>
  <c r="H324" i="3" s="1"/>
  <c r="H325" i="3" s="1"/>
  <c r="H326" i="3" s="1"/>
  <c r="H327" i="3" s="1"/>
  <c r="H328" i="3" s="1"/>
  <c r="G307" i="3"/>
  <c r="I307" i="3" s="1"/>
  <c r="G315" i="3"/>
  <c r="G323" i="3"/>
  <c r="I323" i="3" s="1"/>
  <c r="G252" i="3"/>
  <c r="G260" i="3"/>
  <c r="G268" i="3"/>
  <c r="G276" i="3"/>
  <c r="H283" i="3"/>
  <c r="H284" i="3" s="1"/>
  <c r="H285" i="3" s="1"/>
  <c r="H286" i="3" s="1"/>
  <c r="H287" i="3" s="1"/>
  <c r="H288" i="3" s="1"/>
  <c r="H289" i="3" s="1"/>
  <c r="H290" i="3" s="1"/>
  <c r="H291" i="3" s="1"/>
  <c r="H292" i="3" s="1"/>
  <c r="H293" i="3" s="1"/>
  <c r="H294" i="3" s="1"/>
  <c r="H295" i="3" s="1"/>
  <c r="H296" i="3" s="1"/>
  <c r="H297" i="3" s="1"/>
  <c r="H298" i="3" s="1"/>
  <c r="H299" i="3" s="1"/>
  <c r="H300" i="3" s="1"/>
  <c r="H301" i="3" s="1"/>
  <c r="H302" i="3" s="1"/>
  <c r="H303" i="3" s="1"/>
  <c r="H304" i="3" s="1"/>
  <c r="H305" i="3" s="1"/>
  <c r="G284" i="3"/>
  <c r="I284" i="3" s="1"/>
  <c r="G292" i="3"/>
  <c r="G300" i="3"/>
  <c r="I300" i="3" s="1"/>
  <c r="G308" i="3"/>
  <c r="G316" i="3"/>
  <c r="I316" i="3" s="1"/>
  <c r="G324" i="3"/>
  <c r="G245" i="3"/>
  <c r="G253" i="3"/>
  <c r="H260" i="3"/>
  <c r="H261" i="3" s="1"/>
  <c r="H262" i="3" s="1"/>
  <c r="H263" i="3" s="1"/>
  <c r="H264" i="3" s="1"/>
  <c r="H265" i="3" s="1"/>
  <c r="H266" i="3" s="1"/>
  <c r="H267" i="3" s="1"/>
  <c r="H268" i="3" s="1"/>
  <c r="H269" i="3" s="1"/>
  <c r="H270" i="3" s="1"/>
  <c r="H271" i="3" s="1"/>
  <c r="H272" i="3" s="1"/>
  <c r="H273" i="3" s="1"/>
  <c r="H274" i="3" s="1"/>
  <c r="H275" i="3" s="1"/>
  <c r="H276" i="3" s="1"/>
  <c r="H277" i="3" s="1"/>
  <c r="H278" i="3" s="1"/>
  <c r="H279" i="3" s="1"/>
  <c r="H280" i="3" s="1"/>
  <c r="H281" i="3" s="1"/>
  <c r="H282" i="3" s="1"/>
  <c r="G261" i="3"/>
  <c r="G269" i="3"/>
  <c r="G277" i="3"/>
  <c r="G285" i="3"/>
  <c r="I285" i="3" s="1"/>
  <c r="G293" i="3"/>
  <c r="G301" i="3"/>
  <c r="G309" i="3"/>
  <c r="I309" i="3" s="1"/>
  <c r="G317" i="3"/>
  <c r="I317" i="3" s="1"/>
  <c r="G325" i="3"/>
  <c r="G254" i="3"/>
  <c r="I254" i="3" s="1"/>
  <c r="G262" i="3"/>
  <c r="G270" i="3"/>
  <c r="G278" i="3"/>
  <c r="G286" i="3"/>
  <c r="G294" i="3"/>
  <c r="G302" i="3"/>
  <c r="I302" i="3" s="1"/>
  <c r="G310" i="3"/>
  <c r="I310" i="3" s="1"/>
  <c r="G318" i="3"/>
  <c r="I318" i="3" s="1"/>
  <c r="G326" i="3"/>
  <c r="G192" i="3"/>
  <c r="I192" i="3" s="1"/>
  <c r="G193" i="3"/>
  <c r="G194" i="3"/>
  <c r="G195" i="3"/>
  <c r="G196" i="3"/>
  <c r="I196" i="3" s="1"/>
  <c r="G197" i="3"/>
  <c r="G198" i="3"/>
  <c r="I198" i="3" s="1"/>
  <c r="G199" i="3"/>
  <c r="G200" i="3"/>
  <c r="G201" i="3"/>
  <c r="G202" i="3"/>
  <c r="G203" i="3"/>
  <c r="G204" i="3"/>
  <c r="I204" i="3" s="1"/>
  <c r="G205" i="3"/>
  <c r="G206" i="3"/>
  <c r="I206" i="3" s="1"/>
  <c r="G207" i="3"/>
  <c r="G208" i="3"/>
  <c r="G209" i="3"/>
  <c r="G210" i="3"/>
  <c r="G211" i="3"/>
  <c r="G212" i="3"/>
  <c r="I212" i="3" s="1"/>
  <c r="G213" i="3"/>
  <c r="G214" i="3"/>
  <c r="I214" i="3" s="1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I238" i="3" s="1"/>
  <c r="G239" i="3"/>
  <c r="G240" i="3"/>
  <c r="I240" i="3" s="1"/>
  <c r="G241" i="3"/>
  <c r="G242" i="3"/>
  <c r="G243" i="3"/>
  <c r="G244" i="3"/>
  <c r="I244" i="3" s="1"/>
  <c r="G255" i="3"/>
  <c r="G263" i="3"/>
  <c r="I263" i="3" s="1"/>
  <c r="G271" i="3"/>
  <c r="G279" i="3"/>
  <c r="G287" i="3"/>
  <c r="G295" i="3"/>
  <c r="G303" i="3"/>
  <c r="G311" i="3"/>
  <c r="I311" i="3" s="1"/>
  <c r="G319" i="3"/>
  <c r="I319" i="3" s="1"/>
  <c r="G327" i="3"/>
  <c r="I327" i="3" s="1"/>
  <c r="G248" i="3"/>
  <c r="G256" i="3"/>
  <c r="G264" i="3"/>
  <c r="G272" i="3"/>
  <c r="G280" i="3"/>
  <c r="G288" i="3"/>
  <c r="I288" i="3" s="1"/>
  <c r="G296" i="3"/>
  <c r="G304" i="3"/>
  <c r="I304" i="3" s="1"/>
  <c r="G312" i="3"/>
  <c r="I312" i="3" s="1"/>
  <c r="G320" i="3"/>
  <c r="I320" i="3" s="1"/>
  <c r="G328" i="3"/>
  <c r="G250" i="3"/>
  <c r="G257" i="3"/>
  <c r="G265" i="3"/>
  <c r="I265" i="3" s="1"/>
  <c r="G273" i="3"/>
  <c r="G281" i="3"/>
  <c r="G289" i="3"/>
  <c r="G297" i="3"/>
  <c r="I297" i="3" s="1"/>
  <c r="G305" i="3"/>
  <c r="G313" i="3"/>
  <c r="I313" i="3" s="1"/>
  <c r="G321" i="3"/>
  <c r="I321" i="3" s="1"/>
  <c r="J7" i="9" l="1"/>
  <c r="F255" i="9"/>
  <c r="F235" i="9"/>
  <c r="I10" i="9"/>
  <c r="J10" i="9" s="1"/>
  <c r="F236" i="9"/>
  <c r="J7" i="12"/>
  <c r="J7" i="10"/>
  <c r="I216" i="8"/>
  <c r="J216" i="8" s="1"/>
  <c r="I260" i="8"/>
  <c r="J260" i="8" s="1"/>
  <c r="I224" i="8"/>
  <c r="J224" i="8" s="1"/>
  <c r="I229" i="8"/>
  <c r="J229" i="8" s="1"/>
  <c r="I237" i="8"/>
  <c r="J237" i="8" s="1"/>
  <c r="I218" i="8"/>
  <c r="J218" i="8" s="1"/>
  <c r="I9" i="7"/>
  <c r="J9" i="7" s="1"/>
  <c r="I258" i="9"/>
  <c r="J258" i="9" s="1"/>
  <c r="F258" i="9"/>
  <c r="H259" i="9"/>
  <c r="H260" i="9" s="1"/>
  <c r="H237" i="9"/>
  <c r="I8" i="9"/>
  <c r="J8" i="9" s="1"/>
  <c r="I9" i="9"/>
  <c r="J9" i="9" s="1"/>
  <c r="I8" i="12"/>
  <c r="J8" i="12" s="1"/>
  <c r="I10" i="12"/>
  <c r="J10" i="12" s="1"/>
  <c r="I9" i="12"/>
  <c r="J9" i="12" s="1"/>
  <c r="I286" i="11"/>
  <c r="I307" i="11"/>
  <c r="I13" i="11"/>
  <c r="I10" i="11"/>
  <c r="I15" i="11"/>
  <c r="I283" i="11"/>
  <c r="I306" i="11"/>
  <c r="H12" i="6"/>
  <c r="H13" i="6" s="1"/>
  <c r="H14" i="6" s="1"/>
  <c r="I11" i="6"/>
  <c r="F11" i="6"/>
  <c r="I35" i="6"/>
  <c r="H36" i="6"/>
  <c r="H37" i="6" s="1"/>
  <c r="H38" i="6" s="1"/>
  <c r="F35" i="6"/>
  <c r="I53" i="6"/>
  <c r="F10" i="6"/>
  <c r="F8" i="6"/>
  <c r="I8" i="6"/>
  <c r="I8" i="5"/>
  <c r="I314" i="4"/>
  <c r="I241" i="4"/>
  <c r="I312" i="4"/>
  <c r="I280" i="4"/>
  <c r="I248" i="4"/>
  <c r="I309" i="4"/>
  <c r="I303" i="4"/>
  <c r="I307" i="4"/>
  <c r="I326" i="4"/>
  <c r="I327" i="4"/>
  <c r="I231" i="4"/>
  <c r="I192" i="4"/>
  <c r="I298" i="4"/>
  <c r="I209" i="4"/>
  <c r="I148" i="4"/>
  <c r="I143" i="4"/>
  <c r="I111" i="4"/>
  <c r="I215" i="4"/>
  <c r="I136" i="4"/>
  <c r="I104" i="4"/>
  <c r="I229" i="4"/>
  <c r="I141" i="4"/>
  <c r="I109" i="4"/>
  <c r="I55" i="4"/>
  <c r="I142" i="4"/>
  <c r="I56" i="4"/>
  <c r="I114" i="4"/>
  <c r="I217" i="4"/>
  <c r="I189" i="4"/>
  <c r="I250" i="4"/>
  <c r="I222" i="4"/>
  <c r="I230" i="4"/>
  <c r="I33" i="4"/>
  <c r="I313" i="4"/>
  <c r="I308" i="4"/>
  <c r="I276" i="4"/>
  <c r="I244" i="4"/>
  <c r="I305" i="4"/>
  <c r="I291" i="4"/>
  <c r="I310" i="4"/>
  <c r="I311" i="4"/>
  <c r="I188" i="4"/>
  <c r="I255" i="4"/>
  <c r="I203" i="4"/>
  <c r="I207" i="4"/>
  <c r="I139" i="4"/>
  <c r="I206" i="4"/>
  <c r="I132" i="4"/>
  <c r="I137" i="4"/>
  <c r="I134" i="4"/>
  <c r="I54" i="4"/>
  <c r="I99" i="4"/>
  <c r="I32" i="4"/>
  <c r="I223" i="4"/>
  <c r="I273" i="4"/>
  <c r="I225" i="4"/>
  <c r="I218" i="4"/>
  <c r="I8" i="4"/>
  <c r="I322" i="4"/>
  <c r="I304" i="4"/>
  <c r="I240" i="4"/>
  <c r="I301" i="4"/>
  <c r="I281" i="4"/>
  <c r="I294" i="4"/>
  <c r="I295" i="4"/>
  <c r="I184" i="4"/>
  <c r="I263" i="4"/>
  <c r="I199" i="4"/>
  <c r="I197" i="4"/>
  <c r="I135" i="4"/>
  <c r="I201" i="4"/>
  <c r="I128" i="4"/>
  <c r="I96" i="4"/>
  <c r="I190" i="4"/>
  <c r="I133" i="4"/>
  <c r="I153" i="4"/>
  <c r="I106" i="4"/>
  <c r="I151" i="4"/>
  <c r="I126" i="4"/>
  <c r="I77" i="4"/>
  <c r="I155" i="4"/>
  <c r="I282" i="4"/>
  <c r="I228" i="4"/>
  <c r="I221" i="4"/>
  <c r="I316" i="4"/>
  <c r="I180" i="4"/>
  <c r="I315" i="4"/>
  <c r="I182" i="4"/>
  <c r="I178" i="4"/>
  <c r="I131" i="4"/>
  <c r="I211" i="4"/>
  <c r="I124" i="4"/>
  <c r="I179" i="4"/>
  <c r="I129" i="4"/>
  <c r="I94" i="4"/>
  <c r="I157" i="4"/>
  <c r="I149" i="4"/>
  <c r="I286" i="4"/>
  <c r="I242" i="4"/>
  <c r="I224" i="4"/>
  <c r="I59" i="4"/>
  <c r="I9" i="4"/>
  <c r="I252" i="4"/>
  <c r="I323" i="4"/>
  <c r="I300" i="4"/>
  <c r="I268" i="4"/>
  <c r="I297" i="4"/>
  <c r="I270" i="4"/>
  <c r="I271" i="4"/>
  <c r="I278" i="4"/>
  <c r="I279" i="4"/>
  <c r="I186" i="4"/>
  <c r="I328" i="4"/>
  <c r="I296" i="4"/>
  <c r="I264" i="4"/>
  <c r="I325" i="4"/>
  <c r="I293" i="4"/>
  <c r="I261" i="4"/>
  <c r="I258" i="4"/>
  <c r="I269" i="4"/>
  <c r="I266" i="4"/>
  <c r="I277" i="4"/>
  <c r="I208" i="4"/>
  <c r="I176" i="4"/>
  <c r="I299" i="4"/>
  <c r="I177" i="4"/>
  <c r="I173" i="4"/>
  <c r="I159" i="4"/>
  <c r="I174" i="4"/>
  <c r="I127" i="4"/>
  <c r="I202" i="4"/>
  <c r="I187" i="4"/>
  <c r="I120" i="4"/>
  <c r="I210" i="4"/>
  <c r="I170" i="4"/>
  <c r="I125" i="4"/>
  <c r="I89" i="4"/>
  <c r="I97" i="4"/>
  <c r="I110" i="4"/>
  <c r="I93" i="4"/>
  <c r="I85" i="4"/>
  <c r="I57" i="4"/>
  <c r="I161" i="4"/>
  <c r="I156" i="4"/>
  <c r="I302" i="4"/>
  <c r="I265" i="4"/>
  <c r="I227" i="4"/>
  <c r="I267" i="4"/>
  <c r="I275" i="4"/>
  <c r="I175" i="4"/>
  <c r="I154" i="4"/>
  <c r="I123" i="4"/>
  <c r="I167" i="4"/>
  <c r="I80" i="4"/>
  <c r="I95" i="4"/>
  <c r="I138" i="4"/>
  <c r="I185" i="4"/>
  <c r="I220" i="4"/>
  <c r="I318" i="4"/>
  <c r="I274" i="4"/>
  <c r="I324" i="4"/>
  <c r="I321" i="4"/>
  <c r="I251" i="4"/>
  <c r="I249" i="4"/>
  <c r="I259" i="4"/>
  <c r="I171" i="4"/>
  <c r="I150" i="4"/>
  <c r="I320" i="4"/>
  <c r="I288" i="4"/>
  <c r="I256" i="4"/>
  <c r="I317" i="4"/>
  <c r="I319" i="4"/>
  <c r="I238" i="4"/>
  <c r="I239" i="4"/>
  <c r="I246" i="4"/>
  <c r="I257" i="4"/>
  <c r="I245" i="4"/>
  <c r="I200" i="4"/>
  <c r="I168" i="4"/>
  <c r="I243" i="4"/>
  <c r="I162" i="4"/>
  <c r="I165" i="4"/>
  <c r="I232" i="4"/>
  <c r="I166" i="4"/>
  <c r="I119" i="4"/>
  <c r="I191" i="4"/>
  <c r="I144" i="4"/>
  <c r="I112" i="4"/>
  <c r="I183" i="4"/>
  <c r="I164" i="4"/>
  <c r="I117" i="4"/>
  <c r="I79" i="4"/>
  <c r="I90" i="4"/>
  <c r="I83" i="4"/>
  <c r="I87" i="4"/>
  <c r="I130" i="4"/>
  <c r="I152" i="4"/>
  <c r="I233" i="4"/>
  <c r="I253" i="4"/>
  <c r="I234" i="4"/>
  <c r="I247" i="4"/>
  <c r="I163" i="4"/>
  <c r="I140" i="4"/>
  <c r="I181" i="4"/>
  <c r="I169" i="4"/>
  <c r="I262" i="4"/>
  <c r="I254" i="4"/>
  <c r="I255" i="8"/>
  <c r="J255" i="8" s="1"/>
  <c r="I233" i="8"/>
  <c r="J233" i="8" s="1"/>
  <c r="I250" i="8"/>
  <c r="J250" i="8" s="1"/>
  <c r="I227" i="8"/>
  <c r="J227" i="8" s="1"/>
  <c r="I268" i="8"/>
  <c r="J268" i="8" s="1"/>
  <c r="I258" i="8"/>
  <c r="J258" i="8" s="1"/>
  <c r="I257" i="8"/>
  <c r="J257" i="8" s="1"/>
  <c r="I251" i="8"/>
  <c r="J251" i="8" s="1"/>
  <c r="I247" i="8"/>
  <c r="J247" i="8" s="1"/>
  <c r="I242" i="8"/>
  <c r="J242" i="8" s="1"/>
  <c r="I221" i="8"/>
  <c r="J221" i="8" s="1"/>
  <c r="I232" i="8"/>
  <c r="J232" i="8" s="1"/>
  <c r="I236" i="8"/>
  <c r="J236" i="8" s="1"/>
  <c r="I272" i="8"/>
  <c r="J272" i="8" s="1"/>
  <c r="I271" i="8"/>
  <c r="J271" i="8" s="1"/>
  <c r="I263" i="8"/>
  <c r="J263" i="8" s="1"/>
  <c r="I223" i="8"/>
  <c r="J223" i="8" s="1"/>
  <c r="I8" i="8"/>
  <c r="J8" i="8" s="1"/>
  <c r="I264" i="8"/>
  <c r="J264" i="8" s="1"/>
  <c r="I240" i="8"/>
  <c r="J240" i="8" s="1"/>
  <c r="I254" i="8"/>
  <c r="J254" i="8" s="1"/>
  <c r="I266" i="8"/>
  <c r="J266" i="8" s="1"/>
  <c r="I231" i="8"/>
  <c r="J231" i="8" s="1"/>
  <c r="I245" i="8"/>
  <c r="J245" i="8" s="1"/>
  <c r="I261" i="8"/>
  <c r="J261" i="8" s="1"/>
  <c r="I230" i="8"/>
  <c r="J230" i="8" s="1"/>
  <c r="I239" i="8"/>
  <c r="J239" i="8" s="1"/>
  <c r="I243" i="8"/>
  <c r="J243" i="8" s="1"/>
  <c r="F8" i="8"/>
  <c r="I11" i="8"/>
  <c r="J11" i="8" s="1"/>
  <c r="I9" i="8"/>
  <c r="J9" i="8" s="1"/>
  <c r="I10" i="8"/>
  <c r="J10" i="8" s="1"/>
  <c r="I270" i="8"/>
  <c r="J270" i="8" s="1"/>
  <c r="I256" i="8"/>
  <c r="J256" i="8" s="1"/>
  <c r="I246" i="8"/>
  <c r="J246" i="8" s="1"/>
  <c r="I252" i="8"/>
  <c r="J252" i="8" s="1"/>
  <c r="I249" i="8"/>
  <c r="J249" i="8" s="1"/>
  <c r="I228" i="8"/>
  <c r="J228" i="8" s="1"/>
  <c r="I248" i="8"/>
  <c r="J248" i="8" s="1"/>
  <c r="I234" i="8"/>
  <c r="J234" i="8" s="1"/>
  <c r="I269" i="8"/>
  <c r="J269" i="8" s="1"/>
  <c r="I238" i="8"/>
  <c r="J238" i="8" s="1"/>
  <c r="I217" i="8"/>
  <c r="J217" i="8" s="1"/>
  <c r="I235" i="8"/>
  <c r="J235" i="8" s="1"/>
  <c r="I253" i="8"/>
  <c r="J253" i="8" s="1"/>
  <c r="I241" i="8"/>
  <c r="J241" i="8" s="1"/>
  <c r="I259" i="8"/>
  <c r="J259" i="8" s="1"/>
  <c r="I219" i="8"/>
  <c r="J219" i="8" s="1"/>
  <c r="I225" i="8"/>
  <c r="J225" i="8" s="1"/>
  <c r="I265" i="8"/>
  <c r="J265" i="8" s="1"/>
  <c r="I222" i="8"/>
  <c r="J222" i="8" s="1"/>
  <c r="I267" i="8"/>
  <c r="J267" i="8" s="1"/>
  <c r="I226" i="8"/>
  <c r="J226" i="8" s="1"/>
  <c r="I244" i="8"/>
  <c r="J244" i="8" s="1"/>
  <c r="I262" i="8"/>
  <c r="J262" i="8" s="1"/>
  <c r="I220" i="8"/>
  <c r="J220" i="8" s="1"/>
  <c r="I183" i="3"/>
  <c r="I257" i="3"/>
  <c r="I303" i="3"/>
  <c r="I235" i="3"/>
  <c r="I219" i="3"/>
  <c r="I203" i="3"/>
  <c r="I294" i="3"/>
  <c r="I253" i="3"/>
  <c r="I305" i="3"/>
  <c r="I328" i="3"/>
  <c r="I264" i="3"/>
  <c r="I287" i="3"/>
  <c r="I241" i="3"/>
  <c r="I233" i="3"/>
  <c r="I225" i="3"/>
  <c r="I217" i="3"/>
  <c r="I209" i="3"/>
  <c r="I201" i="3"/>
  <c r="I193" i="3"/>
  <c r="I278" i="3"/>
  <c r="I293" i="3"/>
  <c r="I324" i="3"/>
  <c r="I268" i="3"/>
  <c r="I291" i="3"/>
  <c r="I177" i="3"/>
  <c r="I174" i="3"/>
  <c r="I175" i="3"/>
  <c r="I172" i="3"/>
  <c r="I274" i="3"/>
  <c r="I104" i="3"/>
  <c r="I96" i="3"/>
  <c r="I88" i="3"/>
  <c r="I80" i="3"/>
  <c r="I72" i="3"/>
  <c r="I64" i="3"/>
  <c r="I56" i="3"/>
  <c r="I137" i="3"/>
  <c r="I110" i="3"/>
  <c r="I113" i="3"/>
  <c r="I133" i="3"/>
  <c r="I120" i="3"/>
  <c r="I164" i="3"/>
  <c r="I155" i="3"/>
  <c r="I163" i="3"/>
  <c r="I33" i="3"/>
  <c r="I281" i="3"/>
  <c r="I230" i="3"/>
  <c r="I228" i="3"/>
  <c r="I185" i="3"/>
  <c r="I224" i="3"/>
  <c r="I208" i="3"/>
  <c r="I260" i="3"/>
  <c r="I283" i="3"/>
  <c r="I173" i="3"/>
  <c r="I170" i="3"/>
  <c r="I171" i="3"/>
  <c r="I168" i="3"/>
  <c r="I266" i="3"/>
  <c r="I103" i="3"/>
  <c r="I95" i="3"/>
  <c r="I87" i="3"/>
  <c r="I79" i="3"/>
  <c r="I71" i="3"/>
  <c r="I112" i="3"/>
  <c r="I119" i="3"/>
  <c r="I249" i="3"/>
  <c r="I31" i="3"/>
  <c r="I186" i="3"/>
  <c r="I256" i="3"/>
  <c r="I279" i="3"/>
  <c r="I232" i="3"/>
  <c r="I216" i="3"/>
  <c r="I200" i="3"/>
  <c r="I270" i="3"/>
  <c r="I289" i="3"/>
  <c r="I248" i="3"/>
  <c r="I271" i="3"/>
  <c r="I239" i="3"/>
  <c r="I231" i="3"/>
  <c r="I223" i="3"/>
  <c r="I215" i="3"/>
  <c r="I207" i="3"/>
  <c r="I199" i="3"/>
  <c r="I326" i="3"/>
  <c r="I262" i="3"/>
  <c r="I277" i="3"/>
  <c r="I308" i="3"/>
  <c r="I252" i="3"/>
  <c r="I275" i="3"/>
  <c r="I169" i="3"/>
  <c r="I322" i="3"/>
  <c r="I258" i="3"/>
  <c r="I102" i="3"/>
  <c r="I94" i="3"/>
  <c r="I86" i="3"/>
  <c r="I78" i="3"/>
  <c r="I70" i="3"/>
  <c r="I62" i="3"/>
  <c r="I54" i="3"/>
  <c r="I111" i="3"/>
  <c r="I121" i="3"/>
  <c r="I116" i="3"/>
  <c r="I124" i="3"/>
  <c r="I141" i="3"/>
  <c r="I149" i="3"/>
  <c r="I157" i="3"/>
  <c r="I246" i="3"/>
  <c r="I101" i="3"/>
  <c r="I93" i="3"/>
  <c r="I77" i="3"/>
  <c r="I114" i="3"/>
  <c r="I126" i="3"/>
  <c r="I142" i="3"/>
  <c r="I150" i="3"/>
  <c r="I158" i="3"/>
  <c r="I247" i="3"/>
  <c r="I269" i="3"/>
  <c r="I267" i="3"/>
  <c r="I85" i="3"/>
  <c r="I273" i="3"/>
  <c r="I296" i="3"/>
  <c r="I255" i="3"/>
  <c r="I237" i="3"/>
  <c r="I229" i="3"/>
  <c r="I221" i="3"/>
  <c r="I213" i="3"/>
  <c r="I205" i="3"/>
  <c r="I197" i="3"/>
  <c r="I325" i="3"/>
  <c r="I261" i="3"/>
  <c r="I292" i="3"/>
  <c r="I315" i="3"/>
  <c r="I259" i="3"/>
  <c r="I188" i="3"/>
  <c r="I190" i="3"/>
  <c r="I306" i="3"/>
  <c r="I187" i="3"/>
  <c r="I100" i="3"/>
  <c r="I92" i="3"/>
  <c r="I84" i="3"/>
  <c r="I76" i="3"/>
  <c r="I68" i="3"/>
  <c r="I60" i="3"/>
  <c r="I117" i="3"/>
  <c r="I136" i="3"/>
  <c r="I128" i="3"/>
  <c r="I143" i="3"/>
  <c r="I151" i="3"/>
  <c r="I159" i="3"/>
  <c r="I222" i="3"/>
  <c r="I179" i="3"/>
  <c r="I189" i="3"/>
  <c r="I191" i="3"/>
  <c r="I181" i="3"/>
  <c r="I182" i="3"/>
  <c r="I290" i="3"/>
  <c r="I106" i="3"/>
  <c r="I98" i="3"/>
  <c r="I90" i="3"/>
  <c r="I82" i="3"/>
  <c r="I74" i="3"/>
  <c r="I66" i="3"/>
  <c r="I58" i="3"/>
  <c r="I107" i="3"/>
  <c r="I109" i="3"/>
  <c r="I129" i="3"/>
  <c r="I139" i="3"/>
  <c r="I132" i="3"/>
  <c r="I153" i="3"/>
  <c r="I161" i="3"/>
  <c r="I236" i="3"/>
  <c r="I220" i="3"/>
  <c r="I118" i="3"/>
  <c r="I280" i="3"/>
  <c r="I243" i="3"/>
  <c r="I227" i="3"/>
  <c r="I211" i="3"/>
  <c r="I195" i="3"/>
  <c r="I250" i="3"/>
  <c r="I272" i="3"/>
  <c r="I295" i="3"/>
  <c r="I242" i="3"/>
  <c r="I234" i="3"/>
  <c r="I226" i="3"/>
  <c r="I218" i="3"/>
  <c r="I210" i="3"/>
  <c r="I202" i="3"/>
  <c r="I194" i="3"/>
  <c r="I286" i="3"/>
  <c r="I301" i="3"/>
  <c r="I245" i="3"/>
  <c r="I276" i="3"/>
  <c r="I299" i="3"/>
  <c r="I180" i="3"/>
  <c r="I178" i="3"/>
  <c r="I184" i="3"/>
  <c r="I176" i="3"/>
  <c r="I282" i="3"/>
  <c r="I105" i="3"/>
  <c r="I97" i="3"/>
  <c r="I89" i="3"/>
  <c r="I81" i="3"/>
  <c r="I73" i="3"/>
  <c r="I65" i="3"/>
  <c r="I57" i="3"/>
  <c r="I108" i="3"/>
  <c r="I32" i="3"/>
  <c r="I135" i="3"/>
  <c r="I131" i="3"/>
  <c r="I115" i="3"/>
  <c r="I134" i="3"/>
  <c r="I154" i="3"/>
  <c r="I162" i="3"/>
  <c r="I11" i="3"/>
  <c r="I10" i="3"/>
  <c r="I8" i="7"/>
  <c r="J8" i="7" s="1"/>
  <c r="I12" i="7"/>
  <c r="J12" i="7" s="1"/>
  <c r="I11" i="7"/>
  <c r="J11" i="7" s="1"/>
  <c r="I10" i="7"/>
  <c r="J10" i="7" s="1"/>
  <c r="I18" i="13"/>
  <c r="J18" i="13"/>
  <c r="T18" i="13" s="1"/>
  <c r="J17" i="13"/>
  <c r="T17" i="13" s="1"/>
  <c r="I17" i="13"/>
  <c r="I14" i="13"/>
  <c r="J14" i="13"/>
  <c r="T14" i="13" s="1"/>
  <c r="I15" i="13"/>
  <c r="J15" i="13"/>
  <c r="T15" i="13" s="1"/>
  <c r="I12" i="13"/>
  <c r="J12" i="13"/>
  <c r="T12" i="13" s="1"/>
  <c r="I13" i="13"/>
  <c r="J13" i="13"/>
  <c r="T13" i="13" s="1"/>
  <c r="J10" i="13"/>
  <c r="T10" i="13" s="1"/>
  <c r="I10" i="13"/>
  <c r="I9" i="13"/>
  <c r="J9" i="13"/>
  <c r="T9" i="13" s="1"/>
  <c r="H10" i="12"/>
  <c r="H11" i="12" s="1"/>
  <c r="H12" i="12" s="1"/>
  <c r="H13" i="12" s="1"/>
  <c r="I13" i="12" s="1"/>
  <c r="J13" i="12" s="1"/>
  <c r="F9" i="12"/>
  <c r="F8" i="12"/>
  <c r="H309" i="11"/>
  <c r="I309" i="11" s="1"/>
  <c r="F308" i="11"/>
  <c r="H287" i="11"/>
  <c r="I287" i="11" s="1"/>
  <c r="F286" i="11"/>
  <c r="F15" i="11"/>
  <c r="H16" i="11"/>
  <c r="H17" i="11" s="1"/>
  <c r="I17" i="11" s="1"/>
  <c r="F12" i="11"/>
  <c r="F14" i="11"/>
  <c r="F10" i="11"/>
  <c r="F9" i="11"/>
  <c r="F13" i="11"/>
  <c r="F8" i="11"/>
  <c r="F11" i="11"/>
  <c r="F14" i="10"/>
  <c r="I14" i="10"/>
  <c r="J14" i="10" s="1"/>
  <c r="H15" i="10"/>
  <c r="H16" i="10" s="1"/>
  <c r="H17" i="10" s="1"/>
  <c r="H18" i="10" s="1"/>
  <c r="H31" i="10"/>
  <c r="H32" i="10" s="1"/>
  <c r="H33" i="10" s="1"/>
  <c r="H34" i="10" s="1"/>
  <c r="F30" i="10"/>
  <c r="I30" i="10"/>
  <c r="J30" i="10" s="1"/>
  <c r="F135" i="10"/>
  <c r="I135" i="10"/>
  <c r="J135" i="10" s="1"/>
  <c r="H136" i="10"/>
  <c r="H137" i="10" s="1"/>
  <c r="H138" i="10" s="1"/>
  <c r="H139" i="10" s="1"/>
  <c r="F66" i="10"/>
  <c r="I66" i="10"/>
  <c r="J66" i="10" s="1"/>
  <c r="H67" i="10"/>
  <c r="H68" i="10" s="1"/>
  <c r="H69" i="10" s="1"/>
  <c r="H70" i="10" s="1"/>
  <c r="H71" i="10" s="1"/>
  <c r="H72" i="10" s="1"/>
  <c r="F46" i="10"/>
  <c r="I46" i="10"/>
  <c r="J46" i="10" s="1"/>
  <c r="H47" i="10"/>
  <c r="H48" i="10" s="1"/>
  <c r="H49" i="10" s="1"/>
  <c r="H50" i="10" s="1"/>
  <c r="I85" i="10"/>
  <c r="J85" i="10" s="1"/>
  <c r="F85" i="10"/>
  <c r="H86" i="10"/>
  <c r="H87" i="10" s="1"/>
  <c r="H88" i="10" s="1"/>
  <c r="H89" i="10" s="1"/>
  <c r="H90" i="10" s="1"/>
  <c r="H91" i="10" s="1"/>
  <c r="I272" i="10"/>
  <c r="J272" i="10" s="1"/>
  <c r="F272" i="10"/>
  <c r="I240" i="10"/>
  <c r="J240" i="10" s="1"/>
  <c r="F240" i="10"/>
  <c r="I208" i="10"/>
  <c r="J208" i="10" s="1"/>
  <c r="F208" i="10"/>
  <c r="I249" i="10"/>
  <c r="J249" i="10" s="1"/>
  <c r="F249" i="10"/>
  <c r="I217" i="10"/>
  <c r="J217" i="10" s="1"/>
  <c r="F217" i="10"/>
  <c r="F218" i="10"/>
  <c r="I218" i="10"/>
  <c r="J218" i="10" s="1"/>
  <c r="I176" i="10"/>
  <c r="J176" i="10" s="1"/>
  <c r="F176" i="10"/>
  <c r="F251" i="10"/>
  <c r="I251" i="10"/>
  <c r="J251" i="10" s="1"/>
  <c r="I129" i="10"/>
  <c r="J129" i="10" s="1"/>
  <c r="F129" i="10"/>
  <c r="F186" i="10"/>
  <c r="I186" i="10"/>
  <c r="J186" i="10" s="1"/>
  <c r="I146" i="10"/>
  <c r="J146" i="10" s="1"/>
  <c r="F146" i="10"/>
  <c r="I114" i="10"/>
  <c r="J114" i="10" s="1"/>
  <c r="F114" i="10"/>
  <c r="F140" i="10"/>
  <c r="I140" i="10"/>
  <c r="J140" i="10" s="1"/>
  <c r="F112" i="10"/>
  <c r="I112" i="10"/>
  <c r="J112" i="10" s="1"/>
  <c r="F107" i="10"/>
  <c r="I107" i="10"/>
  <c r="J107" i="10" s="1"/>
  <c r="F148" i="10"/>
  <c r="I148" i="10"/>
  <c r="J148" i="10" s="1"/>
  <c r="F108" i="10"/>
  <c r="I108" i="10"/>
  <c r="J108" i="10" s="1"/>
  <c r="F164" i="10"/>
  <c r="I164" i="10"/>
  <c r="J164" i="10" s="1"/>
  <c r="F206" i="10"/>
  <c r="I206" i="10"/>
  <c r="J206" i="10" s="1"/>
  <c r="F179" i="10"/>
  <c r="I179" i="10"/>
  <c r="J179" i="10" s="1"/>
  <c r="F196" i="10"/>
  <c r="I196" i="10"/>
  <c r="J196" i="10" s="1"/>
  <c r="F120" i="10"/>
  <c r="I120" i="10"/>
  <c r="J120" i="10" s="1"/>
  <c r="I136" i="10"/>
  <c r="J136" i="10" s="1"/>
  <c r="F65" i="10"/>
  <c r="I65" i="10"/>
  <c r="J65" i="10" s="1"/>
  <c r="I221" i="10"/>
  <c r="J221" i="10" s="1"/>
  <c r="F221" i="10"/>
  <c r="I133" i="10"/>
  <c r="J133" i="10" s="1"/>
  <c r="F133" i="10"/>
  <c r="I268" i="10"/>
  <c r="J268" i="10" s="1"/>
  <c r="F268" i="10"/>
  <c r="I236" i="10"/>
  <c r="J236" i="10" s="1"/>
  <c r="F236" i="10"/>
  <c r="I204" i="10"/>
  <c r="J204" i="10" s="1"/>
  <c r="F204" i="10"/>
  <c r="I245" i="10"/>
  <c r="J245" i="10" s="1"/>
  <c r="F245" i="10"/>
  <c r="I213" i="10"/>
  <c r="J213" i="10" s="1"/>
  <c r="F213" i="10"/>
  <c r="F202" i="10"/>
  <c r="I202" i="10"/>
  <c r="J202" i="10" s="1"/>
  <c r="I157" i="10"/>
  <c r="J157" i="10" s="1"/>
  <c r="F157" i="10"/>
  <c r="I125" i="10"/>
  <c r="J125" i="10" s="1"/>
  <c r="F125" i="10"/>
  <c r="F239" i="10"/>
  <c r="I239" i="10"/>
  <c r="J239" i="10" s="1"/>
  <c r="I201" i="10"/>
  <c r="J201" i="10" s="1"/>
  <c r="F201" i="10"/>
  <c r="F258" i="10"/>
  <c r="I258" i="10"/>
  <c r="J258" i="10" s="1"/>
  <c r="I142" i="10"/>
  <c r="J142" i="10" s="1"/>
  <c r="F142" i="10"/>
  <c r="I110" i="10"/>
  <c r="J110" i="10" s="1"/>
  <c r="F110" i="10"/>
  <c r="F159" i="10"/>
  <c r="I159" i="10"/>
  <c r="J159" i="10" s="1"/>
  <c r="I27" i="10"/>
  <c r="J27" i="10" s="1"/>
  <c r="F27" i="10"/>
  <c r="F131" i="10"/>
  <c r="I131" i="10"/>
  <c r="J131" i="10" s="1"/>
  <c r="I102" i="10"/>
  <c r="J102" i="10" s="1"/>
  <c r="F102" i="10"/>
  <c r="I64" i="10"/>
  <c r="J64" i="10" s="1"/>
  <c r="F64" i="10"/>
  <c r="I32" i="10"/>
  <c r="J32" i="10" s="1"/>
  <c r="F166" i="10"/>
  <c r="I166" i="10"/>
  <c r="J166" i="10" s="1"/>
  <c r="F214" i="10"/>
  <c r="I214" i="10"/>
  <c r="J214" i="10" s="1"/>
  <c r="I165" i="10"/>
  <c r="J165" i="10" s="1"/>
  <c r="F165" i="10"/>
  <c r="F222" i="10"/>
  <c r="I222" i="10"/>
  <c r="J222" i="10" s="1"/>
  <c r="F171" i="10"/>
  <c r="I171" i="10"/>
  <c r="J171" i="10" s="1"/>
  <c r="F115" i="10"/>
  <c r="I115" i="10"/>
  <c r="J115" i="10" s="1"/>
  <c r="F29" i="10"/>
  <c r="I29" i="10"/>
  <c r="J29" i="10" s="1"/>
  <c r="I253" i="10"/>
  <c r="J253" i="10" s="1"/>
  <c r="F253" i="10"/>
  <c r="I264" i="10"/>
  <c r="J264" i="10" s="1"/>
  <c r="F264" i="10"/>
  <c r="I232" i="10"/>
  <c r="J232" i="10" s="1"/>
  <c r="F232" i="10"/>
  <c r="I200" i="10"/>
  <c r="J200" i="10" s="1"/>
  <c r="F200" i="10"/>
  <c r="I241" i="10"/>
  <c r="J241" i="10" s="1"/>
  <c r="F241" i="10"/>
  <c r="F231" i="10"/>
  <c r="I231" i="10"/>
  <c r="J231" i="10" s="1"/>
  <c r="F266" i="10"/>
  <c r="I266" i="10"/>
  <c r="J266" i="10" s="1"/>
  <c r="F169" i="10"/>
  <c r="I169" i="10"/>
  <c r="J169" i="10" s="1"/>
  <c r="I153" i="10"/>
  <c r="J153" i="10" s="1"/>
  <c r="F153" i="10"/>
  <c r="I121" i="10"/>
  <c r="J121" i="10" s="1"/>
  <c r="F121" i="10"/>
  <c r="I138" i="10"/>
  <c r="J138" i="10" s="1"/>
  <c r="F138" i="10"/>
  <c r="F227" i="10"/>
  <c r="I227" i="10"/>
  <c r="J227" i="10" s="1"/>
  <c r="F211" i="10"/>
  <c r="I211" i="10"/>
  <c r="J211" i="10" s="1"/>
  <c r="F155" i="10"/>
  <c r="I155" i="10"/>
  <c r="J155" i="10" s="1"/>
  <c r="I105" i="10"/>
  <c r="J105" i="10" s="1"/>
  <c r="F105" i="10"/>
  <c r="I113" i="10"/>
  <c r="J113" i="10" s="1"/>
  <c r="F113" i="10"/>
  <c r="F128" i="10"/>
  <c r="I128" i="10"/>
  <c r="J128" i="10" s="1"/>
  <c r="I28" i="10"/>
  <c r="J28" i="10" s="1"/>
  <c r="F28" i="10"/>
  <c r="F173" i="10"/>
  <c r="I173" i="10"/>
  <c r="J173" i="10" s="1"/>
  <c r="F230" i="10"/>
  <c r="I230" i="10"/>
  <c r="J230" i="10" s="1"/>
  <c r="F191" i="10"/>
  <c r="I191" i="10"/>
  <c r="J191" i="10" s="1"/>
  <c r="I172" i="10"/>
  <c r="J172" i="10" s="1"/>
  <c r="F172" i="10"/>
  <c r="F238" i="10"/>
  <c r="I238" i="10"/>
  <c r="J238" i="10" s="1"/>
  <c r="I109" i="10"/>
  <c r="J109" i="10" s="1"/>
  <c r="F109" i="10"/>
  <c r="F178" i="10"/>
  <c r="I178" i="10"/>
  <c r="J178" i="10" s="1"/>
  <c r="I260" i="10"/>
  <c r="J260" i="10" s="1"/>
  <c r="F260" i="10"/>
  <c r="I228" i="10"/>
  <c r="J228" i="10" s="1"/>
  <c r="F228" i="10"/>
  <c r="I269" i="10"/>
  <c r="J269" i="10" s="1"/>
  <c r="F269" i="10"/>
  <c r="I237" i="10"/>
  <c r="J237" i="10" s="1"/>
  <c r="F237" i="10"/>
  <c r="I205" i="10"/>
  <c r="J205" i="10" s="1"/>
  <c r="F205" i="10"/>
  <c r="F235" i="10"/>
  <c r="I235" i="10"/>
  <c r="J235" i="10" s="1"/>
  <c r="F192" i="10"/>
  <c r="I192" i="10"/>
  <c r="J192" i="10" s="1"/>
  <c r="F203" i="10"/>
  <c r="I203" i="10"/>
  <c r="J203" i="10" s="1"/>
  <c r="I149" i="10"/>
  <c r="J149" i="10" s="1"/>
  <c r="F149" i="10"/>
  <c r="F271" i="10"/>
  <c r="I271" i="10"/>
  <c r="J271" i="10" s="1"/>
  <c r="F242" i="10"/>
  <c r="I242" i="10"/>
  <c r="J242" i="10" s="1"/>
  <c r="F170" i="10"/>
  <c r="I170" i="10"/>
  <c r="J170" i="10" s="1"/>
  <c r="I134" i="10"/>
  <c r="J134" i="10" s="1"/>
  <c r="F134" i="10"/>
  <c r="F151" i="10"/>
  <c r="I151" i="10"/>
  <c r="J151" i="10" s="1"/>
  <c r="I184" i="10"/>
  <c r="J184" i="10" s="1"/>
  <c r="F184" i="10"/>
  <c r="I84" i="10"/>
  <c r="J84" i="10" s="1"/>
  <c r="F84" i="10"/>
  <c r="F143" i="10"/>
  <c r="I143" i="10"/>
  <c r="J143" i="10" s="1"/>
  <c r="F104" i="10"/>
  <c r="I104" i="10"/>
  <c r="J104" i="10" s="1"/>
  <c r="F123" i="10"/>
  <c r="I123" i="10"/>
  <c r="J123" i="10" s="1"/>
  <c r="F132" i="10"/>
  <c r="I132" i="10"/>
  <c r="J132" i="10" s="1"/>
  <c r="F180" i="10"/>
  <c r="I180" i="10"/>
  <c r="J180" i="10" s="1"/>
  <c r="F246" i="10"/>
  <c r="I246" i="10"/>
  <c r="J246" i="10" s="1"/>
  <c r="I193" i="10"/>
  <c r="J193" i="10" s="1"/>
  <c r="F193" i="10"/>
  <c r="F174" i="10"/>
  <c r="I174" i="10"/>
  <c r="J174" i="10" s="1"/>
  <c r="F167" i="10"/>
  <c r="I167" i="10"/>
  <c r="J167" i="10" s="1"/>
  <c r="I244" i="10"/>
  <c r="J244" i="10" s="1"/>
  <c r="F244" i="10"/>
  <c r="I256" i="10"/>
  <c r="J256" i="10" s="1"/>
  <c r="F256" i="10"/>
  <c r="I224" i="10"/>
  <c r="J224" i="10" s="1"/>
  <c r="F224" i="10"/>
  <c r="I265" i="10"/>
  <c r="J265" i="10" s="1"/>
  <c r="F265" i="10"/>
  <c r="I233" i="10"/>
  <c r="J233" i="10" s="1"/>
  <c r="F233" i="10"/>
  <c r="F263" i="10"/>
  <c r="I263" i="10"/>
  <c r="J263" i="10" s="1"/>
  <c r="F250" i="10"/>
  <c r="I250" i="10"/>
  <c r="J250" i="10" s="1"/>
  <c r="F270" i="10"/>
  <c r="I270" i="10"/>
  <c r="J270" i="10" s="1"/>
  <c r="I145" i="10"/>
  <c r="J145" i="10" s="1"/>
  <c r="F145" i="10"/>
  <c r="F223" i="10"/>
  <c r="I223" i="10"/>
  <c r="J223" i="10" s="1"/>
  <c r="I130" i="10"/>
  <c r="J130" i="10" s="1"/>
  <c r="F130" i="10"/>
  <c r="F259" i="10"/>
  <c r="I259" i="10"/>
  <c r="J259" i="10" s="1"/>
  <c r="I177" i="10"/>
  <c r="J177" i="10" s="1"/>
  <c r="F177" i="10"/>
  <c r="I168" i="10"/>
  <c r="J168" i="10" s="1"/>
  <c r="F168" i="10"/>
  <c r="F111" i="10"/>
  <c r="I111" i="10"/>
  <c r="J111" i="10" s="1"/>
  <c r="F144" i="10"/>
  <c r="I144" i="10"/>
  <c r="J144" i="10" s="1"/>
  <c r="I47" i="10"/>
  <c r="J47" i="10" s="1"/>
  <c r="F47" i="10"/>
  <c r="I15" i="10"/>
  <c r="J15" i="10" s="1"/>
  <c r="F15" i="10"/>
  <c r="I90" i="10"/>
  <c r="J90" i="10" s="1"/>
  <c r="F90" i="10"/>
  <c r="F124" i="10"/>
  <c r="I124" i="10"/>
  <c r="J124" i="10" s="1"/>
  <c r="F182" i="10"/>
  <c r="I182" i="10"/>
  <c r="J182" i="10" s="1"/>
  <c r="F262" i="10"/>
  <c r="I262" i="10"/>
  <c r="J262" i="10" s="1"/>
  <c r="I181" i="10"/>
  <c r="J181" i="10" s="1"/>
  <c r="F181" i="10"/>
  <c r="F183" i="10"/>
  <c r="I183" i="10"/>
  <c r="J183" i="10" s="1"/>
  <c r="F147" i="10"/>
  <c r="I147" i="10"/>
  <c r="J147" i="10" s="1"/>
  <c r="F162" i="10"/>
  <c r="I162" i="10"/>
  <c r="J162" i="10" s="1"/>
  <c r="F116" i="10"/>
  <c r="I116" i="10"/>
  <c r="J116" i="10" s="1"/>
  <c r="F86" i="10"/>
  <c r="I86" i="10"/>
  <c r="J86" i="10" s="1"/>
  <c r="F49" i="10"/>
  <c r="I49" i="10"/>
  <c r="J49" i="10" s="1"/>
  <c r="F17" i="10"/>
  <c r="I17" i="10"/>
  <c r="J17" i="10" s="1"/>
  <c r="F247" i="10"/>
  <c r="I247" i="10"/>
  <c r="J247" i="10" s="1"/>
  <c r="F156" i="10"/>
  <c r="I156" i="10"/>
  <c r="J156" i="10" s="1"/>
  <c r="I252" i="10"/>
  <c r="J252" i="10" s="1"/>
  <c r="F252" i="10"/>
  <c r="I220" i="10"/>
  <c r="J220" i="10" s="1"/>
  <c r="F220" i="10"/>
  <c r="I261" i="10"/>
  <c r="J261" i="10" s="1"/>
  <c r="F261" i="10"/>
  <c r="I229" i="10"/>
  <c r="J229" i="10" s="1"/>
  <c r="F229" i="10"/>
  <c r="F215" i="10"/>
  <c r="I215" i="10"/>
  <c r="J215" i="10" s="1"/>
  <c r="F267" i="10"/>
  <c r="I267" i="10"/>
  <c r="J267" i="10" s="1"/>
  <c r="I141" i="10"/>
  <c r="J141" i="10" s="1"/>
  <c r="F141" i="10"/>
  <c r="F226" i="10"/>
  <c r="I226" i="10"/>
  <c r="J226" i="10" s="1"/>
  <c r="I158" i="10"/>
  <c r="J158" i="10" s="1"/>
  <c r="F158" i="10"/>
  <c r="I126" i="10"/>
  <c r="J126" i="10" s="1"/>
  <c r="F126" i="10"/>
  <c r="I161" i="10"/>
  <c r="J161" i="10" s="1"/>
  <c r="F161" i="10"/>
  <c r="I160" i="10"/>
  <c r="J160" i="10" s="1"/>
  <c r="F160" i="10"/>
  <c r="I11" i="10"/>
  <c r="J11" i="10" s="1"/>
  <c r="F11" i="10"/>
  <c r="I117" i="10"/>
  <c r="J117" i="10" s="1"/>
  <c r="F117" i="10"/>
  <c r="F119" i="10"/>
  <c r="I119" i="10"/>
  <c r="J119" i="10" s="1"/>
  <c r="I48" i="10"/>
  <c r="J48" i="10" s="1"/>
  <c r="F48" i="10"/>
  <c r="I16" i="10"/>
  <c r="J16" i="10" s="1"/>
  <c r="F16" i="10"/>
  <c r="F189" i="10"/>
  <c r="I189" i="10"/>
  <c r="J189" i="10" s="1"/>
  <c r="F210" i="10"/>
  <c r="I210" i="10"/>
  <c r="J210" i="10" s="1"/>
  <c r="I188" i="10"/>
  <c r="J188" i="10" s="1"/>
  <c r="F188" i="10"/>
  <c r="I71" i="10"/>
  <c r="J71" i="10" s="1"/>
  <c r="F83" i="10"/>
  <c r="I83" i="10"/>
  <c r="J83" i="10" s="1"/>
  <c r="F45" i="10"/>
  <c r="I45" i="10"/>
  <c r="J45" i="10" s="1"/>
  <c r="F13" i="10"/>
  <c r="I13" i="10"/>
  <c r="J13" i="10" s="1"/>
  <c r="I212" i="10"/>
  <c r="J212" i="10" s="1"/>
  <c r="F212" i="10"/>
  <c r="I248" i="10"/>
  <c r="J248" i="10" s="1"/>
  <c r="F248" i="10"/>
  <c r="I216" i="10"/>
  <c r="J216" i="10" s="1"/>
  <c r="F216" i="10"/>
  <c r="I257" i="10"/>
  <c r="J257" i="10" s="1"/>
  <c r="F257" i="10"/>
  <c r="I225" i="10"/>
  <c r="J225" i="10" s="1"/>
  <c r="F225" i="10"/>
  <c r="I209" i="10"/>
  <c r="J209" i="10" s="1"/>
  <c r="F209" i="10"/>
  <c r="F234" i="10"/>
  <c r="I234" i="10"/>
  <c r="J234" i="10" s="1"/>
  <c r="F185" i="10"/>
  <c r="I185" i="10"/>
  <c r="J185" i="10" s="1"/>
  <c r="F219" i="10"/>
  <c r="I219" i="10"/>
  <c r="J219" i="10" s="1"/>
  <c r="F254" i="10"/>
  <c r="I254" i="10"/>
  <c r="J254" i="10" s="1"/>
  <c r="I137" i="10"/>
  <c r="J137" i="10" s="1"/>
  <c r="F137" i="10"/>
  <c r="F255" i="10"/>
  <c r="I255" i="10"/>
  <c r="J255" i="10" s="1"/>
  <c r="I154" i="10"/>
  <c r="J154" i="10" s="1"/>
  <c r="F154" i="10"/>
  <c r="I122" i="10"/>
  <c r="J122" i="10" s="1"/>
  <c r="F122" i="10"/>
  <c r="F199" i="10"/>
  <c r="I199" i="10"/>
  <c r="J199" i="10" s="1"/>
  <c r="F152" i="10"/>
  <c r="I152" i="10"/>
  <c r="J152" i="10" s="1"/>
  <c r="F103" i="10"/>
  <c r="I103" i="10"/>
  <c r="J103" i="10" s="1"/>
  <c r="F87" i="10"/>
  <c r="I87" i="10"/>
  <c r="J87" i="10" s="1"/>
  <c r="I70" i="10"/>
  <c r="J70" i="10" s="1"/>
  <c r="F70" i="10"/>
  <c r="I12" i="10"/>
  <c r="J12" i="10" s="1"/>
  <c r="F12" i="10"/>
  <c r="F195" i="10"/>
  <c r="I195" i="10"/>
  <c r="J195" i="10" s="1"/>
  <c r="F198" i="10"/>
  <c r="I198" i="10"/>
  <c r="J198" i="10" s="1"/>
  <c r="F190" i="10"/>
  <c r="I190" i="10"/>
  <c r="J190" i="10" s="1"/>
  <c r="F9" i="10"/>
  <c r="I9" i="10"/>
  <c r="J9" i="10" s="1"/>
  <c r="F207" i="10"/>
  <c r="I207" i="10"/>
  <c r="J207" i="10" s="1"/>
  <c r="I150" i="10"/>
  <c r="J150" i="10" s="1"/>
  <c r="F150" i="10"/>
  <c r="I118" i="10"/>
  <c r="J118" i="10" s="1"/>
  <c r="F118" i="10"/>
  <c r="F243" i="10"/>
  <c r="I243" i="10"/>
  <c r="J243" i="10" s="1"/>
  <c r="F139" i="10"/>
  <c r="I139" i="10"/>
  <c r="J139" i="10" s="1"/>
  <c r="F127" i="10"/>
  <c r="I127" i="10"/>
  <c r="J127" i="10" s="1"/>
  <c r="I67" i="10"/>
  <c r="J67" i="10" s="1"/>
  <c r="F67" i="10"/>
  <c r="I197" i="10"/>
  <c r="J197" i="10" s="1"/>
  <c r="F197" i="10"/>
  <c r="F175" i="10"/>
  <c r="I175" i="10"/>
  <c r="J175" i="10" s="1"/>
  <c r="F163" i="10"/>
  <c r="I163" i="10"/>
  <c r="J163" i="10" s="1"/>
  <c r="F194" i="10"/>
  <c r="I194" i="10"/>
  <c r="J194" i="10" s="1"/>
  <c r="F187" i="10"/>
  <c r="I187" i="10"/>
  <c r="J187" i="10" s="1"/>
  <c r="F106" i="10"/>
  <c r="I106" i="10"/>
  <c r="J106" i="10" s="1"/>
  <c r="I259" i="9"/>
  <c r="J259" i="9" s="1"/>
  <c r="F256" i="9"/>
  <c r="I256" i="9"/>
  <c r="J256" i="9" s="1"/>
  <c r="F257" i="9"/>
  <c r="I257" i="9"/>
  <c r="J257" i="9" s="1"/>
  <c r="H238" i="9"/>
  <c r="F10" i="9"/>
  <c r="H11" i="9"/>
  <c r="H12" i="9" s="1"/>
  <c r="H13" i="9" s="1"/>
  <c r="H14" i="9" s="1"/>
  <c r="I14" i="9" s="1"/>
  <c r="J14" i="9" s="1"/>
  <c r="F8" i="9"/>
  <c r="F9" i="9"/>
  <c r="F12" i="9"/>
  <c r="F11" i="8"/>
  <c r="H12" i="8"/>
  <c r="H13" i="8" s="1"/>
  <c r="H14" i="8" s="1"/>
  <c r="F14" i="8" s="1"/>
  <c r="F10" i="8"/>
  <c r="F222" i="8"/>
  <c r="F257" i="8"/>
  <c r="F251" i="8"/>
  <c r="F242" i="8"/>
  <c r="F237" i="8"/>
  <c r="F243" i="8"/>
  <c r="F272" i="8"/>
  <c r="F224" i="8"/>
  <c r="F228" i="8"/>
  <c r="F246" i="8"/>
  <c r="F218" i="8"/>
  <c r="F268" i="8"/>
  <c r="F271" i="8"/>
  <c r="F255" i="8"/>
  <c r="F247" i="8"/>
  <c r="F245" i="8"/>
  <c r="F261" i="8"/>
  <c r="F235" i="8"/>
  <c r="F248" i="8"/>
  <c r="F225" i="8"/>
  <c r="F264" i="8"/>
  <c r="F254" i="8"/>
  <c r="F217" i="8"/>
  <c r="F270" i="8"/>
  <c r="F253" i="8"/>
  <c r="F234" i="8"/>
  <c r="F260" i="8"/>
  <c r="F258" i="8"/>
  <c r="F259" i="8"/>
  <c r="F231" i="8"/>
  <c r="F229" i="8"/>
  <c r="F244" i="8"/>
  <c r="F262" i="8"/>
  <c r="F241" i="8"/>
  <c r="F9" i="8"/>
  <c r="F256" i="8"/>
  <c r="F269" i="8"/>
  <c r="F249" i="8"/>
  <c r="F226" i="8"/>
  <c r="F250" i="8"/>
  <c r="F223" i="8"/>
  <c r="F220" i="8"/>
  <c r="F252" i="8"/>
  <c r="F265" i="8"/>
  <c r="F238" i="8"/>
  <c r="F267" i="8"/>
  <c r="F233" i="8"/>
  <c r="F221" i="8"/>
  <c r="F232" i="8"/>
  <c r="F227" i="8"/>
  <c r="F240" i="8"/>
  <c r="F216" i="8"/>
  <c r="F266" i="8"/>
  <c r="F263" i="8"/>
  <c r="F219" i="8"/>
  <c r="F230" i="8"/>
  <c r="F239" i="8"/>
  <c r="F236" i="8"/>
  <c r="H13" i="7"/>
  <c r="H14" i="7" s="1"/>
  <c r="H15" i="7" s="1"/>
  <c r="H16" i="7" s="1"/>
  <c r="F16" i="7" s="1"/>
  <c r="F12" i="7"/>
  <c r="F8" i="7"/>
  <c r="F10" i="7"/>
  <c r="F11" i="7"/>
  <c r="F9" i="7"/>
  <c r="F38" i="6"/>
  <c r="I38" i="6"/>
  <c r="H39" i="6"/>
  <c r="I308" i="6"/>
  <c r="F308" i="6"/>
  <c r="I276" i="6"/>
  <c r="F276" i="6"/>
  <c r="F318" i="6"/>
  <c r="I318" i="6"/>
  <c r="F286" i="6"/>
  <c r="I286" i="6"/>
  <c r="F275" i="6"/>
  <c r="I275" i="6"/>
  <c r="F246" i="6"/>
  <c r="I246" i="6"/>
  <c r="I305" i="6"/>
  <c r="F305" i="6"/>
  <c r="I248" i="6"/>
  <c r="F248" i="6"/>
  <c r="F279" i="6"/>
  <c r="I279" i="6"/>
  <c r="I204" i="6"/>
  <c r="F204" i="6"/>
  <c r="I172" i="6"/>
  <c r="F172" i="6"/>
  <c r="F315" i="6"/>
  <c r="I315" i="6"/>
  <c r="I185" i="6"/>
  <c r="F185" i="6"/>
  <c r="F210" i="6"/>
  <c r="I210" i="6"/>
  <c r="F178" i="6"/>
  <c r="I178" i="6"/>
  <c r="I143" i="6"/>
  <c r="F143" i="6"/>
  <c r="I131" i="6"/>
  <c r="F131" i="6"/>
  <c r="F151" i="6"/>
  <c r="I151" i="6"/>
  <c r="F183" i="6"/>
  <c r="I183" i="6"/>
  <c r="I80" i="6"/>
  <c r="F80" i="6"/>
  <c r="F135" i="6"/>
  <c r="I135" i="6"/>
  <c r="F137" i="6"/>
  <c r="I137" i="6"/>
  <c r="I97" i="6"/>
  <c r="F97" i="6"/>
  <c r="I93" i="6"/>
  <c r="F93" i="6"/>
  <c r="F154" i="6"/>
  <c r="I154" i="6"/>
  <c r="I244" i="6"/>
  <c r="F244" i="6"/>
  <c r="F219" i="6"/>
  <c r="I219" i="6"/>
  <c r="I221" i="6"/>
  <c r="F221" i="6"/>
  <c r="F250" i="6"/>
  <c r="I250" i="6"/>
  <c r="I107" i="6"/>
  <c r="F107" i="6"/>
  <c r="I33" i="6"/>
  <c r="F33" i="6"/>
  <c r="F130" i="6"/>
  <c r="I130" i="6"/>
  <c r="I304" i="6"/>
  <c r="F304" i="6"/>
  <c r="I272" i="6"/>
  <c r="F272" i="6"/>
  <c r="F314" i="6"/>
  <c r="I314" i="6"/>
  <c r="F282" i="6"/>
  <c r="I282" i="6"/>
  <c r="I317" i="6"/>
  <c r="F317" i="6"/>
  <c r="I241" i="6"/>
  <c r="F241" i="6"/>
  <c r="F247" i="6"/>
  <c r="I247" i="6"/>
  <c r="I233" i="6"/>
  <c r="F233" i="6"/>
  <c r="I200" i="6"/>
  <c r="F200" i="6"/>
  <c r="I325" i="6"/>
  <c r="F325" i="6"/>
  <c r="I261" i="6"/>
  <c r="F261" i="6"/>
  <c r="F267" i="6"/>
  <c r="I267" i="6"/>
  <c r="I213" i="6"/>
  <c r="F213" i="6"/>
  <c r="I181" i="6"/>
  <c r="F181" i="6"/>
  <c r="F303" i="6"/>
  <c r="I303" i="6"/>
  <c r="F206" i="6"/>
  <c r="I206" i="6"/>
  <c r="F174" i="6"/>
  <c r="I174" i="6"/>
  <c r="I140" i="6"/>
  <c r="F140" i="6"/>
  <c r="I139" i="6"/>
  <c r="F139" i="6"/>
  <c r="I177" i="6"/>
  <c r="F177" i="6"/>
  <c r="I108" i="6"/>
  <c r="F108" i="6"/>
  <c r="I76" i="6"/>
  <c r="F76" i="6"/>
  <c r="F187" i="6"/>
  <c r="I187" i="6"/>
  <c r="F211" i="6"/>
  <c r="I211" i="6"/>
  <c r="F127" i="6"/>
  <c r="I127" i="6"/>
  <c r="F86" i="6"/>
  <c r="I86" i="6"/>
  <c r="I36" i="6"/>
  <c r="F36" i="6"/>
  <c r="I144" i="6"/>
  <c r="F144" i="6"/>
  <c r="F110" i="6"/>
  <c r="I110" i="6"/>
  <c r="F249" i="6"/>
  <c r="I249" i="6"/>
  <c r="I232" i="6"/>
  <c r="F232" i="6"/>
  <c r="F223" i="6"/>
  <c r="I223" i="6"/>
  <c r="F218" i="6"/>
  <c r="I218" i="6"/>
  <c r="F323" i="6"/>
  <c r="I323" i="6"/>
  <c r="I300" i="6"/>
  <c r="F300" i="6"/>
  <c r="I268" i="6"/>
  <c r="F268" i="6"/>
  <c r="F310" i="6"/>
  <c r="I310" i="6"/>
  <c r="F278" i="6"/>
  <c r="I278" i="6"/>
  <c r="F307" i="6"/>
  <c r="I307" i="6"/>
  <c r="I236" i="6"/>
  <c r="F236" i="6"/>
  <c r="I289" i="6"/>
  <c r="F289" i="6"/>
  <c r="F311" i="6"/>
  <c r="I311" i="6"/>
  <c r="I228" i="6"/>
  <c r="F228" i="6"/>
  <c r="I196" i="6"/>
  <c r="F196" i="6"/>
  <c r="I209" i="6"/>
  <c r="F209" i="6"/>
  <c r="F243" i="6"/>
  <c r="I243" i="6"/>
  <c r="F202" i="6"/>
  <c r="I202" i="6"/>
  <c r="F170" i="6"/>
  <c r="I170" i="6"/>
  <c r="F179" i="6"/>
  <c r="I179" i="6"/>
  <c r="F175" i="6"/>
  <c r="I175" i="6"/>
  <c r="I104" i="6"/>
  <c r="F104" i="6"/>
  <c r="F171" i="6"/>
  <c r="I171" i="6"/>
  <c r="F203" i="6"/>
  <c r="I203" i="6"/>
  <c r="I115" i="6"/>
  <c r="F115" i="6"/>
  <c r="F121" i="6"/>
  <c r="I121" i="6"/>
  <c r="I91" i="6"/>
  <c r="F91" i="6"/>
  <c r="I87" i="6"/>
  <c r="F87" i="6"/>
  <c r="I81" i="6"/>
  <c r="F81" i="6"/>
  <c r="I32" i="6"/>
  <c r="F32" i="6"/>
  <c r="I173" i="6"/>
  <c r="F173" i="6"/>
  <c r="I164" i="6"/>
  <c r="F164" i="6"/>
  <c r="F122" i="6"/>
  <c r="I122" i="6"/>
  <c r="F113" i="6"/>
  <c r="I113" i="6"/>
  <c r="I237" i="6"/>
  <c r="F237" i="6"/>
  <c r="I225" i="6"/>
  <c r="F225" i="6"/>
  <c r="F238" i="6"/>
  <c r="I238" i="6"/>
  <c r="F124" i="6"/>
  <c r="I124" i="6"/>
  <c r="I99" i="6"/>
  <c r="F99" i="6"/>
  <c r="F106" i="6"/>
  <c r="I106" i="6"/>
  <c r="I269" i="6"/>
  <c r="F269" i="6"/>
  <c r="I328" i="6"/>
  <c r="F328" i="6"/>
  <c r="I296" i="6"/>
  <c r="F296" i="6"/>
  <c r="I264" i="6"/>
  <c r="F264" i="6"/>
  <c r="F306" i="6"/>
  <c r="I306" i="6"/>
  <c r="F274" i="6"/>
  <c r="I274" i="6"/>
  <c r="I301" i="6"/>
  <c r="F301" i="6"/>
  <c r="F259" i="6"/>
  <c r="I259" i="6"/>
  <c r="F235" i="6"/>
  <c r="I235" i="6"/>
  <c r="F263" i="6"/>
  <c r="I263" i="6"/>
  <c r="F227" i="6"/>
  <c r="I227" i="6"/>
  <c r="I192" i="6"/>
  <c r="F192" i="6"/>
  <c r="I309" i="6"/>
  <c r="F309" i="6"/>
  <c r="F239" i="6"/>
  <c r="I239" i="6"/>
  <c r="F299" i="6"/>
  <c r="I299" i="6"/>
  <c r="I205" i="6"/>
  <c r="F205" i="6"/>
  <c r="F231" i="6"/>
  <c r="I231" i="6"/>
  <c r="F198" i="6"/>
  <c r="I198" i="6"/>
  <c r="F217" i="6"/>
  <c r="I217" i="6"/>
  <c r="I165" i="6"/>
  <c r="F165" i="6"/>
  <c r="F215" i="6"/>
  <c r="I215" i="6"/>
  <c r="I168" i="6"/>
  <c r="F168" i="6"/>
  <c r="I111" i="6"/>
  <c r="F111" i="6"/>
  <c r="F163" i="6"/>
  <c r="I163" i="6"/>
  <c r="I100" i="6"/>
  <c r="F100" i="6"/>
  <c r="F191" i="6"/>
  <c r="I191" i="6"/>
  <c r="I109" i="6"/>
  <c r="F109" i="6"/>
  <c r="F167" i="6"/>
  <c r="I167" i="6"/>
  <c r="F118" i="6"/>
  <c r="I118" i="6"/>
  <c r="F94" i="6"/>
  <c r="I94" i="6"/>
  <c r="I79" i="6"/>
  <c r="F79" i="6"/>
  <c r="I156" i="6"/>
  <c r="F156" i="6"/>
  <c r="F126" i="6"/>
  <c r="I126" i="6"/>
  <c r="I125" i="6"/>
  <c r="F125" i="6"/>
  <c r="F116" i="6"/>
  <c r="I116" i="6"/>
  <c r="F242" i="6"/>
  <c r="I242" i="6"/>
  <c r="F230" i="6"/>
  <c r="I230" i="6"/>
  <c r="I101" i="6"/>
  <c r="F101" i="6"/>
  <c r="I324" i="6"/>
  <c r="F324" i="6"/>
  <c r="I292" i="6"/>
  <c r="F292" i="6"/>
  <c r="I260" i="6"/>
  <c r="F260" i="6"/>
  <c r="F302" i="6"/>
  <c r="I302" i="6"/>
  <c r="F270" i="6"/>
  <c r="I270" i="6"/>
  <c r="F234" i="6"/>
  <c r="I234" i="6"/>
  <c r="F254" i="6"/>
  <c r="I254" i="6"/>
  <c r="F224" i="6"/>
  <c r="I224" i="6"/>
  <c r="I273" i="6"/>
  <c r="F273" i="6"/>
  <c r="I188" i="6"/>
  <c r="F188" i="6"/>
  <c r="F251" i="6"/>
  <c r="I251" i="6"/>
  <c r="I201" i="6"/>
  <c r="F201" i="6"/>
  <c r="F287" i="6"/>
  <c r="I287" i="6"/>
  <c r="F194" i="6"/>
  <c r="I194" i="6"/>
  <c r="F158" i="6"/>
  <c r="I158" i="6"/>
  <c r="I160" i="6"/>
  <c r="F160" i="6"/>
  <c r="F207" i="6"/>
  <c r="I207" i="6"/>
  <c r="F150" i="6"/>
  <c r="I150" i="6"/>
  <c r="I96" i="6"/>
  <c r="F96" i="6"/>
  <c r="F78" i="6"/>
  <c r="I78" i="6"/>
  <c r="I112" i="6"/>
  <c r="F112" i="6"/>
  <c r="I89" i="6"/>
  <c r="F89" i="6"/>
  <c r="I141" i="6"/>
  <c r="F141" i="6"/>
  <c r="I161" i="6"/>
  <c r="F161" i="6"/>
  <c r="I129" i="6"/>
  <c r="F129" i="6"/>
  <c r="F114" i="6"/>
  <c r="I114" i="6"/>
  <c r="I128" i="6"/>
  <c r="F128" i="6"/>
  <c r="I119" i="6"/>
  <c r="F119" i="6"/>
  <c r="I265" i="6"/>
  <c r="F265" i="6"/>
  <c r="I103" i="6"/>
  <c r="F103" i="6"/>
  <c r="I320" i="6"/>
  <c r="F320" i="6"/>
  <c r="I256" i="6"/>
  <c r="F256" i="6"/>
  <c r="F266" i="6"/>
  <c r="I266" i="6"/>
  <c r="I285" i="6"/>
  <c r="F285" i="6"/>
  <c r="F291" i="6"/>
  <c r="I291" i="6"/>
  <c r="I252" i="6"/>
  <c r="F252" i="6"/>
  <c r="I220" i="6"/>
  <c r="F220" i="6"/>
  <c r="F226" i="6"/>
  <c r="I226" i="6"/>
  <c r="F295" i="6"/>
  <c r="I295" i="6"/>
  <c r="I253" i="6"/>
  <c r="F253" i="6"/>
  <c r="I216" i="6"/>
  <c r="F216" i="6"/>
  <c r="I184" i="6"/>
  <c r="F184" i="6"/>
  <c r="I293" i="6"/>
  <c r="F293" i="6"/>
  <c r="F190" i="6"/>
  <c r="I190" i="6"/>
  <c r="F153" i="6"/>
  <c r="I153" i="6"/>
  <c r="F159" i="6"/>
  <c r="I159" i="6"/>
  <c r="F199" i="6"/>
  <c r="I199" i="6"/>
  <c r="F222" i="6"/>
  <c r="I222" i="6"/>
  <c r="I92" i="6"/>
  <c r="F92" i="6"/>
  <c r="F60" i="6"/>
  <c r="I105" i="6"/>
  <c r="F105" i="6"/>
  <c r="F90" i="6"/>
  <c r="I90" i="6"/>
  <c r="F166" i="6"/>
  <c r="I166" i="6"/>
  <c r="I117" i="6"/>
  <c r="F117" i="6"/>
  <c r="I136" i="6"/>
  <c r="F136" i="6"/>
  <c r="I133" i="6"/>
  <c r="F133" i="6"/>
  <c r="I281" i="6"/>
  <c r="F281" i="6"/>
  <c r="I77" i="6"/>
  <c r="F77" i="6"/>
  <c r="I13" i="6"/>
  <c r="F13" i="6"/>
  <c r="I95" i="6"/>
  <c r="F95" i="6"/>
  <c r="I288" i="6"/>
  <c r="F288" i="6"/>
  <c r="F298" i="6"/>
  <c r="I298" i="6"/>
  <c r="F229" i="6"/>
  <c r="I229" i="6"/>
  <c r="I197" i="6"/>
  <c r="F197" i="6"/>
  <c r="I316" i="6"/>
  <c r="F316" i="6"/>
  <c r="I284" i="6"/>
  <c r="F284" i="6"/>
  <c r="F326" i="6"/>
  <c r="I326" i="6"/>
  <c r="F294" i="6"/>
  <c r="I294" i="6"/>
  <c r="F262" i="6"/>
  <c r="I262" i="6"/>
  <c r="I321" i="6"/>
  <c r="F321" i="6"/>
  <c r="I257" i="6"/>
  <c r="F257" i="6"/>
  <c r="I212" i="6"/>
  <c r="F212" i="6"/>
  <c r="I180" i="6"/>
  <c r="F180" i="6"/>
  <c r="F283" i="6"/>
  <c r="I283" i="6"/>
  <c r="I193" i="6"/>
  <c r="F193" i="6"/>
  <c r="F319" i="6"/>
  <c r="I319" i="6"/>
  <c r="F186" i="6"/>
  <c r="I186" i="6"/>
  <c r="I148" i="6"/>
  <c r="F148" i="6"/>
  <c r="I157" i="6"/>
  <c r="F157" i="6"/>
  <c r="I88" i="6"/>
  <c r="F88" i="6"/>
  <c r="F155" i="6"/>
  <c r="I155" i="6"/>
  <c r="F195" i="6"/>
  <c r="I195" i="6"/>
  <c r="I83" i="6"/>
  <c r="F83" i="6"/>
  <c r="I85" i="6"/>
  <c r="F85" i="6"/>
  <c r="I132" i="6"/>
  <c r="F132" i="6"/>
  <c r="I169" i="6"/>
  <c r="F169" i="6"/>
  <c r="F134" i="6"/>
  <c r="I134" i="6"/>
  <c r="I120" i="6"/>
  <c r="F120" i="6"/>
  <c r="I145" i="6"/>
  <c r="F145" i="6"/>
  <c r="F138" i="6"/>
  <c r="I138" i="6"/>
  <c r="I297" i="6"/>
  <c r="F297" i="6"/>
  <c r="I240" i="6"/>
  <c r="F240" i="6"/>
  <c r="I9" i="6"/>
  <c r="F9" i="6"/>
  <c r="F53" i="6"/>
  <c r="I312" i="6"/>
  <c r="F312" i="6"/>
  <c r="I280" i="6"/>
  <c r="F280" i="6"/>
  <c r="F322" i="6"/>
  <c r="I322" i="6"/>
  <c r="F290" i="6"/>
  <c r="I290" i="6"/>
  <c r="F258" i="6"/>
  <c r="I258" i="6"/>
  <c r="F255" i="6"/>
  <c r="I255" i="6"/>
  <c r="F327" i="6"/>
  <c r="I327" i="6"/>
  <c r="I208" i="6"/>
  <c r="F208" i="6"/>
  <c r="I176" i="6"/>
  <c r="F176" i="6"/>
  <c r="I277" i="6"/>
  <c r="F277" i="6"/>
  <c r="I189" i="6"/>
  <c r="F189" i="6"/>
  <c r="F271" i="6"/>
  <c r="I271" i="6"/>
  <c r="F214" i="6"/>
  <c r="I214" i="6"/>
  <c r="F182" i="6"/>
  <c r="I182" i="6"/>
  <c r="F147" i="6"/>
  <c r="I147" i="6"/>
  <c r="I152" i="6"/>
  <c r="F152" i="6"/>
  <c r="I84" i="6"/>
  <c r="F84" i="6"/>
  <c r="F142" i="6"/>
  <c r="I142" i="6"/>
  <c r="F102" i="6"/>
  <c r="I102" i="6"/>
  <c r="F98" i="6"/>
  <c r="I98" i="6"/>
  <c r="I12" i="6"/>
  <c r="F12" i="6"/>
  <c r="I149" i="6"/>
  <c r="F149" i="6"/>
  <c r="I123" i="6"/>
  <c r="F123" i="6"/>
  <c r="F162" i="6"/>
  <c r="I162" i="6"/>
  <c r="I313" i="6"/>
  <c r="F313" i="6"/>
  <c r="I245" i="6"/>
  <c r="F245" i="6"/>
  <c r="F82" i="6"/>
  <c r="I82" i="6"/>
  <c r="I37" i="6"/>
  <c r="F37" i="6"/>
  <c r="F146" i="6"/>
  <c r="I146" i="6"/>
  <c r="H54" i="6"/>
  <c r="H55" i="6" s="1"/>
  <c r="H56" i="6" s="1"/>
  <c r="H57" i="6" s="1"/>
  <c r="H58" i="6" s="1"/>
  <c r="H59" i="6" s="1"/>
  <c r="H60" i="6" s="1"/>
  <c r="H61" i="6" s="1"/>
  <c r="H62" i="6" s="1"/>
  <c r="H63" i="6" s="1"/>
  <c r="F117" i="5"/>
  <c r="I117" i="5"/>
  <c r="H118" i="5"/>
  <c r="H119" i="5" s="1"/>
  <c r="H120" i="5" s="1"/>
  <c r="H121" i="5" s="1"/>
  <c r="F36" i="5"/>
  <c r="H37" i="5"/>
  <c r="H38" i="5" s="1"/>
  <c r="H39" i="5" s="1"/>
  <c r="H40" i="5" s="1"/>
  <c r="I36" i="5"/>
  <c r="I126" i="5"/>
  <c r="F126" i="5"/>
  <c r="H127" i="5"/>
  <c r="H128" i="5" s="1"/>
  <c r="H129" i="5" s="1"/>
  <c r="H130" i="5" s="1"/>
  <c r="H131" i="5" s="1"/>
  <c r="H132" i="5" s="1"/>
  <c r="H133" i="5" s="1"/>
  <c r="H134" i="5" s="1"/>
  <c r="H135" i="5" s="1"/>
  <c r="H136" i="5" s="1"/>
  <c r="H137" i="5" s="1"/>
  <c r="H138" i="5" s="1"/>
  <c r="H139" i="5" s="1"/>
  <c r="H140" i="5" s="1"/>
  <c r="H141" i="5" s="1"/>
  <c r="F11" i="5"/>
  <c r="H12" i="5"/>
  <c r="I11" i="5"/>
  <c r="F77" i="5"/>
  <c r="I77" i="5"/>
  <c r="H78" i="5"/>
  <c r="H79" i="5" s="1"/>
  <c r="F327" i="5"/>
  <c r="I327" i="5"/>
  <c r="I173" i="5"/>
  <c r="F173" i="5"/>
  <c r="I273" i="5"/>
  <c r="F273" i="5"/>
  <c r="F307" i="5"/>
  <c r="I307" i="5"/>
  <c r="I197" i="5"/>
  <c r="F197" i="5"/>
  <c r="I304" i="5"/>
  <c r="F304" i="5"/>
  <c r="I321" i="5"/>
  <c r="F321" i="5"/>
  <c r="I257" i="5"/>
  <c r="F257" i="5"/>
  <c r="F326" i="5"/>
  <c r="I326" i="5"/>
  <c r="I204" i="5"/>
  <c r="F204" i="5"/>
  <c r="F295" i="5"/>
  <c r="I295" i="5"/>
  <c r="I181" i="5"/>
  <c r="F181" i="5"/>
  <c r="F191" i="5"/>
  <c r="I191" i="5"/>
  <c r="F194" i="5"/>
  <c r="I194" i="5"/>
  <c r="I112" i="5"/>
  <c r="F112" i="5"/>
  <c r="F166" i="5"/>
  <c r="I166" i="5"/>
  <c r="I217" i="5"/>
  <c r="F217" i="5"/>
  <c r="F243" i="5"/>
  <c r="I243" i="5"/>
  <c r="I264" i="5"/>
  <c r="F264" i="5"/>
  <c r="F275" i="5"/>
  <c r="I275" i="5"/>
  <c r="I288" i="5"/>
  <c r="F288" i="5"/>
  <c r="I272" i="5"/>
  <c r="F272" i="5"/>
  <c r="I289" i="5"/>
  <c r="F289" i="5"/>
  <c r="F290" i="5"/>
  <c r="I290" i="5"/>
  <c r="F262" i="5"/>
  <c r="I262" i="5"/>
  <c r="I172" i="5"/>
  <c r="F172" i="5"/>
  <c r="I213" i="5"/>
  <c r="F213" i="5"/>
  <c r="F159" i="5"/>
  <c r="I159" i="5"/>
  <c r="F250" i="5"/>
  <c r="I250" i="5"/>
  <c r="F151" i="5"/>
  <c r="I151" i="5"/>
  <c r="I123" i="5"/>
  <c r="F123" i="5"/>
  <c r="F121" i="5"/>
  <c r="I121" i="5"/>
  <c r="F67" i="5"/>
  <c r="I67" i="5"/>
  <c r="F229" i="5"/>
  <c r="I229" i="5"/>
  <c r="F240" i="5"/>
  <c r="I240" i="5"/>
  <c r="I106" i="5"/>
  <c r="F106" i="5"/>
  <c r="I169" i="5"/>
  <c r="F169" i="5"/>
  <c r="F136" i="5"/>
  <c r="I136" i="5"/>
  <c r="I300" i="5"/>
  <c r="F300" i="5"/>
  <c r="I268" i="5"/>
  <c r="F268" i="5"/>
  <c r="I317" i="5"/>
  <c r="F317" i="5"/>
  <c r="I285" i="5"/>
  <c r="F285" i="5"/>
  <c r="F287" i="5"/>
  <c r="I287" i="5"/>
  <c r="F246" i="5"/>
  <c r="I246" i="5"/>
  <c r="F323" i="5"/>
  <c r="I323" i="5"/>
  <c r="I200" i="5"/>
  <c r="F200" i="5"/>
  <c r="I168" i="5"/>
  <c r="F168" i="5"/>
  <c r="F251" i="5"/>
  <c r="I251" i="5"/>
  <c r="I209" i="5"/>
  <c r="F209" i="5"/>
  <c r="F283" i="5"/>
  <c r="I283" i="5"/>
  <c r="F211" i="5"/>
  <c r="I211" i="5"/>
  <c r="I119" i="5"/>
  <c r="F119" i="5"/>
  <c r="F179" i="5"/>
  <c r="I179" i="5"/>
  <c r="I108" i="5"/>
  <c r="F108" i="5"/>
  <c r="F65" i="5"/>
  <c r="I65" i="5"/>
  <c r="F146" i="5"/>
  <c r="I146" i="5"/>
  <c r="F134" i="5"/>
  <c r="I134" i="5"/>
  <c r="I220" i="5"/>
  <c r="F220" i="5"/>
  <c r="I245" i="5"/>
  <c r="F245" i="5"/>
  <c r="F198" i="5"/>
  <c r="I198" i="5"/>
  <c r="I102" i="5"/>
  <c r="F102" i="5"/>
  <c r="I75" i="5"/>
  <c r="F75" i="5"/>
  <c r="I9" i="5"/>
  <c r="F9" i="5"/>
  <c r="I54" i="5"/>
  <c r="F54" i="5"/>
  <c r="F35" i="5"/>
  <c r="I35" i="5"/>
  <c r="F39" i="5"/>
  <c r="I39" i="5"/>
  <c r="F72" i="5"/>
  <c r="I72" i="5"/>
  <c r="I313" i="5"/>
  <c r="F313" i="5"/>
  <c r="F310" i="5"/>
  <c r="I310" i="5"/>
  <c r="F187" i="5"/>
  <c r="I187" i="5"/>
  <c r="F298" i="5"/>
  <c r="I298" i="5"/>
  <c r="I115" i="5"/>
  <c r="F115" i="5"/>
  <c r="F282" i="5"/>
  <c r="I282" i="5"/>
  <c r="F155" i="5"/>
  <c r="I155" i="5"/>
  <c r="F199" i="5"/>
  <c r="I199" i="5"/>
  <c r="F125" i="5"/>
  <c r="I125" i="5"/>
  <c r="F59" i="5"/>
  <c r="I59" i="5"/>
  <c r="F302" i="5"/>
  <c r="I302" i="5"/>
  <c r="I137" i="5"/>
  <c r="F137" i="5"/>
  <c r="F226" i="5"/>
  <c r="I226" i="5"/>
  <c r="I223" i="5"/>
  <c r="F223" i="5"/>
  <c r="F230" i="5"/>
  <c r="I230" i="5"/>
  <c r="F73" i="5"/>
  <c r="I73" i="5"/>
  <c r="F162" i="5"/>
  <c r="I162" i="5"/>
  <c r="I68" i="5"/>
  <c r="F68" i="5"/>
  <c r="I37" i="5"/>
  <c r="F37" i="5"/>
  <c r="F202" i="5"/>
  <c r="I202" i="5"/>
  <c r="I118" i="5"/>
  <c r="F118" i="5"/>
  <c r="F31" i="5"/>
  <c r="I31" i="5"/>
  <c r="I324" i="5"/>
  <c r="F324" i="5"/>
  <c r="I292" i="5"/>
  <c r="F292" i="5"/>
  <c r="I260" i="5"/>
  <c r="F260" i="5"/>
  <c r="I309" i="5"/>
  <c r="F309" i="5"/>
  <c r="I277" i="5"/>
  <c r="F277" i="5"/>
  <c r="F319" i="5"/>
  <c r="I319" i="5"/>
  <c r="I192" i="5"/>
  <c r="F192" i="5"/>
  <c r="F279" i="5"/>
  <c r="I279" i="5"/>
  <c r="I201" i="5"/>
  <c r="F201" i="5"/>
  <c r="F315" i="5"/>
  <c r="I315" i="5"/>
  <c r="I228" i="5"/>
  <c r="F228" i="5"/>
  <c r="F170" i="5"/>
  <c r="I170" i="5"/>
  <c r="F171" i="5"/>
  <c r="I171" i="5"/>
  <c r="I111" i="5"/>
  <c r="F111" i="5"/>
  <c r="I241" i="5"/>
  <c r="F241" i="5"/>
  <c r="I132" i="5"/>
  <c r="F132" i="5"/>
  <c r="F214" i="5"/>
  <c r="I214" i="5"/>
  <c r="F138" i="5"/>
  <c r="I138" i="5"/>
  <c r="I135" i="5"/>
  <c r="F135" i="5"/>
  <c r="I140" i="5"/>
  <c r="F140" i="5"/>
  <c r="F270" i="5"/>
  <c r="I270" i="5"/>
  <c r="I233" i="5"/>
  <c r="F233" i="5"/>
  <c r="I110" i="5"/>
  <c r="F110" i="5"/>
  <c r="I63" i="5"/>
  <c r="F63" i="5"/>
  <c r="I33" i="5"/>
  <c r="F33" i="5"/>
  <c r="F182" i="5"/>
  <c r="I182" i="5"/>
  <c r="I114" i="5"/>
  <c r="F114" i="5"/>
  <c r="F109" i="5"/>
  <c r="I109" i="5"/>
  <c r="I76" i="5"/>
  <c r="F76" i="5"/>
  <c r="I62" i="5"/>
  <c r="F62" i="5"/>
  <c r="F56" i="5"/>
  <c r="I328" i="5"/>
  <c r="F328" i="5"/>
  <c r="I320" i="5"/>
  <c r="F320" i="5"/>
  <c r="F322" i="5"/>
  <c r="I322" i="5"/>
  <c r="F267" i="5"/>
  <c r="I267" i="5"/>
  <c r="F163" i="5"/>
  <c r="I163" i="5"/>
  <c r="I107" i="5"/>
  <c r="F107" i="5"/>
  <c r="F266" i="5"/>
  <c r="I266" i="5"/>
  <c r="I149" i="5"/>
  <c r="F149" i="5"/>
  <c r="I139" i="5"/>
  <c r="F139" i="5"/>
  <c r="I100" i="5"/>
  <c r="F100" i="5"/>
  <c r="I60" i="5"/>
  <c r="F60" i="5"/>
  <c r="F105" i="5"/>
  <c r="I105" i="5"/>
  <c r="I66" i="5"/>
  <c r="F66" i="5"/>
  <c r="I71" i="5"/>
  <c r="F71" i="5"/>
  <c r="I10" i="5"/>
  <c r="F10" i="5"/>
  <c r="I122" i="5"/>
  <c r="F122" i="5"/>
  <c r="I74" i="5"/>
  <c r="F74" i="5"/>
  <c r="F101" i="5"/>
  <c r="I101" i="5"/>
  <c r="F69" i="5"/>
  <c r="I69" i="5"/>
  <c r="I38" i="5"/>
  <c r="F38" i="5"/>
  <c r="F224" i="5"/>
  <c r="I224" i="5"/>
  <c r="F113" i="5"/>
  <c r="I113" i="5"/>
  <c r="I56" i="5"/>
  <c r="I70" i="5"/>
  <c r="F70" i="5"/>
  <c r="I296" i="5"/>
  <c r="F296" i="5"/>
  <c r="F239" i="5"/>
  <c r="I239" i="5"/>
  <c r="I104" i="5"/>
  <c r="F104" i="5"/>
  <c r="I256" i="5"/>
  <c r="F256" i="5"/>
  <c r="F271" i="5"/>
  <c r="I271" i="5"/>
  <c r="F294" i="5"/>
  <c r="I294" i="5"/>
  <c r="I231" i="5"/>
  <c r="F231" i="5"/>
  <c r="F218" i="5"/>
  <c r="I218" i="5"/>
  <c r="F195" i="5"/>
  <c r="I195" i="5"/>
  <c r="I128" i="5"/>
  <c r="F128" i="5"/>
  <c r="I284" i="5"/>
  <c r="F284" i="5"/>
  <c r="I301" i="5"/>
  <c r="F301" i="5"/>
  <c r="I184" i="5"/>
  <c r="F184" i="5"/>
  <c r="F206" i="5"/>
  <c r="I206" i="5"/>
  <c r="F207" i="5"/>
  <c r="I207" i="5"/>
  <c r="I103" i="5"/>
  <c r="F103" i="5"/>
  <c r="I124" i="5"/>
  <c r="F124" i="5"/>
  <c r="F154" i="5"/>
  <c r="I154" i="5"/>
  <c r="F244" i="5"/>
  <c r="I244" i="5"/>
  <c r="I227" i="5"/>
  <c r="F227" i="5"/>
  <c r="F286" i="5"/>
  <c r="I286" i="5"/>
  <c r="I57" i="5"/>
  <c r="F57" i="5"/>
  <c r="F174" i="5"/>
  <c r="I174" i="5"/>
  <c r="I312" i="5"/>
  <c r="F312" i="5"/>
  <c r="I280" i="5"/>
  <c r="F280" i="5"/>
  <c r="F248" i="5"/>
  <c r="I248" i="5"/>
  <c r="I297" i="5"/>
  <c r="F297" i="5"/>
  <c r="I265" i="5"/>
  <c r="F265" i="5"/>
  <c r="F303" i="5"/>
  <c r="I303" i="5"/>
  <c r="F306" i="5"/>
  <c r="I306" i="5"/>
  <c r="I253" i="5"/>
  <c r="F253" i="5"/>
  <c r="F278" i="5"/>
  <c r="I278" i="5"/>
  <c r="I212" i="5"/>
  <c r="F212" i="5"/>
  <c r="I180" i="5"/>
  <c r="F180" i="5"/>
  <c r="F263" i="5"/>
  <c r="I263" i="5"/>
  <c r="F222" i="5"/>
  <c r="I222" i="5"/>
  <c r="I189" i="5"/>
  <c r="F189" i="5"/>
  <c r="F299" i="5"/>
  <c r="I299" i="5"/>
  <c r="F165" i="5"/>
  <c r="I165" i="5"/>
  <c r="F150" i="5"/>
  <c r="I150" i="5"/>
  <c r="I157" i="5"/>
  <c r="F157" i="5"/>
  <c r="F210" i="5"/>
  <c r="I210" i="5"/>
  <c r="I131" i="5"/>
  <c r="F131" i="5"/>
  <c r="I99" i="5"/>
  <c r="F99" i="5"/>
  <c r="I120" i="5"/>
  <c r="F120" i="5"/>
  <c r="I164" i="5"/>
  <c r="F164" i="5"/>
  <c r="I177" i="5"/>
  <c r="F177" i="5"/>
  <c r="I156" i="5"/>
  <c r="F156" i="5"/>
  <c r="F318" i="5"/>
  <c r="I318" i="5"/>
  <c r="F234" i="5"/>
  <c r="I234" i="5"/>
  <c r="F247" i="5"/>
  <c r="I247" i="5"/>
  <c r="F232" i="5"/>
  <c r="I232" i="5"/>
  <c r="I53" i="5"/>
  <c r="F53" i="5"/>
  <c r="I148" i="5"/>
  <c r="F148" i="5"/>
  <c r="F153" i="5"/>
  <c r="I153" i="5"/>
  <c r="I34" i="5"/>
  <c r="F34" i="5"/>
  <c r="F186" i="5"/>
  <c r="I186" i="5"/>
  <c r="I64" i="5"/>
  <c r="F64" i="5"/>
  <c r="I281" i="5"/>
  <c r="F281" i="5"/>
  <c r="F274" i="5"/>
  <c r="I274" i="5"/>
  <c r="I196" i="5"/>
  <c r="F196" i="5"/>
  <c r="I205" i="5"/>
  <c r="F205" i="5"/>
  <c r="F314" i="5"/>
  <c r="I314" i="5"/>
  <c r="I305" i="5"/>
  <c r="F305" i="5"/>
  <c r="F258" i="5"/>
  <c r="I258" i="5"/>
  <c r="I188" i="5"/>
  <c r="F188" i="5"/>
  <c r="F236" i="5"/>
  <c r="I236" i="5"/>
  <c r="I316" i="5"/>
  <c r="F316" i="5"/>
  <c r="I252" i="5"/>
  <c r="F252" i="5"/>
  <c r="I269" i="5"/>
  <c r="F269" i="5"/>
  <c r="F255" i="5"/>
  <c r="I255" i="5"/>
  <c r="F259" i="5"/>
  <c r="I259" i="5"/>
  <c r="I216" i="5"/>
  <c r="F216" i="5"/>
  <c r="F311" i="5"/>
  <c r="I311" i="5"/>
  <c r="I225" i="5"/>
  <c r="F225" i="5"/>
  <c r="I193" i="5"/>
  <c r="F193" i="5"/>
  <c r="F175" i="5"/>
  <c r="I175" i="5"/>
  <c r="F235" i="5"/>
  <c r="I235" i="5"/>
  <c r="F183" i="5"/>
  <c r="I183" i="5"/>
  <c r="I145" i="5"/>
  <c r="F145" i="5"/>
  <c r="F242" i="5"/>
  <c r="I242" i="5"/>
  <c r="I249" i="5"/>
  <c r="F249" i="5"/>
  <c r="F129" i="5"/>
  <c r="I129" i="5"/>
  <c r="I308" i="5"/>
  <c r="F308" i="5"/>
  <c r="I276" i="5"/>
  <c r="F276" i="5"/>
  <c r="I325" i="5"/>
  <c r="F325" i="5"/>
  <c r="I293" i="5"/>
  <c r="F293" i="5"/>
  <c r="I261" i="5"/>
  <c r="F261" i="5"/>
  <c r="F254" i="5"/>
  <c r="I254" i="5"/>
  <c r="I237" i="5"/>
  <c r="F237" i="5"/>
  <c r="F291" i="5"/>
  <c r="I291" i="5"/>
  <c r="I208" i="5"/>
  <c r="F208" i="5"/>
  <c r="I176" i="5"/>
  <c r="F176" i="5"/>
  <c r="I185" i="5"/>
  <c r="F185" i="5"/>
  <c r="F203" i="5"/>
  <c r="I203" i="5"/>
  <c r="I160" i="5"/>
  <c r="F160" i="5"/>
  <c r="F190" i="5"/>
  <c r="I190" i="5"/>
  <c r="I147" i="5"/>
  <c r="F147" i="5"/>
  <c r="I152" i="5"/>
  <c r="F152" i="5"/>
  <c r="F221" i="5"/>
  <c r="I221" i="5"/>
  <c r="I127" i="5"/>
  <c r="F127" i="5"/>
  <c r="F215" i="5"/>
  <c r="I215" i="5"/>
  <c r="F167" i="5"/>
  <c r="I167" i="5"/>
  <c r="I116" i="5"/>
  <c r="F116" i="5"/>
  <c r="I130" i="5"/>
  <c r="F130" i="5"/>
  <c r="I161" i="5"/>
  <c r="F161" i="5"/>
  <c r="F178" i="5"/>
  <c r="I178" i="5"/>
  <c r="F238" i="5"/>
  <c r="I238" i="5"/>
  <c r="I219" i="5"/>
  <c r="F219" i="5"/>
  <c r="F133" i="5"/>
  <c r="I133" i="5"/>
  <c r="I78" i="5"/>
  <c r="F78" i="5"/>
  <c r="I61" i="5"/>
  <c r="F61" i="5"/>
  <c r="I30" i="5"/>
  <c r="F30" i="5"/>
  <c r="F158" i="5"/>
  <c r="I158" i="5"/>
  <c r="I58" i="5"/>
  <c r="F58" i="5"/>
  <c r="F55" i="5"/>
  <c r="I55" i="5"/>
  <c r="F59" i="4"/>
  <c r="H60" i="4"/>
  <c r="H61" i="4" s="1"/>
  <c r="H62" i="4" s="1"/>
  <c r="H63" i="4" s="1"/>
  <c r="I63" i="4" s="1"/>
  <c r="F33" i="4"/>
  <c r="H34" i="4"/>
  <c r="H35" i="4" s="1"/>
  <c r="H36" i="4" s="1"/>
  <c r="H37" i="4" s="1"/>
  <c r="I37" i="4" s="1"/>
  <c r="H10" i="4"/>
  <c r="H11" i="4" s="1"/>
  <c r="H12" i="4" s="1"/>
  <c r="H13" i="4" s="1"/>
  <c r="I13" i="4" s="1"/>
  <c r="F9" i="4"/>
  <c r="F316" i="4"/>
  <c r="F284" i="4"/>
  <c r="F252" i="4"/>
  <c r="F313" i="4"/>
  <c r="F283" i="4"/>
  <c r="F291" i="4"/>
  <c r="F259" i="4"/>
  <c r="F310" i="4"/>
  <c r="F267" i="4"/>
  <c r="F219" i="4"/>
  <c r="F188" i="4"/>
  <c r="F186" i="4"/>
  <c r="F160" i="4"/>
  <c r="F159" i="4"/>
  <c r="F197" i="4"/>
  <c r="F163" i="4"/>
  <c r="F123" i="4"/>
  <c r="F202" i="4"/>
  <c r="F201" i="4"/>
  <c r="F144" i="4"/>
  <c r="F112" i="4"/>
  <c r="F170" i="4"/>
  <c r="F129" i="4"/>
  <c r="F90" i="4"/>
  <c r="F61" i="4"/>
  <c r="F80" i="4"/>
  <c r="F95" i="4"/>
  <c r="F130" i="4"/>
  <c r="F12" i="4"/>
  <c r="F282" i="4"/>
  <c r="F253" i="4"/>
  <c r="F228" i="4"/>
  <c r="F312" i="4"/>
  <c r="F280" i="4"/>
  <c r="F248" i="4"/>
  <c r="F309" i="4"/>
  <c r="F319" i="4"/>
  <c r="F270" i="4"/>
  <c r="F322" i="4"/>
  <c r="F271" i="4"/>
  <c r="F285" i="4"/>
  <c r="F246" i="4"/>
  <c r="F257" i="4"/>
  <c r="F216" i="4"/>
  <c r="F184" i="4"/>
  <c r="F298" i="4"/>
  <c r="F235" i="4"/>
  <c r="F213" i="4"/>
  <c r="F263" i="4"/>
  <c r="F177" i="4"/>
  <c r="F146" i="4"/>
  <c r="F154" i="4"/>
  <c r="F195" i="4"/>
  <c r="F119" i="4"/>
  <c r="F193" i="4"/>
  <c r="F140" i="4"/>
  <c r="F108" i="4"/>
  <c r="F214" i="4"/>
  <c r="F167" i="4"/>
  <c r="F125" i="4"/>
  <c r="F89" i="4"/>
  <c r="F142" i="4"/>
  <c r="F88" i="4"/>
  <c r="F10" i="4"/>
  <c r="F11" i="4"/>
  <c r="F87" i="4"/>
  <c r="F122" i="4"/>
  <c r="F155" i="4"/>
  <c r="F286" i="4"/>
  <c r="F262" i="4"/>
  <c r="F242" i="4"/>
  <c r="F230" i="4"/>
  <c r="F308" i="4"/>
  <c r="F276" i="4"/>
  <c r="F244" i="4"/>
  <c r="F305" i="4"/>
  <c r="F258" i="4"/>
  <c r="F323" i="4"/>
  <c r="F294" i="4"/>
  <c r="F295" i="4"/>
  <c r="F212" i="4"/>
  <c r="F180" i="4"/>
  <c r="F209" i="4"/>
  <c r="F175" i="4"/>
  <c r="F232" i="4"/>
  <c r="F115" i="4"/>
  <c r="F191" i="4"/>
  <c r="F198" i="4"/>
  <c r="F136" i="4"/>
  <c r="F104" i="4"/>
  <c r="F194" i="4"/>
  <c r="F164" i="4"/>
  <c r="F121" i="4"/>
  <c r="F84" i="4"/>
  <c r="F81" i="4"/>
  <c r="F134" i="4"/>
  <c r="F83" i="4"/>
  <c r="F93" i="4"/>
  <c r="F86" i="4"/>
  <c r="F54" i="4"/>
  <c r="F114" i="4"/>
  <c r="F36" i="4"/>
  <c r="F157" i="4"/>
  <c r="F169" i="4"/>
  <c r="F149" i="4"/>
  <c r="F233" i="4"/>
  <c r="F302" i="4"/>
  <c r="F304" i="4"/>
  <c r="F272" i="4"/>
  <c r="F240" i="4"/>
  <c r="F301" i="4"/>
  <c r="F306" i="4"/>
  <c r="F278" i="4"/>
  <c r="F247" i="4"/>
  <c r="F245" i="4"/>
  <c r="F208" i="4"/>
  <c r="F176" i="4"/>
  <c r="F275" i="4"/>
  <c r="F205" i="4"/>
  <c r="F162" i="4"/>
  <c r="F203" i="4"/>
  <c r="F143" i="4"/>
  <c r="F111" i="4"/>
  <c r="F187" i="4"/>
  <c r="F132" i="4"/>
  <c r="F100" i="4"/>
  <c r="F183" i="4"/>
  <c r="F117" i="4"/>
  <c r="F79" i="4"/>
  <c r="F76" i="4"/>
  <c r="F126" i="4"/>
  <c r="F82" i="4"/>
  <c r="F34" i="4"/>
  <c r="F62" i="4"/>
  <c r="F35" i="4"/>
  <c r="F32" i="4"/>
  <c r="F161" i="4"/>
  <c r="F318" i="4"/>
  <c r="F265" i="4"/>
  <c r="F300" i="4"/>
  <c r="F268" i="4"/>
  <c r="F236" i="4"/>
  <c r="F297" i="4"/>
  <c r="F303" i="4"/>
  <c r="F261" i="4"/>
  <c r="F237" i="4"/>
  <c r="F327" i="4"/>
  <c r="F204" i="4"/>
  <c r="F172" i="4"/>
  <c r="F315" i="4"/>
  <c r="F158" i="4"/>
  <c r="F182" i="4"/>
  <c r="F199" i="4"/>
  <c r="F174" i="4"/>
  <c r="F139" i="4"/>
  <c r="F107" i="4"/>
  <c r="F128" i="4"/>
  <c r="F96" i="4"/>
  <c r="F145" i="4"/>
  <c r="F113" i="4"/>
  <c r="F78" i="4"/>
  <c r="F106" i="4"/>
  <c r="F58" i="4"/>
  <c r="F118" i="4"/>
  <c r="F30" i="4"/>
  <c r="F56" i="4"/>
  <c r="F94" i="4"/>
  <c r="F31" i="4"/>
  <c r="F77" i="4"/>
  <c r="F181" i="4"/>
  <c r="F189" i="4"/>
  <c r="F220" i="4"/>
  <c r="F241" i="4"/>
  <c r="F274" i="4"/>
  <c r="F218" i="4"/>
  <c r="F328" i="4"/>
  <c r="F296" i="4"/>
  <c r="F264" i="4"/>
  <c r="F325" i="4"/>
  <c r="F293" i="4"/>
  <c r="F290" i="4"/>
  <c r="F249" i="4"/>
  <c r="F307" i="4"/>
  <c r="F279" i="4"/>
  <c r="F200" i="4"/>
  <c r="F168" i="4"/>
  <c r="F173" i="4"/>
  <c r="F226" i="4"/>
  <c r="F171" i="4"/>
  <c r="F135" i="4"/>
  <c r="F103" i="4"/>
  <c r="F147" i="4"/>
  <c r="F124" i="4"/>
  <c r="F92" i="4"/>
  <c r="F190" i="4"/>
  <c r="F141" i="4"/>
  <c r="F109" i="4"/>
  <c r="F102" i="4"/>
  <c r="F55" i="4"/>
  <c r="F98" i="4"/>
  <c r="F110" i="4"/>
  <c r="F53" i="4"/>
  <c r="F99" i="4"/>
  <c r="F60" i="4"/>
  <c r="F217" i="4"/>
  <c r="F223" i="4"/>
  <c r="F250" i="4"/>
  <c r="F234" i="4"/>
  <c r="F221" i="4"/>
  <c r="F324" i="4"/>
  <c r="F292" i="4"/>
  <c r="F260" i="4"/>
  <c r="F321" i="4"/>
  <c r="F289" i="4"/>
  <c r="F251" i="4"/>
  <c r="F269" i="4"/>
  <c r="F326" i="4"/>
  <c r="F266" i="4"/>
  <c r="F277" i="4"/>
  <c r="F231" i="4"/>
  <c r="F196" i="4"/>
  <c r="F255" i="4"/>
  <c r="F148" i="4"/>
  <c r="F131" i="4"/>
  <c r="F215" i="4"/>
  <c r="F120" i="4"/>
  <c r="F179" i="4"/>
  <c r="F137" i="4"/>
  <c r="F105" i="4"/>
  <c r="F101" i="4"/>
  <c r="F97" i="4"/>
  <c r="F57" i="4"/>
  <c r="F185" i="4"/>
  <c r="F222" i="4"/>
  <c r="F224" i="4"/>
  <c r="F8" i="4"/>
  <c r="F320" i="4"/>
  <c r="F288" i="4"/>
  <c r="F256" i="4"/>
  <c r="F317" i="4"/>
  <c r="F287" i="4"/>
  <c r="F238" i="4"/>
  <c r="F281" i="4"/>
  <c r="F239" i="4"/>
  <c r="F311" i="4"/>
  <c r="F192" i="4"/>
  <c r="F314" i="4"/>
  <c r="F299" i="4"/>
  <c r="F243" i="4"/>
  <c r="F165" i="4"/>
  <c r="F178" i="4"/>
  <c r="F207" i="4"/>
  <c r="F166" i="4"/>
  <c r="F127" i="4"/>
  <c r="F211" i="4"/>
  <c r="F206" i="4"/>
  <c r="F150" i="4"/>
  <c r="F116" i="4"/>
  <c r="F210" i="4"/>
  <c r="F229" i="4"/>
  <c r="F133" i="4"/>
  <c r="F153" i="4"/>
  <c r="F91" i="4"/>
  <c r="F151" i="4"/>
  <c r="F85" i="4"/>
  <c r="F138" i="4"/>
  <c r="F152" i="4"/>
  <c r="F156" i="4"/>
  <c r="F273" i="4"/>
  <c r="F225" i="4"/>
  <c r="F254" i="4"/>
  <c r="F227" i="4"/>
  <c r="H14" i="3"/>
  <c r="I14" i="3" s="1"/>
  <c r="F34" i="3"/>
  <c r="H35" i="3"/>
  <c r="H36" i="3" s="1"/>
  <c r="I36" i="3" s="1"/>
  <c r="F242" i="3"/>
  <c r="F234" i="3"/>
  <c r="F226" i="3"/>
  <c r="F218" i="3"/>
  <c r="F210" i="3"/>
  <c r="F202" i="3"/>
  <c r="F194" i="3"/>
  <c r="F308" i="3"/>
  <c r="F276" i="3"/>
  <c r="F191" i="3"/>
  <c r="F166" i="3"/>
  <c r="F186" i="3"/>
  <c r="F175" i="3"/>
  <c r="F182" i="3"/>
  <c r="F322" i="3"/>
  <c r="F290" i="3"/>
  <c r="F258" i="3"/>
  <c r="F185" i="3"/>
  <c r="F100" i="3"/>
  <c r="F92" i="3"/>
  <c r="F84" i="3"/>
  <c r="F76" i="3"/>
  <c r="F68" i="3"/>
  <c r="F60" i="3"/>
  <c r="F32" i="3"/>
  <c r="F127" i="3"/>
  <c r="F136" i="3"/>
  <c r="F124" i="3"/>
  <c r="F141" i="3"/>
  <c r="F149" i="3"/>
  <c r="F157" i="3"/>
  <c r="F30" i="3"/>
  <c r="F313" i="3"/>
  <c r="F281" i="3"/>
  <c r="F250" i="3"/>
  <c r="F304" i="3"/>
  <c r="F272" i="3"/>
  <c r="F327" i="3"/>
  <c r="F295" i="3"/>
  <c r="F263" i="3"/>
  <c r="F241" i="3"/>
  <c r="F233" i="3"/>
  <c r="F225" i="3"/>
  <c r="F217" i="3"/>
  <c r="F209" i="3"/>
  <c r="F201" i="3"/>
  <c r="F193" i="3"/>
  <c r="F302" i="3"/>
  <c r="F270" i="3"/>
  <c r="F317" i="3"/>
  <c r="F285" i="3"/>
  <c r="F253" i="3"/>
  <c r="F323" i="3"/>
  <c r="F291" i="3"/>
  <c r="F259" i="3"/>
  <c r="F180" i="3"/>
  <c r="F99" i="3"/>
  <c r="F91" i="3"/>
  <c r="F83" i="3"/>
  <c r="F75" i="3"/>
  <c r="F67" i="3"/>
  <c r="F59" i="3"/>
  <c r="F165" i="3"/>
  <c r="F129" i="3"/>
  <c r="F126" i="3"/>
  <c r="F142" i="3"/>
  <c r="F150" i="3"/>
  <c r="F158" i="3"/>
  <c r="F14" i="3"/>
  <c r="F240" i="3"/>
  <c r="F232" i="3"/>
  <c r="F224" i="3"/>
  <c r="F216" i="3"/>
  <c r="F208" i="3"/>
  <c r="F200" i="3"/>
  <c r="F192" i="3"/>
  <c r="F300" i="3"/>
  <c r="F268" i="3"/>
  <c r="F178" i="3"/>
  <c r="F181" i="3"/>
  <c r="F171" i="3"/>
  <c r="F190" i="3"/>
  <c r="F176" i="3"/>
  <c r="F314" i="3"/>
  <c r="F282" i="3"/>
  <c r="F106" i="3"/>
  <c r="F98" i="3"/>
  <c r="F90" i="3"/>
  <c r="F82" i="3"/>
  <c r="F74" i="3"/>
  <c r="F66" i="3"/>
  <c r="F58" i="3"/>
  <c r="F107" i="3"/>
  <c r="F135" i="3"/>
  <c r="F131" i="3"/>
  <c r="F118" i="3"/>
  <c r="F128" i="3"/>
  <c r="F143" i="3"/>
  <c r="F151" i="3"/>
  <c r="F159" i="3"/>
  <c r="F13" i="3"/>
  <c r="F305" i="3"/>
  <c r="F273" i="3"/>
  <c r="F328" i="3"/>
  <c r="F296" i="3"/>
  <c r="F264" i="3"/>
  <c r="F319" i="3"/>
  <c r="F287" i="3"/>
  <c r="F255" i="3"/>
  <c r="F239" i="3"/>
  <c r="F231" i="3"/>
  <c r="F223" i="3"/>
  <c r="F215" i="3"/>
  <c r="F207" i="3"/>
  <c r="F199" i="3"/>
  <c r="F326" i="3"/>
  <c r="F294" i="3"/>
  <c r="F262" i="3"/>
  <c r="F309" i="3"/>
  <c r="F277" i="3"/>
  <c r="F245" i="3"/>
  <c r="F315" i="3"/>
  <c r="F283" i="3"/>
  <c r="F251" i="3"/>
  <c r="F177" i="3"/>
  <c r="F105" i="3"/>
  <c r="F97" i="3"/>
  <c r="F89" i="3"/>
  <c r="F81" i="3"/>
  <c r="F73" i="3"/>
  <c r="F65" i="3"/>
  <c r="F57" i="3"/>
  <c r="F108" i="3"/>
  <c r="F114" i="3"/>
  <c r="F113" i="3"/>
  <c r="F133" i="3"/>
  <c r="F139" i="3"/>
  <c r="F130" i="3"/>
  <c r="F144" i="3"/>
  <c r="F152" i="3"/>
  <c r="F160" i="3"/>
  <c r="F31" i="3"/>
  <c r="F238" i="3"/>
  <c r="F230" i="3"/>
  <c r="F222" i="3"/>
  <c r="F214" i="3"/>
  <c r="F206" i="3"/>
  <c r="F198" i="3"/>
  <c r="F324" i="3"/>
  <c r="F292" i="3"/>
  <c r="F260" i="3"/>
  <c r="F174" i="3"/>
  <c r="F167" i="3"/>
  <c r="F179" i="3"/>
  <c r="F172" i="3"/>
  <c r="F306" i="3"/>
  <c r="F274" i="3"/>
  <c r="F104" i="3"/>
  <c r="F96" i="3"/>
  <c r="F88" i="3"/>
  <c r="F80" i="3"/>
  <c r="F72" i="3"/>
  <c r="F64" i="3"/>
  <c r="F56" i="3"/>
  <c r="F137" i="3"/>
  <c r="F110" i="3"/>
  <c r="F117" i="3"/>
  <c r="F119" i="3"/>
  <c r="F138" i="3"/>
  <c r="F115" i="3"/>
  <c r="F132" i="3"/>
  <c r="F145" i="3"/>
  <c r="F153" i="3"/>
  <c r="F161" i="3"/>
  <c r="F33" i="3"/>
  <c r="F297" i="3"/>
  <c r="F265" i="3"/>
  <c r="F320" i="3"/>
  <c r="F288" i="3"/>
  <c r="F256" i="3"/>
  <c r="F311" i="3"/>
  <c r="F279" i="3"/>
  <c r="F237" i="3"/>
  <c r="F229" i="3"/>
  <c r="F221" i="3"/>
  <c r="F213" i="3"/>
  <c r="F205" i="3"/>
  <c r="F197" i="3"/>
  <c r="F318" i="3"/>
  <c r="F286" i="3"/>
  <c r="F254" i="3"/>
  <c r="F301" i="3"/>
  <c r="F269" i="3"/>
  <c r="F307" i="3"/>
  <c r="F275" i="3"/>
  <c r="F173" i="3"/>
  <c r="F183" i="3"/>
  <c r="F103" i="3"/>
  <c r="F95" i="3"/>
  <c r="F87" i="3"/>
  <c r="F79" i="3"/>
  <c r="F71" i="3"/>
  <c r="F63" i="3"/>
  <c r="F55" i="3"/>
  <c r="F111" i="3"/>
  <c r="F140" i="3"/>
  <c r="F121" i="3"/>
  <c r="F134" i="3"/>
  <c r="F146" i="3"/>
  <c r="F154" i="3"/>
  <c r="F162" i="3"/>
  <c r="F244" i="3"/>
  <c r="F236" i="3"/>
  <c r="F228" i="3"/>
  <c r="F220" i="3"/>
  <c r="F212" i="3"/>
  <c r="F204" i="3"/>
  <c r="F196" i="3"/>
  <c r="F316" i="3"/>
  <c r="F284" i="3"/>
  <c r="F252" i="3"/>
  <c r="F170" i="3"/>
  <c r="F188" i="3"/>
  <c r="F184" i="3"/>
  <c r="F168" i="3"/>
  <c r="F298" i="3"/>
  <c r="F266" i="3"/>
  <c r="F187" i="3"/>
  <c r="F102" i="3"/>
  <c r="F94" i="3"/>
  <c r="F86" i="3"/>
  <c r="F78" i="3"/>
  <c r="F70" i="3"/>
  <c r="F62" i="3"/>
  <c r="F54" i="3"/>
  <c r="F109" i="3"/>
  <c r="F123" i="3"/>
  <c r="F116" i="3"/>
  <c r="F120" i="3"/>
  <c r="F164" i="3"/>
  <c r="F147" i="3"/>
  <c r="F155" i="3"/>
  <c r="F163" i="3"/>
  <c r="F246" i="3"/>
  <c r="F321" i="3"/>
  <c r="F289" i="3"/>
  <c r="F257" i="3"/>
  <c r="F312" i="3"/>
  <c r="F280" i="3"/>
  <c r="F248" i="3"/>
  <c r="F303" i="3"/>
  <c r="F271" i="3"/>
  <c r="F243" i="3"/>
  <c r="F235" i="3"/>
  <c r="F227" i="3"/>
  <c r="F219" i="3"/>
  <c r="F211" i="3"/>
  <c r="F203" i="3"/>
  <c r="F195" i="3"/>
  <c r="F310" i="3"/>
  <c r="F278" i="3"/>
  <c r="F325" i="3"/>
  <c r="F293" i="3"/>
  <c r="F261" i="3"/>
  <c r="F299" i="3"/>
  <c r="F267" i="3"/>
  <c r="F189" i="3"/>
  <c r="F169" i="3"/>
  <c r="F101" i="3"/>
  <c r="F93" i="3"/>
  <c r="F85" i="3"/>
  <c r="F77" i="3"/>
  <c r="F69" i="3"/>
  <c r="F61" i="3"/>
  <c r="F53" i="3"/>
  <c r="F112" i="3"/>
  <c r="F125" i="3"/>
  <c r="F122" i="3"/>
  <c r="F249" i="3"/>
  <c r="F148" i="3"/>
  <c r="F156" i="3"/>
  <c r="F247" i="3"/>
  <c r="F13" i="9" l="1"/>
  <c r="F14" i="9"/>
  <c r="F259" i="9"/>
  <c r="F11" i="9"/>
  <c r="F11" i="12"/>
  <c r="I12" i="12"/>
  <c r="J12" i="12" s="1"/>
  <c r="F88" i="10"/>
  <c r="I88" i="10"/>
  <c r="J88" i="10" s="1"/>
  <c r="F89" i="10"/>
  <c r="F136" i="10"/>
  <c r="S12" i="13"/>
  <c r="S18" i="13"/>
  <c r="S9" i="13"/>
  <c r="S15" i="13"/>
  <c r="S10" i="13"/>
  <c r="S14" i="13"/>
  <c r="S17" i="13"/>
  <c r="S13" i="13"/>
  <c r="F15" i="7"/>
  <c r="I15" i="7"/>
  <c r="J15" i="7" s="1"/>
  <c r="H17" i="7"/>
  <c r="H18" i="7" s="1"/>
  <c r="H19" i="7" s="1"/>
  <c r="H20" i="7" s="1"/>
  <c r="I20" i="7" s="1"/>
  <c r="J20" i="7" s="1"/>
  <c r="I13" i="7"/>
  <c r="J13" i="7" s="1"/>
  <c r="I11" i="9"/>
  <c r="I237" i="9"/>
  <c r="J237" i="9" s="1"/>
  <c r="F237" i="9"/>
  <c r="H15" i="9"/>
  <c r="I12" i="9"/>
  <c r="J12" i="9" s="1"/>
  <c r="I13" i="9"/>
  <c r="J13" i="9" s="1"/>
  <c r="I11" i="12"/>
  <c r="J11" i="12" s="1"/>
  <c r="I16" i="11"/>
  <c r="F16" i="11"/>
  <c r="F71" i="10"/>
  <c r="I89" i="10"/>
  <c r="J89" i="10" s="1"/>
  <c r="I69" i="10"/>
  <c r="J69" i="10" s="1"/>
  <c r="I33" i="10"/>
  <c r="J33" i="10" s="1"/>
  <c r="F68" i="10"/>
  <c r="F31" i="10"/>
  <c r="F69" i="10"/>
  <c r="F33" i="10"/>
  <c r="I68" i="10"/>
  <c r="J68" i="10" s="1"/>
  <c r="I31" i="10"/>
  <c r="J31" i="10" s="1"/>
  <c r="F32" i="10"/>
  <c r="I58" i="6"/>
  <c r="F14" i="6"/>
  <c r="H15" i="6"/>
  <c r="I14" i="6"/>
  <c r="I36" i="4"/>
  <c r="I62" i="4"/>
  <c r="I35" i="4"/>
  <c r="I11" i="4"/>
  <c r="I12" i="4"/>
  <c r="I60" i="4"/>
  <c r="I10" i="4"/>
  <c r="I61" i="4"/>
  <c r="I34" i="4"/>
  <c r="F12" i="8"/>
  <c r="I12" i="8"/>
  <c r="J12" i="8" s="1"/>
  <c r="I14" i="8"/>
  <c r="J14" i="8" s="1"/>
  <c r="I13" i="8"/>
  <c r="J13" i="8" s="1"/>
  <c r="F13" i="8"/>
  <c r="H15" i="8"/>
  <c r="I15" i="8" s="1"/>
  <c r="J15" i="8" s="1"/>
  <c r="F35" i="3"/>
  <c r="I35" i="3"/>
  <c r="I19" i="7"/>
  <c r="J19" i="7" s="1"/>
  <c r="F13" i="7"/>
  <c r="F14" i="7"/>
  <c r="I16" i="7"/>
  <c r="J16" i="7" s="1"/>
  <c r="I14" i="7"/>
  <c r="J14" i="7" s="1"/>
  <c r="F12" i="12"/>
  <c r="F10" i="12"/>
  <c r="H14" i="12"/>
  <c r="I14" i="12" s="1"/>
  <c r="J14" i="12" s="1"/>
  <c r="F13" i="12"/>
  <c r="H310" i="11"/>
  <c r="I310" i="11" s="1"/>
  <c r="F309" i="11"/>
  <c r="H288" i="11"/>
  <c r="I288" i="11" s="1"/>
  <c r="F287" i="11"/>
  <c r="F17" i="11"/>
  <c r="H18" i="11"/>
  <c r="I18" i="11" s="1"/>
  <c r="H51" i="10"/>
  <c r="F50" i="10"/>
  <c r="I50" i="10"/>
  <c r="J50" i="10" s="1"/>
  <c r="F72" i="10"/>
  <c r="H73" i="10"/>
  <c r="I72" i="10"/>
  <c r="J72" i="10" s="1"/>
  <c r="F34" i="10"/>
  <c r="H35" i="10"/>
  <c r="I34" i="10"/>
  <c r="J34" i="10" s="1"/>
  <c r="F18" i="10"/>
  <c r="I18" i="10"/>
  <c r="J18" i="10" s="1"/>
  <c r="H19" i="10"/>
  <c r="F91" i="10"/>
  <c r="I91" i="10"/>
  <c r="J91" i="10" s="1"/>
  <c r="H92" i="10"/>
  <c r="H261" i="9"/>
  <c r="I260" i="9"/>
  <c r="J260" i="9" s="1"/>
  <c r="F260" i="9"/>
  <c r="I238" i="9"/>
  <c r="J238" i="9" s="1"/>
  <c r="H239" i="9"/>
  <c r="F238" i="9"/>
  <c r="F18" i="7"/>
  <c r="F17" i="7"/>
  <c r="H21" i="7"/>
  <c r="I21" i="7" s="1"/>
  <c r="J21" i="7" s="1"/>
  <c r="F20" i="7"/>
  <c r="I60" i="6"/>
  <c r="F58" i="6"/>
  <c r="I54" i="6"/>
  <c r="F59" i="6"/>
  <c r="I63" i="6"/>
  <c r="F63" i="6"/>
  <c r="H64" i="6"/>
  <c r="F54" i="6"/>
  <c r="I59" i="6"/>
  <c r="I62" i="6"/>
  <c r="F55" i="6"/>
  <c r="F61" i="6"/>
  <c r="F57" i="6"/>
  <c r="F62" i="6"/>
  <c r="I55" i="6"/>
  <c r="I61" i="6"/>
  <c r="I57" i="6"/>
  <c r="I39" i="6"/>
  <c r="H40" i="6"/>
  <c r="F39" i="6"/>
  <c r="F56" i="6"/>
  <c r="I56" i="6"/>
  <c r="F79" i="5"/>
  <c r="I79" i="5"/>
  <c r="H80" i="5"/>
  <c r="F40" i="5"/>
  <c r="H41" i="5"/>
  <c r="I40" i="5"/>
  <c r="I12" i="5"/>
  <c r="H13" i="5"/>
  <c r="F12" i="5"/>
  <c r="H142" i="5"/>
  <c r="F141" i="5"/>
  <c r="I141" i="5"/>
  <c r="H14" i="4"/>
  <c r="I14" i="4" s="1"/>
  <c r="F13" i="4"/>
  <c r="F37" i="4"/>
  <c r="H38" i="4"/>
  <c r="I38" i="4" s="1"/>
  <c r="F63" i="4"/>
  <c r="H64" i="4"/>
  <c r="I64" i="4" s="1"/>
  <c r="H15" i="3"/>
  <c r="I15" i="3" s="1"/>
  <c r="H37" i="3"/>
  <c r="I37" i="3" s="1"/>
  <c r="F36" i="3"/>
  <c r="J11" i="9" l="1"/>
  <c r="F15" i="8"/>
  <c r="I18" i="7"/>
  <c r="J18" i="7" s="1"/>
  <c r="F19" i="7"/>
  <c r="I17" i="7"/>
  <c r="J17" i="7" s="1"/>
  <c r="H16" i="9"/>
  <c r="I15" i="9"/>
  <c r="J15" i="9" s="1"/>
  <c r="F15" i="9"/>
  <c r="I15" i="6"/>
  <c r="F15" i="6"/>
  <c r="H16" i="6"/>
  <c r="H16" i="8"/>
  <c r="I16" i="8" s="1"/>
  <c r="J16" i="8" s="1"/>
  <c r="H15" i="12"/>
  <c r="I15" i="12" s="1"/>
  <c r="F14" i="12"/>
  <c r="H289" i="11"/>
  <c r="I289" i="11" s="1"/>
  <c r="F288" i="11"/>
  <c r="F310" i="11"/>
  <c r="H311" i="11"/>
  <c r="I311" i="11" s="1"/>
  <c r="H19" i="11"/>
  <c r="I19" i="11" s="1"/>
  <c r="F18" i="11"/>
  <c r="H93" i="10"/>
  <c r="F92" i="10"/>
  <c r="I92" i="10"/>
  <c r="J92" i="10" s="1"/>
  <c r="H36" i="10"/>
  <c r="I35" i="10"/>
  <c r="J35" i="10" s="1"/>
  <c r="F35" i="10"/>
  <c r="H20" i="10"/>
  <c r="I19" i="10"/>
  <c r="F19" i="10"/>
  <c r="H74" i="10"/>
  <c r="I73" i="10"/>
  <c r="J73" i="10" s="1"/>
  <c r="F73" i="10"/>
  <c r="H52" i="10"/>
  <c r="I51" i="10"/>
  <c r="J51" i="10" s="1"/>
  <c r="F51" i="10"/>
  <c r="H262" i="9"/>
  <c r="F261" i="9"/>
  <c r="I261" i="9"/>
  <c r="J261" i="9" s="1"/>
  <c r="F239" i="9"/>
  <c r="H240" i="9"/>
  <c r="I239" i="9"/>
  <c r="J239" i="9" s="1"/>
  <c r="H22" i="7"/>
  <c r="I22" i="7" s="1"/>
  <c r="J22" i="7" s="1"/>
  <c r="F21" i="7"/>
  <c r="H41" i="6"/>
  <c r="I40" i="6"/>
  <c r="F40" i="6"/>
  <c r="H65" i="6"/>
  <c r="I64" i="6"/>
  <c r="F64" i="6"/>
  <c r="H143" i="5"/>
  <c r="F142" i="5"/>
  <c r="I142" i="5"/>
  <c r="H81" i="5"/>
  <c r="I80" i="5"/>
  <c r="F80" i="5"/>
  <c r="H42" i="5"/>
  <c r="I41" i="5"/>
  <c r="F41" i="5"/>
  <c r="H14" i="5"/>
  <c r="I13" i="5"/>
  <c r="F13" i="5"/>
  <c r="H39" i="4"/>
  <c r="I39" i="4" s="1"/>
  <c r="F38" i="4"/>
  <c r="H65" i="4"/>
  <c r="I65" i="4" s="1"/>
  <c r="F64" i="4"/>
  <c r="H15" i="4"/>
  <c r="I15" i="4" s="1"/>
  <c r="F14" i="4"/>
  <c r="H16" i="3"/>
  <c r="I16" i="3" s="1"/>
  <c r="F15" i="3"/>
  <c r="H38" i="3"/>
  <c r="I38" i="3" s="1"/>
  <c r="F37" i="3"/>
  <c r="J15" i="12" l="1"/>
  <c r="J19" i="10"/>
  <c r="F16" i="8"/>
  <c r="H17" i="8"/>
  <c r="I17" i="8" s="1"/>
  <c r="J17" i="8" s="1"/>
  <c r="H17" i="9"/>
  <c r="F16" i="9"/>
  <c r="I16" i="9"/>
  <c r="H17" i="6"/>
  <c r="F16" i="6"/>
  <c r="I16" i="6"/>
  <c r="H16" i="12"/>
  <c r="I16" i="12" s="1"/>
  <c r="J16" i="12" s="1"/>
  <c r="F15" i="12"/>
  <c r="H312" i="11"/>
  <c r="I312" i="11" s="1"/>
  <c r="F311" i="11"/>
  <c r="H290" i="11"/>
  <c r="I290" i="11" s="1"/>
  <c r="F289" i="11"/>
  <c r="H20" i="11"/>
  <c r="I20" i="11" s="1"/>
  <c r="F19" i="11"/>
  <c r="H21" i="10"/>
  <c r="I20" i="10"/>
  <c r="J20" i="10" s="1"/>
  <c r="F20" i="10"/>
  <c r="H37" i="10"/>
  <c r="I36" i="10"/>
  <c r="J36" i="10" s="1"/>
  <c r="F36" i="10"/>
  <c r="H53" i="10"/>
  <c r="I52" i="10"/>
  <c r="J52" i="10" s="1"/>
  <c r="F52" i="10"/>
  <c r="H75" i="10"/>
  <c r="I74" i="10"/>
  <c r="J74" i="10" s="1"/>
  <c r="F74" i="10"/>
  <c r="H94" i="10"/>
  <c r="I93" i="10"/>
  <c r="J93" i="10" s="1"/>
  <c r="F93" i="10"/>
  <c r="I262" i="9"/>
  <c r="J262" i="9" s="1"/>
  <c r="H263" i="9"/>
  <c r="F262" i="9"/>
  <c r="I240" i="9"/>
  <c r="J240" i="9" s="1"/>
  <c r="F240" i="9"/>
  <c r="H241" i="9"/>
  <c r="H242" i="9" s="1"/>
  <c r="H23" i="7"/>
  <c r="I23" i="7" s="1"/>
  <c r="J23" i="7" s="1"/>
  <c r="F22" i="7"/>
  <c r="H66" i="6"/>
  <c r="I65" i="6"/>
  <c r="F65" i="6"/>
  <c r="H42" i="6"/>
  <c r="F41" i="6"/>
  <c r="I41" i="6"/>
  <c r="H43" i="5"/>
  <c r="I42" i="5"/>
  <c r="F42" i="5"/>
  <c r="H82" i="5"/>
  <c r="F81" i="5"/>
  <c r="I81" i="5"/>
  <c r="H15" i="5"/>
  <c r="F14" i="5"/>
  <c r="I14" i="5"/>
  <c r="H144" i="5"/>
  <c r="I143" i="5"/>
  <c r="F143" i="5"/>
  <c r="H16" i="4"/>
  <c r="I16" i="4" s="1"/>
  <c r="F15" i="4"/>
  <c r="H66" i="4"/>
  <c r="I66" i="4" s="1"/>
  <c r="F65" i="4"/>
  <c r="H40" i="4"/>
  <c r="I40" i="4" s="1"/>
  <c r="F39" i="4"/>
  <c r="F16" i="3"/>
  <c r="H17" i="3"/>
  <c r="I17" i="3" s="1"/>
  <c r="H39" i="3"/>
  <c r="I39" i="3" s="1"/>
  <c r="F38" i="3"/>
  <c r="J16" i="9" l="1"/>
  <c r="F17" i="8"/>
  <c r="H18" i="8"/>
  <c r="I18" i="8" s="1"/>
  <c r="J18" i="8" s="1"/>
  <c r="F242" i="9"/>
  <c r="H243" i="9"/>
  <c r="I242" i="9"/>
  <c r="J242" i="9" s="1"/>
  <c r="H18" i="9"/>
  <c r="I17" i="9"/>
  <c r="J17" i="9" s="1"/>
  <c r="F17" i="9"/>
  <c r="H18" i="6"/>
  <c r="F17" i="6"/>
  <c r="I17" i="6"/>
  <c r="H37" i="12"/>
  <c r="I37" i="12" s="1"/>
  <c r="J37" i="12" s="1"/>
  <c r="H17" i="12"/>
  <c r="I17" i="12" s="1"/>
  <c r="F16" i="12"/>
  <c r="H291" i="11"/>
  <c r="I291" i="11" s="1"/>
  <c r="F290" i="11"/>
  <c r="H313" i="11"/>
  <c r="I313" i="11" s="1"/>
  <c r="F312" i="11"/>
  <c r="H21" i="11"/>
  <c r="I21" i="11" s="1"/>
  <c r="F20" i="11"/>
  <c r="H54" i="10"/>
  <c r="F53" i="10"/>
  <c r="I53" i="10"/>
  <c r="J53" i="10" s="1"/>
  <c r="H38" i="10"/>
  <c r="F37" i="10"/>
  <c r="I37" i="10"/>
  <c r="J37" i="10" s="1"/>
  <c r="H95" i="10"/>
  <c r="I94" i="10"/>
  <c r="J94" i="10" s="1"/>
  <c r="F94" i="10"/>
  <c r="H76" i="10"/>
  <c r="F75" i="10"/>
  <c r="I75" i="10"/>
  <c r="J75" i="10" s="1"/>
  <c r="H22" i="10"/>
  <c r="F21" i="10"/>
  <c r="I21" i="10"/>
  <c r="H264" i="9"/>
  <c r="I263" i="9"/>
  <c r="J263" i="9" s="1"/>
  <c r="F263" i="9"/>
  <c r="I241" i="9"/>
  <c r="J241" i="9" s="1"/>
  <c r="F241" i="9"/>
  <c r="H45" i="8"/>
  <c r="I45" i="8" s="1"/>
  <c r="J45" i="8" s="1"/>
  <c r="H19" i="8"/>
  <c r="I19" i="8" s="1"/>
  <c r="J19" i="8" s="1"/>
  <c r="F18" i="8"/>
  <c r="H24" i="7"/>
  <c r="I24" i="7" s="1"/>
  <c r="J24" i="7" s="1"/>
  <c r="F23" i="7"/>
  <c r="F42" i="6"/>
  <c r="I42" i="6"/>
  <c r="H43" i="6"/>
  <c r="H67" i="6"/>
  <c r="F66" i="6"/>
  <c r="I66" i="6"/>
  <c r="H83" i="5"/>
  <c r="I82" i="5"/>
  <c r="F82" i="5"/>
  <c r="F144" i="5"/>
  <c r="I144" i="5"/>
  <c r="H16" i="5"/>
  <c r="F15" i="5"/>
  <c r="I15" i="5"/>
  <c r="F43" i="5"/>
  <c r="H44" i="5"/>
  <c r="I43" i="5"/>
  <c r="H41" i="4"/>
  <c r="I41" i="4" s="1"/>
  <c r="F40" i="4"/>
  <c r="H67" i="4"/>
  <c r="I67" i="4" s="1"/>
  <c r="F66" i="4"/>
  <c r="H17" i="4"/>
  <c r="I17" i="4" s="1"/>
  <c r="F16" i="4"/>
  <c r="F17" i="3"/>
  <c r="H18" i="3"/>
  <c r="I18" i="3" s="1"/>
  <c r="H40" i="3"/>
  <c r="I40" i="3" s="1"/>
  <c r="F39" i="3"/>
  <c r="J17" i="12" l="1"/>
  <c r="J21" i="10"/>
  <c r="I18" i="9"/>
  <c r="H19" i="9"/>
  <c r="F18" i="9"/>
  <c r="H244" i="9"/>
  <c r="I243" i="9"/>
  <c r="J243" i="9" s="1"/>
  <c r="F243" i="9"/>
  <c r="H19" i="6"/>
  <c r="F18" i="6"/>
  <c r="I18" i="6"/>
  <c r="F37" i="12"/>
  <c r="H38" i="12"/>
  <c r="I38" i="12" s="1"/>
  <c r="J38" i="12" s="1"/>
  <c r="F17" i="12"/>
  <c r="H18" i="12"/>
  <c r="I18" i="12" s="1"/>
  <c r="J18" i="12" s="1"/>
  <c r="H314" i="11"/>
  <c r="I314" i="11" s="1"/>
  <c r="F313" i="11"/>
  <c r="H292" i="11"/>
  <c r="I292" i="11" s="1"/>
  <c r="F291" i="11"/>
  <c r="H22" i="11"/>
  <c r="I22" i="11" s="1"/>
  <c r="F21" i="11"/>
  <c r="H96" i="10"/>
  <c r="F95" i="10"/>
  <c r="I95" i="10"/>
  <c r="J95" i="10" s="1"/>
  <c r="I38" i="10"/>
  <c r="J38" i="10" s="1"/>
  <c r="H39" i="10"/>
  <c r="F38" i="10"/>
  <c r="F22" i="10"/>
  <c r="H23" i="10"/>
  <c r="I22" i="10"/>
  <c r="J22" i="10" s="1"/>
  <c r="H77" i="10"/>
  <c r="I76" i="10"/>
  <c r="J76" i="10" s="1"/>
  <c r="F76" i="10"/>
  <c r="F54" i="10"/>
  <c r="I54" i="10"/>
  <c r="J54" i="10" s="1"/>
  <c r="H55" i="10"/>
  <c r="F264" i="9"/>
  <c r="H265" i="9"/>
  <c r="I264" i="9"/>
  <c r="J264" i="9" s="1"/>
  <c r="F19" i="8"/>
  <c r="H20" i="8"/>
  <c r="I20" i="8" s="1"/>
  <c r="J20" i="8" s="1"/>
  <c r="H46" i="8"/>
  <c r="I46" i="8" s="1"/>
  <c r="J46" i="8" s="1"/>
  <c r="F45" i="8"/>
  <c r="H67" i="7"/>
  <c r="I67" i="7" s="1"/>
  <c r="J67" i="7" s="1"/>
  <c r="F24" i="7"/>
  <c r="H25" i="7"/>
  <c r="I25" i="7" s="1"/>
  <c r="J25" i="7" s="1"/>
  <c r="H68" i="6"/>
  <c r="I67" i="6"/>
  <c r="F67" i="6"/>
  <c r="F43" i="6"/>
  <c r="I43" i="6"/>
  <c r="H44" i="6"/>
  <c r="I16" i="5"/>
  <c r="F16" i="5"/>
  <c r="H17" i="5"/>
  <c r="I44" i="5"/>
  <c r="F44" i="5"/>
  <c r="H45" i="5"/>
  <c r="H84" i="5"/>
  <c r="I83" i="5"/>
  <c r="F83" i="5"/>
  <c r="H18" i="4"/>
  <c r="I18" i="4" s="1"/>
  <c r="F17" i="4"/>
  <c r="H68" i="4"/>
  <c r="I68" i="4" s="1"/>
  <c r="F67" i="4"/>
  <c r="F41" i="4"/>
  <c r="H42" i="4"/>
  <c r="I42" i="4" s="1"/>
  <c r="F18" i="3"/>
  <c r="H19" i="3"/>
  <c r="I19" i="3" s="1"/>
  <c r="H41" i="3"/>
  <c r="I41" i="3" s="1"/>
  <c r="F40" i="3"/>
  <c r="J18" i="9" l="1"/>
  <c r="H245" i="9"/>
  <c r="F244" i="9"/>
  <c r="I244" i="9"/>
  <c r="J244" i="9" s="1"/>
  <c r="I19" i="9"/>
  <c r="J19" i="9" s="1"/>
  <c r="F19" i="9"/>
  <c r="H20" i="9"/>
  <c r="F19" i="6"/>
  <c r="H20" i="6"/>
  <c r="I19" i="6"/>
  <c r="H19" i="12"/>
  <c r="I19" i="12" s="1"/>
  <c r="F18" i="12"/>
  <c r="H39" i="12"/>
  <c r="I39" i="12" s="1"/>
  <c r="J39" i="12" s="1"/>
  <c r="F38" i="12"/>
  <c r="F292" i="11"/>
  <c r="H293" i="11"/>
  <c r="I293" i="11" s="1"/>
  <c r="F314" i="11"/>
  <c r="H315" i="11"/>
  <c r="I315" i="11" s="1"/>
  <c r="H23" i="11"/>
  <c r="I23" i="11" s="1"/>
  <c r="F22" i="11"/>
  <c r="H56" i="10"/>
  <c r="I55" i="10"/>
  <c r="J55" i="10" s="1"/>
  <c r="F55" i="10"/>
  <c r="H24" i="10"/>
  <c r="I23" i="10"/>
  <c r="F23" i="10"/>
  <c r="H40" i="10"/>
  <c r="I39" i="10"/>
  <c r="J39" i="10" s="1"/>
  <c r="F39" i="10"/>
  <c r="H78" i="10"/>
  <c r="I77" i="10"/>
  <c r="J77" i="10" s="1"/>
  <c r="F77" i="10"/>
  <c r="H97" i="10"/>
  <c r="F96" i="10"/>
  <c r="I96" i="10"/>
  <c r="J96" i="10" s="1"/>
  <c r="F265" i="9"/>
  <c r="I265" i="9"/>
  <c r="J265" i="9" s="1"/>
  <c r="H266" i="9"/>
  <c r="H47" i="8"/>
  <c r="I47" i="8" s="1"/>
  <c r="J47" i="8" s="1"/>
  <c r="F46" i="8"/>
  <c r="H21" i="8"/>
  <c r="I21" i="8" s="1"/>
  <c r="J21" i="8" s="1"/>
  <c r="F20" i="8"/>
  <c r="H26" i="7"/>
  <c r="I26" i="7" s="1"/>
  <c r="J26" i="7" s="1"/>
  <c r="F25" i="7"/>
  <c r="H68" i="7"/>
  <c r="I68" i="7" s="1"/>
  <c r="J68" i="7" s="1"/>
  <c r="F67" i="7"/>
  <c r="H45" i="6"/>
  <c r="I44" i="6"/>
  <c r="F44" i="6"/>
  <c r="H69" i="6"/>
  <c r="I68" i="6"/>
  <c r="F68" i="6"/>
  <c r="H46" i="5"/>
  <c r="F45" i="5"/>
  <c r="I45" i="5"/>
  <c r="H18" i="5"/>
  <c r="I17" i="5"/>
  <c r="F17" i="5"/>
  <c r="H85" i="5"/>
  <c r="I84" i="5"/>
  <c r="F84" i="5"/>
  <c r="F68" i="4"/>
  <c r="H69" i="4"/>
  <c r="I69" i="4" s="1"/>
  <c r="H43" i="4"/>
  <c r="I43" i="4" s="1"/>
  <c r="F42" i="4"/>
  <c r="H19" i="4"/>
  <c r="I19" i="4" s="1"/>
  <c r="F18" i="4"/>
  <c r="F19" i="3"/>
  <c r="H20" i="3"/>
  <c r="I20" i="3" s="1"/>
  <c r="H42" i="3"/>
  <c r="I42" i="3" s="1"/>
  <c r="F41" i="3"/>
  <c r="J19" i="12" l="1"/>
  <c r="J23" i="10"/>
  <c r="I20" i="9"/>
  <c r="H21" i="9"/>
  <c r="F20" i="9"/>
  <c r="H246" i="9"/>
  <c r="I245" i="9"/>
  <c r="J245" i="9" s="1"/>
  <c r="F245" i="9"/>
  <c r="H21" i="6"/>
  <c r="I20" i="6"/>
  <c r="F20" i="6"/>
  <c r="H40" i="12"/>
  <c r="I40" i="12" s="1"/>
  <c r="J40" i="12" s="1"/>
  <c r="F39" i="12"/>
  <c r="H97" i="12"/>
  <c r="I97" i="12" s="1"/>
  <c r="J97" i="12" s="1"/>
  <c r="H20" i="12"/>
  <c r="I20" i="12" s="1"/>
  <c r="J20" i="12" s="1"/>
  <c r="F19" i="12"/>
  <c r="F315" i="11"/>
  <c r="H316" i="11"/>
  <c r="I316" i="11" s="1"/>
  <c r="F293" i="11"/>
  <c r="H294" i="11"/>
  <c r="I294" i="11" s="1"/>
  <c r="H24" i="11"/>
  <c r="I24" i="11" s="1"/>
  <c r="F23" i="11"/>
  <c r="H41" i="10"/>
  <c r="I40" i="10"/>
  <c r="J40" i="10" s="1"/>
  <c r="F40" i="10"/>
  <c r="H98" i="10"/>
  <c r="I97" i="10"/>
  <c r="J97" i="10" s="1"/>
  <c r="F97" i="10"/>
  <c r="H25" i="10"/>
  <c r="I24" i="10"/>
  <c r="J24" i="10" s="1"/>
  <c r="F24" i="10"/>
  <c r="H79" i="10"/>
  <c r="F78" i="10"/>
  <c r="I78" i="10"/>
  <c r="J78" i="10" s="1"/>
  <c r="H57" i="10"/>
  <c r="I56" i="10"/>
  <c r="J56" i="10" s="1"/>
  <c r="F56" i="10"/>
  <c r="I266" i="9"/>
  <c r="J266" i="9" s="1"/>
  <c r="F266" i="9"/>
  <c r="H267" i="9"/>
  <c r="H26" i="9"/>
  <c r="I26" i="9" s="1"/>
  <c r="J26" i="9" s="1"/>
  <c r="H22" i="8"/>
  <c r="I22" i="8" s="1"/>
  <c r="J22" i="8" s="1"/>
  <c r="F21" i="8"/>
  <c r="H48" i="8"/>
  <c r="I48" i="8" s="1"/>
  <c r="J48" i="8" s="1"/>
  <c r="F47" i="8"/>
  <c r="H69" i="7"/>
  <c r="I69" i="7" s="1"/>
  <c r="J69" i="7" s="1"/>
  <c r="F68" i="7"/>
  <c r="H27" i="7"/>
  <c r="I27" i="7" s="1"/>
  <c r="J27" i="7" s="1"/>
  <c r="F26" i="7"/>
  <c r="H70" i="6"/>
  <c r="I69" i="6"/>
  <c r="F69" i="6"/>
  <c r="H46" i="6"/>
  <c r="I45" i="6"/>
  <c r="F45" i="6"/>
  <c r="H86" i="5"/>
  <c r="F85" i="5"/>
  <c r="I85" i="5"/>
  <c r="H19" i="5"/>
  <c r="I18" i="5"/>
  <c r="F18" i="5"/>
  <c r="H47" i="5"/>
  <c r="I46" i="5"/>
  <c r="F46" i="5"/>
  <c r="H20" i="4"/>
  <c r="I20" i="4" s="1"/>
  <c r="F19" i="4"/>
  <c r="H44" i="4"/>
  <c r="I44" i="4" s="1"/>
  <c r="F43" i="4"/>
  <c r="H70" i="4"/>
  <c r="I70" i="4" s="1"/>
  <c r="F69" i="4"/>
  <c r="F20" i="3"/>
  <c r="H21" i="3"/>
  <c r="I21" i="3" s="1"/>
  <c r="H43" i="3"/>
  <c r="I43" i="3" s="1"/>
  <c r="F42" i="3"/>
  <c r="J20" i="9" l="1"/>
  <c r="H247" i="9"/>
  <c r="I246" i="9"/>
  <c r="J246" i="9" s="1"/>
  <c r="F246" i="9"/>
  <c r="H22" i="9"/>
  <c r="I21" i="9"/>
  <c r="J21" i="9" s="1"/>
  <c r="F21" i="9"/>
  <c r="H22" i="6"/>
  <c r="F21" i="6"/>
  <c r="I21" i="6"/>
  <c r="H21" i="12"/>
  <c r="I21" i="12" s="1"/>
  <c r="J21" i="12" s="1"/>
  <c r="F20" i="12"/>
  <c r="H98" i="12"/>
  <c r="I98" i="12" s="1"/>
  <c r="J98" i="12" s="1"/>
  <c r="F97" i="12"/>
  <c r="H41" i="12"/>
  <c r="I41" i="12" s="1"/>
  <c r="J41" i="12" s="1"/>
  <c r="F40" i="12"/>
  <c r="F294" i="11"/>
  <c r="H295" i="11"/>
  <c r="I295" i="11" s="1"/>
  <c r="H317" i="11"/>
  <c r="I317" i="11" s="1"/>
  <c r="F316" i="11"/>
  <c r="H25" i="11"/>
  <c r="F24" i="11"/>
  <c r="F25" i="10"/>
  <c r="I25" i="10"/>
  <c r="J25" i="10" s="1"/>
  <c r="H99" i="10"/>
  <c r="I98" i="10"/>
  <c r="J98" i="10" s="1"/>
  <c r="F98" i="10"/>
  <c r="H58" i="10"/>
  <c r="F57" i="10"/>
  <c r="I57" i="10"/>
  <c r="J57" i="10" s="1"/>
  <c r="H80" i="10"/>
  <c r="F79" i="10"/>
  <c r="I79" i="10"/>
  <c r="J79" i="10" s="1"/>
  <c r="H42" i="10"/>
  <c r="F41" i="10"/>
  <c r="I41" i="10"/>
  <c r="J41" i="10" s="1"/>
  <c r="F267" i="9"/>
  <c r="I267" i="9"/>
  <c r="J267" i="9" s="1"/>
  <c r="H268" i="9"/>
  <c r="H27" i="9"/>
  <c r="I27" i="9" s="1"/>
  <c r="J27" i="9" s="1"/>
  <c r="F26" i="9"/>
  <c r="H49" i="8"/>
  <c r="I49" i="8" s="1"/>
  <c r="J49" i="8" s="1"/>
  <c r="F48" i="8"/>
  <c r="F22" i="8"/>
  <c r="H23" i="8"/>
  <c r="I23" i="8" s="1"/>
  <c r="J23" i="8" s="1"/>
  <c r="H28" i="7"/>
  <c r="I28" i="7" s="1"/>
  <c r="J28" i="7" s="1"/>
  <c r="F27" i="7"/>
  <c r="H70" i="7"/>
  <c r="I70" i="7" s="1"/>
  <c r="J70" i="7" s="1"/>
  <c r="F69" i="7"/>
  <c r="H47" i="6"/>
  <c r="F46" i="6"/>
  <c r="I46" i="6"/>
  <c r="H71" i="6"/>
  <c r="F70" i="6"/>
  <c r="I70" i="6"/>
  <c r="H20" i="5"/>
  <c r="F19" i="5"/>
  <c r="I19" i="5"/>
  <c r="H48" i="5"/>
  <c r="F47" i="5"/>
  <c r="I47" i="5"/>
  <c r="H87" i="5"/>
  <c r="F86" i="5"/>
  <c r="I86" i="5"/>
  <c r="H71" i="4"/>
  <c r="I71" i="4" s="1"/>
  <c r="F70" i="4"/>
  <c r="H45" i="4"/>
  <c r="I45" i="4" s="1"/>
  <c r="F44" i="4"/>
  <c r="H21" i="4"/>
  <c r="I21" i="4" s="1"/>
  <c r="F20" i="4"/>
  <c r="H22" i="3"/>
  <c r="I22" i="3" s="1"/>
  <c r="F21" i="3"/>
  <c r="H44" i="3"/>
  <c r="I44" i="3" s="1"/>
  <c r="F43" i="3"/>
  <c r="I22" i="9" l="1"/>
  <c r="J22" i="9" s="1"/>
  <c r="F22" i="9"/>
  <c r="H23" i="9"/>
  <c r="I247" i="9"/>
  <c r="J247" i="9" s="1"/>
  <c r="H248" i="9"/>
  <c r="F247" i="9"/>
  <c r="H26" i="11"/>
  <c r="I26" i="11" s="1"/>
  <c r="I25" i="11"/>
  <c r="F22" i="6"/>
  <c r="I22" i="6"/>
  <c r="H23" i="6"/>
  <c r="H99" i="12"/>
  <c r="I99" i="12" s="1"/>
  <c r="J99" i="12" s="1"/>
  <c r="F98" i="12"/>
  <c r="F21" i="12"/>
  <c r="H22" i="12"/>
  <c r="I22" i="12" s="1"/>
  <c r="J22" i="12" s="1"/>
  <c r="H42" i="12"/>
  <c r="I42" i="12" s="1"/>
  <c r="J42" i="12" s="1"/>
  <c r="F41" i="12"/>
  <c r="H318" i="11"/>
  <c r="I318" i="11" s="1"/>
  <c r="F317" i="11"/>
  <c r="H296" i="11"/>
  <c r="I296" i="11" s="1"/>
  <c r="F295" i="11"/>
  <c r="H27" i="11"/>
  <c r="I27" i="11" s="1"/>
  <c r="F26" i="11"/>
  <c r="F25" i="11"/>
  <c r="H43" i="10"/>
  <c r="F42" i="10"/>
  <c r="I42" i="10"/>
  <c r="J42" i="10" s="1"/>
  <c r="H100" i="10"/>
  <c r="F99" i="10"/>
  <c r="I99" i="10"/>
  <c r="J99" i="10" s="1"/>
  <c r="H59" i="10"/>
  <c r="F58" i="10"/>
  <c r="I58" i="10"/>
  <c r="J58" i="10" s="1"/>
  <c r="H81" i="10"/>
  <c r="I80" i="10"/>
  <c r="J80" i="10" s="1"/>
  <c r="F80" i="10"/>
  <c r="F268" i="9"/>
  <c r="H269" i="9"/>
  <c r="I268" i="9"/>
  <c r="J268" i="9" s="1"/>
  <c r="H28" i="9"/>
  <c r="I28" i="9" s="1"/>
  <c r="J28" i="9" s="1"/>
  <c r="F27" i="9"/>
  <c r="H24" i="8"/>
  <c r="I24" i="8" s="1"/>
  <c r="J24" i="8" s="1"/>
  <c r="F23" i="8"/>
  <c r="H50" i="8"/>
  <c r="I50" i="8" s="1"/>
  <c r="J50" i="8" s="1"/>
  <c r="F49" i="8"/>
  <c r="H71" i="7"/>
  <c r="I71" i="7" s="1"/>
  <c r="J71" i="7" s="1"/>
  <c r="F70" i="7"/>
  <c r="F28" i="7"/>
  <c r="H29" i="7"/>
  <c r="H72" i="6"/>
  <c r="I71" i="6"/>
  <c r="F71" i="6"/>
  <c r="H48" i="6"/>
  <c r="I47" i="6"/>
  <c r="F47" i="6"/>
  <c r="H88" i="5"/>
  <c r="I87" i="5"/>
  <c r="F87" i="5"/>
  <c r="I48" i="5"/>
  <c r="H49" i="5"/>
  <c r="F48" i="5"/>
  <c r="I20" i="5"/>
  <c r="F20" i="5"/>
  <c r="H21" i="5"/>
  <c r="H22" i="4"/>
  <c r="I22" i="4" s="1"/>
  <c r="F21" i="4"/>
  <c r="F45" i="4"/>
  <c r="H46" i="4"/>
  <c r="I46" i="4" s="1"/>
  <c r="H72" i="4"/>
  <c r="I72" i="4" s="1"/>
  <c r="F71" i="4"/>
  <c r="F22" i="3"/>
  <c r="H23" i="3"/>
  <c r="I23" i="3" s="1"/>
  <c r="H45" i="3"/>
  <c r="I45" i="3" s="1"/>
  <c r="F44" i="3"/>
  <c r="F248" i="9" l="1"/>
  <c r="I248" i="9"/>
  <c r="J248" i="9" s="1"/>
  <c r="H249" i="9"/>
  <c r="I23" i="9"/>
  <c r="J23" i="9" s="1"/>
  <c r="H24" i="9"/>
  <c r="F23" i="9"/>
  <c r="I23" i="6"/>
  <c r="H24" i="6"/>
  <c r="F23" i="6"/>
  <c r="H30" i="7"/>
  <c r="I29" i="7"/>
  <c r="J29" i="7" s="1"/>
  <c r="H43" i="12"/>
  <c r="I43" i="12" s="1"/>
  <c r="J43" i="12" s="1"/>
  <c r="F42" i="12"/>
  <c r="H23" i="12"/>
  <c r="I23" i="12" s="1"/>
  <c r="J23" i="12" s="1"/>
  <c r="F22" i="12"/>
  <c r="H100" i="12"/>
  <c r="I100" i="12" s="1"/>
  <c r="J100" i="12" s="1"/>
  <c r="F99" i="12"/>
  <c r="F296" i="11"/>
  <c r="H297" i="11"/>
  <c r="I297" i="11" s="1"/>
  <c r="F318" i="11"/>
  <c r="H319" i="11"/>
  <c r="H28" i="11"/>
  <c r="I28" i="11" s="1"/>
  <c r="F27" i="11"/>
  <c r="H60" i="10"/>
  <c r="I59" i="10"/>
  <c r="J59" i="10" s="1"/>
  <c r="F59" i="10"/>
  <c r="H101" i="10"/>
  <c r="F100" i="10"/>
  <c r="I100" i="10"/>
  <c r="J100" i="10" s="1"/>
  <c r="H82" i="10"/>
  <c r="F81" i="10"/>
  <c r="I81" i="10"/>
  <c r="J81" i="10" s="1"/>
  <c r="H44" i="10"/>
  <c r="I43" i="10"/>
  <c r="J43" i="10" s="1"/>
  <c r="F43" i="10"/>
  <c r="F269" i="9"/>
  <c r="I269" i="9"/>
  <c r="J269" i="9" s="1"/>
  <c r="H270" i="9"/>
  <c r="H29" i="9"/>
  <c r="I29" i="9" s="1"/>
  <c r="J29" i="9" s="1"/>
  <c r="F28" i="9"/>
  <c r="H51" i="8"/>
  <c r="I51" i="8" s="1"/>
  <c r="J51" i="8" s="1"/>
  <c r="F50" i="8"/>
  <c r="H25" i="8"/>
  <c r="I25" i="8" s="1"/>
  <c r="J25" i="8" s="1"/>
  <c r="F24" i="8"/>
  <c r="F30" i="7"/>
  <c r="F29" i="7"/>
  <c r="H72" i="7"/>
  <c r="I72" i="7" s="1"/>
  <c r="J72" i="7" s="1"/>
  <c r="F71" i="7"/>
  <c r="H49" i="6"/>
  <c r="F48" i="6"/>
  <c r="I48" i="6"/>
  <c r="H73" i="6"/>
  <c r="I72" i="6"/>
  <c r="F72" i="6"/>
  <c r="H50" i="5"/>
  <c r="I49" i="5"/>
  <c r="F49" i="5"/>
  <c r="H22" i="5"/>
  <c r="I21" i="5"/>
  <c r="F21" i="5"/>
  <c r="H89" i="5"/>
  <c r="I88" i="5"/>
  <c r="F88" i="5"/>
  <c r="H73" i="4"/>
  <c r="I73" i="4" s="1"/>
  <c r="F72" i="4"/>
  <c r="H47" i="4"/>
  <c r="I47" i="4" s="1"/>
  <c r="F46" i="4"/>
  <c r="H23" i="4"/>
  <c r="I23" i="4" s="1"/>
  <c r="F22" i="4"/>
  <c r="H24" i="3"/>
  <c r="I24" i="3" s="1"/>
  <c r="F23" i="3"/>
  <c r="H46" i="3"/>
  <c r="I46" i="3" s="1"/>
  <c r="F45" i="3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G17" i="2" s="1"/>
  <c r="E15" i="2"/>
  <c r="E14" i="2"/>
  <c r="E13" i="2"/>
  <c r="E12" i="2"/>
  <c r="E11" i="2"/>
  <c r="E10" i="2"/>
  <c r="E9" i="2"/>
  <c r="H8" i="2"/>
  <c r="E8" i="2"/>
  <c r="H7" i="2"/>
  <c r="G7" i="2"/>
  <c r="F7" i="2"/>
  <c r="E7" i="2"/>
  <c r="J4" i="2"/>
  <c r="I4" i="2"/>
  <c r="I4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G26" i="1" s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G66" i="1" s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G95" i="1" s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G206" i="1" s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G272" i="1" s="1"/>
  <c r="J4" i="1"/>
  <c r="H7" i="1"/>
  <c r="G7" i="1"/>
  <c r="G8" i="13" a="1"/>
  <c r="I24" i="9" l="1"/>
  <c r="J24" i="9" s="1"/>
  <c r="H25" i="9"/>
  <c r="F24" i="9"/>
  <c r="F249" i="9"/>
  <c r="I249" i="9"/>
  <c r="J249" i="9" s="1"/>
  <c r="H250" i="9"/>
  <c r="H320" i="11"/>
  <c r="I319" i="11"/>
  <c r="H25" i="6"/>
  <c r="F24" i="6"/>
  <c r="I24" i="6"/>
  <c r="G13" i="2"/>
  <c r="I7" i="2"/>
  <c r="G8" i="13"/>
  <c r="H8" i="13" s="1"/>
  <c r="R8" i="13" s="1"/>
  <c r="I7" i="1"/>
  <c r="J7" i="1" s="1"/>
  <c r="H31" i="7"/>
  <c r="I30" i="7"/>
  <c r="J30" i="7" s="1"/>
  <c r="H44" i="12"/>
  <c r="F43" i="12"/>
  <c r="H101" i="12"/>
  <c r="F100" i="12"/>
  <c r="H24" i="12"/>
  <c r="I24" i="12" s="1"/>
  <c r="J24" i="12" s="1"/>
  <c r="F23" i="12"/>
  <c r="F319" i="11"/>
  <c r="F297" i="11"/>
  <c r="H298" i="11"/>
  <c r="I298" i="11" s="1"/>
  <c r="H29" i="11"/>
  <c r="I29" i="11" s="1"/>
  <c r="F28" i="11"/>
  <c r="I82" i="10"/>
  <c r="J82" i="10" s="1"/>
  <c r="F82" i="10"/>
  <c r="I101" i="10"/>
  <c r="F101" i="10"/>
  <c r="I44" i="10"/>
  <c r="J44" i="10" s="1"/>
  <c r="F44" i="10"/>
  <c r="H61" i="10"/>
  <c r="I60" i="10"/>
  <c r="J60" i="10" s="1"/>
  <c r="F60" i="10"/>
  <c r="I270" i="9"/>
  <c r="J270" i="9" s="1"/>
  <c r="F270" i="9"/>
  <c r="H271" i="9"/>
  <c r="H30" i="9"/>
  <c r="I30" i="9" s="1"/>
  <c r="J30" i="9" s="1"/>
  <c r="F29" i="9"/>
  <c r="H26" i="8"/>
  <c r="I26" i="8" s="1"/>
  <c r="J26" i="8" s="1"/>
  <c r="F25" i="8"/>
  <c r="H52" i="8"/>
  <c r="F51" i="8"/>
  <c r="H73" i="7"/>
  <c r="I73" i="7" s="1"/>
  <c r="J73" i="7" s="1"/>
  <c r="F72" i="7"/>
  <c r="H74" i="6"/>
  <c r="I73" i="6"/>
  <c r="F73" i="6"/>
  <c r="H50" i="6"/>
  <c r="I49" i="6"/>
  <c r="F49" i="6"/>
  <c r="H90" i="5"/>
  <c r="F89" i="5"/>
  <c r="I89" i="5"/>
  <c r="H23" i="5"/>
  <c r="I22" i="5"/>
  <c r="F22" i="5"/>
  <c r="H51" i="5"/>
  <c r="I50" i="5"/>
  <c r="F50" i="5"/>
  <c r="H24" i="4"/>
  <c r="I24" i="4" s="1"/>
  <c r="F23" i="4"/>
  <c r="H48" i="4"/>
  <c r="I48" i="4" s="1"/>
  <c r="F47" i="4"/>
  <c r="H74" i="4"/>
  <c r="I74" i="4" s="1"/>
  <c r="F73" i="4"/>
  <c r="H25" i="3"/>
  <c r="I25" i="3" s="1"/>
  <c r="F24" i="3"/>
  <c r="H47" i="3"/>
  <c r="I47" i="3" s="1"/>
  <c r="F46" i="3"/>
  <c r="G21" i="2"/>
  <c r="G29" i="2"/>
  <c r="G37" i="2"/>
  <c r="G61" i="2"/>
  <c r="G25" i="2"/>
  <c r="G33" i="2"/>
  <c r="G41" i="2"/>
  <c r="G49" i="2"/>
  <c r="G273" i="2"/>
  <c r="G291" i="2"/>
  <c r="G295" i="2"/>
  <c r="G299" i="2"/>
  <c r="G303" i="2"/>
  <c r="G276" i="2"/>
  <c r="G280" i="2"/>
  <c r="G297" i="2"/>
  <c r="G278" i="2"/>
  <c r="G286" i="2"/>
  <c r="G325" i="2"/>
  <c r="G309" i="2"/>
  <c r="G327" i="2"/>
  <c r="G311" i="2"/>
  <c r="G315" i="2"/>
  <c r="G319" i="2"/>
  <c r="G323" i="2"/>
  <c r="G288" i="2"/>
  <c r="G307" i="2"/>
  <c r="G289" i="2"/>
  <c r="G293" i="2"/>
  <c r="G301" i="2"/>
  <c r="G282" i="2"/>
  <c r="G321" i="2"/>
  <c r="G292" i="2"/>
  <c r="G296" i="2"/>
  <c r="G300" i="2"/>
  <c r="G304" i="2"/>
  <c r="G277" i="2"/>
  <c r="G281" i="2"/>
  <c r="G285" i="2"/>
  <c r="G305" i="2"/>
  <c r="G317" i="2"/>
  <c r="G312" i="2"/>
  <c r="G316" i="2"/>
  <c r="G320" i="2"/>
  <c r="G324" i="2"/>
  <c r="G308" i="2"/>
  <c r="G328" i="2"/>
  <c r="G274" i="2"/>
  <c r="G313" i="2"/>
  <c r="G310" i="2"/>
  <c r="G290" i="2"/>
  <c r="G294" i="2"/>
  <c r="G298" i="2"/>
  <c r="G302" i="2"/>
  <c r="G306" i="2"/>
  <c r="G275" i="2"/>
  <c r="G279" i="2"/>
  <c r="G283" i="2"/>
  <c r="G314" i="2"/>
  <c r="G318" i="2"/>
  <c r="G322" i="2"/>
  <c r="G326" i="2"/>
  <c r="H306" i="2"/>
  <c r="H307" i="2" s="1"/>
  <c r="H308" i="2" s="1"/>
  <c r="H283" i="2"/>
  <c r="H284" i="2" s="1"/>
  <c r="H285" i="2" s="1"/>
  <c r="G287" i="2"/>
  <c r="G284" i="2"/>
  <c r="G45" i="2"/>
  <c r="G53" i="2"/>
  <c r="G69" i="2"/>
  <c r="G9" i="2"/>
  <c r="G88" i="2"/>
  <c r="G57" i="2"/>
  <c r="G65" i="2"/>
  <c r="G73" i="2"/>
  <c r="G89" i="2"/>
  <c r="H9" i="2"/>
  <c r="H10" i="2" s="1"/>
  <c r="H11" i="2" s="1"/>
  <c r="H12" i="2" s="1"/>
  <c r="H13" i="2" s="1"/>
  <c r="I13" i="2" s="1"/>
  <c r="G8" i="2"/>
  <c r="G12" i="2"/>
  <c r="G16" i="2"/>
  <c r="G20" i="2"/>
  <c r="G24" i="2"/>
  <c r="G28" i="2"/>
  <c r="G32" i="2"/>
  <c r="G36" i="2"/>
  <c r="G40" i="2"/>
  <c r="G44" i="2"/>
  <c r="G48" i="2"/>
  <c r="G52" i="2"/>
  <c r="G56" i="2"/>
  <c r="G60" i="2"/>
  <c r="G64" i="2"/>
  <c r="G68" i="2"/>
  <c r="G72" i="2"/>
  <c r="G76" i="2"/>
  <c r="G81" i="2"/>
  <c r="G86" i="2"/>
  <c r="G93" i="2"/>
  <c r="G111" i="2"/>
  <c r="G112" i="2"/>
  <c r="G117" i="2"/>
  <c r="G126" i="2"/>
  <c r="G142" i="2"/>
  <c r="G79" i="2"/>
  <c r="G99" i="2"/>
  <c r="G100" i="2"/>
  <c r="G105" i="2"/>
  <c r="G110" i="2"/>
  <c r="G139" i="2"/>
  <c r="G155" i="2"/>
  <c r="G11" i="2"/>
  <c r="G15" i="2"/>
  <c r="G19" i="2"/>
  <c r="G23" i="2"/>
  <c r="G27" i="2"/>
  <c r="G31" i="2"/>
  <c r="G35" i="2"/>
  <c r="G39" i="2"/>
  <c r="G43" i="2"/>
  <c r="G47" i="2"/>
  <c r="G51" i="2"/>
  <c r="G55" i="2"/>
  <c r="G59" i="2"/>
  <c r="G63" i="2"/>
  <c r="G67" i="2"/>
  <c r="G71" i="2"/>
  <c r="G75" i="2"/>
  <c r="G78" i="2"/>
  <c r="G91" i="2"/>
  <c r="G98" i="2"/>
  <c r="G119" i="2"/>
  <c r="G120" i="2"/>
  <c r="G138" i="2"/>
  <c r="G172" i="2"/>
  <c r="G188" i="2"/>
  <c r="G85" i="2"/>
  <c r="G90" i="2"/>
  <c r="G95" i="2"/>
  <c r="G107" i="2"/>
  <c r="G108" i="2"/>
  <c r="G113" i="2"/>
  <c r="G118" i="2"/>
  <c r="G135" i="2"/>
  <c r="G151" i="2"/>
  <c r="G165" i="2"/>
  <c r="G181" i="2"/>
  <c r="G10" i="2"/>
  <c r="G14" i="2"/>
  <c r="G18" i="2"/>
  <c r="G22" i="2"/>
  <c r="G26" i="2"/>
  <c r="G30" i="2"/>
  <c r="G34" i="2"/>
  <c r="G38" i="2"/>
  <c r="G42" i="2"/>
  <c r="G46" i="2"/>
  <c r="G50" i="2"/>
  <c r="G54" i="2"/>
  <c r="G58" i="2"/>
  <c r="G62" i="2"/>
  <c r="G66" i="2"/>
  <c r="G70" i="2"/>
  <c r="G74" i="2"/>
  <c r="G80" i="2"/>
  <c r="G83" i="2"/>
  <c r="G92" i="2"/>
  <c r="G94" i="2"/>
  <c r="G96" i="2"/>
  <c r="G101" i="2"/>
  <c r="G106" i="2"/>
  <c r="G124" i="2"/>
  <c r="G134" i="2"/>
  <c r="G150" i="2"/>
  <c r="G166" i="2"/>
  <c r="G182" i="2"/>
  <c r="G187" i="2"/>
  <c r="G171" i="2"/>
  <c r="G185" i="2"/>
  <c r="G178" i="2"/>
  <c r="G176" i="2"/>
  <c r="G169" i="2"/>
  <c r="G162" i="2"/>
  <c r="G183" i="2"/>
  <c r="G167" i="2"/>
  <c r="G214" i="2"/>
  <c r="G205" i="2"/>
  <c r="G200" i="2"/>
  <c r="G196" i="2"/>
  <c r="G192" i="2"/>
  <c r="G198" i="2"/>
  <c r="G194" i="2"/>
  <c r="G190" i="2"/>
  <c r="G179" i="2"/>
  <c r="G163" i="2"/>
  <c r="G262" i="2"/>
  <c r="G246" i="2"/>
  <c r="G230" i="2"/>
  <c r="G210" i="2"/>
  <c r="G202" i="2"/>
  <c r="G186" i="2"/>
  <c r="G184" i="2"/>
  <c r="G177" i="2"/>
  <c r="G170" i="2"/>
  <c r="G168" i="2"/>
  <c r="G161" i="2"/>
  <c r="G77" i="2"/>
  <c r="G82" i="2"/>
  <c r="G115" i="2"/>
  <c r="G116" i="2"/>
  <c r="G131" i="2"/>
  <c r="G147" i="2"/>
  <c r="G159" i="2"/>
  <c r="G175" i="2"/>
  <c r="G103" i="2"/>
  <c r="G104" i="2"/>
  <c r="G109" i="2"/>
  <c r="G114" i="2"/>
  <c r="G123" i="2"/>
  <c r="G130" i="2"/>
  <c r="G146" i="2"/>
  <c r="G84" i="2"/>
  <c r="G87" i="2"/>
  <c r="G97" i="2"/>
  <c r="G102" i="2"/>
  <c r="G122" i="2"/>
  <c r="G127" i="2"/>
  <c r="G143" i="2"/>
  <c r="G154" i="2"/>
  <c r="G158" i="2"/>
  <c r="G191" i="2"/>
  <c r="G195" i="2"/>
  <c r="G199" i="2"/>
  <c r="G215" i="2"/>
  <c r="G227" i="2"/>
  <c r="G243" i="2"/>
  <c r="G259" i="2"/>
  <c r="G121" i="2"/>
  <c r="G125" i="2"/>
  <c r="G129" i="2"/>
  <c r="G133" i="2"/>
  <c r="G137" i="2"/>
  <c r="G141" i="2"/>
  <c r="G145" i="2"/>
  <c r="G149" i="2"/>
  <c r="G153" i="2"/>
  <c r="G157" i="2"/>
  <c r="G174" i="2"/>
  <c r="G219" i="2"/>
  <c r="G226" i="2"/>
  <c r="G242" i="2"/>
  <c r="G258" i="2"/>
  <c r="G218" i="2"/>
  <c r="G223" i="2"/>
  <c r="G239" i="2"/>
  <c r="G255" i="2"/>
  <c r="G271" i="2"/>
  <c r="G128" i="2"/>
  <c r="G132" i="2"/>
  <c r="G136" i="2"/>
  <c r="G140" i="2"/>
  <c r="G144" i="2"/>
  <c r="G148" i="2"/>
  <c r="G152" i="2"/>
  <c r="G156" i="2"/>
  <c r="G160" i="2"/>
  <c r="G207" i="2"/>
  <c r="G222" i="2"/>
  <c r="G238" i="2"/>
  <c r="G254" i="2"/>
  <c r="G270" i="2"/>
  <c r="G189" i="2"/>
  <c r="G193" i="2"/>
  <c r="G197" i="2"/>
  <c r="G201" i="2"/>
  <c r="G206" i="2"/>
  <c r="G235" i="2"/>
  <c r="G251" i="2"/>
  <c r="G267" i="2"/>
  <c r="G164" i="2"/>
  <c r="G173" i="2"/>
  <c r="G180" i="2"/>
  <c r="G209" i="2"/>
  <c r="G213" i="2"/>
  <c r="G234" i="2"/>
  <c r="G250" i="2"/>
  <c r="G266" i="2"/>
  <c r="G203" i="2"/>
  <c r="G204" i="2"/>
  <c r="G211" i="2"/>
  <c r="G231" i="2"/>
  <c r="G247" i="2"/>
  <c r="G263" i="2"/>
  <c r="G217" i="2"/>
  <c r="G221" i="2"/>
  <c r="G225" i="2"/>
  <c r="G229" i="2"/>
  <c r="G233" i="2"/>
  <c r="G237" i="2"/>
  <c r="G241" i="2"/>
  <c r="G245" i="2"/>
  <c r="G249" i="2"/>
  <c r="G253" i="2"/>
  <c r="G257" i="2"/>
  <c r="G261" i="2"/>
  <c r="G265" i="2"/>
  <c r="G269" i="2"/>
  <c r="G208" i="2"/>
  <c r="G212" i="2"/>
  <c r="G216" i="2"/>
  <c r="G220" i="2"/>
  <c r="G224" i="2"/>
  <c r="G228" i="2"/>
  <c r="G232" i="2"/>
  <c r="G236" i="2"/>
  <c r="G240" i="2"/>
  <c r="G244" i="2"/>
  <c r="G248" i="2"/>
  <c r="G252" i="2"/>
  <c r="G256" i="2"/>
  <c r="G260" i="2"/>
  <c r="G264" i="2"/>
  <c r="G268" i="2"/>
  <c r="G272" i="2"/>
  <c r="G46" i="1"/>
  <c r="G270" i="1"/>
  <c r="G14" i="1"/>
  <c r="G142" i="1"/>
  <c r="G15" i="1"/>
  <c r="G30" i="1"/>
  <c r="G47" i="1"/>
  <c r="G70" i="1"/>
  <c r="G102" i="1"/>
  <c r="G150" i="1"/>
  <c r="G214" i="1"/>
  <c r="G16" i="1"/>
  <c r="G158" i="1"/>
  <c r="G222" i="1"/>
  <c r="G103" i="1"/>
  <c r="G17" i="1"/>
  <c r="G32" i="1"/>
  <c r="G54" i="1"/>
  <c r="G78" i="1"/>
  <c r="G110" i="1"/>
  <c r="G166" i="1"/>
  <c r="G230" i="1"/>
  <c r="G50" i="1"/>
  <c r="H8" i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G18" i="1"/>
  <c r="G34" i="1"/>
  <c r="G55" i="1"/>
  <c r="G79" i="1"/>
  <c r="G111" i="1"/>
  <c r="G174" i="1"/>
  <c r="G238" i="1"/>
  <c r="G71" i="1"/>
  <c r="G8" i="1"/>
  <c r="G22" i="1"/>
  <c r="G38" i="1"/>
  <c r="G58" i="1"/>
  <c r="G86" i="1"/>
  <c r="G118" i="1"/>
  <c r="G182" i="1"/>
  <c r="G246" i="1"/>
  <c r="G31" i="1"/>
  <c r="G9" i="1"/>
  <c r="G23" i="1"/>
  <c r="G39" i="1"/>
  <c r="G62" i="1"/>
  <c r="G87" i="1"/>
  <c r="G126" i="1"/>
  <c r="G190" i="1"/>
  <c r="G254" i="1"/>
  <c r="G10" i="1"/>
  <c r="G24" i="1"/>
  <c r="G42" i="1"/>
  <c r="G63" i="1"/>
  <c r="G94" i="1"/>
  <c r="G134" i="1"/>
  <c r="G198" i="1"/>
  <c r="G262" i="1"/>
  <c r="G119" i="1"/>
  <c r="G127" i="1"/>
  <c r="G135" i="1"/>
  <c r="G143" i="1"/>
  <c r="G151" i="1"/>
  <c r="G159" i="1"/>
  <c r="G167" i="1"/>
  <c r="G175" i="1"/>
  <c r="G183" i="1"/>
  <c r="G191" i="1"/>
  <c r="G199" i="1"/>
  <c r="G207" i="1"/>
  <c r="G215" i="1"/>
  <c r="G223" i="1"/>
  <c r="G231" i="1"/>
  <c r="G239" i="1"/>
  <c r="G247" i="1"/>
  <c r="G255" i="1"/>
  <c r="G263" i="1"/>
  <c r="G271" i="1"/>
  <c r="G40" i="1"/>
  <c r="G48" i="1"/>
  <c r="G56" i="1"/>
  <c r="G64" i="1"/>
  <c r="G72" i="1"/>
  <c r="G80" i="1"/>
  <c r="G88" i="1"/>
  <c r="G96" i="1"/>
  <c r="G104" i="1"/>
  <c r="G112" i="1"/>
  <c r="G120" i="1"/>
  <c r="G128" i="1"/>
  <c r="G136" i="1"/>
  <c r="G144" i="1"/>
  <c r="G152" i="1"/>
  <c r="G160" i="1"/>
  <c r="G168" i="1"/>
  <c r="G176" i="1"/>
  <c r="G184" i="1"/>
  <c r="G192" i="1"/>
  <c r="G200" i="1"/>
  <c r="G208" i="1"/>
  <c r="G216" i="1"/>
  <c r="G224" i="1"/>
  <c r="G232" i="1"/>
  <c r="G240" i="1"/>
  <c r="G248" i="1"/>
  <c r="G256" i="1"/>
  <c r="G264" i="1"/>
  <c r="G25" i="1"/>
  <c r="G33" i="1"/>
  <c r="G41" i="1"/>
  <c r="G49" i="1"/>
  <c r="G57" i="1"/>
  <c r="G65" i="1"/>
  <c r="G73" i="1"/>
  <c r="G81" i="1"/>
  <c r="G89" i="1"/>
  <c r="G97" i="1"/>
  <c r="G105" i="1"/>
  <c r="G113" i="1"/>
  <c r="G121" i="1"/>
  <c r="G129" i="1"/>
  <c r="G137" i="1"/>
  <c r="G145" i="1"/>
  <c r="G153" i="1"/>
  <c r="G161" i="1"/>
  <c r="G169" i="1"/>
  <c r="G177" i="1"/>
  <c r="G185" i="1"/>
  <c r="G193" i="1"/>
  <c r="G201" i="1"/>
  <c r="G209" i="1"/>
  <c r="G217" i="1"/>
  <c r="G225" i="1"/>
  <c r="G233" i="1"/>
  <c r="G241" i="1"/>
  <c r="G249" i="1"/>
  <c r="G257" i="1"/>
  <c r="G265" i="1"/>
  <c r="G74" i="1"/>
  <c r="G82" i="1"/>
  <c r="G90" i="1"/>
  <c r="G98" i="1"/>
  <c r="G106" i="1"/>
  <c r="G114" i="1"/>
  <c r="G122" i="1"/>
  <c r="G130" i="1"/>
  <c r="G138" i="1"/>
  <c r="G146" i="1"/>
  <c r="G154" i="1"/>
  <c r="G162" i="1"/>
  <c r="G170" i="1"/>
  <c r="G178" i="1"/>
  <c r="G186" i="1"/>
  <c r="G194" i="1"/>
  <c r="G202" i="1"/>
  <c r="G210" i="1"/>
  <c r="G218" i="1"/>
  <c r="G226" i="1"/>
  <c r="G234" i="1"/>
  <c r="G242" i="1"/>
  <c r="G250" i="1"/>
  <c r="G258" i="1"/>
  <c r="G266" i="1"/>
  <c r="G11" i="1"/>
  <c r="G19" i="1"/>
  <c r="G27" i="1"/>
  <c r="G35" i="1"/>
  <c r="G43" i="1"/>
  <c r="G51" i="1"/>
  <c r="G59" i="1"/>
  <c r="G67" i="1"/>
  <c r="G75" i="1"/>
  <c r="G83" i="1"/>
  <c r="G91" i="1"/>
  <c r="G99" i="1"/>
  <c r="G107" i="1"/>
  <c r="G115" i="1"/>
  <c r="G123" i="1"/>
  <c r="G131" i="1"/>
  <c r="G139" i="1"/>
  <c r="G147" i="1"/>
  <c r="G155" i="1"/>
  <c r="G163" i="1"/>
  <c r="G171" i="1"/>
  <c r="G179" i="1"/>
  <c r="G187" i="1"/>
  <c r="G195" i="1"/>
  <c r="G203" i="1"/>
  <c r="G211" i="1"/>
  <c r="G219" i="1"/>
  <c r="G227" i="1"/>
  <c r="G235" i="1"/>
  <c r="G243" i="1"/>
  <c r="G251" i="1"/>
  <c r="G259" i="1"/>
  <c r="G267" i="1"/>
  <c r="G12" i="1"/>
  <c r="G20" i="1"/>
  <c r="G28" i="1"/>
  <c r="G36" i="1"/>
  <c r="G44" i="1"/>
  <c r="G52" i="1"/>
  <c r="G60" i="1"/>
  <c r="G68" i="1"/>
  <c r="G76" i="1"/>
  <c r="G84" i="1"/>
  <c r="G92" i="1"/>
  <c r="G100" i="1"/>
  <c r="G108" i="1"/>
  <c r="G116" i="1"/>
  <c r="G124" i="1"/>
  <c r="G132" i="1"/>
  <c r="G140" i="1"/>
  <c r="G148" i="1"/>
  <c r="G156" i="1"/>
  <c r="G164" i="1"/>
  <c r="G172" i="1"/>
  <c r="G180" i="1"/>
  <c r="G188" i="1"/>
  <c r="G196" i="1"/>
  <c r="G204" i="1"/>
  <c r="G212" i="1"/>
  <c r="G220" i="1"/>
  <c r="G228" i="1"/>
  <c r="G236" i="1"/>
  <c r="G244" i="1"/>
  <c r="G252" i="1"/>
  <c r="G260" i="1"/>
  <c r="G268" i="1"/>
  <c r="G13" i="1"/>
  <c r="G21" i="1"/>
  <c r="G29" i="1"/>
  <c r="G37" i="1"/>
  <c r="G45" i="1"/>
  <c r="G53" i="1"/>
  <c r="G61" i="1"/>
  <c r="G69" i="1"/>
  <c r="G77" i="1"/>
  <c r="G85" i="1"/>
  <c r="G93" i="1"/>
  <c r="G101" i="1"/>
  <c r="G109" i="1"/>
  <c r="G117" i="1"/>
  <c r="G125" i="1"/>
  <c r="G133" i="1"/>
  <c r="G141" i="1"/>
  <c r="G149" i="1"/>
  <c r="G157" i="1"/>
  <c r="G165" i="1"/>
  <c r="G173" i="1"/>
  <c r="G181" i="1"/>
  <c r="G189" i="1"/>
  <c r="G197" i="1"/>
  <c r="G205" i="1"/>
  <c r="G213" i="1"/>
  <c r="G221" i="1"/>
  <c r="G229" i="1"/>
  <c r="G237" i="1"/>
  <c r="G245" i="1"/>
  <c r="G253" i="1"/>
  <c r="G261" i="1"/>
  <c r="G269" i="1"/>
  <c r="J101" i="10" l="1"/>
  <c r="F272" i="1"/>
  <c r="I272" i="1"/>
  <c r="J272" i="1" s="1"/>
  <c r="I250" i="9"/>
  <c r="J250" i="9" s="1"/>
  <c r="F250" i="9"/>
  <c r="H251" i="9"/>
  <c r="I25" i="9"/>
  <c r="J25" i="9" s="1"/>
  <c r="F25" i="9"/>
  <c r="H102" i="12"/>
  <c r="I102" i="12" s="1"/>
  <c r="J102" i="12" s="1"/>
  <c r="I101" i="12"/>
  <c r="J101" i="12" s="1"/>
  <c r="H45" i="12"/>
  <c r="I45" i="12" s="1"/>
  <c r="J45" i="12" s="1"/>
  <c r="I44" i="12"/>
  <c r="J44" i="12" s="1"/>
  <c r="H321" i="11"/>
  <c r="F320" i="11"/>
  <c r="I320" i="11"/>
  <c r="F25" i="6"/>
  <c r="H26" i="6"/>
  <c r="I25" i="6"/>
  <c r="H53" i="8"/>
  <c r="I53" i="8" s="1"/>
  <c r="J53" i="8" s="1"/>
  <c r="I52" i="8"/>
  <c r="J52" i="8" s="1"/>
  <c r="I10" i="2"/>
  <c r="I11" i="2"/>
  <c r="I12" i="2"/>
  <c r="I31" i="7"/>
  <c r="J31" i="7" s="1"/>
  <c r="F31" i="7"/>
  <c r="H32" i="7"/>
  <c r="F45" i="12"/>
  <c r="H46" i="12"/>
  <c r="H103" i="12"/>
  <c r="I103" i="12" s="1"/>
  <c r="J103" i="12" s="1"/>
  <c r="F102" i="12"/>
  <c r="F101" i="12"/>
  <c r="H25" i="12"/>
  <c r="F24" i="12"/>
  <c r="F44" i="12"/>
  <c r="H299" i="11"/>
  <c r="I299" i="11" s="1"/>
  <c r="F298" i="11"/>
  <c r="H30" i="11"/>
  <c r="I30" i="11" s="1"/>
  <c r="F29" i="11"/>
  <c r="H62" i="10"/>
  <c r="F61" i="10"/>
  <c r="I61" i="10"/>
  <c r="J61" i="10" s="1"/>
  <c r="H272" i="9"/>
  <c r="I271" i="9"/>
  <c r="J271" i="9" s="1"/>
  <c r="F271" i="9"/>
  <c r="H31" i="9"/>
  <c r="I31" i="9" s="1"/>
  <c r="J31" i="9" s="1"/>
  <c r="F30" i="9"/>
  <c r="H54" i="8"/>
  <c r="I54" i="8" s="1"/>
  <c r="J54" i="8" s="1"/>
  <c r="F53" i="8"/>
  <c r="F52" i="8"/>
  <c r="H27" i="8"/>
  <c r="I27" i="8" s="1"/>
  <c r="J27" i="8" s="1"/>
  <c r="F26" i="8"/>
  <c r="F73" i="7"/>
  <c r="H74" i="7"/>
  <c r="I74" i="7" s="1"/>
  <c r="J74" i="7" s="1"/>
  <c r="I50" i="6"/>
  <c r="F50" i="6"/>
  <c r="H51" i="6"/>
  <c r="H75" i="6"/>
  <c r="F74" i="6"/>
  <c r="I74" i="6"/>
  <c r="H52" i="5"/>
  <c r="I51" i="5"/>
  <c r="F51" i="5"/>
  <c r="H24" i="5"/>
  <c r="F23" i="5"/>
  <c r="I23" i="5"/>
  <c r="H91" i="5"/>
  <c r="I90" i="5"/>
  <c r="F90" i="5"/>
  <c r="F74" i="4"/>
  <c r="H75" i="4"/>
  <c r="I75" i="4" s="1"/>
  <c r="H49" i="4"/>
  <c r="I49" i="4" s="1"/>
  <c r="F48" i="4"/>
  <c r="H25" i="4"/>
  <c r="I25" i="4" s="1"/>
  <c r="F24" i="4"/>
  <c r="F25" i="3"/>
  <c r="H26" i="3"/>
  <c r="I26" i="3" s="1"/>
  <c r="F9" i="2"/>
  <c r="I9" i="2"/>
  <c r="F8" i="2"/>
  <c r="I8" i="2"/>
  <c r="I306" i="2"/>
  <c r="I285" i="2"/>
  <c r="I308" i="2"/>
  <c r="I284" i="2"/>
  <c r="I307" i="2"/>
  <c r="I283" i="2"/>
  <c r="I310" i="2"/>
  <c r="H286" i="2"/>
  <c r="H287" i="2" s="1"/>
  <c r="H288" i="2" s="1"/>
  <c r="H289" i="2" s="1"/>
  <c r="H290" i="2" s="1"/>
  <c r="H291" i="2" s="1"/>
  <c r="H292" i="2" s="1"/>
  <c r="H293" i="2" s="1"/>
  <c r="H294" i="2" s="1"/>
  <c r="H295" i="2" s="1"/>
  <c r="H296" i="2" s="1"/>
  <c r="H297" i="2" s="1"/>
  <c r="H298" i="2" s="1"/>
  <c r="H299" i="2" s="1"/>
  <c r="H300" i="2" s="1"/>
  <c r="H301" i="2" s="1"/>
  <c r="H302" i="2" s="1"/>
  <c r="F302" i="2" s="1"/>
  <c r="H48" i="3"/>
  <c r="I48" i="3" s="1"/>
  <c r="F47" i="3"/>
  <c r="H309" i="2"/>
  <c r="H310" i="2" s="1"/>
  <c r="F310" i="2" s="1"/>
  <c r="H303" i="2"/>
  <c r="I303" i="2" s="1"/>
  <c r="F284" i="2"/>
  <c r="F283" i="2"/>
  <c r="F289" i="2"/>
  <c r="F307" i="2"/>
  <c r="F288" i="2"/>
  <c r="F306" i="2"/>
  <c r="F285" i="2"/>
  <c r="F308" i="2"/>
  <c r="F297" i="2"/>
  <c r="F13" i="2"/>
  <c r="H14" i="2"/>
  <c r="H15" i="2" s="1"/>
  <c r="H16" i="2" s="1"/>
  <c r="H17" i="2" s="1"/>
  <c r="F17" i="2" s="1"/>
  <c r="H30" i="2"/>
  <c r="H31" i="2" s="1"/>
  <c r="H32" i="2" s="1"/>
  <c r="H33" i="2" s="1"/>
  <c r="I33" i="2" s="1"/>
  <c r="F11" i="2"/>
  <c r="F12" i="2"/>
  <c r="F10" i="2"/>
  <c r="I253" i="1"/>
  <c r="J253" i="1" s="1"/>
  <c r="I196" i="1"/>
  <c r="J196" i="1" s="1"/>
  <c r="I132" i="1"/>
  <c r="J132" i="1" s="1"/>
  <c r="I68" i="1"/>
  <c r="J68" i="1" s="1"/>
  <c r="I267" i="1"/>
  <c r="J267" i="1" s="1"/>
  <c r="I203" i="1"/>
  <c r="J203" i="1" s="1"/>
  <c r="I139" i="1"/>
  <c r="J139" i="1" s="1"/>
  <c r="I75" i="1"/>
  <c r="J75" i="1" s="1"/>
  <c r="I11" i="1"/>
  <c r="J11" i="1" s="1"/>
  <c r="I210" i="1"/>
  <c r="J210" i="1" s="1"/>
  <c r="I146" i="1"/>
  <c r="J146" i="1" s="1"/>
  <c r="I82" i="1"/>
  <c r="J82" i="1" s="1"/>
  <c r="I217" i="1"/>
  <c r="J217" i="1" s="1"/>
  <c r="I153" i="1"/>
  <c r="J153" i="1" s="1"/>
  <c r="I89" i="1"/>
  <c r="J89" i="1" s="1"/>
  <c r="I25" i="1"/>
  <c r="J25" i="1" s="1"/>
  <c r="I216" i="1"/>
  <c r="J216" i="1" s="1"/>
  <c r="I152" i="1"/>
  <c r="J152" i="1" s="1"/>
  <c r="I88" i="1"/>
  <c r="J88" i="1" s="1"/>
  <c r="I263" i="1"/>
  <c r="J263" i="1" s="1"/>
  <c r="I199" i="1"/>
  <c r="J199" i="1" s="1"/>
  <c r="I135" i="1"/>
  <c r="J135" i="1" s="1"/>
  <c r="I42" i="1"/>
  <c r="J42" i="1" s="1"/>
  <c r="I39" i="1"/>
  <c r="J39" i="1" s="1"/>
  <c r="I58" i="1"/>
  <c r="J58" i="1" s="1"/>
  <c r="I79" i="1"/>
  <c r="J79" i="1" s="1"/>
  <c r="I110" i="1"/>
  <c r="J110" i="1" s="1"/>
  <c r="I16" i="1"/>
  <c r="J16" i="1" s="1"/>
  <c r="I95" i="1"/>
  <c r="J95" i="1" s="1"/>
  <c r="I260" i="1"/>
  <c r="J260" i="1" s="1"/>
  <c r="I117" i="1"/>
  <c r="J117" i="1" s="1"/>
  <c r="I60" i="1"/>
  <c r="J60" i="1" s="1"/>
  <c r="I259" i="1"/>
  <c r="J259" i="1" s="1"/>
  <c r="I195" i="1"/>
  <c r="J195" i="1" s="1"/>
  <c r="I131" i="1"/>
  <c r="J131" i="1" s="1"/>
  <c r="I67" i="1"/>
  <c r="J67" i="1" s="1"/>
  <c r="I266" i="1"/>
  <c r="J266" i="1" s="1"/>
  <c r="I202" i="1"/>
  <c r="J202" i="1" s="1"/>
  <c r="I138" i="1"/>
  <c r="J138" i="1" s="1"/>
  <c r="I74" i="1"/>
  <c r="J74" i="1" s="1"/>
  <c r="I209" i="1"/>
  <c r="J209" i="1" s="1"/>
  <c r="I145" i="1"/>
  <c r="J145" i="1" s="1"/>
  <c r="I81" i="1"/>
  <c r="J81" i="1" s="1"/>
  <c r="I208" i="1"/>
  <c r="J208" i="1" s="1"/>
  <c r="I144" i="1"/>
  <c r="J144" i="1" s="1"/>
  <c r="I80" i="1"/>
  <c r="J80" i="1" s="1"/>
  <c r="I255" i="1"/>
  <c r="J255" i="1" s="1"/>
  <c r="I191" i="1"/>
  <c r="J191" i="1" s="1"/>
  <c r="I127" i="1"/>
  <c r="J127" i="1" s="1"/>
  <c r="I24" i="1"/>
  <c r="J24" i="1" s="1"/>
  <c r="I23" i="1"/>
  <c r="J23" i="1" s="1"/>
  <c r="I38" i="1"/>
  <c r="J38" i="1" s="1"/>
  <c r="I55" i="1"/>
  <c r="J55" i="1" s="1"/>
  <c r="I78" i="1"/>
  <c r="J78" i="1" s="1"/>
  <c r="I214" i="1"/>
  <c r="J214" i="1" s="1"/>
  <c r="I270" i="1"/>
  <c r="J270" i="1" s="1"/>
  <c r="I245" i="1"/>
  <c r="J245" i="1" s="1"/>
  <c r="I53" i="1"/>
  <c r="J53" i="1" s="1"/>
  <c r="I173" i="1"/>
  <c r="J173" i="1" s="1"/>
  <c r="I109" i="1"/>
  <c r="J109" i="1" s="1"/>
  <c r="I45" i="1"/>
  <c r="J45" i="1" s="1"/>
  <c r="I244" i="1"/>
  <c r="J244" i="1" s="1"/>
  <c r="I180" i="1"/>
  <c r="J180" i="1" s="1"/>
  <c r="I116" i="1"/>
  <c r="J116" i="1" s="1"/>
  <c r="I52" i="1"/>
  <c r="J52" i="1" s="1"/>
  <c r="I251" i="1"/>
  <c r="J251" i="1" s="1"/>
  <c r="I187" i="1"/>
  <c r="J187" i="1" s="1"/>
  <c r="I123" i="1"/>
  <c r="J123" i="1" s="1"/>
  <c r="I59" i="1"/>
  <c r="J59" i="1" s="1"/>
  <c r="I258" i="1"/>
  <c r="J258" i="1" s="1"/>
  <c r="I194" i="1"/>
  <c r="J194" i="1" s="1"/>
  <c r="I130" i="1"/>
  <c r="J130" i="1" s="1"/>
  <c r="I265" i="1"/>
  <c r="J265" i="1" s="1"/>
  <c r="I201" i="1"/>
  <c r="J201" i="1" s="1"/>
  <c r="I137" i="1"/>
  <c r="J137" i="1" s="1"/>
  <c r="I73" i="1"/>
  <c r="J73" i="1" s="1"/>
  <c r="I264" i="1"/>
  <c r="J264" i="1" s="1"/>
  <c r="I200" i="1"/>
  <c r="J200" i="1" s="1"/>
  <c r="I136" i="1"/>
  <c r="J136" i="1" s="1"/>
  <c r="I72" i="1"/>
  <c r="J72" i="1" s="1"/>
  <c r="I247" i="1"/>
  <c r="J247" i="1" s="1"/>
  <c r="I183" i="1"/>
  <c r="J183" i="1" s="1"/>
  <c r="I119" i="1"/>
  <c r="J119" i="1" s="1"/>
  <c r="I10" i="1"/>
  <c r="J10" i="1" s="1"/>
  <c r="I9" i="1"/>
  <c r="J9" i="1" s="1"/>
  <c r="I22" i="1"/>
  <c r="J22" i="1" s="1"/>
  <c r="I34" i="1"/>
  <c r="J34" i="1" s="1"/>
  <c r="I54" i="1"/>
  <c r="J54" i="1" s="1"/>
  <c r="I150" i="1"/>
  <c r="J150" i="1" s="1"/>
  <c r="I142" i="1"/>
  <c r="J142" i="1" s="1"/>
  <c r="I125" i="1"/>
  <c r="J125" i="1" s="1"/>
  <c r="I252" i="1"/>
  <c r="J252" i="1" s="1"/>
  <c r="I229" i="1"/>
  <c r="J229" i="1" s="1"/>
  <c r="I165" i="1"/>
  <c r="J165" i="1" s="1"/>
  <c r="I101" i="1"/>
  <c r="J101" i="1" s="1"/>
  <c r="I37" i="1"/>
  <c r="J37" i="1" s="1"/>
  <c r="I236" i="1"/>
  <c r="J236" i="1" s="1"/>
  <c r="I172" i="1"/>
  <c r="J172" i="1" s="1"/>
  <c r="I108" i="1"/>
  <c r="J108" i="1" s="1"/>
  <c r="I44" i="1"/>
  <c r="J44" i="1" s="1"/>
  <c r="I243" i="1"/>
  <c r="J243" i="1" s="1"/>
  <c r="I179" i="1"/>
  <c r="J179" i="1" s="1"/>
  <c r="I115" i="1"/>
  <c r="J115" i="1" s="1"/>
  <c r="I51" i="1"/>
  <c r="J51" i="1" s="1"/>
  <c r="I250" i="1"/>
  <c r="J250" i="1" s="1"/>
  <c r="I186" i="1"/>
  <c r="J186" i="1" s="1"/>
  <c r="I122" i="1"/>
  <c r="J122" i="1" s="1"/>
  <c r="I257" i="1"/>
  <c r="J257" i="1" s="1"/>
  <c r="I193" i="1"/>
  <c r="J193" i="1" s="1"/>
  <c r="I129" i="1"/>
  <c r="J129" i="1" s="1"/>
  <c r="I65" i="1"/>
  <c r="J65" i="1" s="1"/>
  <c r="I256" i="1"/>
  <c r="J256" i="1" s="1"/>
  <c r="I192" i="1"/>
  <c r="J192" i="1" s="1"/>
  <c r="I128" i="1"/>
  <c r="J128" i="1" s="1"/>
  <c r="I64" i="1"/>
  <c r="J64" i="1" s="1"/>
  <c r="I239" i="1"/>
  <c r="J239" i="1" s="1"/>
  <c r="I175" i="1"/>
  <c r="J175" i="1" s="1"/>
  <c r="I262" i="1"/>
  <c r="J262" i="1" s="1"/>
  <c r="I254" i="1"/>
  <c r="J254" i="1" s="1"/>
  <c r="I31" i="1"/>
  <c r="J31" i="1" s="1"/>
  <c r="I8" i="1"/>
  <c r="J8" i="1" s="1"/>
  <c r="I18" i="1"/>
  <c r="J18" i="1" s="1"/>
  <c r="I32" i="1"/>
  <c r="J32" i="1" s="1"/>
  <c r="I102" i="1"/>
  <c r="J102" i="1" s="1"/>
  <c r="I46" i="1"/>
  <c r="J46" i="1" s="1"/>
  <c r="I61" i="1"/>
  <c r="J61" i="1" s="1"/>
  <c r="I188" i="1"/>
  <c r="J188" i="1" s="1"/>
  <c r="I93" i="1"/>
  <c r="J93" i="1" s="1"/>
  <c r="I228" i="1"/>
  <c r="J228" i="1" s="1"/>
  <c r="I100" i="1"/>
  <c r="J100" i="1" s="1"/>
  <c r="I36" i="1"/>
  <c r="J36" i="1" s="1"/>
  <c r="I235" i="1"/>
  <c r="J235" i="1" s="1"/>
  <c r="I171" i="1"/>
  <c r="J171" i="1" s="1"/>
  <c r="I107" i="1"/>
  <c r="J107" i="1" s="1"/>
  <c r="I43" i="1"/>
  <c r="J43" i="1" s="1"/>
  <c r="I242" i="1"/>
  <c r="J242" i="1" s="1"/>
  <c r="I178" i="1"/>
  <c r="J178" i="1" s="1"/>
  <c r="I114" i="1"/>
  <c r="J114" i="1" s="1"/>
  <c r="I249" i="1"/>
  <c r="J249" i="1" s="1"/>
  <c r="I185" i="1"/>
  <c r="J185" i="1" s="1"/>
  <c r="I121" i="1"/>
  <c r="J121" i="1" s="1"/>
  <c r="I57" i="1"/>
  <c r="J57" i="1" s="1"/>
  <c r="I248" i="1"/>
  <c r="J248" i="1" s="1"/>
  <c r="I184" i="1"/>
  <c r="J184" i="1" s="1"/>
  <c r="I120" i="1"/>
  <c r="J120" i="1" s="1"/>
  <c r="I56" i="1"/>
  <c r="J56" i="1" s="1"/>
  <c r="I231" i="1"/>
  <c r="J231" i="1" s="1"/>
  <c r="I167" i="1"/>
  <c r="J167" i="1" s="1"/>
  <c r="I198" i="1"/>
  <c r="J198" i="1" s="1"/>
  <c r="I190" i="1"/>
  <c r="J190" i="1" s="1"/>
  <c r="I246" i="1"/>
  <c r="J246" i="1" s="1"/>
  <c r="I71" i="1"/>
  <c r="J71" i="1" s="1"/>
  <c r="I17" i="1"/>
  <c r="J17" i="1" s="1"/>
  <c r="I70" i="1"/>
  <c r="J70" i="1" s="1"/>
  <c r="I14" i="1"/>
  <c r="J14" i="1" s="1"/>
  <c r="I189" i="1"/>
  <c r="J189" i="1" s="1"/>
  <c r="I124" i="1"/>
  <c r="J124" i="1" s="1"/>
  <c r="I221" i="1"/>
  <c r="J221" i="1" s="1"/>
  <c r="I29" i="1"/>
  <c r="J29" i="1" s="1"/>
  <c r="I213" i="1"/>
  <c r="J213" i="1" s="1"/>
  <c r="I149" i="1"/>
  <c r="J149" i="1" s="1"/>
  <c r="I85" i="1"/>
  <c r="J85" i="1" s="1"/>
  <c r="I21" i="1"/>
  <c r="J21" i="1" s="1"/>
  <c r="I220" i="1"/>
  <c r="J220" i="1" s="1"/>
  <c r="I156" i="1"/>
  <c r="J156" i="1" s="1"/>
  <c r="I92" i="1"/>
  <c r="J92" i="1" s="1"/>
  <c r="I28" i="1"/>
  <c r="J28" i="1" s="1"/>
  <c r="I227" i="1"/>
  <c r="J227" i="1" s="1"/>
  <c r="I163" i="1"/>
  <c r="J163" i="1" s="1"/>
  <c r="I99" i="1"/>
  <c r="J99" i="1" s="1"/>
  <c r="I35" i="1"/>
  <c r="J35" i="1" s="1"/>
  <c r="I234" i="1"/>
  <c r="J234" i="1" s="1"/>
  <c r="I170" i="1"/>
  <c r="J170" i="1" s="1"/>
  <c r="I106" i="1"/>
  <c r="J106" i="1" s="1"/>
  <c r="I241" i="1"/>
  <c r="J241" i="1" s="1"/>
  <c r="I177" i="1"/>
  <c r="J177" i="1" s="1"/>
  <c r="I113" i="1"/>
  <c r="J113" i="1" s="1"/>
  <c r="I49" i="1"/>
  <c r="J49" i="1" s="1"/>
  <c r="I240" i="1"/>
  <c r="J240" i="1" s="1"/>
  <c r="I176" i="1"/>
  <c r="J176" i="1" s="1"/>
  <c r="I112" i="1"/>
  <c r="J112" i="1" s="1"/>
  <c r="I48" i="1"/>
  <c r="J48" i="1" s="1"/>
  <c r="I223" i="1"/>
  <c r="J223" i="1" s="1"/>
  <c r="I159" i="1"/>
  <c r="J159" i="1" s="1"/>
  <c r="I134" i="1"/>
  <c r="J134" i="1" s="1"/>
  <c r="I126" i="1"/>
  <c r="J126" i="1" s="1"/>
  <c r="I182" i="1"/>
  <c r="J182" i="1" s="1"/>
  <c r="I238" i="1"/>
  <c r="J238" i="1" s="1"/>
  <c r="I50" i="1"/>
  <c r="J50" i="1" s="1"/>
  <c r="I103" i="1"/>
  <c r="J103" i="1" s="1"/>
  <c r="I47" i="1"/>
  <c r="J47" i="1" s="1"/>
  <c r="I206" i="1"/>
  <c r="J206" i="1" s="1"/>
  <c r="I181" i="1"/>
  <c r="J181" i="1" s="1"/>
  <c r="I237" i="1"/>
  <c r="J237" i="1" s="1"/>
  <c r="I157" i="1"/>
  <c r="J157" i="1" s="1"/>
  <c r="I164" i="1"/>
  <c r="J164" i="1" s="1"/>
  <c r="I269" i="1"/>
  <c r="J269" i="1" s="1"/>
  <c r="I205" i="1"/>
  <c r="J205" i="1" s="1"/>
  <c r="I141" i="1"/>
  <c r="J141" i="1" s="1"/>
  <c r="I77" i="1"/>
  <c r="J77" i="1" s="1"/>
  <c r="I13" i="1"/>
  <c r="J13" i="1" s="1"/>
  <c r="I212" i="1"/>
  <c r="J212" i="1" s="1"/>
  <c r="I148" i="1"/>
  <c r="J148" i="1" s="1"/>
  <c r="I84" i="1"/>
  <c r="J84" i="1" s="1"/>
  <c r="I20" i="1"/>
  <c r="J20" i="1" s="1"/>
  <c r="I219" i="1"/>
  <c r="J219" i="1" s="1"/>
  <c r="I155" i="1"/>
  <c r="J155" i="1" s="1"/>
  <c r="I91" i="1"/>
  <c r="J91" i="1" s="1"/>
  <c r="I27" i="1"/>
  <c r="J27" i="1" s="1"/>
  <c r="I226" i="1"/>
  <c r="J226" i="1" s="1"/>
  <c r="I162" i="1"/>
  <c r="J162" i="1" s="1"/>
  <c r="I98" i="1"/>
  <c r="J98" i="1" s="1"/>
  <c r="I233" i="1"/>
  <c r="J233" i="1" s="1"/>
  <c r="I169" i="1"/>
  <c r="J169" i="1" s="1"/>
  <c r="I105" i="1"/>
  <c r="J105" i="1" s="1"/>
  <c r="I41" i="1"/>
  <c r="J41" i="1" s="1"/>
  <c r="I232" i="1"/>
  <c r="J232" i="1" s="1"/>
  <c r="I168" i="1"/>
  <c r="J168" i="1" s="1"/>
  <c r="I104" i="1"/>
  <c r="J104" i="1" s="1"/>
  <c r="I40" i="1"/>
  <c r="J40" i="1" s="1"/>
  <c r="I215" i="1"/>
  <c r="J215" i="1" s="1"/>
  <c r="I151" i="1"/>
  <c r="J151" i="1" s="1"/>
  <c r="I94" i="1"/>
  <c r="J94" i="1" s="1"/>
  <c r="I87" i="1"/>
  <c r="J87" i="1" s="1"/>
  <c r="I118" i="1"/>
  <c r="J118" i="1" s="1"/>
  <c r="I174" i="1"/>
  <c r="J174" i="1" s="1"/>
  <c r="I230" i="1"/>
  <c r="J230" i="1" s="1"/>
  <c r="I222" i="1"/>
  <c r="J222" i="1" s="1"/>
  <c r="I30" i="1"/>
  <c r="J30" i="1" s="1"/>
  <c r="I66" i="1"/>
  <c r="J66" i="1" s="1"/>
  <c r="I261" i="1"/>
  <c r="J261" i="1" s="1"/>
  <c r="I197" i="1"/>
  <c r="J197" i="1" s="1"/>
  <c r="I133" i="1"/>
  <c r="J133" i="1" s="1"/>
  <c r="I69" i="1"/>
  <c r="J69" i="1" s="1"/>
  <c r="I268" i="1"/>
  <c r="J268" i="1" s="1"/>
  <c r="I204" i="1"/>
  <c r="J204" i="1" s="1"/>
  <c r="I140" i="1"/>
  <c r="J140" i="1" s="1"/>
  <c r="I76" i="1"/>
  <c r="J76" i="1" s="1"/>
  <c r="I12" i="1"/>
  <c r="J12" i="1" s="1"/>
  <c r="I211" i="1"/>
  <c r="J211" i="1" s="1"/>
  <c r="I147" i="1"/>
  <c r="J147" i="1" s="1"/>
  <c r="I83" i="1"/>
  <c r="J83" i="1" s="1"/>
  <c r="I19" i="1"/>
  <c r="J19" i="1" s="1"/>
  <c r="I218" i="1"/>
  <c r="J218" i="1" s="1"/>
  <c r="I154" i="1"/>
  <c r="J154" i="1" s="1"/>
  <c r="I90" i="1"/>
  <c r="J90" i="1" s="1"/>
  <c r="I225" i="1"/>
  <c r="J225" i="1" s="1"/>
  <c r="I161" i="1"/>
  <c r="J161" i="1" s="1"/>
  <c r="I97" i="1"/>
  <c r="J97" i="1" s="1"/>
  <c r="I33" i="1"/>
  <c r="J33" i="1" s="1"/>
  <c r="I224" i="1"/>
  <c r="J224" i="1" s="1"/>
  <c r="I160" i="1"/>
  <c r="J160" i="1" s="1"/>
  <c r="I96" i="1"/>
  <c r="J96" i="1" s="1"/>
  <c r="I271" i="1"/>
  <c r="J271" i="1" s="1"/>
  <c r="I207" i="1"/>
  <c r="J207" i="1" s="1"/>
  <c r="I143" i="1"/>
  <c r="J143" i="1" s="1"/>
  <c r="I63" i="1"/>
  <c r="J63" i="1" s="1"/>
  <c r="I62" i="1"/>
  <c r="J62" i="1" s="1"/>
  <c r="I86" i="1"/>
  <c r="J86" i="1" s="1"/>
  <c r="I111" i="1"/>
  <c r="J111" i="1" s="1"/>
  <c r="I166" i="1"/>
  <c r="J166" i="1" s="1"/>
  <c r="I158" i="1"/>
  <c r="J158" i="1" s="1"/>
  <c r="I15" i="1"/>
  <c r="J15" i="1" s="1"/>
  <c r="I26" i="1"/>
  <c r="J26" i="1" s="1"/>
  <c r="F35" i="1"/>
  <c r="F34" i="1"/>
  <c r="F47" i="1"/>
  <c r="F15" i="1"/>
  <c r="F26" i="1"/>
  <c r="F25" i="1"/>
  <c r="F10" i="1"/>
  <c r="F13" i="1"/>
  <c r="F14" i="1"/>
  <c r="F8" i="1"/>
  <c r="F23" i="1"/>
  <c r="F22" i="1"/>
  <c r="F18" i="1"/>
  <c r="F21" i="1"/>
  <c r="F16" i="1"/>
  <c r="F17" i="1"/>
  <c r="F9" i="1"/>
  <c r="F20" i="1"/>
  <c r="F11" i="1"/>
  <c r="F7" i="1"/>
  <c r="F12" i="1"/>
  <c r="F24" i="1"/>
  <c r="F19" i="1"/>
  <c r="F251" i="9" l="1"/>
  <c r="I251" i="9"/>
  <c r="J251" i="9" s="1"/>
  <c r="H252" i="9"/>
  <c r="H47" i="12"/>
  <c r="I47" i="12" s="1"/>
  <c r="J47" i="12" s="1"/>
  <c r="I46" i="12"/>
  <c r="J46" i="12" s="1"/>
  <c r="H26" i="12"/>
  <c r="F26" i="12" s="1"/>
  <c r="I25" i="12"/>
  <c r="J25" i="12" s="1"/>
  <c r="I321" i="11"/>
  <c r="H322" i="11"/>
  <c r="F321" i="11"/>
  <c r="I26" i="6"/>
  <c r="F26" i="6"/>
  <c r="H27" i="6"/>
  <c r="F309" i="2"/>
  <c r="H304" i="2"/>
  <c r="I304" i="2" s="1"/>
  <c r="F295" i="2"/>
  <c r="F293" i="2"/>
  <c r="F303" i="2"/>
  <c r="F298" i="2"/>
  <c r="F301" i="2"/>
  <c r="I286" i="2"/>
  <c r="I32" i="7"/>
  <c r="J32" i="7" s="1"/>
  <c r="F32" i="7"/>
  <c r="H33" i="7"/>
  <c r="H67" i="12"/>
  <c r="I67" i="12" s="1"/>
  <c r="J67" i="12" s="1"/>
  <c r="H104" i="12"/>
  <c r="I104" i="12" s="1"/>
  <c r="J104" i="12" s="1"/>
  <c r="F103" i="12"/>
  <c r="F46" i="12"/>
  <c r="F25" i="12"/>
  <c r="H300" i="11"/>
  <c r="I300" i="11" s="1"/>
  <c r="F299" i="11"/>
  <c r="H31" i="11"/>
  <c r="I31" i="11" s="1"/>
  <c r="F30" i="11"/>
  <c r="H63" i="10"/>
  <c r="F62" i="10"/>
  <c r="I62" i="10"/>
  <c r="F272" i="9"/>
  <c r="I272" i="9"/>
  <c r="H32" i="9"/>
  <c r="I32" i="9" s="1"/>
  <c r="J32" i="9" s="1"/>
  <c r="F31" i="9"/>
  <c r="H55" i="8"/>
  <c r="I55" i="8" s="1"/>
  <c r="J55" i="8" s="1"/>
  <c r="F54" i="8"/>
  <c r="H28" i="8"/>
  <c r="I28" i="8" s="1"/>
  <c r="J28" i="8" s="1"/>
  <c r="F27" i="8"/>
  <c r="H75" i="7"/>
  <c r="F74" i="7"/>
  <c r="I75" i="6"/>
  <c r="F75" i="6"/>
  <c r="H52" i="6"/>
  <c r="I51" i="6"/>
  <c r="F51" i="6"/>
  <c r="H92" i="5"/>
  <c r="I91" i="5"/>
  <c r="F91" i="5"/>
  <c r="H25" i="5"/>
  <c r="I24" i="5"/>
  <c r="F24" i="5"/>
  <c r="I52" i="5"/>
  <c r="F52" i="5"/>
  <c r="F25" i="4"/>
  <c r="H26" i="4"/>
  <c r="I26" i="4" s="1"/>
  <c r="H50" i="4"/>
  <c r="I50" i="4" s="1"/>
  <c r="F49" i="4"/>
  <c r="F75" i="4"/>
  <c r="F26" i="3"/>
  <c r="H27" i="3"/>
  <c r="I27" i="3" s="1"/>
  <c r="I290" i="2"/>
  <c r="I294" i="2"/>
  <c r="I298" i="2"/>
  <c r="I31" i="2"/>
  <c r="I287" i="2"/>
  <c r="I302" i="2"/>
  <c r="F299" i="2"/>
  <c r="F294" i="2"/>
  <c r="I16" i="2"/>
  <c r="I291" i="2"/>
  <c r="I297" i="2"/>
  <c r="F300" i="2"/>
  <c r="I30" i="2"/>
  <c r="I295" i="2"/>
  <c r="I299" i="2"/>
  <c r="I17" i="2"/>
  <c r="F296" i="2"/>
  <c r="F290" i="2"/>
  <c r="F287" i="2"/>
  <c r="I292" i="2"/>
  <c r="I288" i="2"/>
  <c r="I309" i="2"/>
  <c r="I32" i="2"/>
  <c r="I14" i="2"/>
  <c r="I296" i="2"/>
  <c r="I289" i="2"/>
  <c r="I293" i="2"/>
  <c r="F291" i="2"/>
  <c r="F286" i="2"/>
  <c r="F292" i="2"/>
  <c r="I15" i="2"/>
  <c r="I300" i="2"/>
  <c r="I301" i="2"/>
  <c r="H49" i="3"/>
  <c r="I49" i="3" s="1"/>
  <c r="F48" i="3"/>
  <c r="H18" i="2"/>
  <c r="I18" i="2" s="1"/>
  <c r="F14" i="2"/>
  <c r="F16" i="2"/>
  <c r="F32" i="2"/>
  <c r="F15" i="2"/>
  <c r="H311" i="2"/>
  <c r="I311" i="2" s="1"/>
  <c r="F31" i="2"/>
  <c r="F304" i="2"/>
  <c r="H305" i="2"/>
  <c r="I305" i="2" s="1"/>
  <c r="F30" i="2"/>
  <c r="H34" i="2"/>
  <c r="I34" i="2" s="1"/>
  <c r="F33" i="2"/>
  <c r="F48" i="1"/>
  <c r="F67" i="1"/>
  <c r="F36" i="1"/>
  <c r="F27" i="1"/>
  <c r="J272" i="9" l="1"/>
  <c r="F47" i="12"/>
  <c r="H48" i="12"/>
  <c r="I48" i="12" s="1"/>
  <c r="J48" i="12" s="1"/>
  <c r="N7" i="10" a="1"/>
  <c r="N7" i="10" s="1"/>
  <c r="J62" i="10"/>
  <c r="O7" i="10" a="1"/>
  <c r="O7" i="10" s="1"/>
  <c r="I252" i="9"/>
  <c r="J252" i="9" s="1"/>
  <c r="F252" i="9"/>
  <c r="H253" i="9"/>
  <c r="H27" i="12"/>
  <c r="I26" i="12"/>
  <c r="J26" i="12" s="1"/>
  <c r="H323" i="11"/>
  <c r="I322" i="11"/>
  <c r="F322" i="11"/>
  <c r="H28" i="6"/>
  <c r="F27" i="6"/>
  <c r="I27" i="6"/>
  <c r="H76" i="7"/>
  <c r="I76" i="7" s="1"/>
  <c r="J76" i="7" s="1"/>
  <c r="I75" i="7"/>
  <c r="J75" i="7" s="1"/>
  <c r="I33" i="7"/>
  <c r="J33" i="7" s="1"/>
  <c r="H34" i="7"/>
  <c r="F33" i="7"/>
  <c r="H49" i="12"/>
  <c r="I49" i="12" s="1"/>
  <c r="J49" i="12" s="1"/>
  <c r="F48" i="12"/>
  <c r="F104" i="12"/>
  <c r="H105" i="12"/>
  <c r="I105" i="12" s="1"/>
  <c r="J105" i="12" s="1"/>
  <c r="H68" i="12"/>
  <c r="I68" i="12" s="1"/>
  <c r="J68" i="12" s="1"/>
  <c r="F67" i="12"/>
  <c r="F300" i="11"/>
  <c r="H301" i="11"/>
  <c r="I301" i="11" s="1"/>
  <c r="H32" i="11"/>
  <c r="I32" i="11" s="1"/>
  <c r="F31" i="11"/>
  <c r="P7" i="10" a="1"/>
  <c r="P7" i="10" s="1"/>
  <c r="I63" i="10"/>
  <c r="J63" i="10" s="1"/>
  <c r="F63" i="10"/>
  <c r="H33" i="9"/>
  <c r="I33" i="9" s="1"/>
  <c r="J33" i="9" s="1"/>
  <c r="F32" i="9"/>
  <c r="H56" i="8"/>
  <c r="I56" i="8" s="1"/>
  <c r="J56" i="8" s="1"/>
  <c r="F55" i="8"/>
  <c r="H29" i="8"/>
  <c r="F28" i="8"/>
  <c r="H77" i="7"/>
  <c r="I77" i="7" s="1"/>
  <c r="J77" i="7" s="1"/>
  <c r="F75" i="7"/>
  <c r="F52" i="6"/>
  <c r="I52" i="6"/>
  <c r="H26" i="5"/>
  <c r="I25" i="5"/>
  <c r="F25" i="5"/>
  <c r="H93" i="5"/>
  <c r="I92" i="5"/>
  <c r="F92" i="5"/>
  <c r="H51" i="4"/>
  <c r="I51" i="4" s="1"/>
  <c r="F50" i="4"/>
  <c r="H27" i="4"/>
  <c r="I27" i="4" s="1"/>
  <c r="F26" i="4"/>
  <c r="H28" i="3"/>
  <c r="I28" i="3" s="1"/>
  <c r="F27" i="3"/>
  <c r="H50" i="3"/>
  <c r="I50" i="3" s="1"/>
  <c r="F49" i="3"/>
  <c r="H312" i="2"/>
  <c r="I312" i="2" s="1"/>
  <c r="F311" i="2"/>
  <c r="H19" i="2"/>
  <c r="I19" i="2" s="1"/>
  <c r="F18" i="2"/>
  <c r="F305" i="2"/>
  <c r="H35" i="2"/>
  <c r="I35" i="2" s="1"/>
  <c r="F34" i="2"/>
  <c r="F37" i="1"/>
  <c r="F68" i="1"/>
  <c r="F49" i="1"/>
  <c r="F28" i="1"/>
  <c r="F76" i="7" l="1"/>
  <c r="F253" i="9"/>
  <c r="I253" i="9"/>
  <c r="J253" i="9" s="1"/>
  <c r="I27" i="12"/>
  <c r="J27" i="12" s="1"/>
  <c r="H28" i="12"/>
  <c r="F27" i="12"/>
  <c r="I323" i="11"/>
  <c r="F323" i="11"/>
  <c r="H324" i="11"/>
  <c r="H29" i="6"/>
  <c r="F28" i="6"/>
  <c r="I28" i="6"/>
  <c r="H30" i="8"/>
  <c r="I30" i="8" s="1"/>
  <c r="J30" i="8" s="1"/>
  <c r="I29" i="8"/>
  <c r="J29" i="8" s="1"/>
  <c r="I34" i="7"/>
  <c r="J34" i="7" s="1"/>
  <c r="F34" i="7"/>
  <c r="H35" i="7"/>
  <c r="F49" i="12"/>
  <c r="H50" i="12"/>
  <c r="I50" i="12" s="1"/>
  <c r="J50" i="12" s="1"/>
  <c r="H69" i="12"/>
  <c r="I69" i="12" s="1"/>
  <c r="J69" i="12" s="1"/>
  <c r="F68" i="12"/>
  <c r="H106" i="12"/>
  <c r="I106" i="12" s="1"/>
  <c r="J106" i="12" s="1"/>
  <c r="F105" i="12"/>
  <c r="F301" i="11"/>
  <c r="H302" i="11"/>
  <c r="I302" i="11" s="1"/>
  <c r="H33" i="11"/>
  <c r="I33" i="11" s="1"/>
  <c r="F32" i="11"/>
  <c r="H34" i="9"/>
  <c r="I34" i="9" s="1"/>
  <c r="F33" i="9"/>
  <c r="H31" i="8"/>
  <c r="I31" i="8" s="1"/>
  <c r="J31" i="8" s="1"/>
  <c r="F30" i="8"/>
  <c r="H57" i="8"/>
  <c r="I57" i="8" s="1"/>
  <c r="J57" i="8" s="1"/>
  <c r="F56" i="8"/>
  <c r="F29" i="8"/>
  <c r="H78" i="7"/>
  <c r="I78" i="7" s="1"/>
  <c r="J78" i="7" s="1"/>
  <c r="F77" i="7"/>
  <c r="H94" i="5"/>
  <c r="I93" i="5"/>
  <c r="F93" i="5"/>
  <c r="H27" i="5"/>
  <c r="I26" i="5"/>
  <c r="F26" i="5"/>
  <c r="H28" i="4"/>
  <c r="I28" i="4" s="1"/>
  <c r="F27" i="4"/>
  <c r="H52" i="4"/>
  <c r="I52" i="4" s="1"/>
  <c r="F51" i="4"/>
  <c r="F28" i="3"/>
  <c r="H29" i="3"/>
  <c r="I29" i="3" s="1"/>
  <c r="H51" i="3"/>
  <c r="I51" i="3" s="1"/>
  <c r="F50" i="3"/>
  <c r="H20" i="2"/>
  <c r="I20" i="2" s="1"/>
  <c r="F19" i="2"/>
  <c r="H313" i="2"/>
  <c r="I313" i="2" s="1"/>
  <c r="F312" i="2"/>
  <c r="H36" i="2"/>
  <c r="I36" i="2" s="1"/>
  <c r="F35" i="2"/>
  <c r="F50" i="1"/>
  <c r="F69" i="1"/>
  <c r="F38" i="1"/>
  <c r="F29" i="1"/>
  <c r="J34" i="9" l="1"/>
  <c r="N7" i="6" a="1"/>
  <c r="N7" i="6" s="1"/>
  <c r="I28" i="12"/>
  <c r="J28" i="12" s="1"/>
  <c r="H29" i="12"/>
  <c r="F28" i="12"/>
  <c r="I324" i="11"/>
  <c r="F324" i="11"/>
  <c r="H325" i="11"/>
  <c r="P7" i="6" a="1"/>
  <c r="P7" i="6" s="1"/>
  <c r="F29" i="6"/>
  <c r="I29" i="6"/>
  <c r="I35" i="7"/>
  <c r="J35" i="7" s="1"/>
  <c r="H36" i="7"/>
  <c r="H37" i="7" s="1"/>
  <c r="F35" i="7"/>
  <c r="H51" i="12"/>
  <c r="I51" i="12" s="1"/>
  <c r="J51" i="12" s="1"/>
  <c r="F50" i="12"/>
  <c r="H107" i="12"/>
  <c r="I107" i="12" s="1"/>
  <c r="J107" i="12" s="1"/>
  <c r="F106" i="12"/>
  <c r="H70" i="12"/>
  <c r="I70" i="12" s="1"/>
  <c r="J70" i="12" s="1"/>
  <c r="F69" i="12"/>
  <c r="F302" i="11"/>
  <c r="H303" i="11"/>
  <c r="I303" i="11" s="1"/>
  <c r="F33" i="11"/>
  <c r="H34" i="11"/>
  <c r="I34" i="11" s="1"/>
  <c r="H35" i="9"/>
  <c r="I35" i="9" s="1"/>
  <c r="J35" i="9" s="1"/>
  <c r="F34" i="9"/>
  <c r="H58" i="8"/>
  <c r="I58" i="8" s="1"/>
  <c r="J58" i="8" s="1"/>
  <c r="F57" i="8"/>
  <c r="H32" i="8"/>
  <c r="I32" i="8" s="1"/>
  <c r="J32" i="8" s="1"/>
  <c r="F31" i="8"/>
  <c r="H79" i="7"/>
  <c r="I79" i="7" s="1"/>
  <c r="J79" i="7" s="1"/>
  <c r="F78" i="7"/>
  <c r="H52" i="7"/>
  <c r="I27" i="5"/>
  <c r="F27" i="5"/>
  <c r="H28" i="5"/>
  <c r="H95" i="5"/>
  <c r="F94" i="5"/>
  <c r="I94" i="5"/>
  <c r="F52" i="4"/>
  <c r="H29" i="4"/>
  <c r="I29" i="4" s="1"/>
  <c r="F28" i="4"/>
  <c r="F29" i="3"/>
  <c r="H52" i="3"/>
  <c r="I52" i="3" s="1"/>
  <c r="F51" i="3"/>
  <c r="H314" i="2"/>
  <c r="I314" i="2" s="1"/>
  <c r="F313" i="2"/>
  <c r="H21" i="2"/>
  <c r="I21" i="2" s="1"/>
  <c r="F20" i="2"/>
  <c r="H37" i="2"/>
  <c r="I37" i="2" s="1"/>
  <c r="F36" i="2"/>
  <c r="F39" i="1"/>
  <c r="F51" i="1"/>
  <c r="F70" i="1"/>
  <c r="F30" i="1"/>
  <c r="I37" i="7" l="1"/>
  <c r="J37" i="7" s="1"/>
  <c r="F37" i="7"/>
  <c r="H38" i="7"/>
  <c r="I29" i="12"/>
  <c r="J29" i="12" s="1"/>
  <c r="H30" i="12"/>
  <c r="F29" i="12"/>
  <c r="I325" i="11"/>
  <c r="H326" i="11"/>
  <c r="F325" i="11"/>
  <c r="H53" i="7"/>
  <c r="I53" i="7" s="1"/>
  <c r="J53" i="7" s="1"/>
  <c r="I52" i="7"/>
  <c r="J52" i="7" s="1"/>
  <c r="I36" i="7"/>
  <c r="J36" i="7" s="1"/>
  <c r="F36" i="7"/>
  <c r="H52" i="12"/>
  <c r="I52" i="12" s="1"/>
  <c r="J52" i="12" s="1"/>
  <c r="F51" i="12"/>
  <c r="H71" i="12"/>
  <c r="I71" i="12" s="1"/>
  <c r="J71" i="12" s="1"/>
  <c r="F70" i="12"/>
  <c r="H108" i="12"/>
  <c r="I108" i="12" s="1"/>
  <c r="J108" i="12" s="1"/>
  <c r="F107" i="12"/>
  <c r="H304" i="11"/>
  <c r="I304" i="11" s="1"/>
  <c r="F303" i="11"/>
  <c r="H35" i="11"/>
  <c r="I35" i="11" s="1"/>
  <c r="F34" i="11"/>
  <c r="H36" i="9"/>
  <c r="I36" i="9" s="1"/>
  <c r="F35" i="9"/>
  <c r="H33" i="8"/>
  <c r="I33" i="8" s="1"/>
  <c r="J33" i="8" s="1"/>
  <c r="F32" i="8"/>
  <c r="H59" i="8"/>
  <c r="I59" i="8" s="1"/>
  <c r="J59" i="8" s="1"/>
  <c r="F58" i="8"/>
  <c r="H54" i="7"/>
  <c r="H80" i="7"/>
  <c r="I80" i="7" s="1"/>
  <c r="J80" i="7" s="1"/>
  <c r="F79" i="7"/>
  <c r="F52" i="7"/>
  <c r="H96" i="5"/>
  <c r="F95" i="5"/>
  <c r="I95" i="5"/>
  <c r="F28" i="5"/>
  <c r="I28" i="5"/>
  <c r="H29" i="5"/>
  <c r="P7" i="4" a="1"/>
  <c r="P7" i="4" s="1"/>
  <c r="F29" i="4"/>
  <c r="N7" i="4" s="1" a="1"/>
  <c r="N7" i="4" s="1"/>
  <c r="P7" i="3" a="1"/>
  <c r="P7" i="3" s="1"/>
  <c r="F52" i="3"/>
  <c r="N7" i="3" s="1" a="1"/>
  <c r="N7" i="3" s="1"/>
  <c r="F21" i="2"/>
  <c r="H22" i="2"/>
  <c r="I22" i="2" s="1"/>
  <c r="H315" i="2"/>
  <c r="I315" i="2" s="1"/>
  <c r="F314" i="2"/>
  <c r="H38" i="2"/>
  <c r="I38" i="2" s="1"/>
  <c r="F37" i="2"/>
  <c r="F71" i="1"/>
  <c r="F52" i="1"/>
  <c r="F40" i="1"/>
  <c r="F31" i="1"/>
  <c r="J36" i="9" l="1"/>
  <c r="F53" i="7"/>
  <c r="I38" i="7"/>
  <c r="J38" i="7" s="1"/>
  <c r="F38" i="7"/>
  <c r="H39" i="7"/>
  <c r="I30" i="12"/>
  <c r="J30" i="12" s="1"/>
  <c r="F30" i="12"/>
  <c r="H31" i="12"/>
  <c r="I326" i="11"/>
  <c r="F326" i="11"/>
  <c r="H327" i="11"/>
  <c r="H55" i="7"/>
  <c r="I55" i="7" s="1"/>
  <c r="J55" i="7" s="1"/>
  <c r="I54" i="7"/>
  <c r="J54" i="7" s="1"/>
  <c r="H53" i="12"/>
  <c r="I53" i="12" s="1"/>
  <c r="J53" i="12" s="1"/>
  <c r="F52" i="12"/>
  <c r="H109" i="12"/>
  <c r="I109" i="12" s="1"/>
  <c r="J109" i="12" s="1"/>
  <c r="F108" i="12"/>
  <c r="F71" i="12"/>
  <c r="H72" i="12"/>
  <c r="I72" i="12" s="1"/>
  <c r="J72" i="12" s="1"/>
  <c r="F304" i="11"/>
  <c r="H305" i="11"/>
  <c r="I305" i="11" s="1"/>
  <c r="H36" i="11"/>
  <c r="I36" i="11" s="1"/>
  <c r="F35" i="11"/>
  <c r="H37" i="9"/>
  <c r="I37" i="9" s="1"/>
  <c r="J37" i="9" s="1"/>
  <c r="F36" i="9"/>
  <c r="H60" i="8"/>
  <c r="I60" i="8" s="1"/>
  <c r="J60" i="8" s="1"/>
  <c r="F59" i="8"/>
  <c r="H34" i="8"/>
  <c r="I34" i="8" s="1"/>
  <c r="J34" i="8" s="1"/>
  <c r="F33" i="8"/>
  <c r="H56" i="7"/>
  <c r="I56" i="7" s="1"/>
  <c r="J56" i="7" s="1"/>
  <c r="F55" i="7"/>
  <c r="H81" i="7"/>
  <c r="I81" i="7" s="1"/>
  <c r="J81" i="7" s="1"/>
  <c r="F80" i="7"/>
  <c r="F54" i="7"/>
  <c r="I29" i="5"/>
  <c r="F29" i="5"/>
  <c r="H97" i="5"/>
  <c r="F96" i="5"/>
  <c r="I96" i="5"/>
  <c r="H23" i="2"/>
  <c r="I23" i="2" s="1"/>
  <c r="F22" i="2"/>
  <c r="H316" i="2"/>
  <c r="I316" i="2" s="1"/>
  <c r="F315" i="2"/>
  <c r="H39" i="2"/>
  <c r="I39" i="2" s="1"/>
  <c r="F38" i="2"/>
  <c r="F41" i="1"/>
  <c r="F53" i="1"/>
  <c r="F72" i="1"/>
  <c r="F32" i="1"/>
  <c r="I39" i="7" l="1"/>
  <c r="J39" i="7" s="1"/>
  <c r="H40" i="7"/>
  <c r="F39" i="7"/>
  <c r="I31" i="12"/>
  <c r="J31" i="12" s="1"/>
  <c r="H32" i="12"/>
  <c r="F31" i="12"/>
  <c r="I327" i="11"/>
  <c r="H328" i="11"/>
  <c r="F327" i="11"/>
  <c r="F53" i="12"/>
  <c r="H54" i="12"/>
  <c r="I54" i="12" s="1"/>
  <c r="J54" i="12" s="1"/>
  <c r="H73" i="12"/>
  <c r="I73" i="12" s="1"/>
  <c r="J73" i="12" s="1"/>
  <c r="F72" i="12"/>
  <c r="H110" i="12"/>
  <c r="I110" i="12" s="1"/>
  <c r="J110" i="12" s="1"/>
  <c r="F109" i="12"/>
  <c r="F305" i="11"/>
  <c r="H37" i="11"/>
  <c r="I37" i="11" s="1"/>
  <c r="F36" i="11"/>
  <c r="H38" i="9"/>
  <c r="I38" i="9" s="1"/>
  <c r="F37" i="9"/>
  <c r="H35" i="8"/>
  <c r="I35" i="8" s="1"/>
  <c r="J35" i="8" s="1"/>
  <c r="F34" i="8"/>
  <c r="H61" i="8"/>
  <c r="I61" i="8" s="1"/>
  <c r="J61" i="8" s="1"/>
  <c r="F60" i="8"/>
  <c r="H57" i="7"/>
  <c r="I57" i="7" s="1"/>
  <c r="J57" i="7" s="1"/>
  <c r="F56" i="7"/>
  <c r="H82" i="7"/>
  <c r="I82" i="7" s="1"/>
  <c r="J82" i="7" s="1"/>
  <c r="F81" i="7"/>
  <c r="H98" i="5"/>
  <c r="F97" i="5"/>
  <c r="I97" i="5"/>
  <c r="H317" i="2"/>
  <c r="I317" i="2" s="1"/>
  <c r="F316" i="2"/>
  <c r="H24" i="2"/>
  <c r="I24" i="2" s="1"/>
  <c r="F23" i="2"/>
  <c r="H40" i="2"/>
  <c r="I40" i="2" s="1"/>
  <c r="F39" i="2"/>
  <c r="H76" i="2"/>
  <c r="I76" i="2" s="1"/>
  <c r="F73" i="1"/>
  <c r="F54" i="1"/>
  <c r="F42" i="1"/>
  <c r="F33" i="1"/>
  <c r="J38" i="9" l="1"/>
  <c r="I40" i="7"/>
  <c r="J40" i="7" s="1"/>
  <c r="F40" i="7"/>
  <c r="H41" i="7"/>
  <c r="I32" i="12"/>
  <c r="J32" i="12" s="1"/>
  <c r="H33" i="12"/>
  <c r="F32" i="12"/>
  <c r="I328" i="11"/>
  <c r="F328" i="11"/>
  <c r="H55" i="12"/>
  <c r="I55" i="12" s="1"/>
  <c r="J55" i="12" s="1"/>
  <c r="F54" i="12"/>
  <c r="F110" i="12"/>
  <c r="H111" i="12"/>
  <c r="I111" i="12" s="1"/>
  <c r="J111" i="12" s="1"/>
  <c r="F73" i="12"/>
  <c r="H74" i="12"/>
  <c r="I74" i="12" s="1"/>
  <c r="J74" i="12" s="1"/>
  <c r="H38" i="11"/>
  <c r="I38" i="11" s="1"/>
  <c r="F37" i="11"/>
  <c r="H39" i="9"/>
  <c r="I39" i="9" s="1"/>
  <c r="J39" i="9" s="1"/>
  <c r="F38" i="9"/>
  <c r="H62" i="8"/>
  <c r="I62" i="8" s="1"/>
  <c r="J62" i="8" s="1"/>
  <c r="F61" i="8"/>
  <c r="H36" i="8"/>
  <c r="I36" i="8" s="1"/>
  <c r="J36" i="8" s="1"/>
  <c r="F35" i="8"/>
  <c r="H58" i="7"/>
  <c r="I58" i="7" s="1"/>
  <c r="J58" i="7" s="1"/>
  <c r="F57" i="7"/>
  <c r="H83" i="7"/>
  <c r="I83" i="7" s="1"/>
  <c r="J83" i="7" s="1"/>
  <c r="F82" i="7"/>
  <c r="I98" i="5"/>
  <c r="P7" i="5" s="1" a="1"/>
  <c r="P7" i="5" s="1"/>
  <c r="F98" i="5"/>
  <c r="N7" i="5" s="1" a="1"/>
  <c r="N7" i="5" s="1"/>
  <c r="H25" i="2"/>
  <c r="I25" i="2" s="1"/>
  <c r="F24" i="2"/>
  <c r="H318" i="2"/>
  <c r="I318" i="2" s="1"/>
  <c r="F317" i="2"/>
  <c r="H41" i="2"/>
  <c r="I41" i="2" s="1"/>
  <c r="F40" i="2"/>
  <c r="H77" i="2"/>
  <c r="I77" i="2" s="1"/>
  <c r="F76" i="2"/>
  <c r="F43" i="1"/>
  <c r="F55" i="1"/>
  <c r="F74" i="1"/>
  <c r="I41" i="7" l="1"/>
  <c r="J41" i="7" s="1"/>
  <c r="H42" i="7"/>
  <c r="F41" i="7"/>
  <c r="I33" i="12"/>
  <c r="J33" i="12" s="1"/>
  <c r="H34" i="12"/>
  <c r="F33" i="12"/>
  <c r="H56" i="12"/>
  <c r="I56" i="12" s="1"/>
  <c r="J56" i="12" s="1"/>
  <c r="F55" i="12"/>
  <c r="H112" i="12"/>
  <c r="I112" i="12" s="1"/>
  <c r="J112" i="12" s="1"/>
  <c r="F111" i="12"/>
  <c r="H75" i="12"/>
  <c r="I75" i="12" s="1"/>
  <c r="J75" i="12" s="1"/>
  <c r="F74" i="12"/>
  <c r="H39" i="11"/>
  <c r="I39" i="11" s="1"/>
  <c r="F38" i="11"/>
  <c r="H40" i="9"/>
  <c r="I40" i="9" s="1"/>
  <c r="F39" i="9"/>
  <c r="H37" i="8"/>
  <c r="I37" i="8" s="1"/>
  <c r="J37" i="8" s="1"/>
  <c r="F36" i="8"/>
  <c r="H63" i="8"/>
  <c r="I63" i="8" s="1"/>
  <c r="J63" i="8" s="1"/>
  <c r="F62" i="8"/>
  <c r="H59" i="7"/>
  <c r="I59" i="7" s="1"/>
  <c r="J59" i="7" s="1"/>
  <c r="F58" i="7"/>
  <c r="H84" i="7"/>
  <c r="I84" i="7" s="1"/>
  <c r="J84" i="7" s="1"/>
  <c r="F83" i="7"/>
  <c r="H26" i="2"/>
  <c r="I26" i="2" s="1"/>
  <c r="F25" i="2"/>
  <c r="H319" i="2"/>
  <c r="I319" i="2" s="1"/>
  <c r="F318" i="2"/>
  <c r="H78" i="2"/>
  <c r="I78" i="2" s="1"/>
  <c r="F77" i="2"/>
  <c r="F41" i="2"/>
  <c r="H42" i="2"/>
  <c r="I42" i="2" s="1"/>
  <c r="F46" i="1"/>
  <c r="F45" i="1"/>
  <c r="F75" i="1"/>
  <c r="F56" i="1"/>
  <c r="F44" i="1"/>
  <c r="J40" i="9" l="1"/>
  <c r="I42" i="7"/>
  <c r="J42" i="7" s="1"/>
  <c r="F42" i="7"/>
  <c r="H43" i="7"/>
  <c r="I34" i="12"/>
  <c r="J34" i="12" s="1"/>
  <c r="H35" i="12"/>
  <c r="F34" i="12"/>
  <c r="H57" i="12"/>
  <c r="I57" i="12" s="1"/>
  <c r="J57" i="12" s="1"/>
  <c r="F56" i="12"/>
  <c r="H76" i="12"/>
  <c r="I76" i="12" s="1"/>
  <c r="J76" i="12" s="1"/>
  <c r="F75" i="12"/>
  <c r="H113" i="12"/>
  <c r="I113" i="12" s="1"/>
  <c r="J113" i="12" s="1"/>
  <c r="F112" i="12"/>
  <c r="H40" i="11"/>
  <c r="I40" i="11" s="1"/>
  <c r="F39" i="11"/>
  <c r="H41" i="9"/>
  <c r="I41" i="9" s="1"/>
  <c r="J41" i="9" s="1"/>
  <c r="F40" i="9"/>
  <c r="H64" i="8"/>
  <c r="I64" i="8" s="1"/>
  <c r="J64" i="8" s="1"/>
  <c r="F63" i="8"/>
  <c r="H38" i="8"/>
  <c r="I38" i="8" s="1"/>
  <c r="J38" i="8" s="1"/>
  <c r="F37" i="8"/>
  <c r="H60" i="7"/>
  <c r="I60" i="7" s="1"/>
  <c r="J60" i="7" s="1"/>
  <c r="F59" i="7"/>
  <c r="H85" i="7"/>
  <c r="I85" i="7" s="1"/>
  <c r="J85" i="7" s="1"/>
  <c r="F84" i="7"/>
  <c r="H320" i="2"/>
  <c r="I320" i="2" s="1"/>
  <c r="F319" i="2"/>
  <c r="F26" i="2"/>
  <c r="H27" i="2"/>
  <c r="I27" i="2" s="1"/>
  <c r="H99" i="2"/>
  <c r="I99" i="2" s="1"/>
  <c r="H43" i="2"/>
  <c r="I43" i="2" s="1"/>
  <c r="F42" i="2"/>
  <c r="H79" i="2"/>
  <c r="I79" i="2" s="1"/>
  <c r="F78" i="2"/>
  <c r="F57" i="1"/>
  <c r="F76" i="1"/>
  <c r="I43" i="7" l="1"/>
  <c r="J43" i="7" s="1"/>
  <c r="H44" i="7"/>
  <c r="F43" i="7"/>
  <c r="I35" i="12"/>
  <c r="J35" i="12" s="1"/>
  <c r="F35" i="12"/>
  <c r="H36" i="12"/>
  <c r="H58" i="12"/>
  <c r="I58" i="12" s="1"/>
  <c r="J58" i="12" s="1"/>
  <c r="F57" i="12"/>
  <c r="H77" i="12"/>
  <c r="I77" i="12" s="1"/>
  <c r="J77" i="12" s="1"/>
  <c r="F76" i="12"/>
  <c r="H114" i="12"/>
  <c r="I114" i="12" s="1"/>
  <c r="J114" i="12" s="1"/>
  <c r="F113" i="12"/>
  <c r="H41" i="11"/>
  <c r="I41" i="11" s="1"/>
  <c r="F40" i="11"/>
  <c r="H42" i="9"/>
  <c r="I42" i="9" s="1"/>
  <c r="J42" i="9" s="1"/>
  <c r="F41" i="9"/>
  <c r="H39" i="8"/>
  <c r="I39" i="8" s="1"/>
  <c r="J39" i="8" s="1"/>
  <c r="F38" i="8"/>
  <c r="H65" i="8"/>
  <c r="I65" i="8" s="1"/>
  <c r="J65" i="8" s="1"/>
  <c r="F64" i="8"/>
  <c r="H61" i="7"/>
  <c r="I61" i="7" s="1"/>
  <c r="J61" i="7" s="1"/>
  <c r="F60" i="7"/>
  <c r="H86" i="7"/>
  <c r="I86" i="7" s="1"/>
  <c r="J86" i="7" s="1"/>
  <c r="F85" i="7"/>
  <c r="F27" i="2"/>
  <c r="H28" i="2"/>
  <c r="I28" i="2" s="1"/>
  <c r="H321" i="2"/>
  <c r="I321" i="2" s="1"/>
  <c r="F320" i="2"/>
  <c r="H44" i="2"/>
  <c r="F43" i="2"/>
  <c r="H80" i="2"/>
  <c r="I80" i="2" s="1"/>
  <c r="F79" i="2"/>
  <c r="H100" i="2"/>
  <c r="I100" i="2" s="1"/>
  <c r="F99" i="2"/>
  <c r="F79" i="1"/>
  <c r="F78" i="1"/>
  <c r="F77" i="1"/>
  <c r="F58" i="1"/>
  <c r="I44" i="7" l="1"/>
  <c r="J44" i="7" s="1"/>
  <c r="F44" i="7"/>
  <c r="H45" i="7"/>
  <c r="I36" i="12"/>
  <c r="J36" i="12" s="1"/>
  <c r="F36" i="12"/>
  <c r="H59" i="12"/>
  <c r="I59" i="12" s="1"/>
  <c r="J59" i="12" s="1"/>
  <c r="F58" i="12"/>
  <c r="H115" i="12"/>
  <c r="I115" i="12" s="1"/>
  <c r="J115" i="12" s="1"/>
  <c r="F114" i="12"/>
  <c r="F77" i="12"/>
  <c r="H78" i="12"/>
  <c r="I78" i="12" s="1"/>
  <c r="J78" i="12" s="1"/>
  <c r="H42" i="11"/>
  <c r="I42" i="11" s="1"/>
  <c r="F41" i="11"/>
  <c r="H43" i="9"/>
  <c r="I43" i="9" s="1"/>
  <c r="J43" i="9" s="1"/>
  <c r="F42" i="9"/>
  <c r="H66" i="8"/>
  <c r="I66" i="8" s="1"/>
  <c r="J66" i="8" s="1"/>
  <c r="F65" i="8"/>
  <c r="H40" i="8"/>
  <c r="I40" i="8" s="1"/>
  <c r="J40" i="8" s="1"/>
  <c r="F39" i="8"/>
  <c r="H62" i="7"/>
  <c r="I62" i="7" s="1"/>
  <c r="J62" i="7" s="1"/>
  <c r="F61" i="7"/>
  <c r="H87" i="7"/>
  <c r="I87" i="7" s="1"/>
  <c r="J87" i="7" s="1"/>
  <c r="F86" i="7"/>
  <c r="H45" i="2"/>
  <c r="I45" i="2" s="1"/>
  <c r="I44" i="2"/>
  <c r="H29" i="2"/>
  <c r="I29" i="2" s="1"/>
  <c r="F28" i="2"/>
  <c r="H322" i="2"/>
  <c r="I322" i="2" s="1"/>
  <c r="F321" i="2"/>
  <c r="H46" i="2"/>
  <c r="I46" i="2" s="1"/>
  <c r="H81" i="2"/>
  <c r="I81" i="2" s="1"/>
  <c r="F80" i="2"/>
  <c r="H101" i="2"/>
  <c r="F100" i="2"/>
  <c r="F44" i="2"/>
  <c r="F80" i="1"/>
  <c r="F59" i="1"/>
  <c r="I45" i="7" l="1"/>
  <c r="J45" i="7" s="1"/>
  <c r="H46" i="7"/>
  <c r="H47" i="7" s="1"/>
  <c r="F45" i="7"/>
  <c r="F45" i="2"/>
  <c r="H60" i="12"/>
  <c r="I60" i="12" s="1"/>
  <c r="J60" i="12" s="1"/>
  <c r="F59" i="12"/>
  <c r="H79" i="12"/>
  <c r="I79" i="12" s="1"/>
  <c r="J79" i="12" s="1"/>
  <c r="F78" i="12"/>
  <c r="F115" i="12"/>
  <c r="H116" i="12"/>
  <c r="I116" i="12" s="1"/>
  <c r="J116" i="12" s="1"/>
  <c r="H43" i="11"/>
  <c r="I43" i="11" s="1"/>
  <c r="F42" i="11"/>
  <c r="H44" i="9"/>
  <c r="I44" i="9" s="1"/>
  <c r="J44" i="9" s="1"/>
  <c r="F43" i="9"/>
  <c r="F40" i="8"/>
  <c r="H41" i="8"/>
  <c r="I41" i="8" s="1"/>
  <c r="J41" i="8" s="1"/>
  <c r="H67" i="8"/>
  <c r="I67" i="8" s="1"/>
  <c r="J67" i="8" s="1"/>
  <c r="F66" i="8"/>
  <c r="H63" i="7"/>
  <c r="I63" i="7" s="1"/>
  <c r="J63" i="7" s="1"/>
  <c r="F62" i="7"/>
  <c r="H88" i="7"/>
  <c r="I88" i="7" s="1"/>
  <c r="J88" i="7" s="1"/>
  <c r="F87" i="7"/>
  <c r="H102" i="2"/>
  <c r="I102" i="2" s="1"/>
  <c r="I101" i="2"/>
  <c r="H323" i="2"/>
  <c r="I323" i="2" s="1"/>
  <c r="F322" i="2"/>
  <c r="F29" i="2"/>
  <c r="H103" i="2"/>
  <c r="I103" i="2" s="1"/>
  <c r="H47" i="2"/>
  <c r="I47" i="2" s="1"/>
  <c r="F46" i="2"/>
  <c r="F101" i="2"/>
  <c r="H82" i="2"/>
  <c r="F81" i="2"/>
  <c r="F81" i="1"/>
  <c r="F60" i="1"/>
  <c r="I47" i="7" l="1"/>
  <c r="J47" i="7" s="1"/>
  <c r="F47" i="7"/>
  <c r="H48" i="7"/>
  <c r="I46" i="7"/>
  <c r="J46" i="7" s="1"/>
  <c r="F46" i="7"/>
  <c r="F102" i="2"/>
  <c r="H61" i="12"/>
  <c r="I61" i="12" s="1"/>
  <c r="J61" i="12" s="1"/>
  <c r="F60" i="12"/>
  <c r="H117" i="12"/>
  <c r="I117" i="12" s="1"/>
  <c r="J117" i="12" s="1"/>
  <c r="F116" i="12"/>
  <c r="H80" i="12"/>
  <c r="I80" i="12" s="1"/>
  <c r="J80" i="12" s="1"/>
  <c r="F79" i="12"/>
  <c r="H44" i="11"/>
  <c r="I44" i="11" s="1"/>
  <c r="F43" i="11"/>
  <c r="H45" i="9"/>
  <c r="I45" i="9" s="1"/>
  <c r="J45" i="9" s="1"/>
  <c r="F44" i="9"/>
  <c r="F41" i="8"/>
  <c r="H42" i="8"/>
  <c r="I42" i="8" s="1"/>
  <c r="J42" i="8" s="1"/>
  <c r="H68" i="8"/>
  <c r="I68" i="8" s="1"/>
  <c r="J68" i="8" s="1"/>
  <c r="F67" i="8"/>
  <c r="F63" i="7"/>
  <c r="H64" i="7"/>
  <c r="I64" i="7" s="1"/>
  <c r="J64" i="7" s="1"/>
  <c r="H89" i="7"/>
  <c r="I89" i="7" s="1"/>
  <c r="J89" i="7" s="1"/>
  <c r="F88" i="7"/>
  <c r="H83" i="2"/>
  <c r="I83" i="2" s="1"/>
  <c r="I82" i="2"/>
  <c r="H324" i="2"/>
  <c r="I324" i="2" s="1"/>
  <c r="F323" i="2"/>
  <c r="H48" i="2"/>
  <c r="I48" i="2" s="1"/>
  <c r="F47" i="2"/>
  <c r="H104" i="2"/>
  <c r="I104" i="2" s="1"/>
  <c r="F103" i="2"/>
  <c r="F82" i="2"/>
  <c r="F82" i="1"/>
  <c r="F61" i="1"/>
  <c r="I48" i="7" l="1"/>
  <c r="J48" i="7" s="1"/>
  <c r="F48" i="7"/>
  <c r="H49" i="7"/>
  <c r="H84" i="2"/>
  <c r="I84" i="2" s="1"/>
  <c r="F83" i="2"/>
  <c r="F61" i="12"/>
  <c r="H62" i="12"/>
  <c r="I62" i="12" s="1"/>
  <c r="J62" i="12" s="1"/>
  <c r="H81" i="12"/>
  <c r="I81" i="12" s="1"/>
  <c r="J81" i="12" s="1"/>
  <c r="F80" i="12"/>
  <c r="H118" i="12"/>
  <c r="I118" i="12" s="1"/>
  <c r="J118" i="12" s="1"/>
  <c r="F117" i="12"/>
  <c r="H45" i="11"/>
  <c r="I45" i="11" s="1"/>
  <c r="F44" i="11"/>
  <c r="H46" i="9"/>
  <c r="I46" i="9" s="1"/>
  <c r="J46" i="9" s="1"/>
  <c r="F45" i="9"/>
  <c r="H43" i="8"/>
  <c r="I43" i="8" s="1"/>
  <c r="J43" i="8" s="1"/>
  <c r="F42" i="8"/>
  <c r="H69" i="8"/>
  <c r="I69" i="8" s="1"/>
  <c r="J69" i="8" s="1"/>
  <c r="F68" i="8"/>
  <c r="H65" i="7"/>
  <c r="I65" i="7" s="1"/>
  <c r="J65" i="7" s="1"/>
  <c r="F64" i="7"/>
  <c r="H90" i="7"/>
  <c r="I90" i="7" s="1"/>
  <c r="J90" i="7" s="1"/>
  <c r="F89" i="7"/>
  <c r="H325" i="2"/>
  <c r="I325" i="2" s="1"/>
  <c r="F324" i="2"/>
  <c r="H105" i="2"/>
  <c r="I105" i="2" s="1"/>
  <c r="F104" i="2"/>
  <c r="H85" i="2"/>
  <c r="I85" i="2" s="1"/>
  <c r="F84" i="2"/>
  <c r="H49" i="2"/>
  <c r="I49" i="2" s="1"/>
  <c r="F48" i="2"/>
  <c r="F83" i="1"/>
  <c r="F62" i="1"/>
  <c r="I49" i="7" l="1"/>
  <c r="J49" i="7" s="1"/>
  <c r="H50" i="7"/>
  <c r="F49" i="7"/>
  <c r="H63" i="12"/>
  <c r="I63" i="12" s="1"/>
  <c r="J63" i="12" s="1"/>
  <c r="F62" i="12"/>
  <c r="H119" i="12"/>
  <c r="I119" i="12" s="1"/>
  <c r="J119" i="12" s="1"/>
  <c r="F118" i="12"/>
  <c r="F81" i="12"/>
  <c r="H82" i="12"/>
  <c r="I82" i="12" s="1"/>
  <c r="J82" i="12" s="1"/>
  <c r="H46" i="11"/>
  <c r="I46" i="11" s="1"/>
  <c r="F45" i="11"/>
  <c r="H47" i="9"/>
  <c r="I47" i="9" s="1"/>
  <c r="J47" i="9" s="1"/>
  <c r="F46" i="9"/>
  <c r="H70" i="8"/>
  <c r="I70" i="8" s="1"/>
  <c r="J70" i="8" s="1"/>
  <c r="F69" i="8"/>
  <c r="H44" i="8"/>
  <c r="I44" i="8" s="1"/>
  <c r="J44" i="8" s="1"/>
  <c r="F43" i="8"/>
  <c r="F65" i="7"/>
  <c r="H66" i="7"/>
  <c r="I66" i="7" s="1"/>
  <c r="J66" i="7" s="1"/>
  <c r="H91" i="7"/>
  <c r="I91" i="7" s="1"/>
  <c r="J91" i="7" s="1"/>
  <c r="F90" i="7"/>
  <c r="F325" i="2"/>
  <c r="H326" i="2"/>
  <c r="I326" i="2" s="1"/>
  <c r="H86" i="2"/>
  <c r="I86" i="2" s="1"/>
  <c r="F85" i="2"/>
  <c r="F49" i="2"/>
  <c r="H50" i="2"/>
  <c r="I50" i="2" s="1"/>
  <c r="H106" i="2"/>
  <c r="I106" i="2" s="1"/>
  <c r="F105" i="2"/>
  <c r="F64" i="1"/>
  <c r="F84" i="1"/>
  <c r="F63" i="1"/>
  <c r="I50" i="7" l="1"/>
  <c r="J50" i="7" s="1"/>
  <c r="H51" i="7"/>
  <c r="F50" i="7"/>
  <c r="H64" i="12"/>
  <c r="I64" i="12" s="1"/>
  <c r="J64" i="12" s="1"/>
  <c r="F63" i="12"/>
  <c r="H83" i="12"/>
  <c r="I83" i="12" s="1"/>
  <c r="J83" i="12" s="1"/>
  <c r="F82" i="12"/>
  <c r="F119" i="12"/>
  <c r="H120" i="12"/>
  <c r="I120" i="12" s="1"/>
  <c r="J120" i="12" s="1"/>
  <c r="H47" i="11"/>
  <c r="I47" i="11" s="1"/>
  <c r="F46" i="11"/>
  <c r="H48" i="9"/>
  <c r="I48" i="9" s="1"/>
  <c r="J48" i="9" s="1"/>
  <c r="F47" i="9"/>
  <c r="F44" i="8"/>
  <c r="H71" i="8"/>
  <c r="I71" i="8" s="1"/>
  <c r="J71" i="8" s="1"/>
  <c r="F70" i="8"/>
  <c r="F66" i="7"/>
  <c r="H92" i="7"/>
  <c r="I92" i="7" s="1"/>
  <c r="J92" i="7" s="1"/>
  <c r="F91" i="7"/>
  <c r="H327" i="2"/>
  <c r="I327" i="2" s="1"/>
  <c r="F326" i="2"/>
  <c r="H51" i="2"/>
  <c r="I51" i="2" s="1"/>
  <c r="F50" i="2"/>
  <c r="H107" i="2"/>
  <c r="I107" i="2" s="1"/>
  <c r="F106" i="2"/>
  <c r="H87" i="2"/>
  <c r="I87" i="2" s="1"/>
  <c r="F86" i="2"/>
  <c r="F85" i="1"/>
  <c r="F66" i="1"/>
  <c r="F65" i="1"/>
  <c r="I51" i="7" l="1"/>
  <c r="J51" i="7" s="1"/>
  <c r="F51" i="7"/>
  <c r="H65" i="12"/>
  <c r="I65" i="12" s="1"/>
  <c r="J65" i="12" s="1"/>
  <c r="F64" i="12"/>
  <c r="H121" i="12"/>
  <c r="I121" i="12" s="1"/>
  <c r="J121" i="12" s="1"/>
  <c r="F120" i="12"/>
  <c r="F83" i="12"/>
  <c r="H84" i="12"/>
  <c r="I84" i="12" s="1"/>
  <c r="J84" i="12" s="1"/>
  <c r="H48" i="11"/>
  <c r="I48" i="11" s="1"/>
  <c r="F47" i="11"/>
  <c r="H49" i="9"/>
  <c r="I49" i="9" s="1"/>
  <c r="J49" i="9" s="1"/>
  <c r="F48" i="9"/>
  <c r="H72" i="8"/>
  <c r="I72" i="8" s="1"/>
  <c r="J72" i="8" s="1"/>
  <c r="F71" i="8"/>
  <c r="H93" i="7"/>
  <c r="I93" i="7" s="1"/>
  <c r="J93" i="7" s="1"/>
  <c r="F92" i="7"/>
  <c r="H328" i="2"/>
  <c r="I328" i="2" s="1"/>
  <c r="F327" i="2"/>
  <c r="H88" i="2"/>
  <c r="I88" i="2" s="1"/>
  <c r="F87" i="2"/>
  <c r="H108" i="2"/>
  <c r="I108" i="2" s="1"/>
  <c r="F107" i="2"/>
  <c r="H52" i="2"/>
  <c r="I52" i="2" s="1"/>
  <c r="F51" i="2"/>
  <c r="F86" i="1"/>
  <c r="H66" i="12" l="1"/>
  <c r="I66" i="12" s="1"/>
  <c r="J66" i="12" s="1"/>
  <c r="F65" i="12"/>
  <c r="H85" i="12"/>
  <c r="I85" i="12" s="1"/>
  <c r="J85" i="12" s="1"/>
  <c r="F84" i="12"/>
  <c r="H122" i="12"/>
  <c r="I122" i="12" s="1"/>
  <c r="J122" i="12" s="1"/>
  <c r="F121" i="12"/>
  <c r="H49" i="11"/>
  <c r="I49" i="11" s="1"/>
  <c r="F48" i="11"/>
  <c r="H50" i="9"/>
  <c r="I50" i="9" s="1"/>
  <c r="J50" i="9" s="1"/>
  <c r="F49" i="9"/>
  <c r="H73" i="8"/>
  <c r="I73" i="8" s="1"/>
  <c r="J73" i="8" s="1"/>
  <c r="F72" i="8"/>
  <c r="H94" i="7"/>
  <c r="I94" i="7" s="1"/>
  <c r="J94" i="7" s="1"/>
  <c r="F93" i="7"/>
  <c r="F328" i="2"/>
  <c r="H53" i="2"/>
  <c r="I53" i="2" s="1"/>
  <c r="F52" i="2"/>
  <c r="H109" i="2"/>
  <c r="I109" i="2" s="1"/>
  <c r="F108" i="2"/>
  <c r="H89" i="2"/>
  <c r="I89" i="2" s="1"/>
  <c r="F88" i="2"/>
  <c r="F87" i="1"/>
  <c r="F66" i="12" l="1"/>
  <c r="H123" i="12"/>
  <c r="I123" i="12" s="1"/>
  <c r="J123" i="12" s="1"/>
  <c r="F122" i="12"/>
  <c r="H86" i="12"/>
  <c r="F85" i="12"/>
  <c r="H50" i="11"/>
  <c r="I50" i="11" s="1"/>
  <c r="F49" i="11"/>
  <c r="H51" i="9"/>
  <c r="I51" i="9" s="1"/>
  <c r="J51" i="9" s="1"/>
  <c r="F50" i="9"/>
  <c r="H74" i="8"/>
  <c r="I74" i="8" s="1"/>
  <c r="J74" i="8" s="1"/>
  <c r="F73" i="8"/>
  <c r="H95" i="7"/>
  <c r="I95" i="7" s="1"/>
  <c r="J95" i="7" s="1"/>
  <c r="F94" i="7"/>
  <c r="H90" i="2"/>
  <c r="I90" i="2" s="1"/>
  <c r="F89" i="2"/>
  <c r="H110" i="2"/>
  <c r="I110" i="2" s="1"/>
  <c r="F109" i="2"/>
  <c r="F53" i="2"/>
  <c r="H54" i="2"/>
  <c r="I54" i="2" s="1"/>
  <c r="F88" i="1"/>
  <c r="H87" i="12" l="1"/>
  <c r="I87" i="12" s="1"/>
  <c r="J87" i="12" s="1"/>
  <c r="I86" i="12"/>
  <c r="J86" i="12" s="1"/>
  <c r="F86" i="12"/>
  <c r="H124" i="12"/>
  <c r="I124" i="12" s="1"/>
  <c r="J124" i="12" s="1"/>
  <c r="F123" i="12"/>
  <c r="H51" i="11"/>
  <c r="I51" i="11" s="1"/>
  <c r="F50" i="11"/>
  <c r="H52" i="9"/>
  <c r="I52" i="9" s="1"/>
  <c r="J52" i="9" s="1"/>
  <c r="F51" i="9"/>
  <c r="H75" i="8"/>
  <c r="I75" i="8" s="1"/>
  <c r="J75" i="8" s="1"/>
  <c r="F74" i="8"/>
  <c r="H96" i="7"/>
  <c r="I96" i="7" s="1"/>
  <c r="J96" i="7" s="1"/>
  <c r="F95" i="7"/>
  <c r="H55" i="2"/>
  <c r="I55" i="2" s="1"/>
  <c r="F54" i="2"/>
  <c r="H111" i="2"/>
  <c r="I111" i="2" s="1"/>
  <c r="F110" i="2"/>
  <c r="H91" i="2"/>
  <c r="I91" i="2" s="1"/>
  <c r="F90" i="2"/>
  <c r="F89" i="1"/>
  <c r="H88" i="12" l="1"/>
  <c r="I88" i="12" s="1"/>
  <c r="J88" i="12" s="1"/>
  <c r="F87" i="12"/>
  <c r="H89" i="12"/>
  <c r="I89" i="12" s="1"/>
  <c r="J89" i="12" s="1"/>
  <c r="F88" i="12"/>
  <c r="H125" i="12"/>
  <c r="I125" i="12" s="1"/>
  <c r="J125" i="12" s="1"/>
  <c r="F124" i="12"/>
  <c r="H52" i="11"/>
  <c r="I52" i="11" s="1"/>
  <c r="F51" i="11"/>
  <c r="H53" i="9"/>
  <c r="I53" i="9" s="1"/>
  <c r="J53" i="9" s="1"/>
  <c r="F52" i="9"/>
  <c r="H76" i="8"/>
  <c r="I76" i="8" s="1"/>
  <c r="J76" i="8" s="1"/>
  <c r="F75" i="8"/>
  <c r="H97" i="7"/>
  <c r="I97" i="7" s="1"/>
  <c r="J97" i="7" s="1"/>
  <c r="F96" i="7"/>
  <c r="H92" i="2"/>
  <c r="I92" i="2" s="1"/>
  <c r="F91" i="2"/>
  <c r="H112" i="2"/>
  <c r="I112" i="2" s="1"/>
  <c r="F111" i="2"/>
  <c r="H56" i="2"/>
  <c r="I56" i="2" s="1"/>
  <c r="F55" i="2"/>
  <c r="F90" i="1"/>
  <c r="H90" i="12" l="1"/>
  <c r="I90" i="12" s="1"/>
  <c r="J90" i="12" s="1"/>
  <c r="F89" i="12"/>
  <c r="H126" i="12"/>
  <c r="I126" i="12" s="1"/>
  <c r="J126" i="12" s="1"/>
  <c r="F125" i="12"/>
  <c r="H53" i="11"/>
  <c r="I53" i="11" s="1"/>
  <c r="F52" i="11"/>
  <c r="H54" i="9"/>
  <c r="I54" i="9" s="1"/>
  <c r="J54" i="9" s="1"/>
  <c r="F53" i="9"/>
  <c r="H77" i="8"/>
  <c r="I77" i="8" s="1"/>
  <c r="J77" i="8" s="1"/>
  <c r="F76" i="8"/>
  <c r="H98" i="7"/>
  <c r="I98" i="7" s="1"/>
  <c r="J98" i="7" s="1"/>
  <c r="F97" i="7"/>
  <c r="F56" i="2"/>
  <c r="H57" i="2"/>
  <c r="I57" i="2" s="1"/>
  <c r="H113" i="2"/>
  <c r="I113" i="2" s="1"/>
  <c r="F112" i="2"/>
  <c r="F92" i="2"/>
  <c r="H93" i="2"/>
  <c r="I93" i="2" s="1"/>
  <c r="F91" i="1"/>
  <c r="H91" i="12" l="1"/>
  <c r="I91" i="12" s="1"/>
  <c r="J91" i="12" s="1"/>
  <c r="F90" i="12"/>
  <c r="H127" i="12"/>
  <c r="I127" i="12" s="1"/>
  <c r="J127" i="12" s="1"/>
  <c r="F126" i="12"/>
  <c r="H54" i="11"/>
  <c r="I54" i="11" s="1"/>
  <c r="F53" i="11"/>
  <c r="H55" i="9"/>
  <c r="I55" i="9" s="1"/>
  <c r="J55" i="9" s="1"/>
  <c r="F54" i="9"/>
  <c r="H78" i="8"/>
  <c r="I78" i="8" s="1"/>
  <c r="J78" i="8" s="1"/>
  <c r="F77" i="8"/>
  <c r="H99" i="7"/>
  <c r="I99" i="7" s="1"/>
  <c r="J99" i="7" s="1"/>
  <c r="F98" i="7"/>
  <c r="H114" i="2"/>
  <c r="I114" i="2" s="1"/>
  <c r="F113" i="2"/>
  <c r="F57" i="2"/>
  <c r="H58" i="2"/>
  <c r="I58" i="2" s="1"/>
  <c r="F93" i="2"/>
  <c r="H94" i="2"/>
  <c r="I94" i="2" s="1"/>
  <c r="F92" i="1"/>
  <c r="H92" i="12" l="1"/>
  <c r="I92" i="12" s="1"/>
  <c r="J92" i="12" s="1"/>
  <c r="F91" i="12"/>
  <c r="H128" i="12"/>
  <c r="I128" i="12" s="1"/>
  <c r="J128" i="12" s="1"/>
  <c r="F127" i="12"/>
  <c r="H55" i="11"/>
  <c r="I55" i="11" s="1"/>
  <c r="F54" i="11"/>
  <c r="H56" i="9"/>
  <c r="I56" i="9" s="1"/>
  <c r="J56" i="9" s="1"/>
  <c r="F55" i="9"/>
  <c r="H79" i="8"/>
  <c r="I79" i="8" s="1"/>
  <c r="J79" i="8" s="1"/>
  <c r="F78" i="8"/>
  <c r="H100" i="7"/>
  <c r="I100" i="7" s="1"/>
  <c r="J100" i="7" s="1"/>
  <c r="F99" i="7"/>
  <c r="H59" i="2"/>
  <c r="I59" i="2" s="1"/>
  <c r="F58" i="2"/>
  <c r="H95" i="2"/>
  <c r="I95" i="2" s="1"/>
  <c r="F94" i="2"/>
  <c r="H115" i="2"/>
  <c r="I115" i="2" s="1"/>
  <c r="F114" i="2"/>
  <c r="F93" i="1"/>
  <c r="F92" i="12" l="1"/>
  <c r="H93" i="12"/>
  <c r="I93" i="12" s="1"/>
  <c r="J93" i="12" s="1"/>
  <c r="H129" i="12"/>
  <c r="I129" i="12" s="1"/>
  <c r="J129" i="12" s="1"/>
  <c r="F128" i="12"/>
  <c r="H56" i="11"/>
  <c r="I56" i="11" s="1"/>
  <c r="F55" i="11"/>
  <c r="H57" i="9"/>
  <c r="I57" i="9" s="1"/>
  <c r="J57" i="9" s="1"/>
  <c r="F56" i="9"/>
  <c r="H80" i="8"/>
  <c r="I80" i="8" s="1"/>
  <c r="J80" i="8" s="1"/>
  <c r="F79" i="8"/>
  <c r="H101" i="7"/>
  <c r="I101" i="7" s="1"/>
  <c r="J101" i="7" s="1"/>
  <c r="F100" i="7"/>
  <c r="H116" i="2"/>
  <c r="I116" i="2" s="1"/>
  <c r="F115" i="2"/>
  <c r="H96" i="2"/>
  <c r="I96" i="2" s="1"/>
  <c r="F95" i="2"/>
  <c r="H60" i="2"/>
  <c r="I60" i="2" s="1"/>
  <c r="F59" i="2"/>
  <c r="F94" i="1"/>
  <c r="H94" i="12" l="1"/>
  <c r="I94" i="12" s="1"/>
  <c r="J94" i="12" s="1"/>
  <c r="F93" i="12"/>
  <c r="H130" i="12"/>
  <c r="I130" i="12" s="1"/>
  <c r="J130" i="12" s="1"/>
  <c r="F129" i="12"/>
  <c r="H57" i="11"/>
  <c r="I57" i="11" s="1"/>
  <c r="F56" i="11"/>
  <c r="F57" i="9"/>
  <c r="H58" i="9"/>
  <c r="I58" i="9" s="1"/>
  <c r="J58" i="9" s="1"/>
  <c r="H81" i="8"/>
  <c r="I81" i="8" s="1"/>
  <c r="J81" i="8" s="1"/>
  <c r="F80" i="8"/>
  <c r="H102" i="7"/>
  <c r="I102" i="7" s="1"/>
  <c r="J102" i="7" s="1"/>
  <c r="F101" i="7"/>
  <c r="F60" i="2"/>
  <c r="H61" i="2"/>
  <c r="I61" i="2" s="1"/>
  <c r="H97" i="2"/>
  <c r="I97" i="2" s="1"/>
  <c r="F96" i="2"/>
  <c r="H117" i="2"/>
  <c r="I117" i="2" s="1"/>
  <c r="F116" i="2"/>
  <c r="F95" i="1"/>
  <c r="H95" i="12" l="1"/>
  <c r="I95" i="12" s="1"/>
  <c r="J95" i="12" s="1"/>
  <c r="F94" i="12"/>
  <c r="H131" i="12"/>
  <c r="I131" i="12" s="1"/>
  <c r="J131" i="12" s="1"/>
  <c r="F130" i="12"/>
  <c r="H58" i="11"/>
  <c r="I58" i="11" s="1"/>
  <c r="F57" i="11"/>
  <c r="H59" i="9"/>
  <c r="I59" i="9" s="1"/>
  <c r="J59" i="9" s="1"/>
  <c r="F58" i="9"/>
  <c r="H82" i="8"/>
  <c r="I82" i="8" s="1"/>
  <c r="J82" i="8" s="1"/>
  <c r="F81" i="8"/>
  <c r="H103" i="7"/>
  <c r="I103" i="7" s="1"/>
  <c r="J103" i="7" s="1"/>
  <c r="F102" i="7"/>
  <c r="H118" i="2"/>
  <c r="I118" i="2" s="1"/>
  <c r="F117" i="2"/>
  <c r="H98" i="2"/>
  <c r="I98" i="2" s="1"/>
  <c r="F97" i="2"/>
  <c r="F61" i="2"/>
  <c r="H62" i="2"/>
  <c r="I62" i="2" s="1"/>
  <c r="F96" i="1"/>
  <c r="H96" i="12" l="1"/>
  <c r="I96" i="12" s="1"/>
  <c r="J96" i="12" s="1"/>
  <c r="F95" i="12"/>
  <c r="H132" i="12"/>
  <c r="I132" i="12" s="1"/>
  <c r="J132" i="12" s="1"/>
  <c r="F131" i="12"/>
  <c r="H59" i="11"/>
  <c r="I59" i="11" s="1"/>
  <c r="F58" i="11"/>
  <c r="H60" i="9"/>
  <c r="I60" i="9" s="1"/>
  <c r="J60" i="9" s="1"/>
  <c r="F59" i="9"/>
  <c r="H83" i="8"/>
  <c r="I83" i="8" s="1"/>
  <c r="J83" i="8" s="1"/>
  <c r="F82" i="8"/>
  <c r="H104" i="7"/>
  <c r="I104" i="7" s="1"/>
  <c r="J104" i="7" s="1"/>
  <c r="F103" i="7"/>
  <c r="H63" i="2"/>
  <c r="I63" i="2" s="1"/>
  <c r="F62" i="2"/>
  <c r="F98" i="2"/>
  <c r="H119" i="2"/>
  <c r="I119" i="2" s="1"/>
  <c r="F118" i="2"/>
  <c r="F97" i="1"/>
  <c r="F96" i="12" l="1"/>
  <c r="H133" i="12"/>
  <c r="I133" i="12" s="1"/>
  <c r="J133" i="12" s="1"/>
  <c r="F132" i="12"/>
  <c r="H60" i="11"/>
  <c r="I60" i="11" s="1"/>
  <c r="F59" i="11"/>
  <c r="H61" i="9"/>
  <c r="I61" i="9" s="1"/>
  <c r="J61" i="9" s="1"/>
  <c r="F60" i="9"/>
  <c r="H84" i="8"/>
  <c r="I84" i="8" s="1"/>
  <c r="J84" i="8" s="1"/>
  <c r="F83" i="8"/>
  <c r="H105" i="7"/>
  <c r="I105" i="7" s="1"/>
  <c r="J105" i="7" s="1"/>
  <c r="F104" i="7"/>
  <c r="H120" i="2"/>
  <c r="I120" i="2" s="1"/>
  <c r="F119" i="2"/>
  <c r="H64" i="2"/>
  <c r="I64" i="2" s="1"/>
  <c r="F63" i="2"/>
  <c r="F98" i="1"/>
  <c r="H134" i="12" l="1"/>
  <c r="I134" i="12" s="1"/>
  <c r="J134" i="12" s="1"/>
  <c r="F133" i="12"/>
  <c r="H61" i="11"/>
  <c r="I61" i="11" s="1"/>
  <c r="F60" i="11"/>
  <c r="H62" i="9"/>
  <c r="I62" i="9" s="1"/>
  <c r="J62" i="9" s="1"/>
  <c r="F61" i="9"/>
  <c r="H85" i="8"/>
  <c r="I85" i="8" s="1"/>
  <c r="J85" i="8" s="1"/>
  <c r="F84" i="8"/>
  <c r="H106" i="7"/>
  <c r="I106" i="7" s="1"/>
  <c r="J106" i="7" s="1"/>
  <c r="F105" i="7"/>
  <c r="H65" i="2"/>
  <c r="I65" i="2" s="1"/>
  <c r="F64" i="2"/>
  <c r="H121" i="2"/>
  <c r="I121" i="2" s="1"/>
  <c r="F120" i="2"/>
  <c r="F99" i="1"/>
  <c r="H135" i="12" l="1"/>
  <c r="I135" i="12" s="1"/>
  <c r="J135" i="12" s="1"/>
  <c r="F134" i="12"/>
  <c r="H62" i="11"/>
  <c r="I62" i="11" s="1"/>
  <c r="F61" i="11"/>
  <c r="H63" i="9"/>
  <c r="I63" i="9" s="1"/>
  <c r="J63" i="9" s="1"/>
  <c r="F62" i="9"/>
  <c r="H86" i="8"/>
  <c r="I86" i="8" s="1"/>
  <c r="J86" i="8" s="1"/>
  <c r="F85" i="8"/>
  <c r="H107" i="7"/>
  <c r="I107" i="7" s="1"/>
  <c r="J107" i="7" s="1"/>
  <c r="F106" i="7"/>
  <c r="H122" i="2"/>
  <c r="I122" i="2" s="1"/>
  <c r="F121" i="2"/>
  <c r="H66" i="2"/>
  <c r="I66" i="2" s="1"/>
  <c r="F65" i="2"/>
  <c r="F100" i="1"/>
  <c r="H136" i="12" l="1"/>
  <c r="I136" i="12" s="1"/>
  <c r="J136" i="12" s="1"/>
  <c r="F135" i="12"/>
  <c r="H63" i="11"/>
  <c r="I63" i="11" s="1"/>
  <c r="F62" i="11"/>
  <c r="H64" i="9"/>
  <c r="I64" i="9" s="1"/>
  <c r="J64" i="9" s="1"/>
  <c r="F63" i="9"/>
  <c r="H87" i="8"/>
  <c r="I87" i="8" s="1"/>
  <c r="J87" i="8" s="1"/>
  <c r="F86" i="8"/>
  <c r="H108" i="7"/>
  <c r="I108" i="7" s="1"/>
  <c r="J108" i="7" s="1"/>
  <c r="F107" i="7"/>
  <c r="H67" i="2"/>
  <c r="I67" i="2" s="1"/>
  <c r="F66" i="2"/>
  <c r="H123" i="2"/>
  <c r="I123" i="2" s="1"/>
  <c r="F122" i="2"/>
  <c r="F101" i="1"/>
  <c r="H137" i="12" l="1"/>
  <c r="I137" i="12" s="1"/>
  <c r="J137" i="12" s="1"/>
  <c r="F136" i="12"/>
  <c r="H64" i="11"/>
  <c r="I64" i="11" s="1"/>
  <c r="F63" i="11"/>
  <c r="H65" i="9"/>
  <c r="I65" i="9" s="1"/>
  <c r="J65" i="9" s="1"/>
  <c r="F64" i="9"/>
  <c r="H88" i="8"/>
  <c r="I88" i="8" s="1"/>
  <c r="J88" i="8" s="1"/>
  <c r="F87" i="8"/>
  <c r="H109" i="7"/>
  <c r="I109" i="7" s="1"/>
  <c r="J109" i="7" s="1"/>
  <c r="F108" i="7"/>
  <c r="H124" i="2"/>
  <c r="I124" i="2" s="1"/>
  <c r="F123" i="2"/>
  <c r="H68" i="2"/>
  <c r="I68" i="2" s="1"/>
  <c r="F67" i="2"/>
  <c r="F102" i="1"/>
  <c r="H138" i="12" l="1"/>
  <c r="I138" i="12" s="1"/>
  <c r="J138" i="12" s="1"/>
  <c r="F137" i="12"/>
  <c r="H65" i="11"/>
  <c r="I65" i="11" s="1"/>
  <c r="F64" i="11"/>
  <c r="H66" i="9"/>
  <c r="I66" i="9" s="1"/>
  <c r="J66" i="9" s="1"/>
  <c r="F65" i="9"/>
  <c r="H89" i="8"/>
  <c r="I89" i="8" s="1"/>
  <c r="J89" i="8" s="1"/>
  <c r="F88" i="8"/>
  <c r="H110" i="7"/>
  <c r="I110" i="7" s="1"/>
  <c r="J110" i="7" s="1"/>
  <c r="F109" i="7"/>
  <c r="H69" i="2"/>
  <c r="I69" i="2" s="1"/>
  <c r="F68" i="2"/>
  <c r="H125" i="2"/>
  <c r="I125" i="2" s="1"/>
  <c r="F124" i="2"/>
  <c r="F103" i="1"/>
  <c r="H139" i="12" l="1"/>
  <c r="I139" i="12" s="1"/>
  <c r="J139" i="12" s="1"/>
  <c r="F138" i="12"/>
  <c r="H66" i="11"/>
  <c r="I66" i="11" s="1"/>
  <c r="F65" i="11"/>
  <c r="H67" i="9"/>
  <c r="I67" i="9" s="1"/>
  <c r="J67" i="9" s="1"/>
  <c r="F66" i="9"/>
  <c r="H90" i="8"/>
  <c r="I90" i="8" s="1"/>
  <c r="J90" i="8" s="1"/>
  <c r="F89" i="8"/>
  <c r="H111" i="7"/>
  <c r="I111" i="7" s="1"/>
  <c r="J111" i="7" s="1"/>
  <c r="F110" i="7"/>
  <c r="H126" i="2"/>
  <c r="I126" i="2" s="1"/>
  <c r="F125" i="2"/>
  <c r="H70" i="2"/>
  <c r="I70" i="2" s="1"/>
  <c r="F69" i="2"/>
  <c r="F104" i="1"/>
  <c r="H140" i="12" l="1"/>
  <c r="I140" i="12" s="1"/>
  <c r="J140" i="12" s="1"/>
  <c r="F139" i="12"/>
  <c r="H67" i="11"/>
  <c r="I67" i="11" s="1"/>
  <c r="F66" i="11"/>
  <c r="H68" i="9"/>
  <c r="I68" i="9" s="1"/>
  <c r="J68" i="9" s="1"/>
  <c r="F67" i="9"/>
  <c r="H91" i="8"/>
  <c r="I91" i="8" s="1"/>
  <c r="J91" i="8" s="1"/>
  <c r="F90" i="8"/>
  <c r="H112" i="7"/>
  <c r="I112" i="7" s="1"/>
  <c r="J112" i="7" s="1"/>
  <c r="F111" i="7"/>
  <c r="H71" i="2"/>
  <c r="I71" i="2" s="1"/>
  <c r="F70" i="2"/>
  <c r="H127" i="2"/>
  <c r="I127" i="2" s="1"/>
  <c r="F126" i="2"/>
  <c r="F105" i="1"/>
  <c r="H141" i="12" l="1"/>
  <c r="I141" i="12" s="1"/>
  <c r="J141" i="12" s="1"/>
  <c r="F140" i="12"/>
  <c r="H68" i="11"/>
  <c r="I68" i="11" s="1"/>
  <c r="F67" i="11"/>
  <c r="H69" i="9"/>
  <c r="I69" i="9" s="1"/>
  <c r="J69" i="9" s="1"/>
  <c r="F68" i="9"/>
  <c r="H92" i="8"/>
  <c r="I92" i="8" s="1"/>
  <c r="J92" i="8" s="1"/>
  <c r="F91" i="8"/>
  <c r="H113" i="7"/>
  <c r="I113" i="7" s="1"/>
  <c r="J113" i="7" s="1"/>
  <c r="F112" i="7"/>
  <c r="H128" i="2"/>
  <c r="I128" i="2" s="1"/>
  <c r="F127" i="2"/>
  <c r="H72" i="2"/>
  <c r="I72" i="2" s="1"/>
  <c r="F71" i="2"/>
  <c r="F106" i="1"/>
  <c r="H142" i="12" l="1"/>
  <c r="I142" i="12" s="1"/>
  <c r="J142" i="12" s="1"/>
  <c r="F141" i="12"/>
  <c r="H69" i="11"/>
  <c r="I69" i="11" s="1"/>
  <c r="F68" i="11"/>
  <c r="H70" i="9"/>
  <c r="I70" i="9" s="1"/>
  <c r="J70" i="9" s="1"/>
  <c r="F69" i="9"/>
  <c r="H93" i="8"/>
  <c r="I93" i="8" s="1"/>
  <c r="J93" i="8" s="1"/>
  <c r="F92" i="8"/>
  <c r="H114" i="7"/>
  <c r="I114" i="7" s="1"/>
  <c r="J114" i="7" s="1"/>
  <c r="F113" i="7"/>
  <c r="H73" i="2"/>
  <c r="I73" i="2" s="1"/>
  <c r="F72" i="2"/>
  <c r="H129" i="2"/>
  <c r="I129" i="2" s="1"/>
  <c r="F128" i="2"/>
  <c r="F107" i="1"/>
  <c r="H143" i="12" l="1"/>
  <c r="I143" i="12" s="1"/>
  <c r="J143" i="12" s="1"/>
  <c r="F142" i="12"/>
  <c r="H70" i="11"/>
  <c r="I70" i="11" s="1"/>
  <c r="F69" i="11"/>
  <c r="H71" i="9"/>
  <c r="I71" i="9" s="1"/>
  <c r="J71" i="9" s="1"/>
  <c r="F70" i="9"/>
  <c r="H94" i="8"/>
  <c r="I94" i="8" s="1"/>
  <c r="J94" i="8" s="1"/>
  <c r="F93" i="8"/>
  <c r="H115" i="7"/>
  <c r="I115" i="7" s="1"/>
  <c r="J115" i="7" s="1"/>
  <c r="F114" i="7"/>
  <c r="H130" i="2"/>
  <c r="I130" i="2" s="1"/>
  <c r="F129" i="2"/>
  <c r="H74" i="2"/>
  <c r="I74" i="2" s="1"/>
  <c r="F73" i="2"/>
  <c r="F108" i="1"/>
  <c r="H144" i="12" l="1"/>
  <c r="I144" i="12" s="1"/>
  <c r="J144" i="12" s="1"/>
  <c r="F143" i="12"/>
  <c r="H71" i="11"/>
  <c r="I71" i="11" s="1"/>
  <c r="F70" i="11"/>
  <c r="H72" i="9"/>
  <c r="I72" i="9" s="1"/>
  <c r="J72" i="9" s="1"/>
  <c r="F71" i="9"/>
  <c r="H95" i="8"/>
  <c r="I95" i="8" s="1"/>
  <c r="J95" i="8" s="1"/>
  <c r="F94" i="8"/>
  <c r="H116" i="7"/>
  <c r="I116" i="7" s="1"/>
  <c r="J116" i="7" s="1"/>
  <c r="F115" i="7"/>
  <c r="H75" i="2"/>
  <c r="I75" i="2" s="1"/>
  <c r="F74" i="2"/>
  <c r="H131" i="2"/>
  <c r="I131" i="2" s="1"/>
  <c r="F130" i="2"/>
  <c r="F109" i="1"/>
  <c r="P7" i="1" l="1" a="1"/>
  <c r="P7" i="1" s="1"/>
  <c r="O7" i="1" a="1"/>
  <c r="O7" i="1" s="1"/>
  <c r="H145" i="12"/>
  <c r="I145" i="12" s="1"/>
  <c r="J145" i="12" s="1"/>
  <c r="F144" i="12"/>
  <c r="H72" i="11"/>
  <c r="I72" i="11" s="1"/>
  <c r="F71" i="11"/>
  <c r="H73" i="9"/>
  <c r="I73" i="9" s="1"/>
  <c r="J73" i="9" s="1"/>
  <c r="F72" i="9"/>
  <c r="H96" i="8"/>
  <c r="I96" i="8" s="1"/>
  <c r="J96" i="8" s="1"/>
  <c r="F95" i="8"/>
  <c r="H117" i="7"/>
  <c r="I117" i="7" s="1"/>
  <c r="J117" i="7" s="1"/>
  <c r="F116" i="7"/>
  <c r="H132" i="2"/>
  <c r="I132" i="2" s="1"/>
  <c r="F131" i="2"/>
  <c r="F75" i="2"/>
  <c r="F110" i="1"/>
  <c r="H146" i="12" l="1"/>
  <c r="I146" i="12" s="1"/>
  <c r="J146" i="12" s="1"/>
  <c r="F145" i="12"/>
  <c r="H73" i="11"/>
  <c r="I73" i="11" s="1"/>
  <c r="F72" i="11"/>
  <c r="H74" i="9"/>
  <c r="I74" i="9" s="1"/>
  <c r="J74" i="9" s="1"/>
  <c r="F73" i="9"/>
  <c r="H97" i="8"/>
  <c r="I97" i="8" s="1"/>
  <c r="J97" i="8" s="1"/>
  <c r="F96" i="8"/>
  <c r="H118" i="7"/>
  <c r="I118" i="7" s="1"/>
  <c r="J118" i="7" s="1"/>
  <c r="F117" i="7"/>
  <c r="H133" i="2"/>
  <c r="I133" i="2" s="1"/>
  <c r="F132" i="2"/>
  <c r="F111" i="1"/>
  <c r="H147" i="12" l="1"/>
  <c r="I147" i="12" s="1"/>
  <c r="J147" i="12" s="1"/>
  <c r="F146" i="12"/>
  <c r="H74" i="11"/>
  <c r="I74" i="11" s="1"/>
  <c r="F73" i="11"/>
  <c r="H75" i="9"/>
  <c r="I75" i="9" s="1"/>
  <c r="J75" i="9" s="1"/>
  <c r="F74" i="9"/>
  <c r="H98" i="8"/>
  <c r="I98" i="8" s="1"/>
  <c r="J98" i="8" s="1"/>
  <c r="F97" i="8"/>
  <c r="H119" i="7"/>
  <c r="I119" i="7" s="1"/>
  <c r="J119" i="7" s="1"/>
  <c r="F118" i="7"/>
  <c r="H134" i="2"/>
  <c r="I134" i="2" s="1"/>
  <c r="F133" i="2"/>
  <c r="F112" i="1"/>
  <c r="H148" i="12" l="1"/>
  <c r="I148" i="12" s="1"/>
  <c r="J148" i="12" s="1"/>
  <c r="F147" i="12"/>
  <c r="H75" i="11"/>
  <c r="I75" i="11" s="1"/>
  <c r="F74" i="11"/>
  <c r="H76" i="9"/>
  <c r="I76" i="9" s="1"/>
  <c r="J76" i="9" s="1"/>
  <c r="F75" i="9"/>
  <c r="H99" i="8"/>
  <c r="I99" i="8" s="1"/>
  <c r="J99" i="8" s="1"/>
  <c r="F98" i="8"/>
  <c r="H120" i="7"/>
  <c r="I120" i="7" s="1"/>
  <c r="J120" i="7" s="1"/>
  <c r="F119" i="7"/>
  <c r="H135" i="2"/>
  <c r="I135" i="2" s="1"/>
  <c r="F134" i="2"/>
  <c r="F113" i="1"/>
  <c r="H149" i="12" l="1"/>
  <c r="I149" i="12" s="1"/>
  <c r="J149" i="12" s="1"/>
  <c r="F148" i="12"/>
  <c r="H76" i="11"/>
  <c r="I76" i="11" s="1"/>
  <c r="F75" i="11"/>
  <c r="H77" i="9"/>
  <c r="I77" i="9" s="1"/>
  <c r="J77" i="9" s="1"/>
  <c r="F76" i="9"/>
  <c r="H100" i="8"/>
  <c r="I100" i="8" s="1"/>
  <c r="J100" i="8" s="1"/>
  <c r="F99" i="8"/>
  <c r="H121" i="7"/>
  <c r="I121" i="7" s="1"/>
  <c r="J121" i="7" s="1"/>
  <c r="F120" i="7"/>
  <c r="H136" i="2"/>
  <c r="I136" i="2" s="1"/>
  <c r="F135" i="2"/>
  <c r="F114" i="1"/>
  <c r="H150" i="12" l="1"/>
  <c r="I150" i="12" s="1"/>
  <c r="J150" i="12" s="1"/>
  <c r="F149" i="12"/>
  <c r="H77" i="11"/>
  <c r="I77" i="11" s="1"/>
  <c r="F76" i="11"/>
  <c r="H78" i="9"/>
  <c r="I78" i="9" s="1"/>
  <c r="J78" i="9" s="1"/>
  <c r="F77" i="9"/>
  <c r="H101" i="8"/>
  <c r="I101" i="8" s="1"/>
  <c r="J101" i="8" s="1"/>
  <c r="F100" i="8"/>
  <c r="H122" i="7"/>
  <c r="I122" i="7" s="1"/>
  <c r="J122" i="7" s="1"/>
  <c r="F121" i="7"/>
  <c r="H137" i="2"/>
  <c r="I137" i="2" s="1"/>
  <c r="F136" i="2"/>
  <c r="F115" i="1"/>
  <c r="H151" i="12" l="1"/>
  <c r="I151" i="12" s="1"/>
  <c r="J151" i="12" s="1"/>
  <c r="F150" i="12"/>
  <c r="H78" i="11"/>
  <c r="I78" i="11" s="1"/>
  <c r="F77" i="11"/>
  <c r="H79" i="9"/>
  <c r="I79" i="9" s="1"/>
  <c r="J79" i="9" s="1"/>
  <c r="F78" i="9"/>
  <c r="H102" i="8"/>
  <c r="I102" i="8" s="1"/>
  <c r="J102" i="8" s="1"/>
  <c r="F101" i="8"/>
  <c r="H123" i="7"/>
  <c r="I123" i="7" s="1"/>
  <c r="J123" i="7" s="1"/>
  <c r="F122" i="7"/>
  <c r="H138" i="2"/>
  <c r="I138" i="2" s="1"/>
  <c r="F137" i="2"/>
  <c r="F116" i="1"/>
  <c r="H152" i="12" l="1"/>
  <c r="I152" i="12" s="1"/>
  <c r="J152" i="12" s="1"/>
  <c r="F151" i="12"/>
  <c r="H79" i="11"/>
  <c r="I79" i="11" s="1"/>
  <c r="F78" i="11"/>
  <c r="H80" i="9"/>
  <c r="I80" i="9" s="1"/>
  <c r="J80" i="9" s="1"/>
  <c r="F79" i="9"/>
  <c r="H103" i="8"/>
  <c r="I103" i="8" s="1"/>
  <c r="J103" i="8" s="1"/>
  <c r="F102" i="8"/>
  <c r="H124" i="7"/>
  <c r="I124" i="7" s="1"/>
  <c r="J124" i="7" s="1"/>
  <c r="F123" i="7"/>
  <c r="H139" i="2"/>
  <c r="I139" i="2" s="1"/>
  <c r="F138" i="2"/>
  <c r="F117" i="1"/>
  <c r="H153" i="12" l="1"/>
  <c r="I153" i="12" s="1"/>
  <c r="J153" i="12" s="1"/>
  <c r="F152" i="12"/>
  <c r="H80" i="11"/>
  <c r="I80" i="11" s="1"/>
  <c r="F79" i="11"/>
  <c r="H81" i="9"/>
  <c r="I81" i="9" s="1"/>
  <c r="J81" i="9" s="1"/>
  <c r="F80" i="9"/>
  <c r="H104" i="8"/>
  <c r="I104" i="8" s="1"/>
  <c r="J104" i="8" s="1"/>
  <c r="F103" i="8"/>
  <c r="H125" i="7"/>
  <c r="I125" i="7" s="1"/>
  <c r="J125" i="7" s="1"/>
  <c r="F124" i="7"/>
  <c r="H140" i="2"/>
  <c r="I140" i="2" s="1"/>
  <c r="F139" i="2"/>
  <c r="F118" i="1"/>
  <c r="H154" i="12" l="1"/>
  <c r="I154" i="12" s="1"/>
  <c r="J154" i="12" s="1"/>
  <c r="F153" i="12"/>
  <c r="H81" i="11"/>
  <c r="I81" i="11" s="1"/>
  <c r="F80" i="11"/>
  <c r="H82" i="9"/>
  <c r="I82" i="9" s="1"/>
  <c r="J82" i="9" s="1"/>
  <c r="F81" i="9"/>
  <c r="H105" i="8"/>
  <c r="I105" i="8" s="1"/>
  <c r="J105" i="8" s="1"/>
  <c r="F104" i="8"/>
  <c r="H126" i="7"/>
  <c r="I126" i="7" s="1"/>
  <c r="J126" i="7" s="1"/>
  <c r="F125" i="7"/>
  <c r="H141" i="2"/>
  <c r="I141" i="2" s="1"/>
  <c r="F140" i="2"/>
  <c r="F119" i="1"/>
  <c r="H155" i="12" l="1"/>
  <c r="I155" i="12" s="1"/>
  <c r="J155" i="12" s="1"/>
  <c r="F154" i="12"/>
  <c r="H82" i="11"/>
  <c r="I82" i="11" s="1"/>
  <c r="F81" i="11"/>
  <c r="H83" i="9"/>
  <c r="I83" i="9" s="1"/>
  <c r="J83" i="9" s="1"/>
  <c r="F82" i="9"/>
  <c r="H106" i="8"/>
  <c r="I106" i="8" s="1"/>
  <c r="J106" i="8" s="1"/>
  <c r="F105" i="8"/>
  <c r="H127" i="7"/>
  <c r="I127" i="7" s="1"/>
  <c r="J127" i="7" s="1"/>
  <c r="F126" i="7"/>
  <c r="H142" i="2"/>
  <c r="I142" i="2" s="1"/>
  <c r="F141" i="2"/>
  <c r="F120" i="1"/>
  <c r="H156" i="12" l="1"/>
  <c r="I156" i="12" s="1"/>
  <c r="J156" i="12" s="1"/>
  <c r="F155" i="12"/>
  <c r="H83" i="11"/>
  <c r="I83" i="11" s="1"/>
  <c r="F82" i="11"/>
  <c r="H84" i="9"/>
  <c r="I84" i="9" s="1"/>
  <c r="J84" i="9" s="1"/>
  <c r="F83" i="9"/>
  <c r="H107" i="8"/>
  <c r="I107" i="8" s="1"/>
  <c r="J107" i="8" s="1"/>
  <c r="F106" i="8"/>
  <c r="H128" i="7"/>
  <c r="I128" i="7" s="1"/>
  <c r="J128" i="7" s="1"/>
  <c r="F127" i="7"/>
  <c r="H143" i="2"/>
  <c r="I143" i="2" s="1"/>
  <c r="F142" i="2"/>
  <c r="F121" i="1"/>
  <c r="H157" i="12" l="1"/>
  <c r="I157" i="12" s="1"/>
  <c r="J157" i="12" s="1"/>
  <c r="F156" i="12"/>
  <c r="H84" i="11"/>
  <c r="I84" i="11" s="1"/>
  <c r="F83" i="11"/>
  <c r="H85" i="9"/>
  <c r="I85" i="9" s="1"/>
  <c r="J85" i="9" s="1"/>
  <c r="F84" i="9"/>
  <c r="H108" i="8"/>
  <c r="I108" i="8" s="1"/>
  <c r="J108" i="8" s="1"/>
  <c r="F107" i="8"/>
  <c r="H129" i="7"/>
  <c r="I129" i="7" s="1"/>
  <c r="J129" i="7" s="1"/>
  <c r="F128" i="7"/>
  <c r="H144" i="2"/>
  <c r="I144" i="2" s="1"/>
  <c r="F143" i="2"/>
  <c r="F122" i="1"/>
  <c r="H158" i="12" l="1"/>
  <c r="I158" i="12" s="1"/>
  <c r="J158" i="12" s="1"/>
  <c r="F157" i="12"/>
  <c r="H85" i="11"/>
  <c r="I85" i="11" s="1"/>
  <c r="F84" i="11"/>
  <c r="H86" i="9"/>
  <c r="I86" i="9" s="1"/>
  <c r="J86" i="9" s="1"/>
  <c r="F85" i="9"/>
  <c r="H109" i="8"/>
  <c r="I109" i="8" s="1"/>
  <c r="J109" i="8" s="1"/>
  <c r="F108" i="8"/>
  <c r="H130" i="7"/>
  <c r="I130" i="7" s="1"/>
  <c r="J130" i="7" s="1"/>
  <c r="F129" i="7"/>
  <c r="H145" i="2"/>
  <c r="I145" i="2" s="1"/>
  <c r="F144" i="2"/>
  <c r="F123" i="1"/>
  <c r="H159" i="12" l="1"/>
  <c r="I159" i="12" s="1"/>
  <c r="J159" i="12" s="1"/>
  <c r="F158" i="12"/>
  <c r="H86" i="11"/>
  <c r="I86" i="11" s="1"/>
  <c r="F85" i="11"/>
  <c r="H87" i="9"/>
  <c r="I87" i="9" s="1"/>
  <c r="J87" i="9" s="1"/>
  <c r="F86" i="9"/>
  <c r="H110" i="8"/>
  <c r="I110" i="8" s="1"/>
  <c r="J110" i="8" s="1"/>
  <c r="F109" i="8"/>
  <c r="H131" i="7"/>
  <c r="I131" i="7" s="1"/>
  <c r="J131" i="7" s="1"/>
  <c r="F130" i="7"/>
  <c r="H146" i="2"/>
  <c r="I146" i="2" s="1"/>
  <c r="F145" i="2"/>
  <c r="F124" i="1"/>
  <c r="H160" i="12" l="1"/>
  <c r="I160" i="12" s="1"/>
  <c r="J160" i="12" s="1"/>
  <c r="F159" i="12"/>
  <c r="H87" i="11"/>
  <c r="I87" i="11" s="1"/>
  <c r="F86" i="11"/>
  <c r="H88" i="9"/>
  <c r="I88" i="9" s="1"/>
  <c r="J88" i="9" s="1"/>
  <c r="F87" i="9"/>
  <c r="H111" i="8"/>
  <c r="I111" i="8" s="1"/>
  <c r="J111" i="8" s="1"/>
  <c r="F110" i="8"/>
  <c r="H132" i="7"/>
  <c r="I132" i="7" s="1"/>
  <c r="J132" i="7" s="1"/>
  <c r="F131" i="7"/>
  <c r="H147" i="2"/>
  <c r="I147" i="2" s="1"/>
  <c r="F146" i="2"/>
  <c r="F125" i="1"/>
  <c r="H161" i="12" l="1"/>
  <c r="I161" i="12" s="1"/>
  <c r="J161" i="12" s="1"/>
  <c r="F160" i="12"/>
  <c r="H88" i="11"/>
  <c r="I88" i="11" s="1"/>
  <c r="F87" i="11"/>
  <c r="H89" i="9"/>
  <c r="I89" i="9" s="1"/>
  <c r="J89" i="9" s="1"/>
  <c r="F88" i="9"/>
  <c r="H112" i="8"/>
  <c r="I112" i="8" s="1"/>
  <c r="J112" i="8" s="1"/>
  <c r="F111" i="8"/>
  <c r="H133" i="7"/>
  <c r="I133" i="7" s="1"/>
  <c r="J133" i="7" s="1"/>
  <c r="F132" i="7"/>
  <c r="H148" i="2"/>
  <c r="I148" i="2" s="1"/>
  <c r="F147" i="2"/>
  <c r="F126" i="1"/>
  <c r="H162" i="12" l="1"/>
  <c r="I162" i="12" s="1"/>
  <c r="J162" i="12" s="1"/>
  <c r="F161" i="12"/>
  <c r="H89" i="11"/>
  <c r="I89" i="11" s="1"/>
  <c r="F88" i="11"/>
  <c r="H90" i="9"/>
  <c r="I90" i="9" s="1"/>
  <c r="J90" i="9" s="1"/>
  <c r="F89" i="9"/>
  <c r="H113" i="8"/>
  <c r="I113" i="8" s="1"/>
  <c r="J113" i="8" s="1"/>
  <c r="F112" i="8"/>
  <c r="H134" i="7"/>
  <c r="I134" i="7" s="1"/>
  <c r="J134" i="7" s="1"/>
  <c r="F133" i="7"/>
  <c r="H149" i="2"/>
  <c r="I149" i="2" s="1"/>
  <c r="F148" i="2"/>
  <c r="F127" i="1"/>
  <c r="H163" i="12" l="1"/>
  <c r="I163" i="12" s="1"/>
  <c r="J163" i="12" s="1"/>
  <c r="F162" i="12"/>
  <c r="H90" i="11"/>
  <c r="I90" i="11" s="1"/>
  <c r="F89" i="11"/>
  <c r="H91" i="9"/>
  <c r="I91" i="9" s="1"/>
  <c r="J91" i="9" s="1"/>
  <c r="F90" i="9"/>
  <c r="H114" i="8"/>
  <c r="I114" i="8" s="1"/>
  <c r="J114" i="8" s="1"/>
  <c r="F113" i="8"/>
  <c r="H135" i="7"/>
  <c r="I135" i="7" s="1"/>
  <c r="J135" i="7" s="1"/>
  <c r="F134" i="7"/>
  <c r="H150" i="2"/>
  <c r="I150" i="2" s="1"/>
  <c r="F149" i="2"/>
  <c r="F128" i="1"/>
  <c r="H164" i="12" l="1"/>
  <c r="I164" i="12" s="1"/>
  <c r="J164" i="12" s="1"/>
  <c r="F163" i="12"/>
  <c r="H91" i="11"/>
  <c r="I91" i="11" s="1"/>
  <c r="F90" i="11"/>
  <c r="H92" i="9"/>
  <c r="I92" i="9" s="1"/>
  <c r="J92" i="9" s="1"/>
  <c r="F91" i="9"/>
  <c r="H115" i="8"/>
  <c r="I115" i="8" s="1"/>
  <c r="J115" i="8" s="1"/>
  <c r="F114" i="8"/>
  <c r="H136" i="7"/>
  <c r="I136" i="7" s="1"/>
  <c r="J136" i="7" s="1"/>
  <c r="F135" i="7"/>
  <c r="H151" i="2"/>
  <c r="I151" i="2" s="1"/>
  <c r="F150" i="2"/>
  <c r="F129" i="1"/>
  <c r="H165" i="12" l="1"/>
  <c r="I165" i="12" s="1"/>
  <c r="J165" i="12" s="1"/>
  <c r="F164" i="12"/>
  <c r="H92" i="11"/>
  <c r="I92" i="11" s="1"/>
  <c r="F91" i="11"/>
  <c r="H93" i="9"/>
  <c r="I93" i="9" s="1"/>
  <c r="J93" i="9" s="1"/>
  <c r="F92" i="9"/>
  <c r="H116" i="8"/>
  <c r="I116" i="8" s="1"/>
  <c r="J116" i="8" s="1"/>
  <c r="F115" i="8"/>
  <c r="H137" i="7"/>
  <c r="I137" i="7" s="1"/>
  <c r="J137" i="7" s="1"/>
  <c r="F136" i="7"/>
  <c r="H152" i="2"/>
  <c r="I152" i="2" s="1"/>
  <c r="F151" i="2"/>
  <c r="F130" i="1"/>
  <c r="H166" i="12" l="1"/>
  <c r="I166" i="12" s="1"/>
  <c r="J166" i="12" s="1"/>
  <c r="F165" i="12"/>
  <c r="H93" i="11"/>
  <c r="I93" i="11" s="1"/>
  <c r="F92" i="11"/>
  <c r="H94" i="9"/>
  <c r="I94" i="9" s="1"/>
  <c r="J94" i="9" s="1"/>
  <c r="F93" i="9"/>
  <c r="H117" i="8"/>
  <c r="I117" i="8" s="1"/>
  <c r="J117" i="8" s="1"/>
  <c r="F116" i="8"/>
  <c r="H138" i="7"/>
  <c r="I138" i="7" s="1"/>
  <c r="J138" i="7" s="1"/>
  <c r="F137" i="7"/>
  <c r="H153" i="2"/>
  <c r="I153" i="2" s="1"/>
  <c r="F152" i="2"/>
  <c r="F131" i="1"/>
  <c r="H167" i="12" l="1"/>
  <c r="I167" i="12" s="1"/>
  <c r="J167" i="12" s="1"/>
  <c r="F166" i="12"/>
  <c r="H94" i="11"/>
  <c r="I94" i="11" s="1"/>
  <c r="F93" i="11"/>
  <c r="H95" i="9"/>
  <c r="I95" i="9" s="1"/>
  <c r="J95" i="9" s="1"/>
  <c r="F94" i="9"/>
  <c r="H118" i="8"/>
  <c r="I118" i="8" s="1"/>
  <c r="J118" i="8" s="1"/>
  <c r="F117" i="8"/>
  <c r="H139" i="7"/>
  <c r="I139" i="7" s="1"/>
  <c r="J139" i="7" s="1"/>
  <c r="F138" i="7"/>
  <c r="H154" i="2"/>
  <c r="I154" i="2" s="1"/>
  <c r="F153" i="2"/>
  <c r="F132" i="1"/>
  <c r="H168" i="12" l="1"/>
  <c r="I168" i="12" s="1"/>
  <c r="J168" i="12" s="1"/>
  <c r="F167" i="12"/>
  <c r="H95" i="11"/>
  <c r="I95" i="11" s="1"/>
  <c r="F94" i="11"/>
  <c r="H96" i="9"/>
  <c r="I96" i="9" s="1"/>
  <c r="J96" i="9" s="1"/>
  <c r="F95" i="9"/>
  <c r="H119" i="8"/>
  <c r="I119" i="8" s="1"/>
  <c r="J119" i="8" s="1"/>
  <c r="F118" i="8"/>
  <c r="H140" i="7"/>
  <c r="I140" i="7" s="1"/>
  <c r="J140" i="7" s="1"/>
  <c r="F139" i="7"/>
  <c r="H155" i="2"/>
  <c r="I155" i="2" s="1"/>
  <c r="F154" i="2"/>
  <c r="F133" i="1"/>
  <c r="H169" i="12" l="1"/>
  <c r="I169" i="12" s="1"/>
  <c r="J169" i="12" s="1"/>
  <c r="F168" i="12"/>
  <c r="H96" i="11"/>
  <c r="I96" i="11" s="1"/>
  <c r="F95" i="11"/>
  <c r="H97" i="9"/>
  <c r="I97" i="9" s="1"/>
  <c r="J97" i="9" s="1"/>
  <c r="F96" i="9"/>
  <c r="H120" i="8"/>
  <c r="I120" i="8" s="1"/>
  <c r="J120" i="8" s="1"/>
  <c r="F119" i="8"/>
  <c r="H141" i="7"/>
  <c r="I141" i="7" s="1"/>
  <c r="J141" i="7" s="1"/>
  <c r="F140" i="7"/>
  <c r="H156" i="2"/>
  <c r="I156" i="2" s="1"/>
  <c r="F155" i="2"/>
  <c r="F134" i="1"/>
  <c r="H170" i="12" l="1"/>
  <c r="I170" i="12" s="1"/>
  <c r="J170" i="12" s="1"/>
  <c r="F169" i="12"/>
  <c r="H97" i="11"/>
  <c r="I97" i="11" s="1"/>
  <c r="F96" i="11"/>
  <c r="H98" i="9"/>
  <c r="I98" i="9" s="1"/>
  <c r="J98" i="9" s="1"/>
  <c r="F97" i="9"/>
  <c r="H121" i="8"/>
  <c r="I121" i="8" s="1"/>
  <c r="J121" i="8" s="1"/>
  <c r="F120" i="8"/>
  <c r="H142" i="7"/>
  <c r="I142" i="7" s="1"/>
  <c r="J142" i="7" s="1"/>
  <c r="F141" i="7"/>
  <c r="H157" i="2"/>
  <c r="I157" i="2" s="1"/>
  <c r="F156" i="2"/>
  <c r="F135" i="1"/>
  <c r="H171" i="12" l="1"/>
  <c r="I171" i="12" s="1"/>
  <c r="J171" i="12" s="1"/>
  <c r="F170" i="12"/>
  <c r="H98" i="11"/>
  <c r="I98" i="11" s="1"/>
  <c r="F97" i="11"/>
  <c r="H99" i="9"/>
  <c r="I99" i="9" s="1"/>
  <c r="J99" i="9" s="1"/>
  <c r="F98" i="9"/>
  <c r="H122" i="8"/>
  <c r="I122" i="8" s="1"/>
  <c r="J122" i="8" s="1"/>
  <c r="F121" i="8"/>
  <c r="H143" i="7"/>
  <c r="I143" i="7" s="1"/>
  <c r="J143" i="7" s="1"/>
  <c r="F142" i="7"/>
  <c r="H158" i="2"/>
  <c r="I158" i="2" s="1"/>
  <c r="F157" i="2"/>
  <c r="F136" i="1"/>
  <c r="H172" i="12" l="1"/>
  <c r="I172" i="12" s="1"/>
  <c r="J172" i="12" s="1"/>
  <c r="F171" i="12"/>
  <c r="H99" i="11"/>
  <c r="I99" i="11" s="1"/>
  <c r="F98" i="11"/>
  <c r="H100" i="9"/>
  <c r="I100" i="9" s="1"/>
  <c r="J100" i="9" s="1"/>
  <c r="F99" i="9"/>
  <c r="H123" i="8"/>
  <c r="I123" i="8" s="1"/>
  <c r="J123" i="8" s="1"/>
  <c r="F122" i="8"/>
  <c r="H144" i="7"/>
  <c r="I144" i="7" s="1"/>
  <c r="J144" i="7" s="1"/>
  <c r="F143" i="7"/>
  <c r="H159" i="2"/>
  <c r="I159" i="2" s="1"/>
  <c r="F158" i="2"/>
  <c r="F137" i="1"/>
  <c r="H173" i="12" l="1"/>
  <c r="I173" i="12" s="1"/>
  <c r="J173" i="12" s="1"/>
  <c r="F172" i="12"/>
  <c r="H100" i="11"/>
  <c r="I100" i="11" s="1"/>
  <c r="F99" i="11"/>
  <c r="H101" i="9"/>
  <c r="I101" i="9" s="1"/>
  <c r="J101" i="9" s="1"/>
  <c r="F100" i="9"/>
  <c r="H124" i="8"/>
  <c r="I124" i="8" s="1"/>
  <c r="J124" i="8" s="1"/>
  <c r="F123" i="8"/>
  <c r="H145" i="7"/>
  <c r="I145" i="7" s="1"/>
  <c r="J145" i="7" s="1"/>
  <c r="F144" i="7"/>
  <c r="H160" i="2"/>
  <c r="I160" i="2" s="1"/>
  <c r="F159" i="2"/>
  <c r="F138" i="1"/>
  <c r="H174" i="12" l="1"/>
  <c r="I174" i="12" s="1"/>
  <c r="J174" i="12" s="1"/>
  <c r="F173" i="12"/>
  <c r="H101" i="11"/>
  <c r="I101" i="11" s="1"/>
  <c r="F100" i="11"/>
  <c r="H102" i="9"/>
  <c r="I102" i="9" s="1"/>
  <c r="J102" i="9" s="1"/>
  <c r="F101" i="9"/>
  <c r="H125" i="8"/>
  <c r="I125" i="8" s="1"/>
  <c r="J125" i="8" s="1"/>
  <c r="F124" i="8"/>
  <c r="H146" i="7"/>
  <c r="I146" i="7" s="1"/>
  <c r="J146" i="7" s="1"/>
  <c r="F145" i="7"/>
  <c r="H161" i="2"/>
  <c r="I161" i="2" s="1"/>
  <c r="F160" i="2"/>
  <c r="F139" i="1"/>
  <c r="H175" i="12" l="1"/>
  <c r="I175" i="12" s="1"/>
  <c r="J175" i="12" s="1"/>
  <c r="F174" i="12"/>
  <c r="H102" i="11"/>
  <c r="I102" i="11" s="1"/>
  <c r="F101" i="11"/>
  <c r="H103" i="9"/>
  <c r="I103" i="9" s="1"/>
  <c r="J103" i="9" s="1"/>
  <c r="F102" i="9"/>
  <c r="H126" i="8"/>
  <c r="I126" i="8" s="1"/>
  <c r="J126" i="8" s="1"/>
  <c r="F125" i="8"/>
  <c r="H147" i="7"/>
  <c r="I147" i="7" s="1"/>
  <c r="J147" i="7" s="1"/>
  <c r="F146" i="7"/>
  <c r="H162" i="2"/>
  <c r="I162" i="2" s="1"/>
  <c r="F161" i="2"/>
  <c r="F140" i="1"/>
  <c r="H176" i="12" l="1"/>
  <c r="I176" i="12" s="1"/>
  <c r="J176" i="12" s="1"/>
  <c r="F175" i="12"/>
  <c r="H103" i="11"/>
  <c r="I103" i="11" s="1"/>
  <c r="F102" i="11"/>
  <c r="H104" i="9"/>
  <c r="I104" i="9" s="1"/>
  <c r="J104" i="9" s="1"/>
  <c r="F103" i="9"/>
  <c r="H127" i="8"/>
  <c r="I127" i="8" s="1"/>
  <c r="J127" i="8" s="1"/>
  <c r="F126" i="8"/>
  <c r="H148" i="7"/>
  <c r="I148" i="7" s="1"/>
  <c r="J148" i="7" s="1"/>
  <c r="F147" i="7"/>
  <c r="H163" i="2"/>
  <c r="I163" i="2" s="1"/>
  <c r="F162" i="2"/>
  <c r="F141" i="1"/>
  <c r="H177" i="12" l="1"/>
  <c r="I177" i="12" s="1"/>
  <c r="J177" i="12" s="1"/>
  <c r="F176" i="12"/>
  <c r="H104" i="11"/>
  <c r="I104" i="11" s="1"/>
  <c r="F103" i="11"/>
  <c r="H105" i="9"/>
  <c r="I105" i="9" s="1"/>
  <c r="J105" i="9" s="1"/>
  <c r="F104" i="9"/>
  <c r="H128" i="8"/>
  <c r="I128" i="8" s="1"/>
  <c r="J128" i="8" s="1"/>
  <c r="F127" i="8"/>
  <c r="H149" i="7"/>
  <c r="I149" i="7" s="1"/>
  <c r="J149" i="7" s="1"/>
  <c r="F148" i="7"/>
  <c r="H164" i="2"/>
  <c r="I164" i="2" s="1"/>
  <c r="F163" i="2"/>
  <c r="F142" i="1"/>
  <c r="H178" i="12" l="1"/>
  <c r="I178" i="12" s="1"/>
  <c r="J178" i="12" s="1"/>
  <c r="F177" i="12"/>
  <c r="H105" i="11"/>
  <c r="I105" i="11" s="1"/>
  <c r="F104" i="11"/>
  <c r="H106" i="9"/>
  <c r="I106" i="9" s="1"/>
  <c r="J106" i="9" s="1"/>
  <c r="F105" i="9"/>
  <c r="H129" i="8"/>
  <c r="I129" i="8" s="1"/>
  <c r="J129" i="8" s="1"/>
  <c r="F128" i="8"/>
  <c r="H150" i="7"/>
  <c r="I150" i="7" s="1"/>
  <c r="J150" i="7" s="1"/>
  <c r="F149" i="7"/>
  <c r="H165" i="2"/>
  <c r="I165" i="2" s="1"/>
  <c r="F164" i="2"/>
  <c r="F143" i="1"/>
  <c r="H179" i="12" l="1"/>
  <c r="I179" i="12" s="1"/>
  <c r="J179" i="12" s="1"/>
  <c r="F178" i="12"/>
  <c r="H106" i="11"/>
  <c r="I106" i="11" s="1"/>
  <c r="F105" i="11"/>
  <c r="H107" i="9"/>
  <c r="I107" i="9" s="1"/>
  <c r="J107" i="9" s="1"/>
  <c r="F106" i="9"/>
  <c r="H130" i="8"/>
  <c r="I130" i="8" s="1"/>
  <c r="J130" i="8" s="1"/>
  <c r="F129" i="8"/>
  <c r="H151" i="7"/>
  <c r="I151" i="7" s="1"/>
  <c r="J151" i="7" s="1"/>
  <c r="F150" i="7"/>
  <c r="H166" i="2"/>
  <c r="I166" i="2" s="1"/>
  <c r="F165" i="2"/>
  <c r="F144" i="1"/>
  <c r="H180" i="12" l="1"/>
  <c r="I180" i="12" s="1"/>
  <c r="J180" i="12" s="1"/>
  <c r="F179" i="12"/>
  <c r="H107" i="11"/>
  <c r="I107" i="11" s="1"/>
  <c r="F106" i="11"/>
  <c r="H108" i="9"/>
  <c r="I108" i="9" s="1"/>
  <c r="J108" i="9" s="1"/>
  <c r="F107" i="9"/>
  <c r="H131" i="8"/>
  <c r="I131" i="8" s="1"/>
  <c r="J131" i="8" s="1"/>
  <c r="F130" i="8"/>
  <c r="H152" i="7"/>
  <c r="I152" i="7" s="1"/>
  <c r="J152" i="7" s="1"/>
  <c r="F151" i="7"/>
  <c r="H167" i="2"/>
  <c r="I167" i="2" s="1"/>
  <c r="F166" i="2"/>
  <c r="F145" i="1"/>
  <c r="H181" i="12" l="1"/>
  <c r="I181" i="12" s="1"/>
  <c r="J181" i="12" s="1"/>
  <c r="F180" i="12"/>
  <c r="H108" i="11"/>
  <c r="I108" i="11" s="1"/>
  <c r="F107" i="11"/>
  <c r="H109" i="9"/>
  <c r="I109" i="9" s="1"/>
  <c r="J109" i="9" s="1"/>
  <c r="F108" i="9"/>
  <c r="H132" i="8"/>
  <c r="I132" i="8" s="1"/>
  <c r="J132" i="8" s="1"/>
  <c r="F131" i="8"/>
  <c r="H153" i="7"/>
  <c r="I153" i="7" s="1"/>
  <c r="J153" i="7" s="1"/>
  <c r="F152" i="7"/>
  <c r="H168" i="2"/>
  <c r="I168" i="2" s="1"/>
  <c r="F167" i="2"/>
  <c r="F146" i="1"/>
  <c r="H182" i="12" l="1"/>
  <c r="I182" i="12" s="1"/>
  <c r="J182" i="12" s="1"/>
  <c r="F181" i="12"/>
  <c r="H109" i="11"/>
  <c r="I109" i="11" s="1"/>
  <c r="F108" i="11"/>
  <c r="H110" i="9"/>
  <c r="I110" i="9" s="1"/>
  <c r="J110" i="9" s="1"/>
  <c r="F109" i="9"/>
  <c r="H133" i="8"/>
  <c r="I133" i="8" s="1"/>
  <c r="J133" i="8" s="1"/>
  <c r="F132" i="8"/>
  <c r="H154" i="7"/>
  <c r="I154" i="7" s="1"/>
  <c r="J154" i="7" s="1"/>
  <c r="F153" i="7"/>
  <c r="H169" i="2"/>
  <c r="I169" i="2" s="1"/>
  <c r="F168" i="2"/>
  <c r="F147" i="1"/>
  <c r="H183" i="12" l="1"/>
  <c r="I183" i="12" s="1"/>
  <c r="J183" i="12" s="1"/>
  <c r="F182" i="12"/>
  <c r="H110" i="11"/>
  <c r="I110" i="11" s="1"/>
  <c r="F109" i="11"/>
  <c r="H111" i="9"/>
  <c r="I111" i="9" s="1"/>
  <c r="J111" i="9" s="1"/>
  <c r="F110" i="9"/>
  <c r="H134" i="8"/>
  <c r="I134" i="8" s="1"/>
  <c r="J134" i="8" s="1"/>
  <c r="F133" i="8"/>
  <c r="H155" i="7"/>
  <c r="I155" i="7" s="1"/>
  <c r="J155" i="7" s="1"/>
  <c r="F154" i="7"/>
  <c r="H170" i="2"/>
  <c r="I170" i="2" s="1"/>
  <c r="F169" i="2"/>
  <c r="F148" i="1"/>
  <c r="H184" i="12" l="1"/>
  <c r="I184" i="12" s="1"/>
  <c r="J184" i="12" s="1"/>
  <c r="F183" i="12"/>
  <c r="H111" i="11"/>
  <c r="I111" i="11" s="1"/>
  <c r="F110" i="11"/>
  <c r="H112" i="9"/>
  <c r="I112" i="9" s="1"/>
  <c r="J112" i="9" s="1"/>
  <c r="F111" i="9"/>
  <c r="H135" i="8"/>
  <c r="I135" i="8" s="1"/>
  <c r="J135" i="8" s="1"/>
  <c r="F134" i="8"/>
  <c r="H156" i="7"/>
  <c r="I156" i="7" s="1"/>
  <c r="J156" i="7" s="1"/>
  <c r="F155" i="7"/>
  <c r="H171" i="2"/>
  <c r="I171" i="2" s="1"/>
  <c r="F170" i="2"/>
  <c r="F149" i="1"/>
  <c r="H185" i="12" l="1"/>
  <c r="I185" i="12" s="1"/>
  <c r="J185" i="12" s="1"/>
  <c r="F184" i="12"/>
  <c r="H112" i="11"/>
  <c r="I112" i="11" s="1"/>
  <c r="F111" i="11"/>
  <c r="H113" i="9"/>
  <c r="I113" i="9" s="1"/>
  <c r="J113" i="9" s="1"/>
  <c r="F112" i="9"/>
  <c r="H136" i="8"/>
  <c r="I136" i="8" s="1"/>
  <c r="J136" i="8" s="1"/>
  <c r="F135" i="8"/>
  <c r="H157" i="7"/>
  <c r="I157" i="7" s="1"/>
  <c r="J157" i="7" s="1"/>
  <c r="F156" i="7"/>
  <c r="H172" i="2"/>
  <c r="I172" i="2" s="1"/>
  <c r="F171" i="2"/>
  <c r="F150" i="1"/>
  <c r="H186" i="12" l="1"/>
  <c r="I186" i="12" s="1"/>
  <c r="J186" i="12" s="1"/>
  <c r="F185" i="12"/>
  <c r="H113" i="11"/>
  <c r="I113" i="11" s="1"/>
  <c r="F112" i="11"/>
  <c r="H114" i="9"/>
  <c r="I114" i="9" s="1"/>
  <c r="J114" i="9" s="1"/>
  <c r="F113" i="9"/>
  <c r="H137" i="8"/>
  <c r="I137" i="8" s="1"/>
  <c r="J137" i="8" s="1"/>
  <c r="F136" i="8"/>
  <c r="H158" i="7"/>
  <c r="I158" i="7" s="1"/>
  <c r="J158" i="7" s="1"/>
  <c r="F157" i="7"/>
  <c r="H173" i="2"/>
  <c r="I173" i="2" s="1"/>
  <c r="F172" i="2"/>
  <c r="F151" i="1"/>
  <c r="H187" i="12" l="1"/>
  <c r="I187" i="12" s="1"/>
  <c r="J187" i="12" s="1"/>
  <c r="F186" i="12"/>
  <c r="H114" i="11"/>
  <c r="I114" i="11" s="1"/>
  <c r="F113" i="11"/>
  <c r="H115" i="9"/>
  <c r="I115" i="9" s="1"/>
  <c r="J115" i="9" s="1"/>
  <c r="F114" i="9"/>
  <c r="H138" i="8"/>
  <c r="I138" i="8" s="1"/>
  <c r="J138" i="8" s="1"/>
  <c r="F137" i="8"/>
  <c r="H159" i="7"/>
  <c r="I159" i="7" s="1"/>
  <c r="J159" i="7" s="1"/>
  <c r="F158" i="7"/>
  <c r="H174" i="2"/>
  <c r="I174" i="2" s="1"/>
  <c r="F173" i="2"/>
  <c r="F152" i="1"/>
  <c r="H188" i="12" l="1"/>
  <c r="I188" i="12" s="1"/>
  <c r="J188" i="12" s="1"/>
  <c r="F187" i="12"/>
  <c r="H115" i="11"/>
  <c r="I115" i="11" s="1"/>
  <c r="F114" i="11"/>
  <c r="H116" i="9"/>
  <c r="I116" i="9" s="1"/>
  <c r="J116" i="9" s="1"/>
  <c r="F115" i="9"/>
  <c r="H139" i="8"/>
  <c r="I139" i="8" s="1"/>
  <c r="J139" i="8" s="1"/>
  <c r="F138" i="8"/>
  <c r="H160" i="7"/>
  <c r="I160" i="7" s="1"/>
  <c r="J160" i="7" s="1"/>
  <c r="F159" i="7"/>
  <c r="H175" i="2"/>
  <c r="I175" i="2" s="1"/>
  <c r="F174" i="2"/>
  <c r="F153" i="1"/>
  <c r="H189" i="12" l="1"/>
  <c r="I189" i="12" s="1"/>
  <c r="J189" i="12" s="1"/>
  <c r="F188" i="12"/>
  <c r="H116" i="11"/>
  <c r="I116" i="11" s="1"/>
  <c r="F115" i="11"/>
  <c r="H117" i="9"/>
  <c r="I117" i="9" s="1"/>
  <c r="J117" i="9" s="1"/>
  <c r="F116" i="9"/>
  <c r="H140" i="8"/>
  <c r="I140" i="8" s="1"/>
  <c r="J140" i="8" s="1"/>
  <c r="F139" i="8"/>
  <c r="H161" i="7"/>
  <c r="I161" i="7" s="1"/>
  <c r="J161" i="7" s="1"/>
  <c r="F160" i="7"/>
  <c r="H176" i="2"/>
  <c r="I176" i="2" s="1"/>
  <c r="F175" i="2"/>
  <c r="F154" i="1"/>
  <c r="H190" i="12" l="1"/>
  <c r="I190" i="12" s="1"/>
  <c r="J190" i="12" s="1"/>
  <c r="F189" i="12"/>
  <c r="H117" i="11"/>
  <c r="I117" i="11" s="1"/>
  <c r="F116" i="11"/>
  <c r="H118" i="9"/>
  <c r="I118" i="9" s="1"/>
  <c r="J118" i="9" s="1"/>
  <c r="F117" i="9"/>
  <c r="H141" i="8"/>
  <c r="I141" i="8" s="1"/>
  <c r="J141" i="8" s="1"/>
  <c r="F140" i="8"/>
  <c r="H162" i="7"/>
  <c r="I162" i="7" s="1"/>
  <c r="J162" i="7" s="1"/>
  <c r="F161" i="7"/>
  <c r="H177" i="2"/>
  <c r="I177" i="2" s="1"/>
  <c r="F176" i="2"/>
  <c r="F155" i="1"/>
  <c r="H191" i="12" l="1"/>
  <c r="I191" i="12" s="1"/>
  <c r="J191" i="12" s="1"/>
  <c r="F190" i="12"/>
  <c r="H118" i="11"/>
  <c r="I118" i="11" s="1"/>
  <c r="F117" i="11"/>
  <c r="H119" i="9"/>
  <c r="I119" i="9" s="1"/>
  <c r="J119" i="9" s="1"/>
  <c r="F118" i="9"/>
  <c r="H142" i="8"/>
  <c r="I142" i="8" s="1"/>
  <c r="J142" i="8" s="1"/>
  <c r="F141" i="8"/>
  <c r="H163" i="7"/>
  <c r="I163" i="7" s="1"/>
  <c r="J163" i="7" s="1"/>
  <c r="F162" i="7"/>
  <c r="H178" i="2"/>
  <c r="I178" i="2" s="1"/>
  <c r="F177" i="2"/>
  <c r="F156" i="1"/>
  <c r="H192" i="12" l="1"/>
  <c r="I192" i="12" s="1"/>
  <c r="J192" i="12" s="1"/>
  <c r="F191" i="12"/>
  <c r="H119" i="11"/>
  <c r="I119" i="11" s="1"/>
  <c r="F118" i="11"/>
  <c r="H120" i="9"/>
  <c r="I120" i="9" s="1"/>
  <c r="J120" i="9" s="1"/>
  <c r="F119" i="9"/>
  <c r="H143" i="8"/>
  <c r="I143" i="8" s="1"/>
  <c r="J143" i="8" s="1"/>
  <c r="F142" i="8"/>
  <c r="H164" i="7"/>
  <c r="I164" i="7" s="1"/>
  <c r="J164" i="7" s="1"/>
  <c r="F163" i="7"/>
  <c r="H179" i="2"/>
  <c r="I179" i="2" s="1"/>
  <c r="F178" i="2"/>
  <c r="F157" i="1"/>
  <c r="H193" i="12" l="1"/>
  <c r="I193" i="12" s="1"/>
  <c r="J193" i="12" s="1"/>
  <c r="F192" i="12"/>
  <c r="H120" i="11"/>
  <c r="I120" i="11" s="1"/>
  <c r="F119" i="11"/>
  <c r="H121" i="9"/>
  <c r="I121" i="9" s="1"/>
  <c r="J121" i="9" s="1"/>
  <c r="F120" i="9"/>
  <c r="H144" i="8"/>
  <c r="I144" i="8" s="1"/>
  <c r="J144" i="8" s="1"/>
  <c r="F143" i="8"/>
  <c r="H165" i="7"/>
  <c r="I165" i="7" s="1"/>
  <c r="J165" i="7" s="1"/>
  <c r="F164" i="7"/>
  <c r="H180" i="2"/>
  <c r="I180" i="2" s="1"/>
  <c r="F179" i="2"/>
  <c r="F158" i="1"/>
  <c r="H194" i="12" l="1"/>
  <c r="I194" i="12" s="1"/>
  <c r="J194" i="12" s="1"/>
  <c r="F193" i="12"/>
  <c r="H121" i="11"/>
  <c r="I121" i="11" s="1"/>
  <c r="F120" i="11"/>
  <c r="H122" i="9"/>
  <c r="I122" i="9" s="1"/>
  <c r="J122" i="9" s="1"/>
  <c r="F121" i="9"/>
  <c r="H145" i="8"/>
  <c r="I145" i="8" s="1"/>
  <c r="J145" i="8" s="1"/>
  <c r="F144" i="8"/>
  <c r="H166" i="7"/>
  <c r="I166" i="7" s="1"/>
  <c r="J166" i="7" s="1"/>
  <c r="F165" i="7"/>
  <c r="H181" i="2"/>
  <c r="I181" i="2" s="1"/>
  <c r="F180" i="2"/>
  <c r="F159" i="1"/>
  <c r="H195" i="12" l="1"/>
  <c r="I195" i="12" s="1"/>
  <c r="J195" i="12" s="1"/>
  <c r="F194" i="12"/>
  <c r="H122" i="11"/>
  <c r="I122" i="11" s="1"/>
  <c r="F121" i="11"/>
  <c r="H123" i="9"/>
  <c r="I123" i="9" s="1"/>
  <c r="J123" i="9" s="1"/>
  <c r="F122" i="9"/>
  <c r="H146" i="8"/>
  <c r="I146" i="8" s="1"/>
  <c r="J146" i="8" s="1"/>
  <c r="F145" i="8"/>
  <c r="H167" i="7"/>
  <c r="I167" i="7" s="1"/>
  <c r="J167" i="7" s="1"/>
  <c r="F166" i="7"/>
  <c r="H182" i="2"/>
  <c r="I182" i="2" s="1"/>
  <c r="F181" i="2"/>
  <c r="F160" i="1"/>
  <c r="H196" i="12" l="1"/>
  <c r="I196" i="12" s="1"/>
  <c r="J196" i="12" s="1"/>
  <c r="F195" i="12"/>
  <c r="H123" i="11"/>
  <c r="I123" i="11" s="1"/>
  <c r="F122" i="11"/>
  <c r="H124" i="9"/>
  <c r="I124" i="9" s="1"/>
  <c r="J124" i="9" s="1"/>
  <c r="F123" i="9"/>
  <c r="H147" i="8"/>
  <c r="I147" i="8" s="1"/>
  <c r="J147" i="8" s="1"/>
  <c r="F146" i="8"/>
  <c r="H168" i="7"/>
  <c r="I168" i="7" s="1"/>
  <c r="J168" i="7" s="1"/>
  <c r="F167" i="7"/>
  <c r="H183" i="2"/>
  <c r="I183" i="2" s="1"/>
  <c r="F182" i="2"/>
  <c r="F161" i="1"/>
  <c r="H197" i="12" l="1"/>
  <c r="I197" i="12" s="1"/>
  <c r="J197" i="12" s="1"/>
  <c r="F196" i="12"/>
  <c r="H124" i="11"/>
  <c r="I124" i="11" s="1"/>
  <c r="F123" i="11"/>
  <c r="H125" i="9"/>
  <c r="I125" i="9" s="1"/>
  <c r="J125" i="9" s="1"/>
  <c r="F124" i="9"/>
  <c r="H148" i="8"/>
  <c r="I148" i="8" s="1"/>
  <c r="J148" i="8" s="1"/>
  <c r="F147" i="8"/>
  <c r="H169" i="7"/>
  <c r="I169" i="7" s="1"/>
  <c r="J169" i="7" s="1"/>
  <c r="F168" i="7"/>
  <c r="H184" i="2"/>
  <c r="I184" i="2" s="1"/>
  <c r="F183" i="2"/>
  <c r="F162" i="1"/>
  <c r="H198" i="12" l="1"/>
  <c r="I198" i="12" s="1"/>
  <c r="J198" i="12" s="1"/>
  <c r="F197" i="12"/>
  <c r="H125" i="11"/>
  <c r="I125" i="11" s="1"/>
  <c r="F124" i="11"/>
  <c r="H126" i="9"/>
  <c r="I126" i="9" s="1"/>
  <c r="J126" i="9" s="1"/>
  <c r="F125" i="9"/>
  <c r="H149" i="8"/>
  <c r="I149" i="8" s="1"/>
  <c r="J149" i="8" s="1"/>
  <c r="F148" i="8"/>
  <c r="H170" i="7"/>
  <c r="I170" i="7" s="1"/>
  <c r="J170" i="7" s="1"/>
  <c r="F169" i="7"/>
  <c r="H185" i="2"/>
  <c r="I185" i="2" s="1"/>
  <c r="F184" i="2"/>
  <c r="F163" i="1"/>
  <c r="H199" i="12" l="1"/>
  <c r="I199" i="12" s="1"/>
  <c r="J199" i="12" s="1"/>
  <c r="F198" i="12"/>
  <c r="H126" i="11"/>
  <c r="I126" i="11" s="1"/>
  <c r="F125" i="11"/>
  <c r="H127" i="9"/>
  <c r="I127" i="9" s="1"/>
  <c r="J127" i="9" s="1"/>
  <c r="F126" i="9"/>
  <c r="H150" i="8"/>
  <c r="I150" i="8" s="1"/>
  <c r="J150" i="8" s="1"/>
  <c r="F149" i="8"/>
  <c r="H171" i="7"/>
  <c r="I171" i="7" s="1"/>
  <c r="J171" i="7" s="1"/>
  <c r="F170" i="7"/>
  <c r="H186" i="2"/>
  <c r="I186" i="2" s="1"/>
  <c r="F185" i="2"/>
  <c r="F164" i="1"/>
  <c r="H200" i="12" l="1"/>
  <c r="I200" i="12" s="1"/>
  <c r="J200" i="12" s="1"/>
  <c r="F199" i="12"/>
  <c r="H127" i="11"/>
  <c r="I127" i="11" s="1"/>
  <c r="F126" i="11"/>
  <c r="H128" i="9"/>
  <c r="I128" i="9" s="1"/>
  <c r="J128" i="9" s="1"/>
  <c r="F127" i="9"/>
  <c r="H151" i="8"/>
  <c r="I151" i="8" s="1"/>
  <c r="J151" i="8" s="1"/>
  <c r="F150" i="8"/>
  <c r="H172" i="7"/>
  <c r="I172" i="7" s="1"/>
  <c r="J172" i="7" s="1"/>
  <c r="F171" i="7"/>
  <c r="H187" i="2"/>
  <c r="I187" i="2" s="1"/>
  <c r="F186" i="2"/>
  <c r="F165" i="1"/>
  <c r="H201" i="12" l="1"/>
  <c r="I201" i="12" s="1"/>
  <c r="J201" i="12" s="1"/>
  <c r="F200" i="12"/>
  <c r="H128" i="11"/>
  <c r="I128" i="11" s="1"/>
  <c r="F127" i="11"/>
  <c r="H129" i="9"/>
  <c r="I129" i="9" s="1"/>
  <c r="J129" i="9" s="1"/>
  <c r="F128" i="9"/>
  <c r="H152" i="8"/>
  <c r="I152" i="8" s="1"/>
  <c r="J152" i="8" s="1"/>
  <c r="F151" i="8"/>
  <c r="H173" i="7"/>
  <c r="I173" i="7" s="1"/>
  <c r="J173" i="7" s="1"/>
  <c r="F172" i="7"/>
  <c r="H188" i="2"/>
  <c r="I188" i="2" s="1"/>
  <c r="F187" i="2"/>
  <c r="F166" i="1"/>
  <c r="H202" i="12" l="1"/>
  <c r="I202" i="12" s="1"/>
  <c r="J202" i="12" s="1"/>
  <c r="F201" i="12"/>
  <c r="H129" i="11"/>
  <c r="I129" i="11" s="1"/>
  <c r="F128" i="11"/>
  <c r="H130" i="9"/>
  <c r="I130" i="9" s="1"/>
  <c r="J130" i="9" s="1"/>
  <c r="F129" i="9"/>
  <c r="H153" i="8"/>
  <c r="I153" i="8" s="1"/>
  <c r="J153" i="8" s="1"/>
  <c r="F152" i="8"/>
  <c r="H174" i="7"/>
  <c r="I174" i="7" s="1"/>
  <c r="J174" i="7" s="1"/>
  <c r="F173" i="7"/>
  <c r="H189" i="2"/>
  <c r="I189" i="2" s="1"/>
  <c r="F188" i="2"/>
  <c r="F167" i="1"/>
  <c r="H203" i="12" l="1"/>
  <c r="I203" i="12" s="1"/>
  <c r="J203" i="12" s="1"/>
  <c r="F202" i="12"/>
  <c r="H130" i="11"/>
  <c r="I130" i="11" s="1"/>
  <c r="F129" i="11"/>
  <c r="H131" i="9"/>
  <c r="I131" i="9" s="1"/>
  <c r="J131" i="9" s="1"/>
  <c r="F130" i="9"/>
  <c r="H154" i="8"/>
  <c r="I154" i="8" s="1"/>
  <c r="J154" i="8" s="1"/>
  <c r="F153" i="8"/>
  <c r="H175" i="7"/>
  <c r="I175" i="7" s="1"/>
  <c r="J175" i="7" s="1"/>
  <c r="F174" i="7"/>
  <c r="H190" i="2"/>
  <c r="I190" i="2" s="1"/>
  <c r="F189" i="2"/>
  <c r="F168" i="1"/>
  <c r="H204" i="12" l="1"/>
  <c r="I204" i="12" s="1"/>
  <c r="J204" i="12" s="1"/>
  <c r="F203" i="12"/>
  <c r="H131" i="11"/>
  <c r="I131" i="11" s="1"/>
  <c r="F130" i="11"/>
  <c r="H132" i="9"/>
  <c r="I132" i="9" s="1"/>
  <c r="J132" i="9" s="1"/>
  <c r="F131" i="9"/>
  <c r="H155" i="8"/>
  <c r="I155" i="8" s="1"/>
  <c r="J155" i="8" s="1"/>
  <c r="F154" i="8"/>
  <c r="H176" i="7"/>
  <c r="I176" i="7" s="1"/>
  <c r="J176" i="7" s="1"/>
  <c r="F175" i="7"/>
  <c r="H191" i="2"/>
  <c r="I191" i="2" s="1"/>
  <c r="F190" i="2"/>
  <c r="F169" i="1"/>
  <c r="H205" i="12" l="1"/>
  <c r="I205" i="12" s="1"/>
  <c r="J205" i="12" s="1"/>
  <c r="F204" i="12"/>
  <c r="H132" i="11"/>
  <c r="I132" i="11" s="1"/>
  <c r="F131" i="11"/>
  <c r="H133" i="9"/>
  <c r="I133" i="9" s="1"/>
  <c r="J133" i="9" s="1"/>
  <c r="F132" i="9"/>
  <c r="H156" i="8"/>
  <c r="I156" i="8" s="1"/>
  <c r="J156" i="8" s="1"/>
  <c r="F155" i="8"/>
  <c r="H177" i="7"/>
  <c r="I177" i="7" s="1"/>
  <c r="J177" i="7" s="1"/>
  <c r="F176" i="7"/>
  <c r="H192" i="2"/>
  <c r="I192" i="2" s="1"/>
  <c r="F191" i="2"/>
  <c r="F170" i="1"/>
  <c r="H206" i="12" l="1"/>
  <c r="I206" i="12" s="1"/>
  <c r="J206" i="12" s="1"/>
  <c r="F205" i="12"/>
  <c r="H133" i="11"/>
  <c r="I133" i="11" s="1"/>
  <c r="F132" i="11"/>
  <c r="H134" i="9"/>
  <c r="I134" i="9" s="1"/>
  <c r="J134" i="9" s="1"/>
  <c r="F133" i="9"/>
  <c r="H157" i="8"/>
  <c r="I157" i="8" s="1"/>
  <c r="J157" i="8" s="1"/>
  <c r="F156" i="8"/>
  <c r="H178" i="7"/>
  <c r="I178" i="7" s="1"/>
  <c r="J178" i="7" s="1"/>
  <c r="F177" i="7"/>
  <c r="H193" i="2"/>
  <c r="I193" i="2" s="1"/>
  <c r="F192" i="2"/>
  <c r="F171" i="1"/>
  <c r="H207" i="12" l="1"/>
  <c r="I207" i="12" s="1"/>
  <c r="J207" i="12" s="1"/>
  <c r="F206" i="12"/>
  <c r="H134" i="11"/>
  <c r="I134" i="11" s="1"/>
  <c r="F133" i="11"/>
  <c r="H135" i="9"/>
  <c r="I135" i="9" s="1"/>
  <c r="J135" i="9" s="1"/>
  <c r="F134" i="9"/>
  <c r="H158" i="8"/>
  <c r="I158" i="8" s="1"/>
  <c r="J158" i="8" s="1"/>
  <c r="F157" i="8"/>
  <c r="H179" i="7"/>
  <c r="I179" i="7" s="1"/>
  <c r="J179" i="7" s="1"/>
  <c r="F178" i="7"/>
  <c r="H194" i="2"/>
  <c r="I194" i="2" s="1"/>
  <c r="F193" i="2"/>
  <c r="F172" i="1"/>
  <c r="H208" i="12" l="1"/>
  <c r="I208" i="12" s="1"/>
  <c r="J208" i="12" s="1"/>
  <c r="F207" i="12"/>
  <c r="H135" i="11"/>
  <c r="I135" i="11" s="1"/>
  <c r="F134" i="11"/>
  <c r="H136" i="9"/>
  <c r="I136" i="9" s="1"/>
  <c r="J136" i="9" s="1"/>
  <c r="F135" i="9"/>
  <c r="H159" i="8"/>
  <c r="I159" i="8" s="1"/>
  <c r="J159" i="8" s="1"/>
  <c r="F158" i="8"/>
  <c r="H180" i="7"/>
  <c r="I180" i="7" s="1"/>
  <c r="J180" i="7" s="1"/>
  <c r="F179" i="7"/>
  <c r="H195" i="2"/>
  <c r="I195" i="2" s="1"/>
  <c r="F194" i="2"/>
  <c r="F173" i="1"/>
  <c r="H209" i="12" l="1"/>
  <c r="I209" i="12" s="1"/>
  <c r="J209" i="12" s="1"/>
  <c r="F208" i="12"/>
  <c r="H136" i="11"/>
  <c r="I136" i="11" s="1"/>
  <c r="F135" i="11"/>
  <c r="H137" i="9"/>
  <c r="I137" i="9" s="1"/>
  <c r="J137" i="9" s="1"/>
  <c r="F136" i="9"/>
  <c r="H160" i="8"/>
  <c r="I160" i="8" s="1"/>
  <c r="J160" i="8" s="1"/>
  <c r="F159" i="8"/>
  <c r="H181" i="7"/>
  <c r="I181" i="7" s="1"/>
  <c r="J181" i="7" s="1"/>
  <c r="F180" i="7"/>
  <c r="H196" i="2"/>
  <c r="I196" i="2" s="1"/>
  <c r="F195" i="2"/>
  <c r="F174" i="1"/>
  <c r="H210" i="12" l="1"/>
  <c r="I210" i="12" s="1"/>
  <c r="J210" i="12" s="1"/>
  <c r="F209" i="12"/>
  <c r="H137" i="11"/>
  <c r="I137" i="11" s="1"/>
  <c r="F136" i="11"/>
  <c r="H138" i="9"/>
  <c r="I138" i="9" s="1"/>
  <c r="J138" i="9" s="1"/>
  <c r="F137" i="9"/>
  <c r="H161" i="8"/>
  <c r="I161" i="8" s="1"/>
  <c r="J161" i="8" s="1"/>
  <c r="F160" i="8"/>
  <c r="H182" i="7"/>
  <c r="I182" i="7" s="1"/>
  <c r="J182" i="7" s="1"/>
  <c r="F181" i="7"/>
  <c r="H197" i="2"/>
  <c r="I197" i="2" s="1"/>
  <c r="F196" i="2"/>
  <c r="F175" i="1"/>
  <c r="H211" i="12" l="1"/>
  <c r="I211" i="12" s="1"/>
  <c r="J211" i="12" s="1"/>
  <c r="F210" i="12"/>
  <c r="H138" i="11"/>
  <c r="I138" i="11" s="1"/>
  <c r="F137" i="11"/>
  <c r="H139" i="9"/>
  <c r="I139" i="9" s="1"/>
  <c r="J139" i="9" s="1"/>
  <c r="F138" i="9"/>
  <c r="H162" i="8"/>
  <c r="I162" i="8" s="1"/>
  <c r="J162" i="8" s="1"/>
  <c r="F161" i="8"/>
  <c r="H183" i="7"/>
  <c r="I183" i="7" s="1"/>
  <c r="J183" i="7" s="1"/>
  <c r="F182" i="7"/>
  <c r="H198" i="2"/>
  <c r="I198" i="2" s="1"/>
  <c r="F197" i="2"/>
  <c r="F176" i="1"/>
  <c r="H212" i="12" l="1"/>
  <c r="I212" i="12" s="1"/>
  <c r="J212" i="12" s="1"/>
  <c r="F211" i="12"/>
  <c r="H139" i="11"/>
  <c r="I139" i="11" s="1"/>
  <c r="F138" i="11"/>
  <c r="H140" i="9"/>
  <c r="I140" i="9" s="1"/>
  <c r="J140" i="9" s="1"/>
  <c r="F139" i="9"/>
  <c r="H163" i="8"/>
  <c r="I163" i="8" s="1"/>
  <c r="J163" i="8" s="1"/>
  <c r="F162" i="8"/>
  <c r="H184" i="7"/>
  <c r="I184" i="7" s="1"/>
  <c r="J184" i="7" s="1"/>
  <c r="F183" i="7"/>
  <c r="H199" i="2"/>
  <c r="I199" i="2" s="1"/>
  <c r="F198" i="2"/>
  <c r="F177" i="1"/>
  <c r="H213" i="12" l="1"/>
  <c r="I213" i="12" s="1"/>
  <c r="J213" i="12" s="1"/>
  <c r="F212" i="12"/>
  <c r="H140" i="11"/>
  <c r="I140" i="11" s="1"/>
  <c r="F139" i="11"/>
  <c r="H141" i="9"/>
  <c r="I141" i="9" s="1"/>
  <c r="J141" i="9" s="1"/>
  <c r="F140" i="9"/>
  <c r="H164" i="8"/>
  <c r="I164" i="8" s="1"/>
  <c r="J164" i="8" s="1"/>
  <c r="F163" i="8"/>
  <c r="H185" i="7"/>
  <c r="I185" i="7" s="1"/>
  <c r="J185" i="7" s="1"/>
  <c r="F184" i="7"/>
  <c r="H200" i="2"/>
  <c r="I200" i="2" s="1"/>
  <c r="F199" i="2"/>
  <c r="F178" i="1"/>
  <c r="H214" i="12" l="1"/>
  <c r="I214" i="12" s="1"/>
  <c r="J214" i="12" s="1"/>
  <c r="F213" i="12"/>
  <c r="H141" i="11"/>
  <c r="I141" i="11" s="1"/>
  <c r="F140" i="11"/>
  <c r="H142" i="9"/>
  <c r="I142" i="9" s="1"/>
  <c r="J142" i="9" s="1"/>
  <c r="F141" i="9"/>
  <c r="H165" i="8"/>
  <c r="I165" i="8" s="1"/>
  <c r="J165" i="8" s="1"/>
  <c r="F164" i="8"/>
  <c r="H186" i="7"/>
  <c r="I186" i="7" s="1"/>
  <c r="J186" i="7" s="1"/>
  <c r="F185" i="7"/>
  <c r="H201" i="2"/>
  <c r="I201" i="2" s="1"/>
  <c r="F200" i="2"/>
  <c r="F179" i="1"/>
  <c r="H215" i="12" l="1"/>
  <c r="I215" i="12" s="1"/>
  <c r="J215" i="12" s="1"/>
  <c r="F214" i="12"/>
  <c r="H142" i="11"/>
  <c r="I142" i="11" s="1"/>
  <c r="F141" i="11"/>
  <c r="H143" i="9"/>
  <c r="I143" i="9" s="1"/>
  <c r="J143" i="9" s="1"/>
  <c r="F142" i="9"/>
  <c r="H166" i="8"/>
  <c r="I166" i="8" s="1"/>
  <c r="J166" i="8" s="1"/>
  <c r="F165" i="8"/>
  <c r="H187" i="7"/>
  <c r="I187" i="7" s="1"/>
  <c r="J187" i="7" s="1"/>
  <c r="F186" i="7"/>
  <c r="H202" i="2"/>
  <c r="I202" i="2" s="1"/>
  <c r="F201" i="2"/>
  <c r="F180" i="1"/>
  <c r="H216" i="12" l="1"/>
  <c r="I216" i="12" s="1"/>
  <c r="F215" i="12"/>
  <c r="H143" i="11"/>
  <c r="I143" i="11" s="1"/>
  <c r="F142" i="11"/>
  <c r="H144" i="9"/>
  <c r="I144" i="9" s="1"/>
  <c r="J144" i="9" s="1"/>
  <c r="F143" i="9"/>
  <c r="H167" i="8"/>
  <c r="I167" i="8" s="1"/>
  <c r="J167" i="8" s="1"/>
  <c r="F166" i="8"/>
  <c r="H188" i="7"/>
  <c r="I188" i="7" s="1"/>
  <c r="J188" i="7" s="1"/>
  <c r="F187" i="7"/>
  <c r="H203" i="2"/>
  <c r="I203" i="2" s="1"/>
  <c r="F202" i="2"/>
  <c r="F181" i="1"/>
  <c r="J216" i="12" l="1"/>
  <c r="O7" i="12" a="1"/>
  <c r="O7" i="12" s="1"/>
  <c r="F216" i="12"/>
  <c r="N7" i="12" s="1" a="1"/>
  <c r="N7" i="12" s="1"/>
  <c r="H144" i="11"/>
  <c r="I144" i="11" s="1"/>
  <c r="F143" i="11"/>
  <c r="H145" i="9"/>
  <c r="I145" i="9" s="1"/>
  <c r="J145" i="9" s="1"/>
  <c r="F144" i="9"/>
  <c r="H168" i="8"/>
  <c r="I168" i="8" s="1"/>
  <c r="J168" i="8" s="1"/>
  <c r="F167" i="8"/>
  <c r="H189" i="7"/>
  <c r="I189" i="7" s="1"/>
  <c r="J189" i="7" s="1"/>
  <c r="F188" i="7"/>
  <c r="H204" i="2"/>
  <c r="I204" i="2" s="1"/>
  <c r="F203" i="2"/>
  <c r="F182" i="1"/>
  <c r="H145" i="11" l="1"/>
  <c r="I145" i="11" s="1"/>
  <c r="F144" i="11"/>
  <c r="H146" i="9"/>
  <c r="I146" i="9" s="1"/>
  <c r="J146" i="9" s="1"/>
  <c r="F145" i="9"/>
  <c r="H169" i="8"/>
  <c r="I169" i="8" s="1"/>
  <c r="J169" i="8" s="1"/>
  <c r="F168" i="8"/>
  <c r="H190" i="7"/>
  <c r="I190" i="7" s="1"/>
  <c r="J190" i="7" s="1"/>
  <c r="F189" i="7"/>
  <c r="H205" i="2"/>
  <c r="I205" i="2" s="1"/>
  <c r="F204" i="2"/>
  <c r="F183" i="1"/>
  <c r="H146" i="11" l="1"/>
  <c r="I146" i="11" s="1"/>
  <c r="F145" i="11"/>
  <c r="H147" i="9"/>
  <c r="I147" i="9" s="1"/>
  <c r="J147" i="9" s="1"/>
  <c r="F146" i="9"/>
  <c r="H170" i="8"/>
  <c r="I170" i="8" s="1"/>
  <c r="J170" i="8" s="1"/>
  <c r="F169" i="8"/>
  <c r="H191" i="7"/>
  <c r="I191" i="7" s="1"/>
  <c r="J191" i="7" s="1"/>
  <c r="F190" i="7"/>
  <c r="H206" i="2"/>
  <c r="I206" i="2" s="1"/>
  <c r="F205" i="2"/>
  <c r="F184" i="1"/>
  <c r="H147" i="11" l="1"/>
  <c r="I147" i="11" s="1"/>
  <c r="F146" i="11"/>
  <c r="H148" i="9"/>
  <c r="I148" i="9" s="1"/>
  <c r="J148" i="9" s="1"/>
  <c r="F147" i="9"/>
  <c r="H171" i="8"/>
  <c r="I171" i="8" s="1"/>
  <c r="J171" i="8" s="1"/>
  <c r="F170" i="8"/>
  <c r="H192" i="7"/>
  <c r="I192" i="7" s="1"/>
  <c r="J192" i="7" s="1"/>
  <c r="F191" i="7"/>
  <c r="H207" i="2"/>
  <c r="I207" i="2" s="1"/>
  <c r="F206" i="2"/>
  <c r="F185" i="1"/>
  <c r="H148" i="11" l="1"/>
  <c r="I148" i="11" s="1"/>
  <c r="F147" i="11"/>
  <c r="H149" i="9"/>
  <c r="I149" i="9" s="1"/>
  <c r="J149" i="9" s="1"/>
  <c r="F148" i="9"/>
  <c r="H172" i="8"/>
  <c r="I172" i="8" s="1"/>
  <c r="J172" i="8" s="1"/>
  <c r="F171" i="8"/>
  <c r="H193" i="7"/>
  <c r="I193" i="7" s="1"/>
  <c r="J193" i="7" s="1"/>
  <c r="F192" i="7"/>
  <c r="H208" i="2"/>
  <c r="I208" i="2" s="1"/>
  <c r="F207" i="2"/>
  <c r="F186" i="1"/>
  <c r="H149" i="11" l="1"/>
  <c r="I149" i="11" s="1"/>
  <c r="F148" i="11"/>
  <c r="H150" i="9"/>
  <c r="I150" i="9" s="1"/>
  <c r="J150" i="9" s="1"/>
  <c r="F149" i="9"/>
  <c r="H173" i="8"/>
  <c r="I173" i="8" s="1"/>
  <c r="J173" i="8" s="1"/>
  <c r="F172" i="8"/>
  <c r="H194" i="7"/>
  <c r="I194" i="7" s="1"/>
  <c r="J194" i="7" s="1"/>
  <c r="F193" i="7"/>
  <c r="H209" i="2"/>
  <c r="I209" i="2" s="1"/>
  <c r="F208" i="2"/>
  <c r="F187" i="1"/>
  <c r="H150" i="11" l="1"/>
  <c r="I150" i="11" s="1"/>
  <c r="F149" i="11"/>
  <c r="H151" i="9"/>
  <c r="I151" i="9" s="1"/>
  <c r="J151" i="9" s="1"/>
  <c r="F150" i="9"/>
  <c r="H174" i="8"/>
  <c r="I174" i="8" s="1"/>
  <c r="J174" i="8" s="1"/>
  <c r="F173" i="8"/>
  <c r="H195" i="7"/>
  <c r="I195" i="7" s="1"/>
  <c r="J195" i="7" s="1"/>
  <c r="F194" i="7"/>
  <c r="H210" i="2"/>
  <c r="I210" i="2" s="1"/>
  <c r="F209" i="2"/>
  <c r="F188" i="1"/>
  <c r="H151" i="11" l="1"/>
  <c r="I151" i="11" s="1"/>
  <c r="F150" i="11"/>
  <c r="H152" i="9"/>
  <c r="I152" i="9" s="1"/>
  <c r="J152" i="9" s="1"/>
  <c r="F151" i="9"/>
  <c r="H175" i="8"/>
  <c r="I175" i="8" s="1"/>
  <c r="J175" i="8" s="1"/>
  <c r="F174" i="8"/>
  <c r="H196" i="7"/>
  <c r="I196" i="7" s="1"/>
  <c r="J196" i="7" s="1"/>
  <c r="F195" i="7"/>
  <c r="H211" i="2"/>
  <c r="I211" i="2" s="1"/>
  <c r="F210" i="2"/>
  <c r="F189" i="1"/>
  <c r="H152" i="11" l="1"/>
  <c r="I152" i="11" s="1"/>
  <c r="F151" i="11"/>
  <c r="H153" i="9"/>
  <c r="I153" i="9" s="1"/>
  <c r="J153" i="9" s="1"/>
  <c r="F152" i="9"/>
  <c r="H176" i="8"/>
  <c r="I176" i="8" s="1"/>
  <c r="J176" i="8" s="1"/>
  <c r="F175" i="8"/>
  <c r="H197" i="7"/>
  <c r="I197" i="7" s="1"/>
  <c r="J197" i="7" s="1"/>
  <c r="F196" i="7"/>
  <c r="H212" i="2"/>
  <c r="I212" i="2" s="1"/>
  <c r="F211" i="2"/>
  <c r="F190" i="1"/>
  <c r="H153" i="11" l="1"/>
  <c r="I153" i="11" s="1"/>
  <c r="F152" i="11"/>
  <c r="H154" i="9"/>
  <c r="I154" i="9" s="1"/>
  <c r="J154" i="9" s="1"/>
  <c r="F153" i="9"/>
  <c r="H177" i="8"/>
  <c r="I177" i="8" s="1"/>
  <c r="J177" i="8" s="1"/>
  <c r="F176" i="8"/>
  <c r="H198" i="7"/>
  <c r="I198" i="7" s="1"/>
  <c r="J198" i="7" s="1"/>
  <c r="F197" i="7"/>
  <c r="H213" i="2"/>
  <c r="I213" i="2" s="1"/>
  <c r="F212" i="2"/>
  <c r="F191" i="1"/>
  <c r="H154" i="11" l="1"/>
  <c r="I154" i="11" s="1"/>
  <c r="F153" i="11"/>
  <c r="H155" i="9"/>
  <c r="I155" i="9" s="1"/>
  <c r="J155" i="9" s="1"/>
  <c r="F154" i="9"/>
  <c r="H178" i="8"/>
  <c r="I178" i="8" s="1"/>
  <c r="J178" i="8" s="1"/>
  <c r="F177" i="8"/>
  <c r="H199" i="7"/>
  <c r="I199" i="7" s="1"/>
  <c r="J199" i="7" s="1"/>
  <c r="F198" i="7"/>
  <c r="H214" i="2"/>
  <c r="I214" i="2" s="1"/>
  <c r="F213" i="2"/>
  <c r="F192" i="1"/>
  <c r="H155" i="11" l="1"/>
  <c r="I155" i="11" s="1"/>
  <c r="F154" i="11"/>
  <c r="H156" i="9"/>
  <c r="I156" i="9" s="1"/>
  <c r="J156" i="9" s="1"/>
  <c r="F155" i="9"/>
  <c r="H179" i="8"/>
  <c r="I179" i="8" s="1"/>
  <c r="J179" i="8" s="1"/>
  <c r="F178" i="8"/>
  <c r="H200" i="7"/>
  <c r="I200" i="7" s="1"/>
  <c r="J200" i="7" s="1"/>
  <c r="F199" i="7"/>
  <c r="H215" i="2"/>
  <c r="I215" i="2" s="1"/>
  <c r="F214" i="2"/>
  <c r="F193" i="1"/>
  <c r="H156" i="11" l="1"/>
  <c r="I156" i="11" s="1"/>
  <c r="F155" i="11"/>
  <c r="H157" i="9"/>
  <c r="I157" i="9" s="1"/>
  <c r="J157" i="9" s="1"/>
  <c r="F156" i="9"/>
  <c r="H180" i="8"/>
  <c r="I180" i="8" s="1"/>
  <c r="J180" i="8" s="1"/>
  <c r="F179" i="8"/>
  <c r="H201" i="7"/>
  <c r="I201" i="7" s="1"/>
  <c r="J201" i="7" s="1"/>
  <c r="F200" i="7"/>
  <c r="H216" i="2"/>
  <c r="I216" i="2" s="1"/>
  <c r="F215" i="2"/>
  <c r="F194" i="1"/>
  <c r="H157" i="11" l="1"/>
  <c r="I157" i="11" s="1"/>
  <c r="F156" i="11"/>
  <c r="H158" i="9"/>
  <c r="I158" i="9" s="1"/>
  <c r="J158" i="9" s="1"/>
  <c r="F157" i="9"/>
  <c r="H181" i="8"/>
  <c r="I181" i="8" s="1"/>
  <c r="J181" i="8" s="1"/>
  <c r="F180" i="8"/>
  <c r="H202" i="7"/>
  <c r="I202" i="7" s="1"/>
  <c r="J202" i="7" s="1"/>
  <c r="F201" i="7"/>
  <c r="H217" i="2"/>
  <c r="I217" i="2" s="1"/>
  <c r="F216" i="2"/>
  <c r="F195" i="1"/>
  <c r="H158" i="11" l="1"/>
  <c r="I158" i="11" s="1"/>
  <c r="F157" i="11"/>
  <c r="H159" i="9"/>
  <c r="I159" i="9" s="1"/>
  <c r="J159" i="9" s="1"/>
  <c r="F158" i="9"/>
  <c r="H182" i="8"/>
  <c r="I182" i="8" s="1"/>
  <c r="J182" i="8" s="1"/>
  <c r="F181" i="8"/>
  <c r="H203" i="7"/>
  <c r="I203" i="7" s="1"/>
  <c r="J203" i="7" s="1"/>
  <c r="F202" i="7"/>
  <c r="H218" i="2"/>
  <c r="I218" i="2" s="1"/>
  <c r="F217" i="2"/>
  <c r="F196" i="1"/>
  <c r="H159" i="11" l="1"/>
  <c r="I159" i="11" s="1"/>
  <c r="F158" i="11"/>
  <c r="H160" i="9"/>
  <c r="I160" i="9" s="1"/>
  <c r="J160" i="9" s="1"/>
  <c r="F159" i="9"/>
  <c r="H183" i="8"/>
  <c r="I183" i="8" s="1"/>
  <c r="J183" i="8" s="1"/>
  <c r="F182" i="8"/>
  <c r="H204" i="7"/>
  <c r="I204" i="7" s="1"/>
  <c r="J204" i="7" s="1"/>
  <c r="F203" i="7"/>
  <c r="H219" i="2"/>
  <c r="I219" i="2" s="1"/>
  <c r="F218" i="2"/>
  <c r="F197" i="1"/>
  <c r="H160" i="11" l="1"/>
  <c r="I160" i="11" s="1"/>
  <c r="F159" i="11"/>
  <c r="H161" i="9"/>
  <c r="I161" i="9" s="1"/>
  <c r="J161" i="9" s="1"/>
  <c r="F160" i="9"/>
  <c r="H184" i="8"/>
  <c r="I184" i="8" s="1"/>
  <c r="J184" i="8" s="1"/>
  <c r="F183" i="8"/>
  <c r="H205" i="7"/>
  <c r="I205" i="7" s="1"/>
  <c r="J205" i="7" s="1"/>
  <c r="F204" i="7"/>
  <c r="H220" i="2"/>
  <c r="I220" i="2" s="1"/>
  <c r="F219" i="2"/>
  <c r="F198" i="1"/>
  <c r="H161" i="11" l="1"/>
  <c r="I161" i="11" s="1"/>
  <c r="F160" i="11"/>
  <c r="H162" i="9"/>
  <c r="I162" i="9" s="1"/>
  <c r="J162" i="9" s="1"/>
  <c r="F161" i="9"/>
  <c r="H185" i="8"/>
  <c r="I185" i="8" s="1"/>
  <c r="J185" i="8" s="1"/>
  <c r="F184" i="8"/>
  <c r="H206" i="7"/>
  <c r="I206" i="7" s="1"/>
  <c r="J206" i="7" s="1"/>
  <c r="F205" i="7"/>
  <c r="H221" i="2"/>
  <c r="I221" i="2" s="1"/>
  <c r="F220" i="2"/>
  <c r="F199" i="1"/>
  <c r="H162" i="11" l="1"/>
  <c r="I162" i="11" s="1"/>
  <c r="F161" i="11"/>
  <c r="H163" i="9"/>
  <c r="I163" i="9" s="1"/>
  <c r="J163" i="9" s="1"/>
  <c r="F162" i="9"/>
  <c r="H186" i="8"/>
  <c r="I186" i="8" s="1"/>
  <c r="J186" i="8" s="1"/>
  <c r="F185" i="8"/>
  <c r="H207" i="7"/>
  <c r="I207" i="7" s="1"/>
  <c r="J207" i="7" s="1"/>
  <c r="F206" i="7"/>
  <c r="H222" i="2"/>
  <c r="I222" i="2" s="1"/>
  <c r="F221" i="2"/>
  <c r="F200" i="1"/>
  <c r="H163" i="11" l="1"/>
  <c r="I163" i="11" s="1"/>
  <c r="F162" i="11"/>
  <c r="H164" i="9"/>
  <c r="I164" i="9" s="1"/>
  <c r="J164" i="9" s="1"/>
  <c r="F163" i="9"/>
  <c r="H187" i="8"/>
  <c r="I187" i="8" s="1"/>
  <c r="J187" i="8" s="1"/>
  <c r="F186" i="8"/>
  <c r="H208" i="7"/>
  <c r="I208" i="7" s="1"/>
  <c r="J208" i="7" s="1"/>
  <c r="F207" i="7"/>
  <c r="H223" i="2"/>
  <c r="I223" i="2" s="1"/>
  <c r="F222" i="2"/>
  <c r="F201" i="1"/>
  <c r="H164" i="11" l="1"/>
  <c r="I164" i="11" s="1"/>
  <c r="F163" i="11"/>
  <c r="H165" i="9"/>
  <c r="I165" i="9" s="1"/>
  <c r="J165" i="9" s="1"/>
  <c r="F164" i="9"/>
  <c r="H188" i="8"/>
  <c r="I188" i="8" s="1"/>
  <c r="J188" i="8" s="1"/>
  <c r="F187" i="8"/>
  <c r="H209" i="7"/>
  <c r="I209" i="7" s="1"/>
  <c r="J209" i="7" s="1"/>
  <c r="F208" i="7"/>
  <c r="H224" i="2"/>
  <c r="I224" i="2" s="1"/>
  <c r="F223" i="2"/>
  <c r="F202" i="1"/>
  <c r="H165" i="11" l="1"/>
  <c r="I165" i="11" s="1"/>
  <c r="F164" i="11"/>
  <c r="H166" i="9"/>
  <c r="I166" i="9" s="1"/>
  <c r="J166" i="9" s="1"/>
  <c r="F165" i="9"/>
  <c r="H189" i="8"/>
  <c r="I189" i="8" s="1"/>
  <c r="J189" i="8" s="1"/>
  <c r="F188" i="8"/>
  <c r="H210" i="7"/>
  <c r="I210" i="7" s="1"/>
  <c r="J210" i="7" s="1"/>
  <c r="F209" i="7"/>
  <c r="H225" i="2"/>
  <c r="I225" i="2" s="1"/>
  <c r="F224" i="2"/>
  <c r="F203" i="1"/>
  <c r="H166" i="11" l="1"/>
  <c r="I166" i="11" s="1"/>
  <c r="F165" i="11"/>
  <c r="H167" i="9"/>
  <c r="I167" i="9" s="1"/>
  <c r="J167" i="9" s="1"/>
  <c r="F166" i="9"/>
  <c r="H190" i="8"/>
  <c r="I190" i="8" s="1"/>
  <c r="J190" i="8" s="1"/>
  <c r="F189" i="8"/>
  <c r="H211" i="7"/>
  <c r="I211" i="7" s="1"/>
  <c r="J211" i="7" s="1"/>
  <c r="F210" i="7"/>
  <c r="H226" i="2"/>
  <c r="I226" i="2" s="1"/>
  <c r="F225" i="2"/>
  <c r="F204" i="1"/>
  <c r="H167" i="11" l="1"/>
  <c r="I167" i="11" s="1"/>
  <c r="F166" i="11"/>
  <c r="H168" i="9"/>
  <c r="I168" i="9" s="1"/>
  <c r="J168" i="9" s="1"/>
  <c r="F167" i="9"/>
  <c r="H191" i="8"/>
  <c r="I191" i="8" s="1"/>
  <c r="J191" i="8" s="1"/>
  <c r="F190" i="8"/>
  <c r="H212" i="7"/>
  <c r="I212" i="7" s="1"/>
  <c r="J212" i="7" s="1"/>
  <c r="F211" i="7"/>
  <c r="H227" i="2"/>
  <c r="I227" i="2" s="1"/>
  <c r="F226" i="2"/>
  <c r="F205" i="1"/>
  <c r="H168" i="11" l="1"/>
  <c r="I168" i="11" s="1"/>
  <c r="F167" i="11"/>
  <c r="H169" i="9"/>
  <c r="I169" i="9" s="1"/>
  <c r="J169" i="9" s="1"/>
  <c r="F168" i="9"/>
  <c r="H192" i="8"/>
  <c r="I192" i="8" s="1"/>
  <c r="J192" i="8" s="1"/>
  <c r="F191" i="8"/>
  <c r="H213" i="7"/>
  <c r="I213" i="7" s="1"/>
  <c r="J213" i="7" s="1"/>
  <c r="F212" i="7"/>
  <c r="H228" i="2"/>
  <c r="I228" i="2" s="1"/>
  <c r="F227" i="2"/>
  <c r="F206" i="1"/>
  <c r="H169" i="11" l="1"/>
  <c r="I169" i="11" s="1"/>
  <c r="F168" i="11"/>
  <c r="H170" i="9"/>
  <c r="I170" i="9" s="1"/>
  <c r="J170" i="9" s="1"/>
  <c r="F169" i="9"/>
  <c r="H193" i="8"/>
  <c r="I193" i="8" s="1"/>
  <c r="J193" i="8" s="1"/>
  <c r="F192" i="8"/>
  <c r="H214" i="7"/>
  <c r="I214" i="7" s="1"/>
  <c r="J214" i="7" s="1"/>
  <c r="F213" i="7"/>
  <c r="H229" i="2"/>
  <c r="I229" i="2" s="1"/>
  <c r="F228" i="2"/>
  <c r="F207" i="1"/>
  <c r="H170" i="11" l="1"/>
  <c r="I170" i="11" s="1"/>
  <c r="F169" i="11"/>
  <c r="H171" i="9"/>
  <c r="I171" i="9" s="1"/>
  <c r="J171" i="9" s="1"/>
  <c r="F170" i="9"/>
  <c r="H194" i="8"/>
  <c r="I194" i="8" s="1"/>
  <c r="J194" i="8" s="1"/>
  <c r="F193" i="8"/>
  <c r="H215" i="7"/>
  <c r="I215" i="7" s="1"/>
  <c r="J215" i="7" s="1"/>
  <c r="F214" i="7"/>
  <c r="H230" i="2"/>
  <c r="I230" i="2" s="1"/>
  <c r="F229" i="2"/>
  <c r="F208" i="1"/>
  <c r="H171" i="11" l="1"/>
  <c r="I171" i="11" s="1"/>
  <c r="F170" i="11"/>
  <c r="H172" i="9"/>
  <c r="I172" i="9" s="1"/>
  <c r="J172" i="9" s="1"/>
  <c r="F171" i="9"/>
  <c r="H195" i="8"/>
  <c r="I195" i="8" s="1"/>
  <c r="J195" i="8" s="1"/>
  <c r="F194" i="8"/>
  <c r="H216" i="7"/>
  <c r="I216" i="7" s="1"/>
  <c r="J216" i="7" s="1"/>
  <c r="F215" i="7"/>
  <c r="H231" i="2"/>
  <c r="I231" i="2" s="1"/>
  <c r="F230" i="2"/>
  <c r="F209" i="1"/>
  <c r="O7" i="7" l="1" a="1"/>
  <c r="O7" i="7" s="1"/>
  <c r="H172" i="11"/>
  <c r="I172" i="11" s="1"/>
  <c r="F171" i="11"/>
  <c r="H173" i="9"/>
  <c r="I173" i="9" s="1"/>
  <c r="J173" i="9" s="1"/>
  <c r="F172" i="9"/>
  <c r="H196" i="8"/>
  <c r="I196" i="8" s="1"/>
  <c r="J196" i="8" s="1"/>
  <c r="F195" i="8"/>
  <c r="F216" i="7"/>
  <c r="N7" i="7" s="1" a="1"/>
  <c r="N7" i="7" s="1"/>
  <c r="H232" i="2"/>
  <c r="I232" i="2" s="1"/>
  <c r="F231" i="2"/>
  <c r="F210" i="1"/>
  <c r="H173" i="11" l="1"/>
  <c r="I173" i="11" s="1"/>
  <c r="F172" i="11"/>
  <c r="H174" i="9"/>
  <c r="I174" i="9" s="1"/>
  <c r="J174" i="9" s="1"/>
  <c r="F173" i="9"/>
  <c r="H197" i="8"/>
  <c r="I197" i="8" s="1"/>
  <c r="J197" i="8" s="1"/>
  <c r="F196" i="8"/>
  <c r="H233" i="2"/>
  <c r="I233" i="2" s="1"/>
  <c r="F232" i="2"/>
  <c r="F211" i="1"/>
  <c r="H174" i="11" l="1"/>
  <c r="I174" i="11" s="1"/>
  <c r="F173" i="11"/>
  <c r="H175" i="9"/>
  <c r="I175" i="9" s="1"/>
  <c r="J175" i="9" s="1"/>
  <c r="F174" i="9"/>
  <c r="H198" i="8"/>
  <c r="I198" i="8" s="1"/>
  <c r="J198" i="8" s="1"/>
  <c r="F197" i="8"/>
  <c r="H234" i="2"/>
  <c r="I234" i="2" s="1"/>
  <c r="F233" i="2"/>
  <c r="F212" i="1"/>
  <c r="H175" i="11" l="1"/>
  <c r="I175" i="11" s="1"/>
  <c r="F174" i="11"/>
  <c r="H176" i="9"/>
  <c r="I176" i="9" s="1"/>
  <c r="J176" i="9" s="1"/>
  <c r="F175" i="9"/>
  <c r="H199" i="8"/>
  <c r="I199" i="8" s="1"/>
  <c r="J199" i="8" s="1"/>
  <c r="F198" i="8"/>
  <c r="H235" i="2"/>
  <c r="I235" i="2" s="1"/>
  <c r="F234" i="2"/>
  <c r="F213" i="1"/>
  <c r="H176" i="11" l="1"/>
  <c r="I176" i="11" s="1"/>
  <c r="F175" i="11"/>
  <c r="H177" i="9"/>
  <c r="I177" i="9" s="1"/>
  <c r="J177" i="9" s="1"/>
  <c r="F176" i="9"/>
  <c r="H200" i="8"/>
  <c r="I200" i="8" s="1"/>
  <c r="J200" i="8" s="1"/>
  <c r="F199" i="8"/>
  <c r="H236" i="2"/>
  <c r="I236" i="2" s="1"/>
  <c r="F235" i="2"/>
  <c r="F214" i="1"/>
  <c r="H177" i="11" l="1"/>
  <c r="I177" i="11" s="1"/>
  <c r="F176" i="11"/>
  <c r="H178" i="9"/>
  <c r="I178" i="9" s="1"/>
  <c r="J178" i="9" s="1"/>
  <c r="F177" i="9"/>
  <c r="H201" i="8"/>
  <c r="I201" i="8" s="1"/>
  <c r="J201" i="8" s="1"/>
  <c r="F200" i="8"/>
  <c r="H237" i="2"/>
  <c r="I237" i="2" s="1"/>
  <c r="F236" i="2"/>
  <c r="F215" i="1"/>
  <c r="H178" i="11" l="1"/>
  <c r="I178" i="11" s="1"/>
  <c r="F177" i="11"/>
  <c r="H179" i="9"/>
  <c r="I179" i="9" s="1"/>
  <c r="J179" i="9" s="1"/>
  <c r="F178" i="9"/>
  <c r="H202" i="8"/>
  <c r="I202" i="8" s="1"/>
  <c r="J202" i="8" s="1"/>
  <c r="F201" i="8"/>
  <c r="H238" i="2"/>
  <c r="I238" i="2" s="1"/>
  <c r="F237" i="2"/>
  <c r="F216" i="1"/>
  <c r="H179" i="11" l="1"/>
  <c r="I179" i="11" s="1"/>
  <c r="F178" i="11"/>
  <c r="H180" i="9"/>
  <c r="I180" i="9" s="1"/>
  <c r="J180" i="9" s="1"/>
  <c r="F179" i="9"/>
  <c r="H203" i="8"/>
  <c r="I203" i="8" s="1"/>
  <c r="J203" i="8" s="1"/>
  <c r="F202" i="8"/>
  <c r="H239" i="2"/>
  <c r="I239" i="2" s="1"/>
  <c r="F238" i="2"/>
  <c r="F217" i="1"/>
  <c r="H180" i="11" l="1"/>
  <c r="I180" i="11" s="1"/>
  <c r="F179" i="11"/>
  <c r="H181" i="9"/>
  <c r="I181" i="9" s="1"/>
  <c r="J181" i="9" s="1"/>
  <c r="F180" i="9"/>
  <c r="H204" i="8"/>
  <c r="I204" i="8" s="1"/>
  <c r="J204" i="8" s="1"/>
  <c r="F203" i="8"/>
  <c r="H240" i="2"/>
  <c r="I240" i="2" s="1"/>
  <c r="F239" i="2"/>
  <c r="F218" i="1"/>
  <c r="H181" i="11" l="1"/>
  <c r="I181" i="11" s="1"/>
  <c r="F180" i="11"/>
  <c r="H182" i="9"/>
  <c r="I182" i="9" s="1"/>
  <c r="J182" i="9" s="1"/>
  <c r="F181" i="9"/>
  <c r="H205" i="8"/>
  <c r="I205" i="8" s="1"/>
  <c r="J205" i="8" s="1"/>
  <c r="F204" i="8"/>
  <c r="H241" i="2"/>
  <c r="I241" i="2" s="1"/>
  <c r="F240" i="2"/>
  <c r="F219" i="1"/>
  <c r="H182" i="11" l="1"/>
  <c r="I182" i="11" s="1"/>
  <c r="F181" i="11"/>
  <c r="H183" i="9"/>
  <c r="I183" i="9" s="1"/>
  <c r="J183" i="9" s="1"/>
  <c r="F182" i="9"/>
  <c r="H206" i="8"/>
  <c r="I206" i="8" s="1"/>
  <c r="J206" i="8" s="1"/>
  <c r="F205" i="8"/>
  <c r="H242" i="2"/>
  <c r="I242" i="2" s="1"/>
  <c r="F241" i="2"/>
  <c r="F220" i="1"/>
  <c r="H183" i="11" l="1"/>
  <c r="I183" i="11" s="1"/>
  <c r="F182" i="11"/>
  <c r="H184" i="9"/>
  <c r="I184" i="9" s="1"/>
  <c r="J184" i="9" s="1"/>
  <c r="F183" i="9"/>
  <c r="H207" i="8"/>
  <c r="I207" i="8" s="1"/>
  <c r="J207" i="8" s="1"/>
  <c r="F206" i="8"/>
  <c r="H243" i="2"/>
  <c r="I243" i="2" s="1"/>
  <c r="F242" i="2"/>
  <c r="F221" i="1"/>
  <c r="H184" i="11" l="1"/>
  <c r="I184" i="11" s="1"/>
  <c r="F183" i="11"/>
  <c r="H185" i="9"/>
  <c r="I185" i="9" s="1"/>
  <c r="J185" i="9" s="1"/>
  <c r="F184" i="9"/>
  <c r="H208" i="8"/>
  <c r="I208" i="8" s="1"/>
  <c r="J208" i="8" s="1"/>
  <c r="F207" i="8"/>
  <c r="H244" i="2"/>
  <c r="I244" i="2" s="1"/>
  <c r="F243" i="2"/>
  <c r="F222" i="1"/>
  <c r="H185" i="11" l="1"/>
  <c r="I185" i="11" s="1"/>
  <c r="F184" i="11"/>
  <c r="H186" i="9"/>
  <c r="I186" i="9" s="1"/>
  <c r="J186" i="9" s="1"/>
  <c r="F185" i="9"/>
  <c r="H209" i="8"/>
  <c r="I209" i="8" s="1"/>
  <c r="J209" i="8" s="1"/>
  <c r="F208" i="8"/>
  <c r="H245" i="2"/>
  <c r="I245" i="2" s="1"/>
  <c r="F244" i="2"/>
  <c r="F223" i="1"/>
  <c r="H186" i="11" l="1"/>
  <c r="I186" i="11" s="1"/>
  <c r="F185" i="11"/>
  <c r="H187" i="9"/>
  <c r="I187" i="9" s="1"/>
  <c r="J187" i="9" s="1"/>
  <c r="F186" i="9"/>
  <c r="H210" i="8"/>
  <c r="I210" i="8" s="1"/>
  <c r="J210" i="8" s="1"/>
  <c r="F209" i="8"/>
  <c r="H246" i="2"/>
  <c r="I246" i="2" s="1"/>
  <c r="F245" i="2"/>
  <c r="F224" i="1"/>
  <c r="H187" i="11" l="1"/>
  <c r="I187" i="11" s="1"/>
  <c r="F186" i="11"/>
  <c r="H188" i="9"/>
  <c r="I188" i="9" s="1"/>
  <c r="J188" i="9" s="1"/>
  <c r="F187" i="9"/>
  <c r="H211" i="8"/>
  <c r="I211" i="8" s="1"/>
  <c r="J211" i="8" s="1"/>
  <c r="F210" i="8"/>
  <c r="H247" i="2"/>
  <c r="I247" i="2" s="1"/>
  <c r="F246" i="2"/>
  <c r="F225" i="1"/>
  <c r="H188" i="11" l="1"/>
  <c r="I188" i="11" s="1"/>
  <c r="F187" i="11"/>
  <c r="H189" i="9"/>
  <c r="I189" i="9" s="1"/>
  <c r="J189" i="9" s="1"/>
  <c r="F188" i="9"/>
  <c r="H212" i="8"/>
  <c r="I212" i="8" s="1"/>
  <c r="J212" i="8" s="1"/>
  <c r="F211" i="8"/>
  <c r="H248" i="2"/>
  <c r="I248" i="2" s="1"/>
  <c r="F247" i="2"/>
  <c r="F226" i="1"/>
  <c r="H189" i="11" l="1"/>
  <c r="I189" i="11" s="1"/>
  <c r="F188" i="11"/>
  <c r="H190" i="9"/>
  <c r="I190" i="9" s="1"/>
  <c r="J190" i="9" s="1"/>
  <c r="F189" i="9"/>
  <c r="H213" i="8"/>
  <c r="I213" i="8" s="1"/>
  <c r="J213" i="8" s="1"/>
  <c r="F212" i="8"/>
  <c r="H249" i="2"/>
  <c r="I249" i="2" s="1"/>
  <c r="F248" i="2"/>
  <c r="F227" i="1"/>
  <c r="H190" i="11" l="1"/>
  <c r="I190" i="11" s="1"/>
  <c r="F189" i="11"/>
  <c r="H191" i="9"/>
  <c r="I191" i="9" s="1"/>
  <c r="J191" i="9" s="1"/>
  <c r="F190" i="9"/>
  <c r="H214" i="8"/>
  <c r="I214" i="8" s="1"/>
  <c r="J214" i="8" s="1"/>
  <c r="F213" i="8"/>
  <c r="H250" i="2"/>
  <c r="I250" i="2" s="1"/>
  <c r="F249" i="2"/>
  <c r="F228" i="1"/>
  <c r="H191" i="11" l="1"/>
  <c r="I191" i="11" s="1"/>
  <c r="F190" i="11"/>
  <c r="H192" i="9"/>
  <c r="I192" i="9" s="1"/>
  <c r="J192" i="9" s="1"/>
  <c r="F191" i="9"/>
  <c r="H215" i="8"/>
  <c r="I215" i="8" s="1"/>
  <c r="J215" i="8" s="1"/>
  <c r="F214" i="8"/>
  <c r="H251" i="2"/>
  <c r="I251" i="2" s="1"/>
  <c r="F250" i="2"/>
  <c r="F229" i="1"/>
  <c r="O7" i="8" l="1" a="1"/>
  <c r="O7" i="8" s="1"/>
  <c r="H192" i="11"/>
  <c r="I192" i="11" s="1"/>
  <c r="F191" i="11"/>
  <c r="H193" i="9"/>
  <c r="I193" i="9" s="1"/>
  <c r="J193" i="9" s="1"/>
  <c r="F192" i="9"/>
  <c r="F215" i="8"/>
  <c r="N7" i="8" s="1" a="1"/>
  <c r="N7" i="8" s="1"/>
  <c r="P7" i="8" a="1"/>
  <c r="P7" i="8" s="1"/>
  <c r="H252" i="2"/>
  <c r="I252" i="2" s="1"/>
  <c r="F251" i="2"/>
  <c r="F230" i="1"/>
  <c r="H193" i="11" l="1"/>
  <c r="I193" i="11" s="1"/>
  <c r="F192" i="11"/>
  <c r="H194" i="9"/>
  <c r="I194" i="9" s="1"/>
  <c r="J194" i="9" s="1"/>
  <c r="F193" i="9"/>
  <c r="H253" i="2"/>
  <c r="I253" i="2" s="1"/>
  <c r="F252" i="2"/>
  <c r="F231" i="1"/>
  <c r="H194" i="11" l="1"/>
  <c r="I194" i="11" s="1"/>
  <c r="F193" i="11"/>
  <c r="H195" i="9"/>
  <c r="I195" i="9" s="1"/>
  <c r="J195" i="9" s="1"/>
  <c r="F194" i="9"/>
  <c r="H254" i="2"/>
  <c r="I254" i="2" s="1"/>
  <c r="F253" i="2"/>
  <c r="F232" i="1"/>
  <c r="H195" i="11" l="1"/>
  <c r="I195" i="11" s="1"/>
  <c r="F194" i="11"/>
  <c r="H196" i="9"/>
  <c r="I196" i="9" s="1"/>
  <c r="J196" i="9" s="1"/>
  <c r="F195" i="9"/>
  <c r="H255" i="2"/>
  <c r="I255" i="2" s="1"/>
  <c r="F254" i="2"/>
  <c r="F233" i="1"/>
  <c r="H196" i="11" l="1"/>
  <c r="I196" i="11" s="1"/>
  <c r="F195" i="11"/>
  <c r="H197" i="9"/>
  <c r="I197" i="9" s="1"/>
  <c r="J197" i="9" s="1"/>
  <c r="F196" i="9"/>
  <c r="H256" i="2"/>
  <c r="I256" i="2" s="1"/>
  <c r="F255" i="2"/>
  <c r="F234" i="1"/>
  <c r="H197" i="11" l="1"/>
  <c r="I197" i="11" s="1"/>
  <c r="F196" i="11"/>
  <c r="H198" i="9"/>
  <c r="I198" i="9" s="1"/>
  <c r="J198" i="9" s="1"/>
  <c r="F197" i="9"/>
  <c r="H257" i="2"/>
  <c r="I257" i="2" s="1"/>
  <c r="F256" i="2"/>
  <c r="F235" i="1"/>
  <c r="H198" i="11" l="1"/>
  <c r="I198" i="11" s="1"/>
  <c r="F197" i="11"/>
  <c r="H199" i="9"/>
  <c r="I199" i="9" s="1"/>
  <c r="J199" i="9" s="1"/>
  <c r="F198" i="9"/>
  <c r="H258" i="2"/>
  <c r="I258" i="2" s="1"/>
  <c r="F257" i="2"/>
  <c r="F236" i="1"/>
  <c r="H199" i="11" l="1"/>
  <c r="I199" i="11" s="1"/>
  <c r="F198" i="11"/>
  <c r="H200" i="9"/>
  <c r="I200" i="9" s="1"/>
  <c r="J200" i="9" s="1"/>
  <c r="F199" i="9"/>
  <c r="H259" i="2"/>
  <c r="I259" i="2" s="1"/>
  <c r="F258" i="2"/>
  <c r="F237" i="1"/>
  <c r="P7" i="12" l="1" a="1"/>
  <c r="P7" i="12" s="1"/>
  <c r="H200" i="11"/>
  <c r="I200" i="11" s="1"/>
  <c r="F199" i="11"/>
  <c r="H201" i="9"/>
  <c r="I201" i="9" s="1"/>
  <c r="J201" i="9" s="1"/>
  <c r="F200" i="9"/>
  <c r="H260" i="2"/>
  <c r="I260" i="2" s="1"/>
  <c r="F259" i="2"/>
  <c r="F238" i="1"/>
  <c r="H201" i="11" l="1"/>
  <c r="I201" i="11" s="1"/>
  <c r="F200" i="11"/>
  <c r="H202" i="9"/>
  <c r="F201" i="9"/>
  <c r="H261" i="2"/>
  <c r="I261" i="2" s="1"/>
  <c r="F260" i="2"/>
  <c r="F239" i="1"/>
  <c r="H203" i="9" l="1"/>
  <c r="I203" i="9" s="1"/>
  <c r="J203" i="9" s="1"/>
  <c r="I202" i="9"/>
  <c r="J202" i="9" s="1"/>
  <c r="H202" i="11"/>
  <c r="I202" i="11" s="1"/>
  <c r="F201" i="11"/>
  <c r="H204" i="9"/>
  <c r="I204" i="9" s="1"/>
  <c r="J204" i="9" s="1"/>
  <c r="F203" i="9"/>
  <c r="F202" i="9"/>
  <c r="H262" i="2"/>
  <c r="I262" i="2" s="1"/>
  <c r="F261" i="2"/>
  <c r="F240" i="1"/>
  <c r="H203" i="11" l="1"/>
  <c r="I203" i="11" s="1"/>
  <c r="F202" i="11"/>
  <c r="H205" i="9"/>
  <c r="I205" i="9" s="1"/>
  <c r="J205" i="9" s="1"/>
  <c r="F204" i="9"/>
  <c r="H263" i="2"/>
  <c r="I263" i="2" s="1"/>
  <c r="F262" i="2"/>
  <c r="F241" i="1"/>
  <c r="H204" i="11" l="1"/>
  <c r="I204" i="11" s="1"/>
  <c r="F203" i="11"/>
  <c r="H206" i="9"/>
  <c r="I206" i="9" s="1"/>
  <c r="J206" i="9" s="1"/>
  <c r="F205" i="9"/>
  <c r="H264" i="2"/>
  <c r="I264" i="2" s="1"/>
  <c r="F263" i="2"/>
  <c r="F242" i="1"/>
  <c r="H205" i="11" l="1"/>
  <c r="I205" i="11" s="1"/>
  <c r="F204" i="11"/>
  <c r="H207" i="9"/>
  <c r="I207" i="9" s="1"/>
  <c r="J207" i="9" s="1"/>
  <c r="F206" i="9"/>
  <c r="H265" i="2"/>
  <c r="I265" i="2" s="1"/>
  <c r="F264" i="2"/>
  <c r="F243" i="1"/>
  <c r="H206" i="11" l="1"/>
  <c r="I206" i="11" s="1"/>
  <c r="F205" i="11"/>
  <c r="H208" i="9"/>
  <c r="I208" i="9" s="1"/>
  <c r="J208" i="9" s="1"/>
  <c r="F207" i="9"/>
  <c r="H266" i="2"/>
  <c r="I266" i="2" s="1"/>
  <c r="F265" i="2"/>
  <c r="F244" i="1"/>
  <c r="H207" i="11" l="1"/>
  <c r="I207" i="11" s="1"/>
  <c r="F206" i="11"/>
  <c r="H209" i="9"/>
  <c r="I209" i="9" s="1"/>
  <c r="J209" i="9" s="1"/>
  <c r="F208" i="9"/>
  <c r="H267" i="2"/>
  <c r="I267" i="2" s="1"/>
  <c r="F266" i="2"/>
  <c r="F245" i="1"/>
  <c r="H208" i="11" l="1"/>
  <c r="I208" i="11" s="1"/>
  <c r="F207" i="11"/>
  <c r="H210" i="9"/>
  <c r="I210" i="9" s="1"/>
  <c r="J210" i="9" s="1"/>
  <c r="F209" i="9"/>
  <c r="H268" i="2"/>
  <c r="I268" i="2" s="1"/>
  <c r="F267" i="2"/>
  <c r="F246" i="1"/>
  <c r="H209" i="11" l="1"/>
  <c r="I209" i="11" s="1"/>
  <c r="F208" i="11"/>
  <c r="H211" i="9"/>
  <c r="I211" i="9" s="1"/>
  <c r="J211" i="9" s="1"/>
  <c r="F210" i="9"/>
  <c r="H269" i="2"/>
  <c r="I269" i="2" s="1"/>
  <c r="F268" i="2"/>
  <c r="F247" i="1"/>
  <c r="H210" i="11" l="1"/>
  <c r="I210" i="11" s="1"/>
  <c r="F209" i="11"/>
  <c r="H212" i="9"/>
  <c r="I212" i="9" s="1"/>
  <c r="J212" i="9" s="1"/>
  <c r="F211" i="9"/>
  <c r="H270" i="2"/>
  <c r="I270" i="2" s="1"/>
  <c r="F269" i="2"/>
  <c r="F248" i="1"/>
  <c r="H211" i="11" l="1"/>
  <c r="I211" i="11" s="1"/>
  <c r="F210" i="11"/>
  <c r="H213" i="9"/>
  <c r="I213" i="9" s="1"/>
  <c r="J213" i="9" s="1"/>
  <c r="F212" i="9"/>
  <c r="H271" i="2"/>
  <c r="I271" i="2" s="1"/>
  <c r="F270" i="2"/>
  <c r="F249" i="1"/>
  <c r="H212" i="11" l="1"/>
  <c r="I212" i="11" s="1"/>
  <c r="F211" i="11"/>
  <c r="H214" i="9"/>
  <c r="I214" i="9" s="1"/>
  <c r="J214" i="9" s="1"/>
  <c r="F213" i="9"/>
  <c r="H272" i="2"/>
  <c r="F271" i="2"/>
  <c r="F250" i="1"/>
  <c r="H213" i="11" l="1"/>
  <c r="I213" i="11" s="1"/>
  <c r="F212" i="11"/>
  <c r="H215" i="9"/>
  <c r="I215" i="9" s="1"/>
  <c r="J215" i="9" s="1"/>
  <c r="F214" i="9"/>
  <c r="H273" i="2"/>
  <c r="I273" i="2" s="1"/>
  <c r="I272" i="2"/>
  <c r="F272" i="2"/>
  <c r="F251" i="1"/>
  <c r="F273" i="2" l="1"/>
  <c r="H274" i="2"/>
  <c r="I274" i="2" s="1"/>
  <c r="H214" i="11"/>
  <c r="I214" i="11" s="1"/>
  <c r="F213" i="11"/>
  <c r="H216" i="9"/>
  <c r="F215" i="9"/>
  <c r="H275" i="2"/>
  <c r="I275" i="2" s="1"/>
  <c r="F274" i="2"/>
  <c r="F252" i="1"/>
  <c r="H217" i="9" l="1"/>
  <c r="I216" i="9"/>
  <c r="J216" i="9" s="1"/>
  <c r="H215" i="11"/>
  <c r="I215" i="11" s="1"/>
  <c r="F214" i="11"/>
  <c r="F216" i="9"/>
  <c r="H276" i="2"/>
  <c r="I276" i="2" s="1"/>
  <c r="F275" i="2"/>
  <c r="F253" i="1"/>
  <c r="I217" i="9" l="1"/>
  <c r="J217" i="9" s="1"/>
  <c r="H218" i="9"/>
  <c r="F217" i="9"/>
  <c r="H216" i="11"/>
  <c r="I216" i="11" s="1"/>
  <c r="F215" i="11"/>
  <c r="F276" i="2"/>
  <c r="H277" i="2"/>
  <c r="I277" i="2" s="1"/>
  <c r="F254" i="1"/>
  <c r="I218" i="9" l="1"/>
  <c r="J218" i="9" s="1"/>
  <c r="H219" i="9"/>
  <c r="F218" i="9"/>
  <c r="H217" i="11"/>
  <c r="I217" i="11" s="1"/>
  <c r="F216" i="11"/>
  <c r="H278" i="2"/>
  <c r="I278" i="2" s="1"/>
  <c r="F277" i="2"/>
  <c r="F255" i="1"/>
  <c r="H220" i="9" l="1"/>
  <c r="F219" i="9"/>
  <c r="I219" i="9"/>
  <c r="J219" i="9" s="1"/>
  <c r="H218" i="11"/>
  <c r="I218" i="11" s="1"/>
  <c r="F217" i="11"/>
  <c r="H279" i="2"/>
  <c r="I279" i="2" s="1"/>
  <c r="F278" i="2"/>
  <c r="F256" i="1"/>
  <c r="I220" i="9" l="1"/>
  <c r="J220" i="9" s="1"/>
  <c r="F220" i="9"/>
  <c r="H221" i="9"/>
  <c r="H219" i="11"/>
  <c r="I219" i="11" s="1"/>
  <c r="F218" i="11"/>
  <c r="H280" i="2"/>
  <c r="I280" i="2" s="1"/>
  <c r="F279" i="2"/>
  <c r="F257" i="1"/>
  <c r="I221" i="9" l="1"/>
  <c r="J221" i="9" s="1"/>
  <c r="H222" i="9"/>
  <c r="F221" i="9"/>
  <c r="H220" i="11"/>
  <c r="I220" i="11" s="1"/>
  <c r="F219" i="11"/>
  <c r="H281" i="2"/>
  <c r="I281" i="2" s="1"/>
  <c r="F280" i="2"/>
  <c r="F258" i="1"/>
  <c r="F222" i="9" l="1"/>
  <c r="H223" i="9"/>
  <c r="I222" i="9"/>
  <c r="J222" i="9" s="1"/>
  <c r="H221" i="11"/>
  <c r="I221" i="11" s="1"/>
  <c r="F220" i="11"/>
  <c r="H282" i="2"/>
  <c r="I282" i="2" s="1"/>
  <c r="F281" i="2"/>
  <c r="F259" i="1"/>
  <c r="F223" i="9" l="1"/>
  <c r="H224" i="9"/>
  <c r="I223" i="9"/>
  <c r="J223" i="9" s="1"/>
  <c r="H222" i="11"/>
  <c r="I222" i="11" s="1"/>
  <c r="F221" i="11"/>
  <c r="F282" i="2"/>
  <c r="P7" i="2" a="1"/>
  <c r="P7" i="2" s="1"/>
  <c r="F260" i="1"/>
  <c r="I224" i="9" l="1"/>
  <c r="J224" i="9" s="1"/>
  <c r="F224" i="9"/>
  <c r="H225" i="9"/>
  <c r="H223" i="11"/>
  <c r="I223" i="11" s="1"/>
  <c r="F222" i="11"/>
  <c r="F261" i="1"/>
  <c r="I225" i="9" l="1"/>
  <c r="J225" i="9" s="1"/>
  <c r="H226" i="9"/>
  <c r="F225" i="9"/>
  <c r="H224" i="11"/>
  <c r="I224" i="11" s="1"/>
  <c r="F223" i="11"/>
  <c r="F262" i="1"/>
  <c r="F226" i="9" l="1"/>
  <c r="I226" i="9"/>
  <c r="J226" i="9" s="1"/>
  <c r="H227" i="9"/>
  <c r="H225" i="11"/>
  <c r="I225" i="11" s="1"/>
  <c r="F224" i="11"/>
  <c r="F263" i="1"/>
  <c r="F227" i="9" l="1"/>
  <c r="H228" i="9"/>
  <c r="I227" i="9"/>
  <c r="J227" i="9" s="1"/>
  <c r="H226" i="11"/>
  <c r="I226" i="11" s="1"/>
  <c r="F225" i="11"/>
  <c r="F264" i="1"/>
  <c r="H229" i="9" l="1"/>
  <c r="I228" i="9"/>
  <c r="J228" i="9" s="1"/>
  <c r="F228" i="9"/>
  <c r="H227" i="11"/>
  <c r="I227" i="11" s="1"/>
  <c r="F226" i="11"/>
  <c r="F265" i="1"/>
  <c r="F229" i="9" l="1"/>
  <c r="I229" i="9"/>
  <c r="J229" i="9" s="1"/>
  <c r="H230" i="9"/>
  <c r="H228" i="11"/>
  <c r="I228" i="11" s="1"/>
  <c r="F227" i="11"/>
  <c r="F266" i="1"/>
  <c r="F230" i="9" l="1"/>
  <c r="H231" i="9"/>
  <c r="I230" i="9"/>
  <c r="J230" i="9" s="1"/>
  <c r="H229" i="11"/>
  <c r="I229" i="11" s="1"/>
  <c r="F228" i="11"/>
  <c r="F267" i="1"/>
  <c r="F231" i="9" l="1"/>
  <c r="H232" i="9"/>
  <c r="I231" i="9"/>
  <c r="J231" i="9" s="1"/>
  <c r="H230" i="11"/>
  <c r="I230" i="11" s="1"/>
  <c r="F229" i="11"/>
  <c r="F268" i="1"/>
  <c r="H233" i="9" l="1"/>
  <c r="I232" i="9"/>
  <c r="J232" i="9" s="1"/>
  <c r="F232" i="9"/>
  <c r="H231" i="11"/>
  <c r="I231" i="11" s="1"/>
  <c r="F230" i="11"/>
  <c r="F269" i="1"/>
  <c r="I233" i="9" l="1"/>
  <c r="J233" i="9" s="1"/>
  <c r="H234" i="9"/>
  <c r="F233" i="9"/>
  <c r="H232" i="11"/>
  <c r="I232" i="11" s="1"/>
  <c r="F231" i="11"/>
  <c r="F270" i="1"/>
  <c r="I234" i="9" l="1"/>
  <c r="F234" i="9"/>
  <c r="N7" i="9" s="1" a="1"/>
  <c r="N7" i="9" s="1"/>
  <c r="H233" i="11"/>
  <c r="I233" i="11" s="1"/>
  <c r="F232" i="11"/>
  <c r="F271" i="1"/>
  <c r="P7" i="9" l="1" a="1"/>
  <c r="P7" i="9" s="1"/>
  <c r="J234" i="9"/>
  <c r="O7" i="9" a="1"/>
  <c r="O7" i="9" s="1"/>
  <c r="H234" i="11"/>
  <c r="I234" i="11" s="1"/>
  <c r="F233" i="11"/>
  <c r="N7" i="1" a="1"/>
  <c r="N7" i="1" s="1"/>
  <c r="H235" i="11" l="1"/>
  <c r="I235" i="11" s="1"/>
  <c r="F234" i="11"/>
  <c r="P7" i="7" a="1"/>
  <c r="P7" i="7" s="1"/>
  <c r="H236" i="11" l="1"/>
  <c r="I236" i="11" s="1"/>
  <c r="F235" i="11"/>
  <c r="H237" i="11" l="1"/>
  <c r="I237" i="11" s="1"/>
  <c r="F236" i="11"/>
  <c r="H238" i="11" l="1"/>
  <c r="I238" i="11" s="1"/>
  <c r="F237" i="11"/>
  <c r="H239" i="11" l="1"/>
  <c r="I239" i="11" s="1"/>
  <c r="F238" i="11"/>
  <c r="H240" i="11" l="1"/>
  <c r="I240" i="11" s="1"/>
  <c r="F239" i="11"/>
  <c r="H241" i="11" l="1"/>
  <c r="I241" i="11" s="1"/>
  <c r="F240" i="11"/>
  <c r="H242" i="11" l="1"/>
  <c r="I242" i="11" s="1"/>
  <c r="F241" i="11"/>
  <c r="H243" i="11" l="1"/>
  <c r="I243" i="11" s="1"/>
  <c r="F242" i="11"/>
  <c r="H244" i="11" l="1"/>
  <c r="I244" i="11" s="1"/>
  <c r="F243" i="11"/>
  <c r="H245" i="11" l="1"/>
  <c r="I245" i="11" s="1"/>
  <c r="F244" i="11"/>
  <c r="H246" i="11" l="1"/>
  <c r="I246" i="11" s="1"/>
  <c r="F245" i="11"/>
  <c r="H247" i="11" l="1"/>
  <c r="I247" i="11" s="1"/>
  <c r="F246" i="11"/>
  <c r="H248" i="11" l="1"/>
  <c r="I248" i="11" s="1"/>
  <c r="F247" i="11"/>
  <c r="H249" i="11" l="1"/>
  <c r="I249" i="11" s="1"/>
  <c r="F248" i="11"/>
  <c r="H250" i="11" l="1"/>
  <c r="I250" i="11" s="1"/>
  <c r="F249" i="11"/>
  <c r="H251" i="11" l="1"/>
  <c r="I251" i="11" s="1"/>
  <c r="F250" i="11"/>
  <c r="H252" i="11" l="1"/>
  <c r="I252" i="11" s="1"/>
  <c r="F251" i="11"/>
  <c r="H253" i="11" l="1"/>
  <c r="I253" i="11" s="1"/>
  <c r="F252" i="11"/>
  <c r="H254" i="11" l="1"/>
  <c r="I254" i="11" s="1"/>
  <c r="F253" i="11"/>
  <c r="H255" i="11" l="1"/>
  <c r="I255" i="11" s="1"/>
  <c r="F254" i="11"/>
  <c r="H256" i="11" l="1"/>
  <c r="I256" i="11" s="1"/>
  <c r="F255" i="11"/>
  <c r="H257" i="11" l="1"/>
  <c r="I257" i="11" s="1"/>
  <c r="F256" i="11"/>
  <c r="H258" i="11" l="1"/>
  <c r="I258" i="11" s="1"/>
  <c r="F257" i="11"/>
  <c r="H259" i="11" l="1"/>
  <c r="I259" i="11" s="1"/>
  <c r="F258" i="11"/>
  <c r="H260" i="11" l="1"/>
  <c r="I260" i="11" s="1"/>
  <c r="F259" i="11"/>
  <c r="H261" i="11" l="1"/>
  <c r="I261" i="11" s="1"/>
  <c r="F260" i="11"/>
  <c r="H262" i="11" l="1"/>
  <c r="I262" i="11" s="1"/>
  <c r="F261" i="11"/>
  <c r="H263" i="11" l="1"/>
  <c r="I263" i="11" s="1"/>
  <c r="F262" i="11"/>
  <c r="H264" i="11" l="1"/>
  <c r="I264" i="11" s="1"/>
  <c r="F263" i="11"/>
  <c r="H265" i="11" l="1"/>
  <c r="I265" i="11" s="1"/>
  <c r="F264" i="11"/>
  <c r="H266" i="11" l="1"/>
  <c r="I266" i="11" s="1"/>
  <c r="F265" i="11"/>
  <c r="H267" i="11" l="1"/>
  <c r="I267" i="11" s="1"/>
  <c r="F266" i="11"/>
  <c r="H268" i="11" l="1"/>
  <c r="I268" i="11" s="1"/>
  <c r="F267" i="11"/>
  <c r="H269" i="11" l="1"/>
  <c r="I269" i="11" s="1"/>
  <c r="F268" i="11"/>
  <c r="H270" i="11" l="1"/>
  <c r="I270" i="11" s="1"/>
  <c r="F269" i="11"/>
  <c r="H271" i="11" l="1"/>
  <c r="I271" i="11" s="1"/>
  <c r="F270" i="11"/>
  <c r="H272" i="11" l="1"/>
  <c r="F271" i="11"/>
  <c r="H273" i="11" l="1"/>
  <c r="I272" i="11"/>
  <c r="P7" i="11" s="1" a="1"/>
  <c r="P7" i="11" s="1"/>
  <c r="F272" i="11"/>
  <c r="I273" i="11" l="1"/>
  <c r="H274" i="11"/>
  <c r="F273" i="11"/>
  <c r="F274" i="11" l="1"/>
  <c r="I274" i="11"/>
  <c r="H275" i="11"/>
  <c r="H276" i="11" l="1"/>
  <c r="I275" i="11"/>
  <c r="F275" i="11"/>
  <c r="I276" i="11" l="1"/>
  <c r="H277" i="11"/>
  <c r="F276" i="11"/>
  <c r="F277" i="11" l="1"/>
  <c r="I277" i="11"/>
  <c r="H278" i="11"/>
  <c r="I278" i="11" l="1"/>
  <c r="H279" i="11"/>
  <c r="F278" i="11"/>
  <c r="I279" i="11" l="1"/>
  <c r="H280" i="11"/>
  <c r="F279" i="11"/>
  <c r="I280" i="11" l="1"/>
  <c r="H281" i="11"/>
  <c r="F280" i="11"/>
  <c r="I281" i="11" l="1"/>
  <c r="F281" i="11"/>
  <c r="H282" i="11"/>
  <c r="I282" i="11" l="1"/>
  <c r="F282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<sst xmlns="http://schemas.openxmlformats.org/spreadsheetml/2006/main" count="393" uniqueCount="84">
  <si>
    <t>平屋</t>
    <rPh sb="0" eb="2">
      <t>ヒラヤ</t>
    </rPh>
    <phoneticPr fontId="2"/>
  </si>
  <si>
    <t>基本単価</t>
  </si>
  <si>
    <t>坪単価</t>
  </si>
  <si>
    <t>キー</t>
    <phoneticPr fontId="3"/>
  </si>
  <si>
    <t>B1</t>
    <phoneticPr fontId="3"/>
  </si>
  <si>
    <t>最小</t>
    <rPh sb="0" eb="2">
      <t>サイショウ</t>
    </rPh>
    <phoneticPr fontId="3"/>
  </si>
  <si>
    <t>最大</t>
    <rPh sb="0" eb="2">
      <t>サイダイ</t>
    </rPh>
    <phoneticPr fontId="3"/>
  </si>
  <si>
    <t>#</t>
    <phoneticPr fontId="3"/>
  </si>
  <si>
    <t>しきい値</t>
    <rPh sb="3" eb="4">
      <t>チ</t>
    </rPh>
    <phoneticPr fontId="3"/>
  </si>
  <si>
    <t>H</t>
    <phoneticPr fontId="3"/>
  </si>
  <si>
    <t>W</t>
    <phoneticPr fontId="3"/>
  </si>
  <si>
    <t>ブランド</t>
    <phoneticPr fontId="3"/>
  </si>
  <si>
    <t>階数</t>
    <rPh sb="0" eb="2">
      <t>カイスウ</t>
    </rPh>
    <phoneticPr fontId="3"/>
  </si>
  <si>
    <t>M</t>
    <phoneticPr fontId="3"/>
  </si>
  <si>
    <t>縦</t>
    <rPh sb="0" eb="1">
      <t>タテ</t>
    </rPh>
    <phoneticPr fontId="3"/>
  </si>
  <si>
    <t>横</t>
    <rPh sb="0" eb="1">
      <t>ヨコ</t>
    </rPh>
    <phoneticPr fontId="3"/>
  </si>
  <si>
    <t>金額</t>
    <rPh sb="0" eb="2">
      <t>キンガク</t>
    </rPh>
    <phoneticPr fontId="3"/>
  </si>
  <si>
    <t>商品番号</t>
  </si>
  <si>
    <t>2階建</t>
    <rPh sb="1" eb="3">
      <t>カイダテ</t>
    </rPh>
    <phoneticPr fontId="2"/>
  </si>
  <si>
    <t>B2</t>
    <phoneticPr fontId="3"/>
  </si>
  <si>
    <t>データコピー用</t>
    <rPh sb="6" eb="7">
      <t>ヨウ</t>
    </rPh>
    <phoneticPr fontId="3"/>
  </si>
  <si>
    <t>バリュー</t>
    <phoneticPr fontId="3"/>
  </si>
  <si>
    <t>組合せ個数</t>
    <rPh sb="0" eb="2">
      <t>クミアワ</t>
    </rPh>
    <rPh sb="3" eb="5">
      <t>コスウ</t>
    </rPh>
    <phoneticPr fontId="3"/>
  </si>
  <si>
    <t>プライム・ファミリエ ALC</t>
    <phoneticPr fontId="3"/>
  </si>
  <si>
    <t>プライム・ファミリエ</t>
    <phoneticPr fontId="3"/>
  </si>
  <si>
    <t>セラグラン</t>
    <phoneticPr fontId="3"/>
  </si>
  <si>
    <t>nexthouse</t>
    <phoneticPr fontId="3"/>
  </si>
  <si>
    <t>3階建</t>
    <rPh sb="1" eb="3">
      <t>カイダテ</t>
    </rPh>
    <phoneticPr fontId="2"/>
  </si>
  <si>
    <t>LAVIE</t>
    <phoneticPr fontId="3"/>
  </si>
  <si>
    <t>はちみつハウス</t>
    <phoneticPr fontId="3"/>
  </si>
  <si>
    <t>H3</t>
    <phoneticPr fontId="3"/>
  </si>
  <si>
    <t>A1</t>
    <phoneticPr fontId="3"/>
  </si>
  <si>
    <t>2階建て</t>
    <rPh sb="1" eb="3">
      <t>カイダ</t>
    </rPh>
    <phoneticPr fontId="2"/>
  </si>
  <si>
    <t>A2</t>
    <phoneticPr fontId="3"/>
  </si>
  <si>
    <t>3階建て</t>
    <rPh sb="1" eb="3">
      <t>カイダ</t>
    </rPh>
    <phoneticPr fontId="2"/>
  </si>
  <si>
    <t>A3</t>
    <phoneticPr fontId="3"/>
  </si>
  <si>
    <t>平屋</t>
    <rPh sb="0" eb="2">
      <t>ヒラヤ</t>
    </rPh>
    <phoneticPr fontId="12"/>
  </si>
  <si>
    <t>坪単価－</t>
    <rPh sb="0" eb="3">
      <t>ツボタンカ</t>
    </rPh>
    <phoneticPr fontId="12"/>
  </si>
  <si>
    <t>1階(2,3階建)</t>
    <rPh sb="1" eb="2">
      <t>カイ</t>
    </rPh>
    <rPh sb="6" eb="8">
      <t>カイダ</t>
    </rPh>
    <phoneticPr fontId="12"/>
  </si>
  <si>
    <t>掛率1</t>
    <rPh sb="0" eb="2">
      <t>カケリツ</t>
    </rPh>
    <phoneticPr fontId="12"/>
  </si>
  <si>
    <t>2階(2,3階建)</t>
    <rPh sb="1" eb="2">
      <t>カイ</t>
    </rPh>
    <rPh sb="6" eb="8">
      <t>カイダ</t>
    </rPh>
    <phoneticPr fontId="12"/>
  </si>
  <si>
    <t>掛率2</t>
    <rPh sb="0" eb="2">
      <t>カケリツ</t>
    </rPh>
    <phoneticPr fontId="12"/>
  </si>
  <si>
    <t>オーバーハング用</t>
    <rPh sb="7" eb="8">
      <t>ヨウ</t>
    </rPh>
    <phoneticPr fontId="12"/>
  </si>
  <si>
    <t>掛率</t>
    <rPh sb="0" eb="2">
      <t>カケリツ</t>
    </rPh>
    <phoneticPr fontId="12"/>
  </si>
  <si>
    <t>ブランド</t>
    <phoneticPr fontId="12"/>
  </si>
  <si>
    <t>スタイル</t>
    <phoneticPr fontId="12"/>
  </si>
  <si>
    <t>基本単価</t>
    <rPh sb="0" eb="2">
      <t>キホン</t>
    </rPh>
    <rPh sb="2" eb="4">
      <t>タンカ</t>
    </rPh>
    <phoneticPr fontId="12"/>
  </si>
  <si>
    <t>坪単価</t>
    <rPh sb="0" eb="1">
      <t>ツボ</t>
    </rPh>
    <rPh sb="1" eb="3">
      <t>タンカ</t>
    </rPh>
    <phoneticPr fontId="12"/>
  </si>
  <si>
    <t>減坪単価1階</t>
    <rPh sb="0" eb="1">
      <t>ゲン</t>
    </rPh>
    <rPh sb="1" eb="2">
      <t>ツボ</t>
    </rPh>
    <rPh sb="2" eb="4">
      <t>タンカ</t>
    </rPh>
    <rPh sb="5" eb="6">
      <t>カイ</t>
    </rPh>
    <phoneticPr fontId="12"/>
  </si>
  <si>
    <t>減坪単価2,3階</t>
    <rPh sb="0" eb="1">
      <t>ゲン</t>
    </rPh>
    <rPh sb="1" eb="2">
      <t>ツボ</t>
    </rPh>
    <rPh sb="2" eb="4">
      <t>タンカ</t>
    </rPh>
    <rPh sb="7" eb="8">
      <t>カイ</t>
    </rPh>
    <phoneticPr fontId="12"/>
  </si>
  <si>
    <t>OH用減坪1階</t>
    <rPh sb="2" eb="3">
      <t>ヨウ</t>
    </rPh>
    <rPh sb="3" eb="4">
      <t>ゲン</t>
    </rPh>
    <rPh sb="4" eb="5">
      <t>ツボ</t>
    </rPh>
    <rPh sb="6" eb="7">
      <t>カイ</t>
    </rPh>
    <phoneticPr fontId="12"/>
  </si>
  <si>
    <t>2階建</t>
    <rPh sb="1" eb="3">
      <t>カイダ</t>
    </rPh>
    <phoneticPr fontId="12"/>
  </si>
  <si>
    <t>LAVIE(平屋)</t>
    <rPh sb="6" eb="8">
      <t>ヒラヤ</t>
    </rPh>
    <phoneticPr fontId="12"/>
  </si>
  <si>
    <t>プライム・ファミリエ(2階建)</t>
    <rPh sb="12" eb="14">
      <t>カイダ</t>
    </rPh>
    <phoneticPr fontId="12"/>
  </si>
  <si>
    <t>プライム・ファミリエALC(2階建)</t>
    <phoneticPr fontId="12"/>
  </si>
  <si>
    <t>バリュー(2階建)</t>
    <phoneticPr fontId="12"/>
  </si>
  <si>
    <t>セラグラン</t>
    <phoneticPr fontId="12"/>
  </si>
  <si>
    <t>3階建</t>
    <rPh sb="1" eb="3">
      <t>カイダ</t>
    </rPh>
    <phoneticPr fontId="12"/>
  </si>
  <si>
    <t>はみちつハウス</t>
    <phoneticPr fontId="12"/>
  </si>
  <si>
    <t>許可</t>
    <rPh sb="0" eb="2">
      <t>キョカ</t>
    </rPh>
    <phoneticPr fontId="3"/>
  </si>
  <si>
    <t>面積</t>
    <rPh sb="0" eb="2">
      <t>メンセキ</t>
    </rPh>
    <phoneticPr fontId="3"/>
  </si>
  <si>
    <t>データコピー用
CTRL+SHIFT+V</t>
    <rPh sb="6" eb="7">
      <t>ヨウ</t>
    </rPh>
    <phoneticPr fontId="3"/>
  </si>
  <si>
    <t>キー</t>
  </si>
  <si>
    <t>スタイル</t>
  </si>
  <si>
    <t>更新対象ファイル</t>
    <rPh sb="0" eb="2">
      <t>コウシン</t>
    </rPh>
    <rPh sb="2" eb="4">
      <t>タイショウ</t>
    </rPh>
    <phoneticPr fontId="3"/>
  </si>
  <si>
    <t>ブランド+キー</t>
    <phoneticPr fontId="3"/>
  </si>
  <si>
    <t>※手入力でファイル名を入力</t>
    <rPh sb="1" eb="4">
      <t>テニュウリョク</t>
    </rPh>
    <rPh sb="9" eb="10">
      <t>メイ</t>
    </rPh>
    <rPh sb="11" eb="13">
      <t>ニュウリョク</t>
    </rPh>
    <phoneticPr fontId="3"/>
  </si>
  <si>
    <t>坪</t>
    <rPh sb="0" eb="1">
      <t>ツボ</t>
    </rPh>
    <phoneticPr fontId="3"/>
  </si>
  <si>
    <t>坪</t>
    <phoneticPr fontId="3"/>
  </si>
  <si>
    <t>N1</t>
  </si>
  <si>
    <t>N3</t>
  </si>
  <si>
    <t>NC</t>
  </si>
  <si>
    <t>N2</t>
  </si>
  <si>
    <t>NV</t>
  </si>
  <si>
    <t>NL</t>
  </si>
  <si>
    <t>nexthouse</t>
  </si>
  <si>
    <t>Bluezia</t>
  </si>
  <si>
    <t>ACTIVE HOUSE</t>
  </si>
  <si>
    <t>階数</t>
    <rPh sb="0" eb="2">
      <t>カイスウ</t>
    </rPh>
    <phoneticPr fontId="12"/>
  </si>
  <si>
    <t>坪追加</t>
    <rPh sb="0" eb="1">
      <t>ツボ</t>
    </rPh>
    <rPh sb="1" eb="3">
      <t>ツイカ</t>
    </rPh>
    <phoneticPr fontId="3"/>
  </si>
  <si>
    <t>坪追加</t>
    <rPh sb="0" eb="1">
      <t>ツボ</t>
    </rPh>
    <rPh sb="1" eb="3">
      <t>ツイカ</t>
    </rPh>
    <phoneticPr fontId="12"/>
  </si>
  <si>
    <t>最低坪数</t>
    <rPh sb="0" eb="2">
      <t>サイテイ</t>
    </rPh>
    <rPh sb="2" eb="4">
      <t>ツボスウ</t>
    </rPh>
    <phoneticPr fontId="3"/>
  </si>
  <si>
    <t>最低マトリックス金額</t>
    <rPh sb="0" eb="2">
      <t>サイテイ</t>
    </rPh>
    <rPh sb="8" eb="10">
      <t>キンガク</t>
    </rPh>
    <phoneticPr fontId="3"/>
  </si>
  <si>
    <t>マトリックス積算システム Ver.251101-AA-全-003.xlsm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</si>
</sst>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00"/>
  </numFmts>
  <fonts count="21" x14ac:knownFonts="1">
    <font>
      <sz val="10"/>
      <color theme="1"/>
      <name val="Meiryo UI"/>
      <family val="2"/>
      <charset val="128"/>
    </font>
    <font>
      <sz val="10"/>
      <color theme="1"/>
      <name val="Meiryo UI"/>
      <family val="2"/>
      <charset val="128"/>
    </font>
    <font>
      <sz val="10"/>
      <color rgb="FF9C0006"/>
      <name val="Meiryo UI"/>
      <family val="2"/>
      <charset val="128"/>
    </font>
    <font>
      <sz val="6"/>
      <name val="Meiryo UI"/>
      <family val="2"/>
      <charset val="128"/>
    </font>
    <font>
      <b/>
      <sz val="10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2"/>
      <color theme="1"/>
      <name val="Meiryo UI"/>
      <family val="2"/>
      <charset val="128"/>
    </font>
    <font>
      <b/>
      <sz val="10"/>
      <color rgb="FFFF0000"/>
      <name val="Meiryo UI"/>
      <family val="3"/>
      <charset val="128"/>
    </font>
    <font>
      <b/>
      <sz val="10"/>
      <color indexed="8"/>
      <name val="Meiryo UI"/>
      <family val="3"/>
      <charset val="128"/>
    </font>
    <font>
      <b/>
      <sz val="10"/>
      <color indexed="10"/>
      <name val="Meiryo UI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b/>
      <sz val="9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9"/>
      <color theme="0"/>
      <name val="Meiryo UI"/>
      <family val="3"/>
      <charset val="128"/>
    </font>
    <font>
      <b/>
      <sz val="14"/>
      <color rgb="FF000000"/>
      <name val="Meiryo UI"/>
      <family val="3"/>
      <charset val="128"/>
    </font>
    <font>
      <b/>
      <sz val="16"/>
      <color rgb="FF000000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9"/>
      <name val="Meiryo UI"/>
      <family val="3"/>
      <charset val="128"/>
    </font>
    <font>
      <b/>
      <sz val="9"/>
      <name val="Meiryo UI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8" fontId="0" fillId="0" borderId="0" xfId="1" applyFont="1">
      <alignment vertical="center"/>
    </xf>
    <xf numFmtId="0" fontId="0" fillId="0" borderId="0" xfId="0" applyAlignment="1">
      <alignment horizontal="left" vertical="center"/>
    </xf>
    <xf numFmtId="2" fontId="0" fillId="0" borderId="0" xfId="0" applyNumberFormat="1">
      <alignment vertical="center"/>
    </xf>
    <xf numFmtId="1" fontId="0" fillId="0" borderId="3" xfId="0" applyNumberFormat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right" vertical="center"/>
    </xf>
    <xf numFmtId="38" fontId="0" fillId="3" borderId="1" xfId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38" fontId="0" fillId="0" borderId="0" xfId="0" applyNumberFormat="1">
      <alignment vertical="center"/>
    </xf>
    <xf numFmtId="0" fontId="7" fillId="3" borderId="1" xfId="0" applyFont="1" applyFill="1" applyBorder="1" applyAlignment="1">
      <alignment horizontal="right" vertical="center"/>
    </xf>
    <xf numFmtId="0" fontId="4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11" fillId="0" borderId="0" xfId="2" applyFont="1">
      <alignment vertical="center"/>
    </xf>
    <xf numFmtId="0" fontId="11" fillId="0" borderId="7" xfId="2" applyFont="1" applyBorder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38" fontId="13" fillId="6" borderId="6" xfId="3" applyFont="1" applyFill="1" applyBorder="1" applyAlignment="1">
      <alignment horizontal="left" vertical="center"/>
    </xf>
    <xf numFmtId="0" fontId="11" fillId="0" borderId="9" xfId="2" applyFont="1" applyBorder="1" applyAlignment="1">
      <alignment horizontal="right" vertical="center"/>
    </xf>
    <xf numFmtId="0" fontId="11" fillId="0" borderId="10" xfId="2" applyFont="1" applyBorder="1" applyAlignment="1">
      <alignment horizontal="right" vertical="center"/>
    </xf>
    <xf numFmtId="0" fontId="13" fillId="6" borderId="11" xfId="2" applyFont="1" applyFill="1" applyBorder="1" applyAlignment="1">
      <alignment horizontal="left" vertical="center"/>
    </xf>
    <xf numFmtId="0" fontId="11" fillId="0" borderId="12" xfId="2" applyFont="1" applyBorder="1">
      <alignment vertical="center"/>
    </xf>
    <xf numFmtId="0" fontId="11" fillId="0" borderId="13" xfId="2" applyFont="1" applyBorder="1" applyAlignment="1">
      <alignment horizontal="right" vertical="center"/>
    </xf>
    <xf numFmtId="0" fontId="13" fillId="6" borderId="14" xfId="2" applyFont="1" applyFill="1" applyBorder="1" applyAlignment="1">
      <alignment horizontal="left" vertical="center"/>
    </xf>
    <xf numFmtId="0" fontId="11" fillId="0" borderId="12" xfId="2" applyFont="1" applyBorder="1" applyAlignment="1">
      <alignment horizontal="right" vertical="center"/>
    </xf>
    <xf numFmtId="0" fontId="13" fillId="6" borderId="6" xfId="2" applyFont="1" applyFill="1" applyBorder="1" applyAlignment="1">
      <alignment horizontal="left" vertical="center"/>
    </xf>
    <xf numFmtId="0" fontId="11" fillId="7" borderId="1" xfId="2" applyFont="1" applyFill="1" applyBorder="1">
      <alignment vertical="center"/>
    </xf>
    <xf numFmtId="0" fontId="11" fillId="7" borderId="1" xfId="2" applyFont="1" applyFill="1" applyBorder="1" applyAlignment="1">
      <alignment horizontal="center" vertical="center"/>
    </xf>
    <xf numFmtId="176" fontId="11" fillId="0" borderId="0" xfId="2" applyNumberFormat="1" applyFont="1">
      <alignment vertical="center"/>
    </xf>
    <xf numFmtId="38" fontId="11" fillId="0" borderId="0" xfId="2" applyNumberFormat="1" applyFont="1">
      <alignment vertical="center"/>
    </xf>
    <xf numFmtId="0" fontId="14" fillId="0" borderId="0" xfId="2" applyFont="1">
      <alignment vertical="center"/>
    </xf>
    <xf numFmtId="0" fontId="15" fillId="11" borderId="2" xfId="2" applyFont="1" applyFill="1" applyBorder="1">
      <alignment vertical="center"/>
    </xf>
    <xf numFmtId="0" fontId="15" fillId="11" borderId="3" xfId="2" applyFont="1" applyFill="1" applyBorder="1">
      <alignment vertical="center"/>
    </xf>
    <xf numFmtId="0" fontId="15" fillId="10" borderId="2" xfId="2" applyFont="1" applyFill="1" applyBorder="1">
      <alignment vertical="center"/>
    </xf>
    <xf numFmtId="0" fontId="15" fillId="10" borderId="15" xfId="2" applyFont="1" applyFill="1" applyBorder="1">
      <alignment vertical="center"/>
    </xf>
    <xf numFmtId="0" fontId="15" fillId="10" borderId="3" xfId="2" applyFont="1" applyFill="1" applyBorder="1">
      <alignment vertical="center"/>
    </xf>
    <xf numFmtId="0" fontId="15" fillId="8" borderId="2" xfId="2" applyFont="1" applyFill="1" applyBorder="1">
      <alignment vertical="center"/>
    </xf>
    <xf numFmtId="0" fontId="15" fillId="8" borderId="15" xfId="2" applyFont="1" applyFill="1" applyBorder="1">
      <alignment vertical="center"/>
    </xf>
    <xf numFmtId="0" fontId="15" fillId="8" borderId="3" xfId="2" applyFont="1" applyFill="1" applyBorder="1">
      <alignment vertical="center"/>
    </xf>
    <xf numFmtId="0" fontId="15" fillId="12" borderId="1" xfId="2" applyFont="1" applyFill="1" applyBorder="1">
      <alignment vertical="center"/>
    </xf>
    <xf numFmtId="0" fontId="11" fillId="0" borderId="0" xfId="2" applyFont="1" applyAlignment="1">
      <alignment horizontal="center" vertical="center"/>
    </xf>
    <xf numFmtId="0" fontId="15" fillId="11" borderId="2" xfId="2" applyFont="1" applyFill="1" applyBorder="1" applyAlignment="1">
      <alignment horizontal="center" vertical="center"/>
    </xf>
    <xf numFmtId="0" fontId="15" fillId="11" borderId="3" xfId="2" applyFont="1" applyFill="1" applyBorder="1" applyAlignment="1">
      <alignment horizontal="center" vertical="center"/>
    </xf>
    <xf numFmtId="0" fontId="15" fillId="10" borderId="2" xfId="2" applyFont="1" applyFill="1" applyBorder="1" applyAlignment="1">
      <alignment horizontal="center" vertical="center"/>
    </xf>
    <xf numFmtId="0" fontId="15" fillId="10" borderId="15" xfId="2" applyFont="1" applyFill="1" applyBorder="1" applyAlignment="1">
      <alignment horizontal="center" vertical="center"/>
    </xf>
    <xf numFmtId="0" fontId="15" fillId="10" borderId="3" xfId="2" applyFont="1" applyFill="1" applyBorder="1" applyAlignment="1">
      <alignment horizontal="center" vertical="center"/>
    </xf>
    <xf numFmtId="0" fontId="15" fillId="8" borderId="2" xfId="2" applyFont="1" applyFill="1" applyBorder="1" applyAlignment="1">
      <alignment horizontal="center" vertical="center"/>
    </xf>
    <xf numFmtId="0" fontId="15" fillId="8" borderId="15" xfId="2" applyFont="1" applyFill="1" applyBorder="1" applyAlignment="1">
      <alignment horizontal="center" vertical="center"/>
    </xf>
    <xf numFmtId="0" fontId="15" fillId="8" borderId="3" xfId="2" applyFont="1" applyFill="1" applyBorder="1" applyAlignment="1">
      <alignment horizontal="center" vertical="center"/>
    </xf>
    <xf numFmtId="0" fontId="15" fillId="12" borderId="1" xfId="2" applyFont="1" applyFill="1" applyBorder="1" applyAlignment="1">
      <alignment horizontal="center" vertical="center"/>
    </xf>
    <xf numFmtId="0" fontId="19" fillId="7" borderId="1" xfId="2" applyFont="1" applyFill="1" applyBorder="1">
      <alignment vertical="center"/>
    </xf>
    <xf numFmtId="0" fontId="19" fillId="7" borderId="1" xfId="2" applyFont="1" applyFill="1" applyBorder="1" applyAlignment="1">
      <alignment horizontal="center" vertical="center"/>
    </xf>
    <xf numFmtId="0" fontId="19" fillId="7" borderId="7" xfId="2" applyFont="1" applyFill="1" applyBorder="1" applyAlignment="1">
      <alignment horizontal="center" vertical="center"/>
    </xf>
    <xf numFmtId="0" fontId="19" fillId="9" borderId="2" xfId="2" applyFont="1" applyFill="1" applyBorder="1">
      <alignment vertical="center"/>
    </xf>
    <xf numFmtId="38" fontId="19" fillId="9" borderId="2" xfId="3" applyFont="1" applyFill="1" applyBorder="1" applyAlignment="1">
      <alignment horizontal="right" vertical="center" indent="1"/>
    </xf>
    <xf numFmtId="0" fontId="19" fillId="0" borderId="3" xfId="2" applyFont="1" applyBorder="1">
      <alignment vertical="center"/>
    </xf>
    <xf numFmtId="38" fontId="19" fillId="0" borderId="3" xfId="3" applyFont="1" applyBorder="1" applyAlignment="1">
      <alignment horizontal="right" vertical="center" indent="1"/>
    </xf>
    <xf numFmtId="0" fontId="19" fillId="0" borderId="2" xfId="2" applyFont="1" applyBorder="1">
      <alignment vertical="center"/>
    </xf>
    <xf numFmtId="38" fontId="19" fillId="0" borderId="2" xfId="3" applyFont="1" applyFill="1" applyBorder="1" applyAlignment="1">
      <alignment horizontal="right" vertical="center" indent="1"/>
    </xf>
    <xf numFmtId="0" fontId="19" fillId="9" borderId="15" xfId="2" applyFont="1" applyFill="1" applyBorder="1">
      <alignment vertical="center"/>
    </xf>
    <xf numFmtId="38" fontId="19" fillId="9" borderId="15" xfId="3" applyFont="1" applyFill="1" applyBorder="1" applyAlignment="1">
      <alignment horizontal="right" vertical="center" indent="1"/>
    </xf>
    <xf numFmtId="0" fontId="19" fillId="0" borderId="15" xfId="2" applyFont="1" applyBorder="1">
      <alignment vertical="center"/>
    </xf>
    <xf numFmtId="38" fontId="19" fillId="0" borderId="15" xfId="3" applyFont="1" applyFill="1" applyBorder="1" applyAlignment="1">
      <alignment horizontal="right" vertical="center" indent="1"/>
    </xf>
    <xf numFmtId="38" fontId="19" fillId="0" borderId="3" xfId="3" applyFont="1" applyFill="1" applyBorder="1" applyAlignment="1">
      <alignment horizontal="right" vertical="center" indent="1"/>
    </xf>
    <xf numFmtId="0" fontId="19" fillId="9" borderId="1" xfId="2" applyFont="1" applyFill="1" applyBorder="1">
      <alignment vertical="center"/>
    </xf>
    <xf numFmtId="38" fontId="19" fillId="9" borderId="1" xfId="3" applyFont="1" applyFill="1" applyBorder="1" applyAlignment="1">
      <alignment horizontal="right" vertical="center" indent="1"/>
    </xf>
    <xf numFmtId="38" fontId="19" fillId="9" borderId="22" xfId="3" applyFont="1" applyFill="1" applyBorder="1" applyAlignment="1">
      <alignment horizontal="right" vertical="center" indent="1"/>
    </xf>
    <xf numFmtId="38" fontId="19" fillId="0" borderId="23" xfId="3" applyFont="1" applyBorder="1" applyAlignment="1">
      <alignment horizontal="right" vertical="center" indent="1"/>
    </xf>
    <xf numFmtId="38" fontId="19" fillId="0" borderId="22" xfId="3" applyFont="1" applyFill="1" applyBorder="1" applyAlignment="1">
      <alignment horizontal="right" vertical="center" indent="1"/>
    </xf>
    <xf numFmtId="38" fontId="19" fillId="9" borderId="24" xfId="3" applyFont="1" applyFill="1" applyBorder="1" applyAlignment="1">
      <alignment horizontal="right" vertical="center" indent="1"/>
    </xf>
    <xf numFmtId="38" fontId="19" fillId="0" borderId="24" xfId="3" applyFont="1" applyFill="1" applyBorder="1" applyAlignment="1">
      <alignment horizontal="right" vertical="center" indent="1"/>
    </xf>
    <xf numFmtId="38" fontId="19" fillId="0" borderId="23" xfId="3" applyFont="1" applyFill="1" applyBorder="1" applyAlignment="1">
      <alignment horizontal="right" vertical="center" indent="1"/>
    </xf>
    <xf numFmtId="38" fontId="19" fillId="9" borderId="7" xfId="3" applyFont="1" applyFill="1" applyBorder="1" applyAlignment="1">
      <alignment horizontal="right" vertical="center" indent="1"/>
    </xf>
    <xf numFmtId="38" fontId="19" fillId="7" borderId="25" xfId="2" applyNumberFormat="1" applyFont="1" applyFill="1" applyBorder="1" applyAlignment="1">
      <alignment horizontal="center" vertical="center"/>
    </xf>
    <xf numFmtId="0" fontId="19" fillId="7" borderId="26" xfId="2" applyFont="1" applyFill="1" applyBorder="1" applyAlignment="1">
      <alignment horizontal="center" vertical="center"/>
    </xf>
    <xf numFmtId="0" fontId="19" fillId="7" borderId="27" xfId="2" applyFont="1" applyFill="1" applyBorder="1" applyAlignment="1">
      <alignment horizontal="center" vertical="center"/>
    </xf>
    <xf numFmtId="38" fontId="20" fillId="9" borderId="28" xfId="3" applyFont="1" applyFill="1" applyBorder="1" applyAlignment="1">
      <alignment horizontal="right" vertical="center" indent="1"/>
    </xf>
    <xf numFmtId="38" fontId="20" fillId="9" borderId="29" xfId="3" applyFont="1" applyFill="1" applyBorder="1" applyAlignment="1">
      <alignment horizontal="right" vertical="center" indent="1"/>
    </xf>
    <xf numFmtId="38" fontId="19" fillId="0" borderId="30" xfId="3" applyFont="1" applyBorder="1" applyAlignment="1">
      <alignment horizontal="right" vertical="center" indent="1"/>
    </xf>
    <xf numFmtId="38" fontId="20" fillId="0" borderId="31" xfId="3" applyFont="1" applyBorder="1" applyAlignment="1">
      <alignment horizontal="right" vertical="center" indent="1"/>
    </xf>
    <xf numFmtId="38" fontId="19" fillId="0" borderId="28" xfId="3" applyFont="1" applyFill="1" applyBorder="1" applyAlignment="1">
      <alignment horizontal="right" vertical="center" indent="1"/>
    </xf>
    <xf numFmtId="38" fontId="20" fillId="0" borderId="29" xfId="3" applyFont="1" applyFill="1" applyBorder="1" applyAlignment="1">
      <alignment horizontal="right" vertical="center" indent="1"/>
    </xf>
    <xf numFmtId="38" fontId="20" fillId="9" borderId="32" xfId="3" applyFont="1" applyFill="1" applyBorder="1" applyAlignment="1">
      <alignment horizontal="right" vertical="center" indent="1"/>
    </xf>
    <xf numFmtId="38" fontId="20" fillId="9" borderId="33" xfId="3" applyFont="1" applyFill="1" applyBorder="1" applyAlignment="1">
      <alignment horizontal="right" vertical="center" indent="1"/>
    </xf>
    <xf numFmtId="38" fontId="19" fillId="0" borderId="32" xfId="3" applyFont="1" applyFill="1" applyBorder="1" applyAlignment="1">
      <alignment horizontal="right" vertical="center" indent="1"/>
    </xf>
    <xf numFmtId="38" fontId="20" fillId="0" borderId="33" xfId="3" applyFont="1" applyFill="1" applyBorder="1" applyAlignment="1">
      <alignment horizontal="right" vertical="center" indent="1"/>
    </xf>
    <xf numFmtId="38" fontId="19" fillId="0" borderId="30" xfId="3" applyFont="1" applyFill="1" applyBorder="1" applyAlignment="1">
      <alignment horizontal="right" vertical="center" indent="1"/>
    </xf>
    <xf numFmtId="38" fontId="20" fillId="0" borderId="31" xfId="3" applyFont="1" applyFill="1" applyBorder="1" applyAlignment="1">
      <alignment horizontal="right" vertical="center" indent="1"/>
    </xf>
    <xf numFmtId="38" fontId="20" fillId="9" borderId="34" xfId="3" applyFont="1" applyFill="1" applyBorder="1" applyAlignment="1">
      <alignment horizontal="right" vertical="center" indent="1"/>
    </xf>
    <xf numFmtId="38" fontId="19" fillId="9" borderId="35" xfId="3" applyFont="1" applyFill="1" applyBorder="1" applyAlignment="1">
      <alignment horizontal="right" vertical="center" indent="1"/>
    </xf>
    <xf numFmtId="38" fontId="20" fillId="9" borderId="36" xfId="3" applyFont="1" applyFill="1" applyBorder="1" applyAlignment="1">
      <alignment horizontal="right" vertical="center" indent="1"/>
    </xf>
    <xf numFmtId="38" fontId="0" fillId="0" borderId="3" xfId="1" applyFont="1" applyBorder="1" applyAlignment="1">
      <alignment horizontal="center" vertical="center"/>
    </xf>
    <xf numFmtId="0" fontId="11" fillId="0" borderId="0" xfId="2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3" fillId="6" borderId="16" xfId="2" applyFont="1" applyFill="1" applyBorder="1" applyAlignment="1">
      <alignment horizontal="center" vertical="center"/>
    </xf>
    <xf numFmtId="0" fontId="13" fillId="6" borderId="17" xfId="2" applyFont="1" applyFill="1" applyBorder="1" applyAlignment="1">
      <alignment horizontal="center" vertical="center"/>
    </xf>
    <xf numFmtId="0" fontId="13" fillId="6" borderId="19" xfId="2" applyFont="1" applyFill="1" applyBorder="1" applyAlignment="1">
      <alignment horizontal="center" vertical="center"/>
    </xf>
    <xf numFmtId="0" fontId="13" fillId="6" borderId="20" xfId="2" applyFont="1" applyFill="1" applyBorder="1" applyAlignment="1">
      <alignment horizontal="center" vertical="center"/>
    </xf>
    <xf numFmtId="0" fontId="18" fillId="6" borderId="16" xfId="2" applyFont="1" applyFill="1" applyBorder="1" applyAlignment="1">
      <alignment horizontal="left" vertical="center"/>
    </xf>
    <xf numFmtId="0" fontId="18" fillId="6" borderId="17" xfId="2" applyFont="1" applyFill="1" applyBorder="1" applyAlignment="1">
      <alignment horizontal="left" vertical="center"/>
    </xf>
    <xf numFmtId="0" fontId="18" fillId="6" borderId="18" xfId="2" applyFont="1" applyFill="1" applyBorder="1" applyAlignment="1">
      <alignment horizontal="left" vertical="center"/>
    </xf>
    <xf numFmtId="0" fontId="18" fillId="6" borderId="19" xfId="2" applyFont="1" applyFill="1" applyBorder="1" applyAlignment="1">
      <alignment horizontal="left" vertical="center"/>
    </xf>
    <xf numFmtId="0" fontId="18" fillId="6" borderId="20" xfId="2" applyFont="1" applyFill="1" applyBorder="1" applyAlignment="1">
      <alignment horizontal="left" vertical="center"/>
    </xf>
    <xf numFmtId="0" fontId="18" fillId="6" borderId="21" xfId="2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4">
    <cellStyle name="桁区切り" xfId="1" builtinId="6"/>
    <cellStyle name="桁区切り 2" xfId="3" xr:uid="{C9914C9D-E91E-4BE9-966E-BEF9CFFE391E}"/>
    <cellStyle name="標準" xfId="0" builtinId="0"/>
    <cellStyle name="標準 2" xfId="2" xr:uid="{890BC481-6E91-4986-8FAE-DEFF353158A7}"/>
  </cellStyles>
  <dxfs count="98"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color indexed="8"/>
        <family val="3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color indexed="8"/>
        <family val="3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rgb="FF00B050"/>
        </patternFill>
      </fill>
    </dxf>
    <dxf>
      <fill>
        <patternFill>
          <bgColor rgb="FF00B050"/>
        </patternFill>
      </fill>
      <border>
        <top style="double">
          <color theme="1"/>
        </top>
      </border>
    </dxf>
    <dxf>
      <font>
        <b/>
        <color theme="0"/>
      </font>
      <fill>
        <patternFill patternType="solid">
          <fgColor rgb="FFFFC000"/>
          <bgColor rgb="FF00B050"/>
        </patternFill>
      </fill>
      <border>
        <bottom style="medium">
          <color theme="1"/>
        </bottom>
      </border>
    </dxf>
    <dxf>
      <font>
        <color theme="1"/>
      </font>
      <border>
        <top style="medium">
          <color theme="1"/>
        </top>
        <bottom style="medium">
          <color theme="1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rgb="FFFFC000"/>
        </patternFill>
      </fill>
    </dxf>
    <dxf>
      <fill>
        <patternFill>
          <bgColor rgb="FFFFC000"/>
        </patternFill>
      </fill>
      <border>
        <top style="double">
          <color theme="1"/>
        </top>
      </border>
    </dxf>
    <dxf>
      <font>
        <b/>
        <color theme="0"/>
      </font>
      <fill>
        <patternFill patternType="solid">
          <fgColor rgb="FFFFC000"/>
          <bgColor rgb="FFFFC000"/>
        </patternFill>
      </fill>
      <border>
        <bottom style="medium">
          <color theme="1"/>
        </bottom>
      </border>
    </dxf>
    <dxf>
      <font>
        <color theme="1"/>
      </font>
      <border>
        <top style="medium">
          <color theme="1"/>
        </top>
        <bottom style="medium">
          <color theme="1"/>
        </bottom>
      </border>
    </dxf>
  </dxfs>
  <tableStyles count="2" defaultTableStyle="TableStyleMedium2" defaultPivotStyle="PivotStyleLight16">
    <tableStyle name="TableStyleMedium20 2" pivot="0" count="7" xr9:uid="{B27D30CC-7C72-4A2C-AE76-1AF96BAB10B9}">
      <tableStyleElement type="wholeTable" dxfId="97"/>
      <tableStyleElement type="headerRow" dxfId="96"/>
      <tableStyleElement type="totalRow" dxfId="95"/>
      <tableStyleElement type="firstColumn" dxfId="94"/>
      <tableStyleElement type="lastColumn" dxfId="93"/>
      <tableStyleElement type="firstRowStripe" dxfId="92"/>
      <tableStyleElement type="firstColumnStripe" dxfId="91"/>
    </tableStyle>
    <tableStyle name="TableStyleMedium20 2 2" pivot="0" count="7" xr9:uid="{D44099EE-BF7D-4F88-BF06-2B04C95B8925}">
      <tableStyleElement type="wholeTable" dxfId="90"/>
      <tableStyleElement type="headerRow" dxfId="89"/>
      <tableStyleElement type="totalRow" dxfId="88"/>
      <tableStyleElement type="firstColumn" dxfId="87"/>
      <tableStyleElement type="lastColumn" dxfId="86"/>
      <tableStyleElement type="firstRowStripe" dxfId="85"/>
      <tableStyleElement type="firstColumnStripe" dxfId="84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314325</xdr:colOff>
          <xdr:row>2</xdr:row>
          <xdr:rowOff>190500</xdr:rowOff>
        </xdr:from>
        <xdr:to>
          <xdr:col>18</xdr:col>
          <xdr:colOff>419100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積算ファイルの減坪単価更新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A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B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C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31823F-ACFD-4EAD-86D6-60B7FD14BE1C}" name="B1テーブル" displayName="B1テーブル" ref="E6:K272" totalsRowShown="0">
  <autoFilter ref="E6:K272" xr:uid="{C431823F-ACFD-4EAD-86D6-60B7FD14BE1C}"/>
  <tableColumns count="7">
    <tableColumn id="1" xr3:uid="{905E7090-765E-41A2-A86C-48CEF4264EB7}" name="#" dataDxfId="83">
      <calculatedColumnFormula>ROW()-6</calculatedColumnFormula>
    </tableColumn>
    <tableColumn id="2" xr3:uid="{C212E3EE-22E2-481B-A2AD-6AF63D2D18EB}" name="キー" dataDxfId="82">
      <calculatedColumnFormula>$C$4&amp;"-"&amp;G7&amp;"-"&amp;H7</calculatedColumnFormula>
    </tableColumn>
    <tableColumn id="3" xr3:uid="{79388729-2A44-4BB7-A83F-91918EB14A50}" name="H" dataDxfId="81">
      <calculatedColumnFormula>$G$3+ROUNDDOWN($E6/($I$4+1),0)*0.5</calculatedColumnFormula>
    </tableColumn>
    <tableColumn id="4" xr3:uid="{E4C2717E-F5DD-4032-8485-6CA198074B57}" name="W" dataDxfId="80">
      <calculatedColumnFormula>IF(MOD(E7-1,$I$4+1)=0,$H$3,H6+0.5)</calculatedColumnFormula>
    </tableColumn>
    <tableColumn id="5" xr3:uid="{4F317FDE-FC3D-4FD6-B015-EBA2BABD8A9C}" name="坪" dataDxfId="79">
      <calculatedColumnFormula>(G7*H7)/4+1</calculatedColumnFormula>
    </tableColumn>
    <tableColumn id="6" xr3:uid="{9D226964-A3E6-49F3-BDAE-880615D9A35B}" name="M" dataDxfId="78" dataCellStyle="桁区切り">
      <calculatedColumnFormula>ROUND(SUM(IF(I7&lt;$K$4,$K$4,I7)*$C$6,$C$5),0)</calculatedColumnFormula>
    </tableColumn>
    <tableColumn id="7" xr3:uid="{E448BE66-83C7-4399-A77C-DFF626B7CFDA}" name="許可" dataDxfId="77"/>
  </tableColumns>
  <tableStyleInfo name="TableStyleMedium19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B72431-99D3-4FFF-A0B6-14E63F24A6E3}" name="B2テーブル" displayName="B2テーブル" ref="E6:K328" totalsRowShown="0">
  <autoFilter ref="E6:K328" xr:uid="{C431823F-ACFD-4EAD-86D6-60B7FD14BE1C}"/>
  <tableColumns count="7">
    <tableColumn id="1" xr3:uid="{22092F9E-BE21-429B-95D4-DC8A423C308D}" name="#" dataDxfId="76">
      <calculatedColumnFormula>ROW()-6</calculatedColumnFormula>
    </tableColumn>
    <tableColumn id="2" xr3:uid="{B532CA59-8F81-446B-97CF-E26EF3394D7E}" name="キー" dataDxfId="75">
      <calculatedColumnFormula>$C$4&amp;"-"&amp;G7&amp;"-"&amp;H7</calculatedColumnFormula>
    </tableColumn>
    <tableColumn id="3" xr3:uid="{6158A80C-D73C-4A79-8D4C-674322E46B5A}" name="H" dataDxfId="74">
      <calculatedColumnFormula>$G$3+ROUNDDOWN($E6/($I$4+1),0)*0.5</calculatedColumnFormula>
    </tableColumn>
    <tableColumn id="4" xr3:uid="{06B1A5FE-56D4-431B-B33A-9D2859CB34FC}" name="W" dataDxfId="73">
      <calculatedColumnFormula>IF(MOD(E7-1,$I$4+1)=0,$H$3,H6+0.5)</calculatedColumnFormula>
    </tableColumn>
    <tableColumn id="5" xr3:uid="{A9A9BF92-EFBA-4358-B6E6-8BC3DD8A3E89}" name="坪" dataDxfId="72">
      <calculatedColumnFormula>SUM((G7*H7)/4,1)*2</calculatedColumnFormula>
    </tableColumn>
    <tableColumn id="6" xr3:uid="{6B7C3C23-24E9-4E42-8B7D-A7A99673782B}" name="M" dataDxfId="71" dataCellStyle="桁区切り">
      <calculatedColumnFormula>ROUND(SUM(IF(I7&lt;$K$4,$K$4,I7)*$C$6,$C$5),0)</calculatedColumnFormula>
    </tableColumn>
    <tableColumn id="7" xr3:uid="{F4DD49A2-80B8-41D5-B857-D819C69A0060}" name="許可" dataDxfId="70"/>
  </tableColumns>
  <tableStyleInfo name="TableStyleMedium16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9949DFC-22DD-4040-927D-7279DDB34511}" name="NVテーブル" displayName="NVテーブル" ref="E6:K328" totalsRowShown="0">
  <autoFilter ref="E6:K328" xr:uid="{C431823F-ACFD-4EAD-86D6-60B7FD14BE1C}"/>
  <tableColumns count="7">
    <tableColumn id="1" xr3:uid="{02424BAA-2FF8-40E8-902E-03700B29F0BB}" name="#" dataDxfId="69">
      <calculatedColumnFormula>ROW()-6</calculatedColumnFormula>
    </tableColumn>
    <tableColumn id="2" xr3:uid="{5815202D-8D81-4533-9044-7B2429C75480}" name="キー" dataDxfId="68">
      <calculatedColumnFormula>$C$4&amp;"-"&amp;G7&amp;"-"&amp;H7</calculatedColumnFormula>
    </tableColumn>
    <tableColumn id="3" xr3:uid="{88EF3A63-F219-4F31-A519-8B52877662A5}" name="H" dataDxfId="67">
      <calculatedColumnFormula>$G$3+ROUNDDOWN($E6/($I$4+1),0)*0.5</calculatedColumnFormula>
    </tableColumn>
    <tableColumn id="4" xr3:uid="{6DA769CA-13F2-4C98-83A3-37819EEDCF2B}" name="W" dataDxfId="66">
      <calculatedColumnFormula>IF(MOD(E7-1,$I$4+1)=0,$H$3,H6+0.5)</calculatedColumnFormula>
    </tableColumn>
    <tableColumn id="5" xr3:uid="{8236EED7-2683-41F6-9F67-CF4C590FA264}" name="坪" dataDxfId="65">
      <calculatedColumnFormula>SUM(((G7*H7)/4)*2,2)</calculatedColumnFormula>
    </tableColumn>
    <tableColumn id="6" xr3:uid="{19F05059-283D-4989-BC7E-1CD0D3787023}" name="M" dataDxfId="64" dataCellStyle="桁区切り">
      <calculatedColumnFormula>ROUND(SUM(IF(I7&lt;$K$4,$K$4,I7)*$C$6,$C$5),0)</calculatedColumnFormula>
    </tableColumn>
    <tableColumn id="7" xr3:uid="{42F50270-EC62-4A42-B871-45AC1DB42CB2}" name="許可" dataDxfId="63"/>
  </tableColumns>
  <tableStyleInfo name="TableStyleMedium17" showFirstColumn="1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167F611-60C2-4C83-B84E-AB4D0CF36EA4}" name="NLテーブル" displayName="NLテーブル" ref="E6:K272" totalsRowShown="0">
  <autoFilter ref="E6:K272" xr:uid="{C431823F-ACFD-4EAD-86D6-60B7FD14BE1C}"/>
  <tableColumns count="7">
    <tableColumn id="1" xr3:uid="{5F3F5CB7-8EAA-44AD-AB91-B5ACE66DD0F0}" name="#" dataDxfId="62">
      <calculatedColumnFormula>ROW()-6</calculatedColumnFormula>
    </tableColumn>
    <tableColumn id="2" xr3:uid="{EFE583EF-404E-447E-B2C2-40C0572B9007}" name="キー" dataDxfId="61">
      <calculatedColumnFormula>$C$4&amp;"-"&amp;G7&amp;"-"&amp;H7</calculatedColumnFormula>
    </tableColumn>
    <tableColumn id="3" xr3:uid="{18C2918D-365E-40D4-BA89-47CE52A5C248}" name="H" dataDxfId="60">
      <calculatedColumnFormula>$G$3+ROUNDDOWN($E6/($I$4+1),0)*0.5</calculatedColumnFormula>
    </tableColumn>
    <tableColumn id="4" xr3:uid="{7C2EF143-AFC9-41DE-B390-65E6C1C4EDAE}" name="W" dataDxfId="59">
      <calculatedColumnFormula>IF(MOD(E7-1,$I$4+1)=0,$H$3,H6+0.5)</calculatedColumnFormula>
    </tableColumn>
    <tableColumn id="5" xr3:uid="{D1272A79-428E-421F-81C2-988421AA20EF}" name="坪" dataDxfId="58">
      <calculatedColumnFormula>SUM(((G7*H7)/4),1)</calculatedColumnFormula>
    </tableColumn>
    <tableColumn id="6" xr3:uid="{BBFBD6FC-4944-4408-8E5B-22032C189A11}" name="M" dataDxfId="57" dataCellStyle="桁区切り">
      <calculatedColumnFormula>ROUND(SUM(IF(I7&lt;$K$4,$K$4,I7)*$C$6,$C$5),0)</calculatedColumnFormula>
    </tableColumn>
    <tableColumn id="7" xr3:uid="{B5EA5566-62DC-4220-9DC7-18921E05B4D8}" name="許可" dataDxfId="56"/>
  </tableColumns>
  <tableStyleInfo name="TableStyleMedium17" showFirstColumn="1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0B73EA-4774-48A3-8132-8F7A5CBE8A28}" name="N1テーブル" displayName="N1テーブル" ref="E6:K328" totalsRowShown="0">
  <autoFilter ref="E6:K328" xr:uid="{C431823F-ACFD-4EAD-86D6-60B7FD14BE1C}"/>
  <tableColumns count="7">
    <tableColumn id="1" xr3:uid="{0F7CF44F-A77C-4AAB-B1B7-25AA882830BF}" name="#" dataDxfId="55">
      <calculatedColumnFormula>ROW()-6</calculatedColumnFormula>
    </tableColumn>
    <tableColumn id="2" xr3:uid="{3BECA82F-8626-4A96-B60B-3EEFE185A096}" name="キー" dataDxfId="54">
      <calculatedColumnFormula>$C$4&amp;"-"&amp;G7&amp;"-"&amp;H7</calculatedColumnFormula>
    </tableColumn>
    <tableColumn id="3" xr3:uid="{09FC771D-A845-4FE0-AF30-66C7F15DF8B5}" name="H" dataDxfId="53">
      <calculatedColumnFormula>$G$3+ROUNDDOWN($E6/($I$4+1),0)*0.5</calculatedColumnFormula>
    </tableColumn>
    <tableColumn id="4" xr3:uid="{E015C71A-80E5-48F2-BD55-87C2DFD4C2CD}" name="W" dataDxfId="52">
      <calculatedColumnFormula>IF(MOD(E7-1,$I$4+1)=0,$H$3,H6+0.5)</calculatedColumnFormula>
    </tableColumn>
    <tableColumn id="5" xr3:uid="{4C7BCE26-510F-4511-86DB-AFACA70DBCA1}" name="坪" dataDxfId="51">
      <calculatedColumnFormula>SUM((G7*H7)/4,1)*2</calculatedColumnFormula>
    </tableColumn>
    <tableColumn id="6" xr3:uid="{A7D0D884-3257-43AE-8EE5-F9C7D87F1D56}" name="M" dataDxfId="50" dataCellStyle="桁区切り">
      <calculatedColumnFormula>ROUND(SUM(IF(I7&lt;$K$4,$K$4,I7)*$C$6,$C$5),0)</calculatedColumnFormula>
    </tableColumn>
    <tableColumn id="7" xr3:uid="{BF90A7F4-2DC9-430B-8E1E-C6F1B21EDB70}" name="許可" dataDxfId="49"/>
  </tableColumns>
  <tableStyleInfo name="TableStyleMedium20" showFirstColumn="1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A88C84-F9CE-49F6-892C-39034D827119}" name="N2テーブル" displayName="N2テーブル" ref="E6:K328" totalsRowShown="0">
  <autoFilter ref="E6:K328" xr:uid="{C431823F-ACFD-4EAD-86D6-60B7FD14BE1C}"/>
  <tableColumns count="7">
    <tableColumn id="1" xr3:uid="{5E014539-9EBC-4062-99D8-B63D7207DF17}" name="#" dataDxfId="48">
      <calculatedColumnFormula>ROW()-6</calculatedColumnFormula>
    </tableColumn>
    <tableColumn id="2" xr3:uid="{8E4C0CBD-6F37-40DA-B57A-CA7E946085A1}" name="キー" dataDxfId="47">
      <calculatedColumnFormula>$C$4&amp;"-"&amp;G7&amp;"-"&amp;H7</calculatedColumnFormula>
    </tableColumn>
    <tableColumn id="3" xr3:uid="{5AFDE304-E0D1-4C90-AE13-090CBB1E18DC}" name="H" dataDxfId="46">
      <calculatedColumnFormula>$G$3+ROUNDDOWN($E6/($I$4+1),0)*0.5</calculatedColumnFormula>
    </tableColumn>
    <tableColumn id="4" xr3:uid="{7EF3DA54-7065-4CDB-ABDE-7153B49007BE}" name="W" dataDxfId="45">
      <calculatedColumnFormula>IF(MOD(E7-1,$I$4+1)=0,$H$3,H6+0.5)</calculatedColumnFormula>
    </tableColumn>
    <tableColumn id="5" xr3:uid="{CECFC183-ADAF-4F57-9403-14B7B423945D}" name="坪" dataDxfId="44">
      <calculatedColumnFormula>SUM((G7*H7)/4,1)*2</calculatedColumnFormula>
    </tableColumn>
    <tableColumn id="6" xr3:uid="{E1BC67C3-8732-42B1-BC86-AB697E0ED79C}" name="M" dataDxfId="43" dataCellStyle="桁区切り">
      <calculatedColumnFormula>ROUND(SUM(IF(I7&lt;$K$4,$K$4,I7)*$C$6,$C$5),0)</calculatedColumnFormula>
    </tableColumn>
    <tableColumn id="7" xr3:uid="{C8B46A03-A900-4A98-91D7-E1BBE14E8384}" name="許可" dataDxfId="42"/>
  </tableColumns>
  <tableStyleInfo name="TableStyleMedium20" showFirstColumn="1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AB64884-9335-411C-BE45-5C88AE04E1C1}" name="NCテーブル" displayName="NCテーブル" ref="E6:K328" totalsRowShown="0">
  <autoFilter ref="E6:K328" xr:uid="{C431823F-ACFD-4EAD-86D6-60B7FD14BE1C}"/>
  <tableColumns count="7">
    <tableColumn id="1" xr3:uid="{B339BFEE-6601-464E-97AE-5E1C30EB9CF6}" name="#" dataDxfId="41">
      <calculatedColumnFormula>ROW()-6</calculatedColumnFormula>
    </tableColumn>
    <tableColumn id="2" xr3:uid="{6C600053-D11D-4B3C-8AEC-B64FEFA43ECC}" name="キー" dataDxfId="40">
      <calculatedColumnFormula>$C$4&amp;"-"&amp;G7&amp;"-"&amp;H7</calculatedColumnFormula>
    </tableColumn>
    <tableColumn id="3" xr3:uid="{F170A5D3-AAEA-476C-B2D8-D1D4B37BEC7C}" name="H" dataDxfId="39">
      <calculatedColumnFormula>$G$3+ROUNDDOWN($E6/($I$4+1),0)*0.5</calculatedColumnFormula>
    </tableColumn>
    <tableColumn id="4" xr3:uid="{86DEDD4F-64CE-4B31-A682-CB95FB95A3F6}" name="W" dataDxfId="38">
      <calculatedColumnFormula>IF(MOD(E7-1,$I$4+1)=0,$H$3,H6+0.5)</calculatedColumnFormula>
    </tableColumn>
    <tableColumn id="5" xr3:uid="{2C62E489-A2E9-4695-810B-A7918EBF8B9C}" name="坪" dataDxfId="37">
      <calculatedColumnFormula>SUM((G7*H7)/4,1)*2</calculatedColumnFormula>
    </tableColumn>
    <tableColumn id="6" xr3:uid="{7A326AA1-0B3D-4096-AFBE-A928C2880271}" name="M" dataDxfId="36" dataCellStyle="桁区切り">
      <calculatedColumnFormula>ROUND(SUM(IF(I7&lt;$K$4,$K$4,I7)*$C$6,$C$5),0)</calculatedColumnFormula>
    </tableColumn>
    <tableColumn id="7" xr3:uid="{1258DF0E-D764-43B9-B38B-016B5186F0D8}" name="許可" dataDxfId="35"/>
  </tableColumns>
  <tableStyleInfo name="TableStyleMedium20" showFirstColumn="1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1F60C30-5763-4FE7-B35B-111C3E19D921}" name="N3テーブル" displayName="N3テーブル" ref="E6:K216" totalsRowShown="0">
  <autoFilter ref="E6:K216" xr:uid="{C431823F-ACFD-4EAD-86D6-60B7FD14BE1C}"/>
  <tableColumns count="7">
    <tableColumn id="1" xr3:uid="{47F93E4E-708A-470D-88E0-FD33AB9AC314}" name="#" dataDxfId="34">
      <calculatedColumnFormula>ROW()-6</calculatedColumnFormula>
    </tableColumn>
    <tableColumn id="2" xr3:uid="{90D47B73-0212-4674-8DE1-9563FCC584DA}" name="キー" dataDxfId="33">
      <calculatedColumnFormula>$C$4&amp;"-"&amp;G7&amp;"-"&amp;H7</calculatedColumnFormula>
    </tableColumn>
    <tableColumn id="3" xr3:uid="{877469F4-5683-4223-A8AF-375C8C11E27C}" name="H" dataDxfId="32">
      <calculatedColumnFormula>$G$3+ROUNDDOWN($E6/($I$4+1),0)*0.5</calculatedColumnFormula>
    </tableColumn>
    <tableColumn id="4" xr3:uid="{A48EB258-5A81-47D7-919E-C8691C86D605}" name="W" dataDxfId="31">
      <calculatedColumnFormula>IF(MOD(E7-1,$I$4+1)=0,$H$3,H6+0.5)</calculatedColumnFormula>
    </tableColumn>
    <tableColumn id="5" xr3:uid="{F6E4C0B3-F5E5-4D4F-BB1D-5C05A6022849}" name="坪" dataDxfId="30">
      <calculatedColumnFormula>SUM((G7*H7)/4,1)*3</calculatedColumnFormula>
    </tableColumn>
    <tableColumn id="6" xr3:uid="{058FEC40-66C9-41DC-B573-4B46C7267B99}" name="M" dataDxfId="29" dataCellStyle="桁区切り">
      <calculatedColumnFormula>ROUND(SUM(IF(I7&lt;$K$4,$K$4,I7)*$C$6,$C$5),0)</calculatedColumnFormula>
    </tableColumn>
    <tableColumn id="7" xr3:uid="{22395803-267D-4D90-A4C2-F3EAEDDFF5C4}" name="許可" dataDxfId="28"/>
  </tableColumns>
  <tableStyleInfo name="TableStyleMedium20" showFirstColumn="1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6DB17D4-67E1-4371-9F3C-DD45B7C772E6}" name="A1テーブル" displayName="A1テーブル" ref="E6:K272" totalsRowShown="0">
  <autoFilter ref="E6:K272" xr:uid="{C431823F-ACFD-4EAD-86D6-60B7FD14BE1C}"/>
  <tableColumns count="7">
    <tableColumn id="1" xr3:uid="{20916AA0-7B75-45F8-8313-103FB8F56ACA}" name="#" dataDxfId="27">
      <calculatedColumnFormula>ROW()-6</calculatedColumnFormula>
    </tableColumn>
    <tableColumn id="2" xr3:uid="{531045E1-1524-4E25-87B9-1F9703A10DB3}" name="キー" dataDxfId="26">
      <calculatedColumnFormula>$C$4&amp;"-"&amp;G7&amp;"-"&amp;H7</calculatedColumnFormula>
    </tableColumn>
    <tableColumn id="3" xr3:uid="{FB5D9699-A13B-413B-92C2-237248C4BA61}" name="H" dataDxfId="25">
      <calculatedColumnFormula>$G$3+ROUNDDOWN($E6/($I$4+1),0)*0.5</calculatedColumnFormula>
    </tableColumn>
    <tableColumn id="4" xr3:uid="{48B72BC5-BA05-43D1-9565-0389298C6E6F}" name="W" dataDxfId="24">
      <calculatedColumnFormula>IF(MOD(E7-1,$I$4+1)=0,$H$3,H6+0.5)</calculatedColumnFormula>
    </tableColumn>
    <tableColumn id="5" xr3:uid="{3BF27190-692E-47E1-8EDD-4397F986B70B}" name="坪" dataDxfId="23">
      <calculatedColumnFormula>SUM((G7*H7)/4)</calculatedColumnFormula>
    </tableColumn>
    <tableColumn id="6" xr3:uid="{A3166697-0D1D-47DA-9512-6BE2ADC07A63}" name="M" dataDxfId="22" dataCellStyle="桁区切り">
      <calculatedColumnFormula>ROUND(SUM(IF(I7&lt;$K$4,$K$4,I7)*$C$6,$C$5),0)</calculatedColumnFormula>
    </tableColumn>
    <tableColumn id="7" xr3:uid="{A93F54A5-D1ED-4691-89E3-10FF27C52564}" name="許可" dataDxfId="21"/>
  </tableColumns>
  <tableStyleInfo name="TableStyleMedium20 2 2" showFirstColumn="1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DF4EE27-5D0D-4E93-BF19-DFAA4A00C766}" name="A2テーブル" displayName="A2テーブル" ref="E6:K328" totalsRowShown="0">
  <autoFilter ref="E6:K328" xr:uid="{C431823F-ACFD-4EAD-86D6-60B7FD14BE1C}"/>
  <tableColumns count="7">
    <tableColumn id="1" xr3:uid="{C083E39A-F741-42A9-8E44-EAFB64CD7B98}" name="#" dataDxfId="20">
      <calculatedColumnFormula>ROW()-6</calculatedColumnFormula>
    </tableColumn>
    <tableColumn id="2" xr3:uid="{07F88D02-462C-4949-A07C-E34DA2F26F58}" name="キー" dataDxfId="19">
      <calculatedColumnFormula>$C$4&amp;"-"&amp;G7&amp;"-"&amp;H7</calculatedColumnFormula>
    </tableColumn>
    <tableColumn id="3" xr3:uid="{2753C4CB-61E3-49E2-9292-479840C5647E}" name="H" dataDxfId="18">
      <calculatedColumnFormula>$G$3+ROUNDDOWN($E6/($I$4+1),0)*0.5</calculatedColumnFormula>
    </tableColumn>
    <tableColumn id="4" xr3:uid="{4A99DB33-E03B-4CD7-B661-44AF959DC01B}" name="W" dataDxfId="17">
      <calculatedColumnFormula>IF(MOD(E7-1,$I$4+1)=0,$H$3,H6+0.5)</calculatedColumnFormula>
    </tableColumn>
    <tableColumn id="5" xr3:uid="{8BF99098-1648-4B14-A3A6-533CE249BEF2}" name="坪" dataDxfId="16">
      <calculatedColumnFormula>SUM((G7*H7)/4)*2</calculatedColumnFormula>
    </tableColumn>
    <tableColumn id="6" xr3:uid="{F875D35A-C5DB-4EEF-8C65-6DCB81842544}" name="M" dataDxfId="15" dataCellStyle="桁区切り">
      <calculatedColumnFormula>ROUND(SUM(IF(I7&lt;$K$4,$K$4,I7)*$C$6,$C$5),0)</calculatedColumnFormula>
    </tableColumn>
    <tableColumn id="7" xr3:uid="{87012D18-B10F-4DF5-AF3E-F5385DEFC64D}" name="許可" dataDxfId="14"/>
  </tableColumns>
  <tableStyleInfo name="TableStyleMedium20 2 2" showFirstColumn="1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99F421F-99F5-4353-A289-BDDF858CCCB5}" name="A3テーブル" displayName="A3テーブル" ref="E6:K216" totalsRowShown="0">
  <autoFilter ref="E6:K216" xr:uid="{C431823F-ACFD-4EAD-86D6-60B7FD14BE1C}"/>
  <tableColumns count="7">
    <tableColumn id="1" xr3:uid="{8557EB96-BFCD-4FEF-9303-73FBA03D87D0}" name="#" dataDxfId="13">
      <calculatedColumnFormula>ROW()-6</calculatedColumnFormula>
    </tableColumn>
    <tableColumn id="2" xr3:uid="{E0A3857F-B112-4421-8767-D8EA0F2E4C61}" name="キー" dataDxfId="12">
      <calculatedColumnFormula>$C$4&amp;"-"&amp;G7&amp;"-"&amp;H7</calculatedColumnFormula>
    </tableColumn>
    <tableColumn id="3" xr3:uid="{F314F76C-556A-4227-A2A7-944296265A9B}" name="H" dataDxfId="11">
      <calculatedColumnFormula>$G$3+ROUNDDOWN($E6/($I$4+1),0)*0.5</calculatedColumnFormula>
    </tableColumn>
    <tableColumn id="4" xr3:uid="{73BF743C-4CAE-4110-A55A-5EBBE0FEE6B8}" name="W" dataDxfId="10">
      <calculatedColumnFormula>IF(MOD(E7-1,$I$4+1)=0,$H$3,H6+0.5)</calculatedColumnFormula>
    </tableColumn>
    <tableColumn id="5" xr3:uid="{DE9C02FC-79F4-420F-93CB-83AFB1EDB018}" name="坪" dataDxfId="9">
      <calculatedColumnFormula>SUM((G7*H7)/4)*3</calculatedColumnFormula>
    </tableColumn>
    <tableColumn id="6" xr3:uid="{10271802-BB78-42E1-83A3-84D51F515CAE}" name="M" dataDxfId="8" dataCellStyle="桁区切り">
      <calculatedColumnFormula>ROUND(SUM(IF(I7&lt;$K$4,$K$4,I7)*$C$6,$C$5),0)</calculatedColumnFormula>
    </tableColumn>
    <tableColumn id="7" xr3:uid="{90256DB0-382D-4963-ADCE-75F1343E6309}" name="許可" dataDxfId="7"/>
  </tableColumns>
  <tableStyleInfo name="TableStyleMedium20 2 2" showFirstColumn="1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9210CFB-A61C-4EA4-AC85-C4429F6A19DE}" name="H3テーブル" displayName="H3テーブル" ref="E6:K272" totalsRowShown="0">
  <autoFilter ref="E6:K272" xr:uid="{C431823F-ACFD-4EAD-86D6-60B7FD14BE1C}"/>
  <tableColumns count="7">
    <tableColumn id="1" xr3:uid="{6E3B90E1-48CD-4F33-B197-6AB5A27EC91C}" name="#" dataDxfId="6">
      <calculatedColumnFormula>ROW()-6</calculatedColumnFormula>
    </tableColumn>
    <tableColumn id="2" xr3:uid="{27CC4E97-D474-4CE9-A1B7-DCBB8CC957D8}" name="キー" dataDxfId="5">
      <calculatedColumnFormula>$C$4&amp;"-"&amp;G7&amp;"-"&amp;H7</calculatedColumnFormula>
    </tableColumn>
    <tableColumn id="3" xr3:uid="{C17D7FEA-3EF6-4431-AF05-28122C8FAEDA}" name="H" dataDxfId="4">
      <calculatedColumnFormula>$G$3+ROUNDDOWN($E6/($I$4+1),0)*0.5</calculatedColumnFormula>
    </tableColumn>
    <tableColumn id="4" xr3:uid="{0840A3BC-E4F8-4200-A3BE-3422B9DE3ED6}" name="W" dataDxfId="3">
      <calculatedColumnFormula>IF(MOD(E7-1,$I$4+1)=0,$H$3,H6+0.5)</calculatedColumnFormula>
    </tableColumn>
    <tableColumn id="5" xr3:uid="{DA2978C5-0A1F-4851-8DC5-60E815977E6E}" name="坪" dataDxfId="2">
      <calculatedColumnFormula>SUM((G7*H7)/4)</calculatedColumnFormula>
    </tableColumn>
    <tableColumn id="6" xr3:uid="{963BC39D-C219-4867-B697-A85447E18822}" name="M" dataDxfId="1" dataCellStyle="桁区切り">
      <calculatedColumnFormula>ROUND(SUM(IF(I7&lt;$K$4,$K$4,I7)*$C$6,$C$5),0)</calculatedColumnFormula>
    </tableColumn>
    <tableColumn id="7" xr3:uid="{4B261BB6-D95D-4441-9520-76C53A3F2D05}" name="許可" dataDxfId="0"/>
  </tableColumns>
  <tableStyleInfo name="TableStyleMedium20 2" showFirstColumn="1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62F63-E250-4631-BE6F-76835DA22FA7}">
  <sheetPr codeName="Sheet1">
    <tabColor rgb="FF002060"/>
  </sheetPr>
  <dimension ref="A2:V25"/>
  <sheetViews>
    <sheetView zoomScaleNormal="100" workbookViewId="0">
      <pane xSplit="4" ySplit="7" topLeftCell="K8" activePane="bottomRight" state="frozen"/>
      <selection pane="topRight" activeCell="E1" sqref="E1"/>
      <selection pane="bottomLeft" activeCell="A8" sqref="A8"/>
      <selection pane="bottomRight" activeCell="F32" sqref="F32"/>
    </sheetView>
  </sheetViews>
  <sheetFormatPr defaultColWidth="9" defaultRowHeight="15.75" x14ac:dyDescent="0.25"/>
  <cols>
    <col min="1" max="1" width="3.125" style="40" customWidth="1"/>
    <col min="2" max="2" width="3.125" style="24" customWidth="1"/>
    <col min="3" max="3" width="12.375" style="24" customWidth="1"/>
    <col min="4" max="4" width="5.5" style="50" customWidth="1"/>
    <col min="5" max="5" width="23.625" style="24" customWidth="1"/>
    <col min="6" max="10" width="15.5" style="24" customWidth="1"/>
    <col min="11" max="12" width="6.125" style="24" customWidth="1"/>
    <col min="13" max="13" width="7.125" style="24" customWidth="1"/>
    <col min="14" max="14" width="14.625" style="24" customWidth="1"/>
    <col min="15" max="15" width="10.625" style="24" bestFit="1" customWidth="1"/>
    <col min="16" max="16" width="4.125" style="24" bestFit="1" customWidth="1"/>
    <col min="17" max="19" width="10.75" style="24" customWidth="1"/>
    <col min="20" max="20" width="9" style="24"/>
    <col min="21" max="22" width="6.25" style="24" customWidth="1"/>
    <col min="23" max="16384" width="9" style="24"/>
  </cols>
  <sheetData>
    <row r="2" spans="3:22" x14ac:dyDescent="0.25">
      <c r="E2" s="25" t="s">
        <v>36</v>
      </c>
      <c r="F2" s="26" t="s">
        <v>37</v>
      </c>
      <c r="G2" s="27">
        <v>30000</v>
      </c>
    </row>
    <row r="3" spans="3:22" x14ac:dyDescent="0.25">
      <c r="E3" s="28" t="s">
        <v>38</v>
      </c>
      <c r="F3" s="29" t="s">
        <v>39</v>
      </c>
      <c r="G3" s="30">
        <v>0.9</v>
      </c>
      <c r="H3" s="28" t="s">
        <v>40</v>
      </c>
      <c r="I3" s="29" t="s">
        <v>39</v>
      </c>
      <c r="J3" s="30">
        <v>0.9</v>
      </c>
    </row>
    <row r="4" spans="3:22" x14ac:dyDescent="0.25">
      <c r="E4" s="31"/>
      <c r="F4" s="32" t="s">
        <v>41</v>
      </c>
      <c r="G4" s="33">
        <v>0.95</v>
      </c>
      <c r="H4" s="34"/>
      <c r="I4" s="32" t="s">
        <v>41</v>
      </c>
      <c r="J4" s="33">
        <v>0.65</v>
      </c>
    </row>
    <row r="5" spans="3:22" ht="15.75" customHeight="1" x14ac:dyDescent="0.25">
      <c r="E5" s="25" t="s">
        <v>42</v>
      </c>
      <c r="F5" s="26" t="s">
        <v>43</v>
      </c>
      <c r="G5" s="35">
        <v>0.8</v>
      </c>
      <c r="N5" s="103" t="s">
        <v>61</v>
      </c>
      <c r="O5" s="103"/>
      <c r="P5" s="103"/>
      <c r="Q5" s="103"/>
      <c r="R5" s="103"/>
      <c r="S5" s="103"/>
    </row>
    <row r="6" spans="3:22" ht="16.5" thickBot="1" x14ac:dyDescent="0.3">
      <c r="N6" s="103"/>
      <c r="O6" s="103"/>
      <c r="P6" s="103"/>
      <c r="Q6" s="103"/>
      <c r="R6" s="103"/>
      <c r="S6" s="103"/>
    </row>
    <row r="7" spans="3:22" x14ac:dyDescent="0.25">
      <c r="C7" s="36" t="s">
        <v>44</v>
      </c>
      <c r="D7" s="37" t="s">
        <v>3</v>
      </c>
      <c r="E7" s="60" t="s">
        <v>45</v>
      </c>
      <c r="F7" s="61" t="s">
        <v>46</v>
      </c>
      <c r="G7" s="62" t="s">
        <v>47</v>
      </c>
      <c r="H7" s="83" t="s">
        <v>48</v>
      </c>
      <c r="I7" s="84" t="s">
        <v>49</v>
      </c>
      <c r="J7" s="85" t="s">
        <v>50</v>
      </c>
      <c r="K7" s="61" t="s">
        <v>78</v>
      </c>
      <c r="L7" s="61" t="s">
        <v>80</v>
      </c>
      <c r="N7" s="24" t="s">
        <v>65</v>
      </c>
      <c r="O7" s="24" t="s">
        <v>11</v>
      </c>
      <c r="P7" s="24" t="s">
        <v>62</v>
      </c>
      <c r="Q7" s="24" t="s">
        <v>63</v>
      </c>
      <c r="R7" s="24" t="s">
        <v>48</v>
      </c>
      <c r="S7" s="24" t="s">
        <v>49</v>
      </c>
      <c r="T7" s="24" t="s">
        <v>50</v>
      </c>
      <c r="U7" s="24" t="s">
        <v>12</v>
      </c>
      <c r="V7" s="24" t="s">
        <v>79</v>
      </c>
    </row>
    <row r="8" spans="3:22" x14ac:dyDescent="0.25">
      <c r="C8" s="41" t="s">
        <v>76</v>
      </c>
      <c r="D8" s="51" t="s">
        <v>4</v>
      </c>
      <c r="E8" s="63" t="s">
        <v>36</v>
      </c>
      <c r="F8" s="64" cm="1">
        <f t="array" aca="1" ref="F8" ca="1">INDIRECT(D8&amp;"!C5")</f>
        <v>4500000</v>
      </c>
      <c r="G8" s="76" cm="1">
        <f t="array" aca="1" ref="G8" ca="1">INDIRECT(D8&amp;"!C6")</f>
        <v>454200</v>
      </c>
      <c r="H8" s="86">
        <f ca="1">ROUNDDOWN(G8-$G$2,0)</f>
        <v>424200</v>
      </c>
      <c r="I8" s="64"/>
      <c r="J8" s="87"/>
      <c r="K8" s="64">
        <v>1</v>
      </c>
      <c r="L8" s="64">
        <v>1</v>
      </c>
      <c r="N8" s="38" t="str">
        <f>C8&amp;"_"&amp;D8</f>
        <v>Bluezia_B1</v>
      </c>
      <c r="O8" s="24" t="str">
        <f>C8</f>
        <v>Bluezia</v>
      </c>
      <c r="P8" s="24" t="str">
        <f>D8</f>
        <v>B1</v>
      </c>
      <c r="Q8" s="39" t="str">
        <f>E8</f>
        <v>平屋</v>
      </c>
      <c r="R8" s="39">
        <f ca="1">H8</f>
        <v>424200</v>
      </c>
      <c r="S8" s="39">
        <f>I8</f>
        <v>0</v>
      </c>
      <c r="T8" s="39">
        <f>J8</f>
        <v>0</v>
      </c>
      <c r="U8" s="39">
        <f>K8</f>
        <v>1</v>
      </c>
      <c r="V8" s="39">
        <f>L8</f>
        <v>1</v>
      </c>
    </row>
    <row r="9" spans="3:22" x14ac:dyDescent="0.25">
      <c r="C9" s="42" t="s">
        <v>76</v>
      </c>
      <c r="D9" s="52" t="s">
        <v>19</v>
      </c>
      <c r="E9" s="65" t="s">
        <v>51</v>
      </c>
      <c r="F9" s="66" cm="1">
        <f t="array" aca="1" ref="F9" ca="1">INDIRECT(D9&amp;"!C5")</f>
        <v>4500000</v>
      </c>
      <c r="G9" s="77" cm="1">
        <f t="array" aca="1" ref="G9" ca="1">INDIRECT(D9&amp;"!C6")</f>
        <v>359500</v>
      </c>
      <c r="H9" s="88">
        <f ca="1">ROUNDDOWN((G9*$G$3)*$G$4,0)</f>
        <v>307372</v>
      </c>
      <c r="I9" s="66">
        <f ca="1">ROUNDDOWN((G9*$J$3)*$J$4,0)</f>
        <v>210307</v>
      </c>
      <c r="J9" s="89">
        <f ca="1">ROUNDDOWN(H9*$G$5,0)</f>
        <v>245897</v>
      </c>
      <c r="K9" s="66">
        <v>2</v>
      </c>
      <c r="L9" s="66">
        <v>1</v>
      </c>
      <c r="N9" s="38" t="str">
        <f t="shared" ref="N9:N19" si="0">C9&amp;"_"&amp;D9</f>
        <v>Bluezia_B2</v>
      </c>
      <c r="O9" s="24" t="str">
        <f t="shared" ref="O9:O19" si="1">C9</f>
        <v>Bluezia</v>
      </c>
      <c r="P9" s="24" t="str">
        <f t="shared" ref="P9:P19" si="2">D9</f>
        <v>B2</v>
      </c>
      <c r="Q9" s="39" t="str">
        <f t="shared" ref="Q9:Q19" si="3">E9</f>
        <v>2階建</v>
      </c>
      <c r="R9" s="39">
        <f t="shared" ref="R9:R19" ca="1" si="4">H9</f>
        <v>307372</v>
      </c>
      <c r="S9" s="39">
        <f t="shared" ref="S9:S19" ca="1" si="5">I9</f>
        <v>210307</v>
      </c>
      <c r="T9" s="39">
        <f t="shared" ref="T9:T19" ca="1" si="6">J9</f>
        <v>245897</v>
      </c>
      <c r="U9" s="39">
        <f t="shared" ref="U9:V19" si="7">K9</f>
        <v>2</v>
      </c>
      <c r="V9" s="39">
        <f t="shared" si="7"/>
        <v>1</v>
      </c>
    </row>
    <row r="10" spans="3:22" x14ac:dyDescent="0.25">
      <c r="C10" s="43" t="s">
        <v>75</v>
      </c>
      <c r="D10" s="53" t="s">
        <v>73</v>
      </c>
      <c r="E10" s="67" t="s">
        <v>55</v>
      </c>
      <c r="F10" s="68" cm="1">
        <f t="array" aca="1" ref="F10" ca="1">INDIRECT(D10&amp;"!C5")</f>
        <v>4000000</v>
      </c>
      <c r="G10" s="78" cm="1">
        <f t="array" aca="1" ref="G10" ca="1">INDIRECT(D10&amp;"!C6")</f>
        <v>336200</v>
      </c>
      <c r="H10" s="90">
        <f ca="1">ROUNDDOWN((G10*$G$3)*$G$4,0)</f>
        <v>287451</v>
      </c>
      <c r="I10" s="68">
        <f ca="1">ROUNDDOWN((G10*$J$3)*$J$4,0)</f>
        <v>196677</v>
      </c>
      <c r="J10" s="91">
        <f ca="1">ROUNDDOWN(H10*$G$5,0)</f>
        <v>229960</v>
      </c>
      <c r="K10" s="68">
        <v>2</v>
      </c>
      <c r="L10" s="68">
        <v>1</v>
      </c>
      <c r="N10" s="38" t="str">
        <f t="shared" si="0"/>
        <v>nexthouse_NV</v>
      </c>
      <c r="O10" s="24" t="str">
        <f t="shared" si="1"/>
        <v>nexthouse</v>
      </c>
      <c r="P10" s="24" t="str">
        <f t="shared" si="2"/>
        <v>NV</v>
      </c>
      <c r="Q10" s="39" t="str">
        <f t="shared" si="3"/>
        <v>バリュー(2階建)</v>
      </c>
      <c r="R10" s="39">
        <f t="shared" ca="1" si="4"/>
        <v>287451</v>
      </c>
      <c r="S10" s="39">
        <f t="shared" ca="1" si="5"/>
        <v>196677</v>
      </c>
      <c r="T10" s="39">
        <f t="shared" ca="1" si="6"/>
        <v>229960</v>
      </c>
      <c r="U10" s="39">
        <f t="shared" si="7"/>
        <v>2</v>
      </c>
      <c r="V10" s="39">
        <f t="shared" si="7"/>
        <v>1</v>
      </c>
    </row>
    <row r="11" spans="3:22" x14ac:dyDescent="0.25">
      <c r="C11" s="44" t="s">
        <v>75</v>
      </c>
      <c r="D11" s="54" t="s">
        <v>74</v>
      </c>
      <c r="E11" s="69" t="s">
        <v>52</v>
      </c>
      <c r="F11" s="70" cm="1">
        <f t="array" aca="1" ref="F11" ca="1">INDIRECT(D11&amp;"!C5")</f>
        <v>4500000</v>
      </c>
      <c r="G11" s="79" cm="1">
        <f t="array" aca="1" ref="G11" ca="1">INDIRECT(D11&amp;"!C6")</f>
        <v>444200</v>
      </c>
      <c r="H11" s="92">
        <f ca="1">ROUNDDOWN(G11-$G$2,0)</f>
        <v>414200</v>
      </c>
      <c r="I11" s="70"/>
      <c r="J11" s="93"/>
      <c r="K11" s="70">
        <v>1</v>
      </c>
      <c r="L11" s="70">
        <v>1</v>
      </c>
      <c r="N11" s="38" t="str">
        <f t="shared" si="0"/>
        <v>nexthouse_NL</v>
      </c>
      <c r="O11" s="24" t="str">
        <f t="shared" si="1"/>
        <v>nexthouse</v>
      </c>
      <c r="P11" s="24" t="str">
        <f t="shared" si="2"/>
        <v>NL</v>
      </c>
      <c r="Q11" s="39" t="str">
        <f t="shared" si="3"/>
        <v>LAVIE(平屋)</v>
      </c>
      <c r="R11" s="39">
        <f t="shared" ca="1" si="4"/>
        <v>414200</v>
      </c>
      <c r="S11" s="39">
        <f t="shared" si="5"/>
        <v>0</v>
      </c>
      <c r="T11" s="39">
        <f t="shared" si="6"/>
        <v>0</v>
      </c>
      <c r="U11" s="39">
        <f t="shared" si="7"/>
        <v>1</v>
      </c>
      <c r="V11" s="39">
        <f t="shared" si="7"/>
        <v>1</v>
      </c>
    </row>
    <row r="12" spans="3:22" x14ac:dyDescent="0.25">
      <c r="C12" s="44" t="s">
        <v>75</v>
      </c>
      <c r="D12" s="54" t="s">
        <v>69</v>
      </c>
      <c r="E12" s="71" t="s">
        <v>54</v>
      </c>
      <c r="F12" s="72" cm="1">
        <f t="array" aca="1" ref="F12" ca="1">INDIRECT(D12&amp;"!C5")</f>
        <v>4500000</v>
      </c>
      <c r="G12" s="80" cm="1">
        <f t="array" aca="1" ref="G12" ca="1">INDIRECT(D12&amp;"!C6")</f>
        <v>360700</v>
      </c>
      <c r="H12" s="94">
        <f ca="1">ROUNDDOWN((G12*$G$3)*$G$4,0)</f>
        <v>308398</v>
      </c>
      <c r="I12" s="72">
        <f ca="1">ROUNDDOWN((G12*$J$3)*$J$4,0)</f>
        <v>211009</v>
      </c>
      <c r="J12" s="95">
        <f ca="1">ROUNDDOWN(H12*$G$5,0)</f>
        <v>246718</v>
      </c>
      <c r="K12" s="72">
        <v>2</v>
      </c>
      <c r="L12" s="72">
        <v>1</v>
      </c>
      <c r="N12" s="38" t="str">
        <f t="shared" si="0"/>
        <v>nexthouse_N1</v>
      </c>
      <c r="O12" s="24" t="str">
        <f t="shared" si="1"/>
        <v>nexthouse</v>
      </c>
      <c r="P12" s="24" t="str">
        <f t="shared" si="2"/>
        <v>N1</v>
      </c>
      <c r="Q12" s="39" t="str">
        <f t="shared" si="3"/>
        <v>プライム・ファミリエALC(2階建)</v>
      </c>
      <c r="R12" s="39">
        <f t="shared" ca="1" si="4"/>
        <v>308398</v>
      </c>
      <c r="S12" s="39">
        <f t="shared" ca="1" si="5"/>
        <v>211009</v>
      </c>
      <c r="T12" s="39">
        <f t="shared" ca="1" si="6"/>
        <v>246718</v>
      </c>
      <c r="U12" s="39">
        <f t="shared" si="7"/>
        <v>2</v>
      </c>
      <c r="V12" s="39">
        <f t="shared" si="7"/>
        <v>1</v>
      </c>
    </row>
    <row r="13" spans="3:22" x14ac:dyDescent="0.25">
      <c r="C13" s="44" t="s">
        <v>75</v>
      </c>
      <c r="D13" s="54" t="s">
        <v>72</v>
      </c>
      <c r="E13" s="71" t="s">
        <v>53</v>
      </c>
      <c r="F13" s="72" cm="1">
        <f t="array" aca="1" ref="F13" ca="1">INDIRECT(D13&amp;"!C5")</f>
        <v>4500000</v>
      </c>
      <c r="G13" s="80" cm="1">
        <f t="array" aca="1" ref="G13" ca="1">INDIRECT(D13&amp;"!C6")</f>
        <v>349500</v>
      </c>
      <c r="H13" s="94">
        <f ca="1">ROUNDDOWN((G13*$G$3)*$G$4,0)</f>
        <v>298822</v>
      </c>
      <c r="I13" s="72">
        <f t="shared" ref="I13:I18" ca="1" si="8">ROUNDDOWN((G13*$J$3)*$J$4,0)</f>
        <v>204457</v>
      </c>
      <c r="J13" s="95">
        <f t="shared" ref="J13:J18" ca="1" si="9">ROUNDDOWN(H13*$G$5,0)</f>
        <v>239057</v>
      </c>
      <c r="K13" s="72">
        <v>2</v>
      </c>
      <c r="L13" s="72">
        <v>1</v>
      </c>
      <c r="N13" s="38" t="str">
        <f t="shared" si="0"/>
        <v>nexthouse_N2</v>
      </c>
      <c r="O13" s="24" t="str">
        <f t="shared" si="1"/>
        <v>nexthouse</v>
      </c>
      <c r="P13" s="24" t="str">
        <f t="shared" si="2"/>
        <v>N2</v>
      </c>
      <c r="Q13" s="39" t="str">
        <f t="shared" si="3"/>
        <v>プライム・ファミリエ(2階建)</v>
      </c>
      <c r="R13" s="39">
        <f t="shared" ca="1" si="4"/>
        <v>298822</v>
      </c>
      <c r="S13" s="39">
        <f t="shared" ca="1" si="5"/>
        <v>204457</v>
      </c>
      <c r="T13" s="39">
        <f t="shared" ca="1" si="6"/>
        <v>239057</v>
      </c>
      <c r="U13" s="39">
        <f t="shared" si="7"/>
        <v>2</v>
      </c>
      <c r="V13" s="39">
        <f t="shared" si="7"/>
        <v>1</v>
      </c>
    </row>
    <row r="14" spans="3:22" x14ac:dyDescent="0.25">
      <c r="C14" s="44" t="s">
        <v>75</v>
      </c>
      <c r="D14" s="54" t="s">
        <v>71</v>
      </c>
      <c r="E14" s="71" t="s">
        <v>56</v>
      </c>
      <c r="F14" s="72" cm="1">
        <f t="array" aca="1" ref="F14" ca="1">INDIRECT(D14&amp;"!C5")</f>
        <v>4500000</v>
      </c>
      <c r="G14" s="80" cm="1">
        <f t="array" aca="1" ref="G14" ca="1">INDIRECT(D14&amp;"!C6")</f>
        <v>391000</v>
      </c>
      <c r="H14" s="94">
        <f ca="1">ROUNDDOWN((G14*$G$3)*$G$4,0)</f>
        <v>334305</v>
      </c>
      <c r="I14" s="72">
        <f t="shared" ca="1" si="8"/>
        <v>228735</v>
      </c>
      <c r="J14" s="95">
        <f t="shared" ca="1" si="9"/>
        <v>267444</v>
      </c>
      <c r="K14" s="72">
        <v>2</v>
      </c>
      <c r="L14" s="72">
        <v>1</v>
      </c>
      <c r="N14" s="38" t="str">
        <f t="shared" si="0"/>
        <v>nexthouse_NC</v>
      </c>
      <c r="O14" s="24" t="str">
        <f t="shared" si="1"/>
        <v>nexthouse</v>
      </c>
      <c r="P14" s="24" t="str">
        <f t="shared" si="2"/>
        <v>NC</v>
      </c>
      <c r="Q14" s="39" t="str">
        <f t="shared" si="3"/>
        <v>セラグラン</v>
      </c>
      <c r="R14" s="39">
        <f t="shared" ca="1" si="4"/>
        <v>334305</v>
      </c>
      <c r="S14" s="39">
        <f t="shared" ca="1" si="5"/>
        <v>228735</v>
      </c>
      <c r="T14" s="39">
        <f t="shared" ca="1" si="6"/>
        <v>267444</v>
      </c>
      <c r="U14" s="39">
        <f t="shared" si="7"/>
        <v>2</v>
      </c>
      <c r="V14" s="39">
        <f t="shared" si="7"/>
        <v>1</v>
      </c>
    </row>
    <row r="15" spans="3:22" x14ac:dyDescent="0.25">
      <c r="C15" s="45" t="s">
        <v>75</v>
      </c>
      <c r="D15" s="55" t="s">
        <v>70</v>
      </c>
      <c r="E15" s="65" t="s">
        <v>57</v>
      </c>
      <c r="F15" s="73" cm="1">
        <f t="array" aca="1" ref="F15" ca="1">INDIRECT(D15&amp;"!C5")</f>
        <v>4500000</v>
      </c>
      <c r="G15" s="81" cm="1">
        <f t="array" aca="1" ref="G15" ca="1">INDIRECT(D15&amp;"!C6")</f>
        <v>341700</v>
      </c>
      <c r="H15" s="96">
        <f ca="1">ROUNDDOWN((G15*$G$3)*$G$4,0)</f>
        <v>292153</v>
      </c>
      <c r="I15" s="73">
        <f t="shared" ca="1" si="8"/>
        <v>199894</v>
      </c>
      <c r="J15" s="97">
        <f t="shared" ca="1" si="9"/>
        <v>233722</v>
      </c>
      <c r="K15" s="73">
        <v>3</v>
      </c>
      <c r="L15" s="73">
        <v>1</v>
      </c>
      <c r="N15" s="38" t="str">
        <f t="shared" si="0"/>
        <v>nexthouse_N3</v>
      </c>
      <c r="O15" s="24" t="str">
        <f t="shared" si="1"/>
        <v>nexthouse</v>
      </c>
      <c r="P15" s="24" t="str">
        <f t="shared" si="2"/>
        <v>N3</v>
      </c>
      <c r="Q15" s="39" t="str">
        <f t="shared" si="3"/>
        <v>3階建</v>
      </c>
      <c r="R15" s="39">
        <f t="shared" ca="1" si="4"/>
        <v>292153</v>
      </c>
      <c r="S15" s="39">
        <f t="shared" ca="1" si="5"/>
        <v>199894</v>
      </c>
      <c r="T15" s="39">
        <f t="shared" ca="1" si="6"/>
        <v>233722</v>
      </c>
      <c r="U15" s="39">
        <f t="shared" si="7"/>
        <v>3</v>
      </c>
      <c r="V15" s="39">
        <f t="shared" si="7"/>
        <v>1</v>
      </c>
    </row>
    <row r="16" spans="3:22" x14ac:dyDescent="0.25">
      <c r="C16" s="46" t="s">
        <v>77</v>
      </c>
      <c r="D16" s="56" t="s">
        <v>31</v>
      </c>
      <c r="E16" s="63" t="s">
        <v>36</v>
      </c>
      <c r="F16" s="64" cm="1">
        <f t="array" aca="1" ref="F16" ca="1">INDIRECT(D16&amp;"!C5")</f>
        <v>3800000</v>
      </c>
      <c r="G16" s="76" cm="1">
        <f t="array" aca="1" ref="G16" ca="1">INDIRECT(D16&amp;"!C6")</f>
        <v>424200</v>
      </c>
      <c r="H16" s="86">
        <f ca="1">ROUNDDOWN(G16-$G$2,0)</f>
        <v>394200</v>
      </c>
      <c r="I16" s="64"/>
      <c r="J16" s="87"/>
      <c r="K16" s="64">
        <v>1</v>
      </c>
      <c r="L16" s="64">
        <v>0</v>
      </c>
      <c r="N16" s="38" t="str">
        <f t="shared" si="0"/>
        <v>ACTIVE HOUSE_A1</v>
      </c>
      <c r="O16" s="24" t="str">
        <f t="shared" si="1"/>
        <v>ACTIVE HOUSE</v>
      </c>
      <c r="P16" s="24" t="str">
        <f t="shared" si="2"/>
        <v>A1</v>
      </c>
      <c r="Q16" s="39" t="str">
        <f t="shared" si="3"/>
        <v>平屋</v>
      </c>
      <c r="R16" s="39">
        <f t="shared" ca="1" si="4"/>
        <v>394200</v>
      </c>
      <c r="S16" s="39">
        <f t="shared" si="5"/>
        <v>0</v>
      </c>
      <c r="T16" s="39">
        <f t="shared" si="6"/>
        <v>0</v>
      </c>
      <c r="U16" s="39">
        <f t="shared" si="7"/>
        <v>1</v>
      </c>
      <c r="V16" s="39">
        <f t="shared" si="7"/>
        <v>0</v>
      </c>
    </row>
    <row r="17" spans="3:22" x14ac:dyDescent="0.25">
      <c r="C17" s="47" t="s">
        <v>77</v>
      </c>
      <c r="D17" s="57" t="s">
        <v>33</v>
      </c>
      <c r="E17" s="71" t="s">
        <v>51</v>
      </c>
      <c r="F17" s="72" cm="1">
        <f t="array" aca="1" ref="F17" ca="1">INDIRECT(D17&amp;"!C5")</f>
        <v>3800000</v>
      </c>
      <c r="G17" s="80" cm="1">
        <f t="array" aca="1" ref="G17" ca="1">INDIRECT(D17&amp;"!C6")</f>
        <v>301200</v>
      </c>
      <c r="H17" s="94">
        <f ca="1">ROUNDDOWN((G17*$G$3)*$G$4,0)</f>
        <v>257526</v>
      </c>
      <c r="I17" s="72">
        <f t="shared" ca="1" si="8"/>
        <v>176202</v>
      </c>
      <c r="J17" s="95">
        <f t="shared" ca="1" si="9"/>
        <v>206020</v>
      </c>
      <c r="K17" s="72">
        <v>2</v>
      </c>
      <c r="L17" s="72">
        <v>0</v>
      </c>
      <c r="N17" s="38" t="str">
        <f t="shared" si="0"/>
        <v>ACTIVE HOUSE_A2</v>
      </c>
      <c r="O17" s="24" t="str">
        <f t="shared" si="1"/>
        <v>ACTIVE HOUSE</v>
      </c>
      <c r="P17" s="24" t="str">
        <f t="shared" si="2"/>
        <v>A2</v>
      </c>
      <c r="Q17" s="39" t="str">
        <f t="shared" si="3"/>
        <v>2階建</v>
      </c>
      <c r="R17" s="39">
        <f t="shared" ca="1" si="4"/>
        <v>257526</v>
      </c>
      <c r="S17" s="39">
        <f t="shared" ca="1" si="5"/>
        <v>176202</v>
      </c>
      <c r="T17" s="39">
        <f t="shared" ca="1" si="6"/>
        <v>206020</v>
      </c>
      <c r="U17" s="39">
        <f t="shared" si="7"/>
        <v>2</v>
      </c>
      <c r="V17" s="39">
        <f t="shared" si="7"/>
        <v>0</v>
      </c>
    </row>
    <row r="18" spans="3:22" x14ac:dyDescent="0.25">
      <c r="C18" s="48" t="s">
        <v>77</v>
      </c>
      <c r="D18" s="58" t="s">
        <v>35</v>
      </c>
      <c r="E18" s="65" t="s">
        <v>57</v>
      </c>
      <c r="F18" s="73" cm="1">
        <f t="array" aca="1" ref="F18" ca="1">INDIRECT(D18&amp;"!C5")</f>
        <v>4100000</v>
      </c>
      <c r="G18" s="81" cm="1">
        <f t="array" aca="1" ref="G18" ca="1">INDIRECT(D18&amp;"!C6")</f>
        <v>313700</v>
      </c>
      <c r="H18" s="96">
        <f ca="1">ROUNDDOWN((G18*$G$3)*$G$4,0)</f>
        <v>268213</v>
      </c>
      <c r="I18" s="73">
        <f t="shared" ca="1" si="8"/>
        <v>183514</v>
      </c>
      <c r="J18" s="97">
        <f t="shared" ca="1" si="9"/>
        <v>214570</v>
      </c>
      <c r="K18" s="73">
        <v>3</v>
      </c>
      <c r="L18" s="73">
        <v>0</v>
      </c>
      <c r="N18" s="38" t="str">
        <f t="shared" si="0"/>
        <v>ACTIVE HOUSE_A3</v>
      </c>
      <c r="O18" s="24" t="str">
        <f t="shared" si="1"/>
        <v>ACTIVE HOUSE</v>
      </c>
      <c r="P18" s="24" t="str">
        <f t="shared" si="2"/>
        <v>A3</v>
      </c>
      <c r="Q18" s="39" t="str">
        <f t="shared" si="3"/>
        <v>3階建</v>
      </c>
      <c r="R18" s="39">
        <f t="shared" ca="1" si="4"/>
        <v>268213</v>
      </c>
      <c r="S18" s="39">
        <f t="shared" ca="1" si="5"/>
        <v>183514</v>
      </c>
      <c r="T18" s="39">
        <f t="shared" ca="1" si="6"/>
        <v>214570</v>
      </c>
      <c r="U18" s="39">
        <f t="shared" si="7"/>
        <v>3</v>
      </c>
      <c r="V18" s="39">
        <f t="shared" si="7"/>
        <v>0</v>
      </c>
    </row>
    <row r="19" spans="3:22" ht="16.5" thickBot="1" x14ac:dyDescent="0.3">
      <c r="C19" s="49" t="s">
        <v>58</v>
      </c>
      <c r="D19" s="59" t="s">
        <v>30</v>
      </c>
      <c r="E19" s="74" t="s">
        <v>36</v>
      </c>
      <c r="F19" s="75" cm="1">
        <f t="array" aca="1" ref="F19" ca="1">INDIRECT(D19&amp;"!C5")</f>
        <v>2700000</v>
      </c>
      <c r="G19" s="82" cm="1">
        <f t="array" aca="1" ref="G19" ca="1">INDIRECT(D19&amp;"!C6")</f>
        <v>444500</v>
      </c>
      <c r="H19" s="98">
        <f ca="1">ROUNDDOWN(G19-$G$2,0)</f>
        <v>414500</v>
      </c>
      <c r="I19" s="99"/>
      <c r="J19" s="100"/>
      <c r="K19" s="75">
        <v>1</v>
      </c>
      <c r="L19" s="75">
        <v>0</v>
      </c>
      <c r="N19" s="38" t="str">
        <f t="shared" si="0"/>
        <v>はみちつハウス_H3</v>
      </c>
      <c r="O19" s="24" t="str">
        <f t="shared" si="1"/>
        <v>はみちつハウス</v>
      </c>
      <c r="P19" s="24" t="str">
        <f t="shared" si="2"/>
        <v>H3</v>
      </c>
      <c r="Q19" s="39" t="str">
        <f t="shared" si="3"/>
        <v>平屋</v>
      </c>
      <c r="R19" s="39">
        <f t="shared" ca="1" si="4"/>
        <v>414500</v>
      </c>
      <c r="S19" s="39">
        <f t="shared" si="5"/>
        <v>0</v>
      </c>
      <c r="T19" s="39">
        <f t="shared" si="6"/>
        <v>0</v>
      </c>
      <c r="U19" s="39">
        <f t="shared" si="7"/>
        <v>1</v>
      </c>
      <c r="V19" s="39">
        <f t="shared" si="7"/>
        <v>0</v>
      </c>
    </row>
    <row r="20" spans="3:22" x14ac:dyDescent="0.25">
      <c r="N20" s="38"/>
      <c r="P20" s="39"/>
    </row>
    <row r="21" spans="3:22" x14ac:dyDescent="0.25">
      <c r="N21" s="38"/>
      <c r="P21" s="39"/>
    </row>
    <row r="22" spans="3:22" x14ac:dyDescent="0.25">
      <c r="N22" s="38"/>
      <c r="P22" s="39"/>
    </row>
    <row r="23" spans="3:22" ht="16.5" thickBot="1" x14ac:dyDescent="0.3">
      <c r="E23" s="102" t="s">
        <v>66</v>
      </c>
      <c r="F23" s="102"/>
      <c r="G23" s="102"/>
      <c r="N23" s="38"/>
      <c r="P23" s="39"/>
    </row>
    <row r="24" spans="3:22" ht="15.75" customHeight="1" x14ac:dyDescent="0.25">
      <c r="C24" s="104" t="s">
        <v>64</v>
      </c>
      <c r="D24" s="105"/>
      <c r="E24" s="108" t="s">
        <v>83</v>
      </c>
      <c r="F24" s="109"/>
      <c r="G24" s="109"/>
      <c r="H24" s="109"/>
      <c r="I24" s="109"/>
      <c r="J24" s="110"/>
    </row>
    <row r="25" spans="3:22" ht="15.75" customHeight="1" thickBot="1" x14ac:dyDescent="0.3">
      <c r="C25" s="106"/>
      <c r="D25" s="107"/>
      <c r="E25" s="111"/>
      <c r="F25" s="112"/>
      <c r="G25" s="112"/>
      <c r="H25" s="112"/>
      <c r="I25" s="112"/>
      <c r="J25" s="113"/>
    </row>
  </sheetData>
  <mergeCells count="4">
    <mergeCell ref="E23:G23"/>
    <mergeCell ref="N5:S6"/>
    <mergeCell ref="C24:D25"/>
    <mergeCell ref="E24:J25"/>
  </mergeCells>
  <phoneticPr fontId="3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減坪単価更新マクロ">
                <anchor moveWithCells="1" sizeWithCells="1">
                  <from>
                    <xdr:col>13</xdr:col>
                    <xdr:colOff>314325</xdr:colOff>
                    <xdr:row>2</xdr:row>
                    <xdr:rowOff>190500</xdr:rowOff>
                  </from>
                  <to>
                    <xdr:col>18</xdr:col>
                    <xdr:colOff>419100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3D343-A1B8-4FAC-9BB1-00447742D5C6}">
  <sheetPr codeName="Sheet2">
    <tabColor theme="4" tint="0.39997558519241921"/>
  </sheetPr>
  <dimension ref="A2:P670"/>
  <sheetViews>
    <sheetView zoomScale="70" zoomScaleNormal="70" workbookViewId="0">
      <pane xSplit="5" ySplit="6" topLeftCell="H240" activePane="bottomRight" state="frozen"/>
      <selection activeCell="K3" sqref="K3"/>
      <selection pane="topRight" activeCell="K3" sqref="K3"/>
      <selection pane="bottomLeft" activeCell="K3" sqref="K3"/>
      <selection pane="bottomRight" activeCell="N288" sqref="N288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76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0</v>
      </c>
      <c r="F3" s="18" t="s">
        <v>5</v>
      </c>
      <c r="G3" s="12">
        <v>7</v>
      </c>
      <c r="H3" s="13">
        <v>7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4</v>
      </c>
      <c r="F4" s="18" t="s">
        <v>6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K4" s="16">
        <v>20</v>
      </c>
      <c r="L4" s="101">
        <f>ROUND(SUM($K$4*$C$6,$C$5),0)</f>
        <v>13584000</v>
      </c>
      <c r="N4" s="103" t="s">
        <v>61</v>
      </c>
      <c r="O4" s="114"/>
      <c r="P4" s="114"/>
    </row>
    <row r="5" spans="2:16" x14ac:dyDescent="0.25">
      <c r="B5" s="6" t="s">
        <v>1</v>
      </c>
      <c r="C5" s="9">
        <v>4500000</v>
      </c>
      <c r="N5" s="114"/>
      <c r="O5" s="114"/>
      <c r="P5" s="114"/>
    </row>
    <row r="6" spans="2:16" x14ac:dyDescent="0.25">
      <c r="B6" s="6" t="s">
        <v>2</v>
      </c>
      <c r="C6" s="9">
        <v>454200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67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B1-7-7</v>
      </c>
      <c r="G7" s="14">
        <f>G3</f>
        <v>7</v>
      </c>
      <c r="H7" s="14">
        <f>H3</f>
        <v>7</v>
      </c>
      <c r="I7" s="4">
        <f>(G7*H7)/4+1</f>
        <v>13.25</v>
      </c>
      <c r="J7" s="2">
        <f>ROUND(SUM(IF(I7&lt;$K$4,$K$4,I7)*$C$6,$C$5),0)</f>
        <v>13584000</v>
      </c>
      <c r="K7" s="21">
        <v>1</v>
      </c>
      <c r="N7" t="str" cm="1">
        <f t="array" ref="N7:N272">_xlfn._xlws.FILTER(B1テーブル[キー],B1テーブル[許可]=1)</f>
        <v>B1-7-7</v>
      </c>
      <c r="O7" cm="1">
        <f t="array" ref="O7:O272">_xlfn._xlws.FILTER(B1テーブル[坪],B1テーブル[許可]=1)</f>
        <v>13.25</v>
      </c>
      <c r="P7" s="19" cm="1">
        <f t="array" ref="P7:P272">_xlfn._xlws.FILTER(B1テーブル[M],B1テーブル[許可]=1)</f>
        <v>13584000</v>
      </c>
    </row>
    <row r="8" spans="2:16" x14ac:dyDescent="0.25">
      <c r="E8" s="1">
        <f t="shared" si="0"/>
        <v>2</v>
      </c>
      <c r="F8" s="10" t="str">
        <f t="shared" si="1"/>
        <v>B1-7-7.5</v>
      </c>
      <c r="G8" s="14">
        <f t="shared" ref="G8:G71" si="2">$G$3+ROUNDDOWN($E7/($I$4+1),0)*0.5</f>
        <v>7</v>
      </c>
      <c r="H8" s="14">
        <f t="shared" ref="H8:H71" si="3">IF(MOD(E8-1,$I$4+1)=0,$H$3,H7+0.5)</f>
        <v>7.5</v>
      </c>
      <c r="I8" s="4">
        <f t="shared" ref="I8:I71" si="4">(G8*H8)/4+1</f>
        <v>14.125</v>
      </c>
      <c r="J8" s="2">
        <f t="shared" ref="J8:J70" si="5">ROUND(SUM(IF(I8&lt;$K$4,$K$4,I8)*$C$6,$C$5),0)</f>
        <v>13584000</v>
      </c>
      <c r="K8" s="21">
        <v>1</v>
      </c>
      <c r="N8" t="str">
        <v>B1-7-7.5</v>
      </c>
      <c r="O8">
        <v>14.125</v>
      </c>
      <c r="P8" s="19">
        <v>13584000</v>
      </c>
    </row>
    <row r="9" spans="2:16" x14ac:dyDescent="0.25">
      <c r="E9" s="1">
        <f t="shared" si="0"/>
        <v>3</v>
      </c>
      <c r="F9" s="10" t="str">
        <f t="shared" si="1"/>
        <v>B1-7-8</v>
      </c>
      <c r="G9" s="14">
        <f t="shared" si="2"/>
        <v>7</v>
      </c>
      <c r="H9" s="14">
        <f t="shared" si="3"/>
        <v>8</v>
      </c>
      <c r="I9" s="4">
        <f t="shared" si="4"/>
        <v>15</v>
      </c>
      <c r="J9" s="2">
        <f t="shared" si="5"/>
        <v>13584000</v>
      </c>
      <c r="K9" s="21">
        <v>1</v>
      </c>
      <c r="N9" t="str">
        <v>B1-7-8</v>
      </c>
      <c r="O9">
        <v>15</v>
      </c>
      <c r="P9" s="19">
        <v>13584000</v>
      </c>
    </row>
    <row r="10" spans="2:16" x14ac:dyDescent="0.25">
      <c r="E10" s="1">
        <f t="shared" si="0"/>
        <v>4</v>
      </c>
      <c r="F10" s="10" t="str">
        <f t="shared" si="1"/>
        <v>B1-7-8.5</v>
      </c>
      <c r="G10" s="14">
        <f t="shared" si="2"/>
        <v>7</v>
      </c>
      <c r="H10" s="14">
        <f t="shared" si="3"/>
        <v>8.5</v>
      </c>
      <c r="I10" s="4">
        <f t="shared" si="4"/>
        <v>15.875</v>
      </c>
      <c r="J10" s="2">
        <f t="shared" si="5"/>
        <v>13584000</v>
      </c>
      <c r="K10" s="21">
        <v>1</v>
      </c>
      <c r="N10" t="str">
        <v>B1-7-8.5</v>
      </c>
      <c r="O10">
        <v>15.875</v>
      </c>
      <c r="P10" s="19">
        <v>13584000</v>
      </c>
    </row>
    <row r="11" spans="2:16" x14ac:dyDescent="0.25">
      <c r="E11" s="1">
        <f t="shared" si="0"/>
        <v>5</v>
      </c>
      <c r="F11" s="10" t="str">
        <f t="shared" si="1"/>
        <v>B1-7-9</v>
      </c>
      <c r="G11" s="14">
        <f t="shared" si="2"/>
        <v>7</v>
      </c>
      <c r="H11" s="14">
        <f t="shared" si="3"/>
        <v>9</v>
      </c>
      <c r="I11" s="4">
        <f t="shared" si="4"/>
        <v>16.75</v>
      </c>
      <c r="J11" s="2">
        <f t="shared" si="5"/>
        <v>13584000</v>
      </c>
      <c r="K11" s="21">
        <v>1</v>
      </c>
      <c r="N11" t="str">
        <v>B1-7-9</v>
      </c>
      <c r="O11">
        <v>16.75</v>
      </c>
      <c r="P11" s="19">
        <v>13584000</v>
      </c>
    </row>
    <row r="12" spans="2:16" x14ac:dyDescent="0.25">
      <c r="E12" s="1">
        <f t="shared" si="0"/>
        <v>6</v>
      </c>
      <c r="F12" s="10" t="str">
        <f t="shared" si="1"/>
        <v>B1-7-9.5</v>
      </c>
      <c r="G12" s="14">
        <f t="shared" si="2"/>
        <v>7</v>
      </c>
      <c r="H12" s="14">
        <f t="shared" si="3"/>
        <v>9.5</v>
      </c>
      <c r="I12" s="4">
        <f t="shared" si="4"/>
        <v>17.625</v>
      </c>
      <c r="J12" s="2">
        <f t="shared" si="5"/>
        <v>13584000</v>
      </c>
      <c r="K12" s="21">
        <v>1</v>
      </c>
      <c r="N12" t="str">
        <v>B1-7-9.5</v>
      </c>
      <c r="O12">
        <v>17.625</v>
      </c>
      <c r="P12" s="19">
        <v>13584000</v>
      </c>
    </row>
    <row r="13" spans="2:16" x14ac:dyDescent="0.25">
      <c r="E13" s="1">
        <f t="shared" si="0"/>
        <v>7</v>
      </c>
      <c r="F13" s="10" t="str">
        <f t="shared" si="1"/>
        <v>B1-7-10</v>
      </c>
      <c r="G13" s="14">
        <f t="shared" si="2"/>
        <v>7</v>
      </c>
      <c r="H13" s="14">
        <f t="shared" si="3"/>
        <v>10</v>
      </c>
      <c r="I13" s="4">
        <f t="shared" si="4"/>
        <v>18.5</v>
      </c>
      <c r="J13" s="2">
        <f t="shared" si="5"/>
        <v>13584000</v>
      </c>
      <c r="K13" s="21">
        <v>1</v>
      </c>
      <c r="N13" t="str">
        <v>B1-7-10</v>
      </c>
      <c r="O13">
        <v>18.5</v>
      </c>
      <c r="P13" s="19">
        <v>13584000</v>
      </c>
    </row>
    <row r="14" spans="2:16" x14ac:dyDescent="0.25">
      <c r="E14" s="1">
        <f t="shared" si="0"/>
        <v>8</v>
      </c>
      <c r="F14" s="10" t="str">
        <f t="shared" si="1"/>
        <v>B1-7-10.5</v>
      </c>
      <c r="G14" s="14">
        <f t="shared" si="2"/>
        <v>7</v>
      </c>
      <c r="H14" s="14">
        <f t="shared" si="3"/>
        <v>10.5</v>
      </c>
      <c r="I14" s="4">
        <f t="shared" si="4"/>
        <v>19.375</v>
      </c>
      <c r="J14" s="2">
        <f t="shared" si="5"/>
        <v>13584000</v>
      </c>
      <c r="K14" s="21">
        <v>1</v>
      </c>
      <c r="N14" t="str">
        <v>B1-7-10.5</v>
      </c>
      <c r="O14">
        <v>19.375</v>
      </c>
      <c r="P14" s="19">
        <v>13584000</v>
      </c>
    </row>
    <row r="15" spans="2:16" x14ac:dyDescent="0.25">
      <c r="E15" s="1">
        <f t="shared" si="0"/>
        <v>9</v>
      </c>
      <c r="F15" s="10" t="str">
        <f t="shared" si="1"/>
        <v>B1-7-11</v>
      </c>
      <c r="G15" s="14">
        <f t="shared" si="2"/>
        <v>7</v>
      </c>
      <c r="H15" s="14">
        <f t="shared" si="3"/>
        <v>11</v>
      </c>
      <c r="I15" s="4">
        <f t="shared" si="4"/>
        <v>20.25</v>
      </c>
      <c r="J15" s="2">
        <f t="shared" si="5"/>
        <v>13697550</v>
      </c>
      <c r="K15" s="21">
        <v>1</v>
      </c>
      <c r="N15" t="str">
        <v>B1-7-11</v>
      </c>
      <c r="O15">
        <v>20.25</v>
      </c>
      <c r="P15" s="19">
        <v>13697550</v>
      </c>
    </row>
    <row r="16" spans="2:16" x14ac:dyDescent="0.25">
      <c r="E16" s="1">
        <f t="shared" si="0"/>
        <v>10</v>
      </c>
      <c r="F16" s="10" t="str">
        <f t="shared" si="1"/>
        <v>B1-7-11.5</v>
      </c>
      <c r="G16" s="14">
        <f t="shared" si="2"/>
        <v>7</v>
      </c>
      <c r="H16" s="14">
        <f t="shared" si="3"/>
        <v>11.5</v>
      </c>
      <c r="I16" s="4">
        <f t="shared" si="4"/>
        <v>21.125</v>
      </c>
      <c r="J16" s="2">
        <f t="shared" si="5"/>
        <v>14094975</v>
      </c>
      <c r="K16" s="21">
        <v>1</v>
      </c>
      <c r="N16" t="str">
        <v>B1-7-11.5</v>
      </c>
      <c r="O16">
        <v>21.125</v>
      </c>
      <c r="P16" s="19">
        <v>14094975</v>
      </c>
    </row>
    <row r="17" spans="5:16" x14ac:dyDescent="0.25">
      <c r="E17" s="1">
        <f t="shared" si="0"/>
        <v>11</v>
      </c>
      <c r="F17" s="10" t="str">
        <f t="shared" si="1"/>
        <v>B1-7-12</v>
      </c>
      <c r="G17" s="14">
        <f t="shared" si="2"/>
        <v>7</v>
      </c>
      <c r="H17" s="14">
        <f t="shared" si="3"/>
        <v>12</v>
      </c>
      <c r="I17" s="4">
        <f t="shared" si="4"/>
        <v>22</v>
      </c>
      <c r="J17" s="2">
        <f t="shared" si="5"/>
        <v>14492400</v>
      </c>
      <c r="K17" s="21">
        <v>1</v>
      </c>
      <c r="N17" t="str">
        <v>B1-7-12</v>
      </c>
      <c r="O17">
        <v>22</v>
      </c>
      <c r="P17" s="19">
        <v>14492400</v>
      </c>
    </row>
    <row r="18" spans="5:16" x14ac:dyDescent="0.25">
      <c r="E18" s="1">
        <f t="shared" si="0"/>
        <v>12</v>
      </c>
      <c r="F18" s="10" t="str">
        <f t="shared" si="1"/>
        <v>B1-7-12.5</v>
      </c>
      <c r="G18" s="14">
        <f t="shared" si="2"/>
        <v>7</v>
      </c>
      <c r="H18" s="14">
        <f t="shared" si="3"/>
        <v>12.5</v>
      </c>
      <c r="I18" s="4">
        <f t="shared" si="4"/>
        <v>22.875</v>
      </c>
      <c r="J18" s="2">
        <f t="shared" si="5"/>
        <v>14889825</v>
      </c>
      <c r="K18" s="21">
        <v>1</v>
      </c>
      <c r="N18" t="str">
        <v>B1-7-12.5</v>
      </c>
      <c r="O18">
        <v>22.875</v>
      </c>
      <c r="P18" s="19">
        <v>14889825</v>
      </c>
    </row>
    <row r="19" spans="5:16" x14ac:dyDescent="0.25">
      <c r="E19" s="1">
        <f t="shared" si="0"/>
        <v>13</v>
      </c>
      <c r="F19" s="10" t="str">
        <f t="shared" si="1"/>
        <v>B1-7-13</v>
      </c>
      <c r="G19" s="14">
        <f t="shared" si="2"/>
        <v>7</v>
      </c>
      <c r="H19" s="14">
        <f t="shared" si="3"/>
        <v>13</v>
      </c>
      <c r="I19" s="4">
        <f t="shared" si="4"/>
        <v>23.75</v>
      </c>
      <c r="J19" s="2">
        <f t="shared" si="5"/>
        <v>15287250</v>
      </c>
      <c r="K19" s="21">
        <v>1</v>
      </c>
      <c r="N19" t="str">
        <v>B1-7-13</v>
      </c>
      <c r="O19">
        <v>23.75</v>
      </c>
      <c r="P19" s="19">
        <v>15287250</v>
      </c>
    </row>
    <row r="20" spans="5:16" x14ac:dyDescent="0.25">
      <c r="E20" s="1">
        <f t="shared" si="0"/>
        <v>14</v>
      </c>
      <c r="F20" s="10" t="str">
        <f t="shared" si="1"/>
        <v>B1-7-13.5</v>
      </c>
      <c r="G20" s="14">
        <f t="shared" si="2"/>
        <v>7</v>
      </c>
      <c r="H20" s="14">
        <f t="shared" si="3"/>
        <v>13.5</v>
      </c>
      <c r="I20" s="4">
        <f t="shared" si="4"/>
        <v>24.625</v>
      </c>
      <c r="J20" s="2">
        <f t="shared" si="5"/>
        <v>15684675</v>
      </c>
      <c r="K20" s="21">
        <v>1</v>
      </c>
      <c r="N20" t="str">
        <v>B1-7-13.5</v>
      </c>
      <c r="O20">
        <v>24.625</v>
      </c>
      <c r="P20" s="19">
        <v>15684675</v>
      </c>
    </row>
    <row r="21" spans="5:16" x14ac:dyDescent="0.25">
      <c r="E21" s="1">
        <f t="shared" si="0"/>
        <v>15</v>
      </c>
      <c r="F21" s="10" t="str">
        <f t="shared" si="1"/>
        <v>B1-7-14</v>
      </c>
      <c r="G21" s="14">
        <f t="shared" si="2"/>
        <v>7</v>
      </c>
      <c r="H21" s="14">
        <f t="shared" si="3"/>
        <v>14</v>
      </c>
      <c r="I21" s="4">
        <f t="shared" si="4"/>
        <v>25.5</v>
      </c>
      <c r="J21" s="2">
        <f t="shared" si="5"/>
        <v>16082100</v>
      </c>
      <c r="K21" s="21">
        <v>1</v>
      </c>
      <c r="N21" t="str">
        <v>B1-7-14</v>
      </c>
      <c r="O21">
        <v>25.5</v>
      </c>
      <c r="P21" s="19">
        <v>16082100</v>
      </c>
    </row>
    <row r="22" spans="5:16" x14ac:dyDescent="0.25">
      <c r="E22" s="1">
        <f t="shared" si="0"/>
        <v>16</v>
      </c>
      <c r="F22" s="10" t="str">
        <f t="shared" si="1"/>
        <v>B1-7-14.5</v>
      </c>
      <c r="G22" s="14">
        <f t="shared" si="2"/>
        <v>7</v>
      </c>
      <c r="H22" s="14">
        <f t="shared" si="3"/>
        <v>14.5</v>
      </c>
      <c r="I22" s="4">
        <f t="shared" si="4"/>
        <v>26.375</v>
      </c>
      <c r="J22" s="2">
        <f t="shared" si="5"/>
        <v>16479525</v>
      </c>
      <c r="K22" s="21">
        <v>1</v>
      </c>
      <c r="N22" t="str">
        <v>B1-7-14.5</v>
      </c>
      <c r="O22">
        <v>26.375</v>
      </c>
      <c r="P22" s="19">
        <v>16479525</v>
      </c>
    </row>
    <row r="23" spans="5:16" x14ac:dyDescent="0.25">
      <c r="E23" s="1">
        <f t="shared" si="0"/>
        <v>17</v>
      </c>
      <c r="F23" s="10" t="str">
        <f t="shared" si="1"/>
        <v>B1-7-15</v>
      </c>
      <c r="G23" s="14">
        <f t="shared" si="2"/>
        <v>7</v>
      </c>
      <c r="H23" s="14">
        <f t="shared" si="3"/>
        <v>15</v>
      </c>
      <c r="I23" s="4">
        <f t="shared" si="4"/>
        <v>27.25</v>
      </c>
      <c r="J23" s="2">
        <f t="shared" si="5"/>
        <v>16876950</v>
      </c>
      <c r="K23" s="21">
        <v>1</v>
      </c>
      <c r="N23" t="str">
        <v>B1-7-15</v>
      </c>
      <c r="O23">
        <v>27.25</v>
      </c>
      <c r="P23" s="19">
        <v>16876950</v>
      </c>
    </row>
    <row r="24" spans="5:16" x14ac:dyDescent="0.25">
      <c r="E24" s="1">
        <f t="shared" si="0"/>
        <v>18</v>
      </c>
      <c r="F24" s="10" t="str">
        <f t="shared" si="1"/>
        <v>B1-7-15.5</v>
      </c>
      <c r="G24" s="14">
        <f t="shared" si="2"/>
        <v>7</v>
      </c>
      <c r="H24" s="14">
        <f t="shared" si="3"/>
        <v>15.5</v>
      </c>
      <c r="I24" s="4">
        <f t="shared" si="4"/>
        <v>28.125</v>
      </c>
      <c r="J24" s="2">
        <f t="shared" si="5"/>
        <v>17274375</v>
      </c>
      <c r="K24" s="21">
        <v>1</v>
      </c>
      <c r="N24" t="str">
        <v>B1-7-15.5</v>
      </c>
      <c r="O24">
        <v>28.125</v>
      </c>
      <c r="P24" s="19">
        <v>17274375</v>
      </c>
    </row>
    <row r="25" spans="5:16" x14ac:dyDescent="0.25">
      <c r="E25" s="1">
        <f t="shared" si="0"/>
        <v>19</v>
      </c>
      <c r="F25" s="10" t="str">
        <f t="shared" si="1"/>
        <v>B1-7-16</v>
      </c>
      <c r="G25" s="14">
        <f t="shared" si="2"/>
        <v>7</v>
      </c>
      <c r="H25" s="14">
        <f t="shared" si="3"/>
        <v>16</v>
      </c>
      <c r="I25" s="4">
        <f t="shared" si="4"/>
        <v>29</v>
      </c>
      <c r="J25" s="2">
        <f t="shared" si="5"/>
        <v>17671800</v>
      </c>
      <c r="K25" s="21">
        <v>1</v>
      </c>
      <c r="N25" t="str">
        <v>B1-7-16</v>
      </c>
      <c r="O25">
        <v>29</v>
      </c>
      <c r="P25" s="19">
        <v>17671800</v>
      </c>
    </row>
    <row r="26" spans="5:16" x14ac:dyDescent="0.25">
      <c r="E26" s="1">
        <f t="shared" si="0"/>
        <v>20</v>
      </c>
      <c r="F26" s="10" t="str">
        <f t="shared" si="1"/>
        <v>B1-7.5-7</v>
      </c>
      <c r="G26" s="14">
        <f t="shared" si="2"/>
        <v>7.5</v>
      </c>
      <c r="H26" s="14">
        <f t="shared" si="3"/>
        <v>7</v>
      </c>
      <c r="I26" s="4">
        <f t="shared" si="4"/>
        <v>14.125</v>
      </c>
      <c r="J26" s="2">
        <f t="shared" si="5"/>
        <v>13584000</v>
      </c>
      <c r="K26" s="21">
        <v>1</v>
      </c>
      <c r="N26" t="str">
        <v>B1-7.5-7</v>
      </c>
      <c r="O26">
        <v>14.125</v>
      </c>
      <c r="P26" s="19">
        <v>13584000</v>
      </c>
    </row>
    <row r="27" spans="5:16" x14ac:dyDescent="0.25">
      <c r="E27" s="1">
        <f t="shared" si="0"/>
        <v>21</v>
      </c>
      <c r="F27" s="10" t="str">
        <f t="shared" si="1"/>
        <v>B1-7.5-7.5</v>
      </c>
      <c r="G27" s="14">
        <f t="shared" si="2"/>
        <v>7.5</v>
      </c>
      <c r="H27" s="14">
        <f t="shared" si="3"/>
        <v>7.5</v>
      </c>
      <c r="I27" s="4">
        <f t="shared" si="4"/>
        <v>15.0625</v>
      </c>
      <c r="J27" s="2">
        <f t="shared" si="5"/>
        <v>13584000</v>
      </c>
      <c r="K27" s="21">
        <v>1</v>
      </c>
      <c r="N27" t="str">
        <v>B1-7.5-7.5</v>
      </c>
      <c r="O27">
        <v>15.0625</v>
      </c>
      <c r="P27" s="19">
        <v>13584000</v>
      </c>
    </row>
    <row r="28" spans="5:16" x14ac:dyDescent="0.25">
      <c r="E28" s="1">
        <f t="shared" si="0"/>
        <v>22</v>
      </c>
      <c r="F28" s="10" t="str">
        <f t="shared" si="1"/>
        <v>B1-7.5-8</v>
      </c>
      <c r="G28" s="14">
        <f t="shared" si="2"/>
        <v>7.5</v>
      </c>
      <c r="H28" s="14">
        <f t="shared" si="3"/>
        <v>8</v>
      </c>
      <c r="I28" s="4">
        <f t="shared" si="4"/>
        <v>16</v>
      </c>
      <c r="J28" s="2">
        <f t="shared" si="5"/>
        <v>13584000</v>
      </c>
      <c r="K28" s="21">
        <v>1</v>
      </c>
      <c r="N28" t="str">
        <v>B1-7.5-8</v>
      </c>
      <c r="O28">
        <v>16</v>
      </c>
      <c r="P28" s="19">
        <v>13584000</v>
      </c>
    </row>
    <row r="29" spans="5:16" x14ac:dyDescent="0.25">
      <c r="E29" s="1">
        <f t="shared" si="0"/>
        <v>23</v>
      </c>
      <c r="F29" s="10" t="str">
        <f t="shared" si="1"/>
        <v>B1-7.5-8.5</v>
      </c>
      <c r="G29" s="14">
        <f t="shared" si="2"/>
        <v>7.5</v>
      </c>
      <c r="H29" s="14">
        <f t="shared" si="3"/>
        <v>8.5</v>
      </c>
      <c r="I29" s="4">
        <f t="shared" si="4"/>
        <v>16.9375</v>
      </c>
      <c r="J29" s="2">
        <f t="shared" si="5"/>
        <v>13584000</v>
      </c>
      <c r="K29" s="21">
        <v>1</v>
      </c>
      <c r="N29" t="str">
        <v>B1-7.5-8.5</v>
      </c>
      <c r="O29">
        <v>16.9375</v>
      </c>
      <c r="P29" s="19">
        <v>13584000</v>
      </c>
    </row>
    <row r="30" spans="5:16" x14ac:dyDescent="0.25">
      <c r="E30" s="1">
        <f t="shared" si="0"/>
        <v>24</v>
      </c>
      <c r="F30" s="10" t="str">
        <f t="shared" si="1"/>
        <v>B1-7.5-9</v>
      </c>
      <c r="G30" s="14">
        <f t="shared" si="2"/>
        <v>7.5</v>
      </c>
      <c r="H30" s="14">
        <f t="shared" si="3"/>
        <v>9</v>
      </c>
      <c r="I30" s="4">
        <f t="shared" si="4"/>
        <v>17.875</v>
      </c>
      <c r="J30" s="2">
        <f t="shared" si="5"/>
        <v>13584000</v>
      </c>
      <c r="K30" s="21">
        <v>1</v>
      </c>
      <c r="N30" t="str">
        <v>B1-7.5-9</v>
      </c>
      <c r="O30">
        <v>17.875</v>
      </c>
      <c r="P30" s="19">
        <v>13584000</v>
      </c>
    </row>
    <row r="31" spans="5:16" x14ac:dyDescent="0.25">
      <c r="E31" s="1">
        <f t="shared" si="0"/>
        <v>25</v>
      </c>
      <c r="F31" s="10" t="str">
        <f t="shared" si="1"/>
        <v>B1-7.5-9.5</v>
      </c>
      <c r="G31" s="14">
        <f t="shared" si="2"/>
        <v>7.5</v>
      </c>
      <c r="H31" s="14">
        <f t="shared" si="3"/>
        <v>9.5</v>
      </c>
      <c r="I31" s="4">
        <f t="shared" si="4"/>
        <v>18.8125</v>
      </c>
      <c r="J31" s="2">
        <f t="shared" si="5"/>
        <v>13584000</v>
      </c>
      <c r="K31" s="21">
        <v>1</v>
      </c>
      <c r="N31" t="str">
        <v>B1-7.5-9.5</v>
      </c>
      <c r="O31">
        <v>18.8125</v>
      </c>
      <c r="P31" s="19">
        <v>13584000</v>
      </c>
    </row>
    <row r="32" spans="5:16" x14ac:dyDescent="0.25">
      <c r="E32" s="1">
        <f t="shared" si="0"/>
        <v>26</v>
      </c>
      <c r="F32" s="10" t="str">
        <f t="shared" si="1"/>
        <v>B1-7.5-10</v>
      </c>
      <c r="G32" s="14">
        <f t="shared" si="2"/>
        <v>7.5</v>
      </c>
      <c r="H32" s="14">
        <f t="shared" si="3"/>
        <v>10</v>
      </c>
      <c r="I32" s="4">
        <f t="shared" si="4"/>
        <v>19.75</v>
      </c>
      <c r="J32" s="2">
        <f t="shared" si="5"/>
        <v>13584000</v>
      </c>
      <c r="K32" s="21">
        <v>1</v>
      </c>
      <c r="N32" t="str">
        <v>B1-7.5-10</v>
      </c>
      <c r="O32">
        <v>19.75</v>
      </c>
      <c r="P32" s="19">
        <v>13584000</v>
      </c>
    </row>
    <row r="33" spans="5:16" x14ac:dyDescent="0.25">
      <c r="E33" s="1">
        <f t="shared" si="0"/>
        <v>27</v>
      </c>
      <c r="F33" s="10" t="str">
        <f t="shared" si="1"/>
        <v>B1-7.5-10.5</v>
      </c>
      <c r="G33" s="14">
        <f t="shared" si="2"/>
        <v>7.5</v>
      </c>
      <c r="H33" s="14">
        <f t="shared" si="3"/>
        <v>10.5</v>
      </c>
      <c r="I33" s="4">
        <f t="shared" si="4"/>
        <v>20.6875</v>
      </c>
      <c r="J33" s="2">
        <f t="shared" si="5"/>
        <v>13896263</v>
      </c>
      <c r="K33" s="21">
        <v>1</v>
      </c>
      <c r="N33" t="str">
        <v>B1-7.5-10.5</v>
      </c>
      <c r="O33">
        <v>20.6875</v>
      </c>
      <c r="P33" s="19">
        <v>13896263</v>
      </c>
    </row>
    <row r="34" spans="5:16" x14ac:dyDescent="0.25">
      <c r="E34" s="1">
        <f t="shared" si="0"/>
        <v>28</v>
      </c>
      <c r="F34" s="10" t="str">
        <f t="shared" si="1"/>
        <v>B1-7.5-11</v>
      </c>
      <c r="G34" s="14">
        <f t="shared" si="2"/>
        <v>7.5</v>
      </c>
      <c r="H34" s="14">
        <f t="shared" si="3"/>
        <v>11</v>
      </c>
      <c r="I34" s="4">
        <f t="shared" si="4"/>
        <v>21.625</v>
      </c>
      <c r="J34" s="2">
        <f t="shared" si="5"/>
        <v>14322075</v>
      </c>
      <c r="K34" s="21">
        <v>1</v>
      </c>
      <c r="N34" t="str">
        <v>B1-7.5-11</v>
      </c>
      <c r="O34">
        <v>21.625</v>
      </c>
      <c r="P34" s="19">
        <v>14322075</v>
      </c>
    </row>
    <row r="35" spans="5:16" x14ac:dyDescent="0.25">
      <c r="E35" s="1">
        <f t="shared" si="0"/>
        <v>29</v>
      </c>
      <c r="F35" s="10" t="str">
        <f t="shared" si="1"/>
        <v>B1-7.5-11.5</v>
      </c>
      <c r="G35" s="14">
        <f t="shared" si="2"/>
        <v>7.5</v>
      </c>
      <c r="H35" s="14">
        <f t="shared" si="3"/>
        <v>11.5</v>
      </c>
      <c r="I35" s="4">
        <f t="shared" si="4"/>
        <v>22.5625</v>
      </c>
      <c r="J35" s="2">
        <f t="shared" si="5"/>
        <v>14747888</v>
      </c>
      <c r="K35" s="21">
        <v>1</v>
      </c>
      <c r="N35" t="str">
        <v>B1-7.5-11.5</v>
      </c>
      <c r="O35">
        <v>22.5625</v>
      </c>
      <c r="P35" s="19">
        <v>14747888</v>
      </c>
    </row>
    <row r="36" spans="5:16" x14ac:dyDescent="0.25">
      <c r="E36" s="1">
        <f t="shared" si="0"/>
        <v>30</v>
      </c>
      <c r="F36" s="10" t="str">
        <f t="shared" si="1"/>
        <v>B1-7.5-12</v>
      </c>
      <c r="G36" s="14">
        <f t="shared" si="2"/>
        <v>7.5</v>
      </c>
      <c r="H36" s="14">
        <f t="shared" si="3"/>
        <v>12</v>
      </c>
      <c r="I36" s="4">
        <f t="shared" si="4"/>
        <v>23.5</v>
      </c>
      <c r="J36" s="2">
        <f t="shared" si="5"/>
        <v>15173700</v>
      </c>
      <c r="K36" s="21">
        <v>1</v>
      </c>
      <c r="N36" t="str">
        <v>B1-7.5-12</v>
      </c>
      <c r="O36">
        <v>23.5</v>
      </c>
      <c r="P36" s="19">
        <v>15173700</v>
      </c>
    </row>
    <row r="37" spans="5:16" x14ac:dyDescent="0.25">
      <c r="E37" s="1">
        <f t="shared" si="0"/>
        <v>31</v>
      </c>
      <c r="F37" s="10" t="str">
        <f t="shared" si="1"/>
        <v>B1-7.5-12.5</v>
      </c>
      <c r="G37" s="14">
        <f t="shared" si="2"/>
        <v>7.5</v>
      </c>
      <c r="H37" s="14">
        <f t="shared" si="3"/>
        <v>12.5</v>
      </c>
      <c r="I37" s="4">
        <f t="shared" si="4"/>
        <v>24.4375</v>
      </c>
      <c r="J37" s="2">
        <f t="shared" si="5"/>
        <v>15599513</v>
      </c>
      <c r="K37" s="21">
        <v>1</v>
      </c>
      <c r="N37" t="str">
        <v>B1-7.5-12.5</v>
      </c>
      <c r="O37">
        <v>24.4375</v>
      </c>
      <c r="P37" s="19">
        <v>15599513</v>
      </c>
    </row>
    <row r="38" spans="5:16" x14ac:dyDescent="0.25">
      <c r="E38" s="1">
        <f t="shared" si="0"/>
        <v>32</v>
      </c>
      <c r="F38" s="10" t="str">
        <f t="shared" si="1"/>
        <v>B1-7.5-13</v>
      </c>
      <c r="G38" s="14">
        <f t="shared" si="2"/>
        <v>7.5</v>
      </c>
      <c r="H38" s="14">
        <f t="shared" si="3"/>
        <v>13</v>
      </c>
      <c r="I38" s="4">
        <f t="shared" si="4"/>
        <v>25.375</v>
      </c>
      <c r="J38" s="2">
        <f t="shared" si="5"/>
        <v>16025325</v>
      </c>
      <c r="K38" s="21">
        <v>1</v>
      </c>
      <c r="N38" t="str">
        <v>B1-7.5-13</v>
      </c>
      <c r="O38">
        <v>25.375</v>
      </c>
      <c r="P38" s="19">
        <v>16025325</v>
      </c>
    </row>
    <row r="39" spans="5:16" x14ac:dyDescent="0.25">
      <c r="E39" s="1">
        <f t="shared" si="0"/>
        <v>33</v>
      </c>
      <c r="F39" s="10" t="str">
        <f t="shared" si="1"/>
        <v>B1-7.5-13.5</v>
      </c>
      <c r="G39" s="14">
        <f t="shared" si="2"/>
        <v>7.5</v>
      </c>
      <c r="H39" s="14">
        <f t="shared" si="3"/>
        <v>13.5</v>
      </c>
      <c r="I39" s="4">
        <f t="shared" si="4"/>
        <v>26.3125</v>
      </c>
      <c r="J39" s="2">
        <f t="shared" si="5"/>
        <v>16451138</v>
      </c>
      <c r="K39" s="21">
        <v>1</v>
      </c>
      <c r="N39" t="str">
        <v>B1-7.5-13.5</v>
      </c>
      <c r="O39">
        <v>26.3125</v>
      </c>
      <c r="P39" s="19">
        <v>16451138</v>
      </c>
    </row>
    <row r="40" spans="5:16" x14ac:dyDescent="0.25">
      <c r="E40" s="1">
        <f t="shared" si="0"/>
        <v>34</v>
      </c>
      <c r="F40" s="10" t="str">
        <f t="shared" si="1"/>
        <v>B1-7.5-14</v>
      </c>
      <c r="G40" s="14">
        <f t="shared" si="2"/>
        <v>7.5</v>
      </c>
      <c r="H40" s="14">
        <f t="shared" si="3"/>
        <v>14</v>
      </c>
      <c r="I40" s="4">
        <f t="shared" si="4"/>
        <v>27.25</v>
      </c>
      <c r="J40" s="2">
        <f t="shared" si="5"/>
        <v>16876950</v>
      </c>
      <c r="K40" s="21">
        <v>1</v>
      </c>
      <c r="N40" t="str">
        <v>B1-7.5-14</v>
      </c>
      <c r="O40">
        <v>27.25</v>
      </c>
      <c r="P40" s="19">
        <v>16876950</v>
      </c>
    </row>
    <row r="41" spans="5:16" x14ac:dyDescent="0.25">
      <c r="E41" s="1">
        <f t="shared" si="0"/>
        <v>35</v>
      </c>
      <c r="F41" s="10" t="str">
        <f t="shared" si="1"/>
        <v>B1-7.5-14.5</v>
      </c>
      <c r="G41" s="14">
        <f t="shared" si="2"/>
        <v>7.5</v>
      </c>
      <c r="H41" s="14">
        <f t="shared" si="3"/>
        <v>14.5</v>
      </c>
      <c r="I41" s="4">
        <f t="shared" si="4"/>
        <v>28.1875</v>
      </c>
      <c r="J41" s="2">
        <f t="shared" si="5"/>
        <v>17302763</v>
      </c>
      <c r="K41" s="21">
        <v>1</v>
      </c>
      <c r="N41" t="str">
        <v>B1-7.5-14.5</v>
      </c>
      <c r="O41">
        <v>28.1875</v>
      </c>
      <c r="P41" s="19">
        <v>17302763</v>
      </c>
    </row>
    <row r="42" spans="5:16" x14ac:dyDescent="0.25">
      <c r="E42" s="1">
        <f t="shared" si="0"/>
        <v>36</v>
      </c>
      <c r="F42" s="10" t="str">
        <f t="shared" si="1"/>
        <v>B1-7.5-15</v>
      </c>
      <c r="G42" s="14">
        <f t="shared" si="2"/>
        <v>7.5</v>
      </c>
      <c r="H42" s="14">
        <f t="shared" si="3"/>
        <v>15</v>
      </c>
      <c r="I42" s="4">
        <f t="shared" si="4"/>
        <v>29.125</v>
      </c>
      <c r="J42" s="2">
        <f t="shared" si="5"/>
        <v>17728575</v>
      </c>
      <c r="K42" s="21">
        <v>1</v>
      </c>
      <c r="N42" t="str">
        <v>B1-7.5-15</v>
      </c>
      <c r="O42">
        <v>29.125</v>
      </c>
      <c r="P42" s="19">
        <v>17728575</v>
      </c>
    </row>
    <row r="43" spans="5:16" x14ac:dyDescent="0.25">
      <c r="E43" s="1">
        <f t="shared" si="0"/>
        <v>37</v>
      </c>
      <c r="F43" s="10" t="str">
        <f t="shared" si="1"/>
        <v>B1-7.5-15.5</v>
      </c>
      <c r="G43" s="14">
        <f t="shared" si="2"/>
        <v>7.5</v>
      </c>
      <c r="H43" s="14">
        <f t="shared" si="3"/>
        <v>15.5</v>
      </c>
      <c r="I43" s="4">
        <f t="shared" si="4"/>
        <v>30.0625</v>
      </c>
      <c r="J43" s="2">
        <f t="shared" si="5"/>
        <v>18154388</v>
      </c>
      <c r="K43" s="21">
        <v>1</v>
      </c>
      <c r="N43" t="str">
        <v>B1-7.5-15.5</v>
      </c>
      <c r="O43">
        <v>30.0625</v>
      </c>
      <c r="P43" s="19">
        <v>18154388</v>
      </c>
    </row>
    <row r="44" spans="5:16" x14ac:dyDescent="0.25">
      <c r="E44" s="1">
        <f t="shared" si="0"/>
        <v>38</v>
      </c>
      <c r="F44" s="10" t="str">
        <f t="shared" si="1"/>
        <v>B1-7.5-16</v>
      </c>
      <c r="G44" s="14">
        <f t="shared" si="2"/>
        <v>7.5</v>
      </c>
      <c r="H44" s="14">
        <f t="shared" si="3"/>
        <v>16</v>
      </c>
      <c r="I44" s="4">
        <f t="shared" si="4"/>
        <v>31</v>
      </c>
      <c r="J44" s="2">
        <f t="shared" si="5"/>
        <v>18580200</v>
      </c>
      <c r="K44" s="21">
        <v>1</v>
      </c>
      <c r="N44" t="str">
        <v>B1-7.5-16</v>
      </c>
      <c r="O44">
        <v>31</v>
      </c>
      <c r="P44" s="19">
        <v>18580200</v>
      </c>
    </row>
    <row r="45" spans="5:16" x14ac:dyDescent="0.25">
      <c r="E45" s="1">
        <f t="shared" si="0"/>
        <v>39</v>
      </c>
      <c r="F45" s="10" t="str">
        <f t="shared" si="1"/>
        <v>B1-8-7</v>
      </c>
      <c r="G45" s="14">
        <f t="shared" si="2"/>
        <v>8</v>
      </c>
      <c r="H45" s="14">
        <f t="shared" si="3"/>
        <v>7</v>
      </c>
      <c r="I45" s="4">
        <f t="shared" si="4"/>
        <v>15</v>
      </c>
      <c r="J45" s="2">
        <f t="shared" si="5"/>
        <v>13584000</v>
      </c>
      <c r="K45" s="21">
        <v>1</v>
      </c>
      <c r="N45" t="str">
        <v>B1-8-7</v>
      </c>
      <c r="O45">
        <v>15</v>
      </c>
      <c r="P45" s="19">
        <v>13584000</v>
      </c>
    </row>
    <row r="46" spans="5:16" x14ac:dyDescent="0.25">
      <c r="E46" s="1">
        <f t="shared" si="0"/>
        <v>40</v>
      </c>
      <c r="F46" s="10" t="str">
        <f t="shared" si="1"/>
        <v>B1-8-7.5</v>
      </c>
      <c r="G46" s="14">
        <f t="shared" si="2"/>
        <v>8</v>
      </c>
      <c r="H46" s="14">
        <f t="shared" si="3"/>
        <v>7.5</v>
      </c>
      <c r="I46" s="4">
        <f t="shared" si="4"/>
        <v>16</v>
      </c>
      <c r="J46" s="2">
        <f t="shared" si="5"/>
        <v>13584000</v>
      </c>
      <c r="K46" s="21">
        <v>1</v>
      </c>
      <c r="N46" t="str">
        <v>B1-8-7.5</v>
      </c>
      <c r="O46">
        <v>16</v>
      </c>
      <c r="P46" s="19">
        <v>13584000</v>
      </c>
    </row>
    <row r="47" spans="5:16" x14ac:dyDescent="0.25">
      <c r="E47" s="1">
        <f t="shared" si="0"/>
        <v>41</v>
      </c>
      <c r="F47" s="10" t="str">
        <f t="shared" si="1"/>
        <v>B1-8-8</v>
      </c>
      <c r="G47" s="14">
        <f t="shared" si="2"/>
        <v>8</v>
      </c>
      <c r="H47" s="14">
        <f t="shared" si="3"/>
        <v>8</v>
      </c>
      <c r="I47" s="4">
        <f t="shared" si="4"/>
        <v>17</v>
      </c>
      <c r="J47" s="2">
        <f t="shared" si="5"/>
        <v>13584000</v>
      </c>
      <c r="K47" s="21">
        <v>1</v>
      </c>
      <c r="N47" t="str">
        <v>B1-8-8</v>
      </c>
      <c r="O47">
        <v>17</v>
      </c>
      <c r="P47" s="19">
        <v>13584000</v>
      </c>
    </row>
    <row r="48" spans="5:16" x14ac:dyDescent="0.25">
      <c r="E48" s="1">
        <f t="shared" si="0"/>
        <v>42</v>
      </c>
      <c r="F48" s="10" t="str">
        <f t="shared" si="1"/>
        <v>B1-8-8.5</v>
      </c>
      <c r="G48" s="14">
        <f t="shared" si="2"/>
        <v>8</v>
      </c>
      <c r="H48" s="14">
        <f t="shared" si="3"/>
        <v>8.5</v>
      </c>
      <c r="I48" s="4">
        <f t="shared" si="4"/>
        <v>18</v>
      </c>
      <c r="J48" s="2">
        <f t="shared" si="5"/>
        <v>13584000</v>
      </c>
      <c r="K48" s="21">
        <v>1</v>
      </c>
      <c r="N48" t="str">
        <v>B1-8-8.5</v>
      </c>
      <c r="O48">
        <v>18</v>
      </c>
      <c r="P48" s="19">
        <v>13584000</v>
      </c>
    </row>
    <row r="49" spans="5:16" x14ac:dyDescent="0.25">
      <c r="E49" s="1">
        <f t="shared" si="0"/>
        <v>43</v>
      </c>
      <c r="F49" s="10" t="str">
        <f t="shared" si="1"/>
        <v>B1-8-9</v>
      </c>
      <c r="G49" s="14">
        <f t="shared" si="2"/>
        <v>8</v>
      </c>
      <c r="H49" s="14">
        <f t="shared" si="3"/>
        <v>9</v>
      </c>
      <c r="I49" s="4">
        <f t="shared" si="4"/>
        <v>19</v>
      </c>
      <c r="J49" s="2">
        <f t="shared" si="5"/>
        <v>13584000</v>
      </c>
      <c r="K49" s="21">
        <v>1</v>
      </c>
      <c r="N49" t="str">
        <v>B1-8-9</v>
      </c>
      <c r="O49">
        <v>19</v>
      </c>
      <c r="P49" s="19">
        <v>13584000</v>
      </c>
    </row>
    <row r="50" spans="5:16" x14ac:dyDescent="0.25">
      <c r="E50" s="1">
        <f t="shared" si="0"/>
        <v>44</v>
      </c>
      <c r="F50" s="10" t="str">
        <f t="shared" si="1"/>
        <v>B1-8-9.5</v>
      </c>
      <c r="G50" s="14">
        <f t="shared" si="2"/>
        <v>8</v>
      </c>
      <c r="H50" s="14">
        <f t="shared" si="3"/>
        <v>9.5</v>
      </c>
      <c r="I50" s="4">
        <f t="shared" si="4"/>
        <v>20</v>
      </c>
      <c r="J50" s="2">
        <f t="shared" si="5"/>
        <v>13584000</v>
      </c>
      <c r="K50" s="21">
        <v>1</v>
      </c>
      <c r="N50" t="str">
        <v>B1-8-9.5</v>
      </c>
      <c r="O50">
        <v>20</v>
      </c>
      <c r="P50" s="19">
        <v>13584000</v>
      </c>
    </row>
    <row r="51" spans="5:16" x14ac:dyDescent="0.25">
      <c r="E51" s="1">
        <f t="shared" si="0"/>
        <v>45</v>
      </c>
      <c r="F51" s="10" t="str">
        <f t="shared" si="1"/>
        <v>B1-8-10</v>
      </c>
      <c r="G51" s="14">
        <f t="shared" si="2"/>
        <v>8</v>
      </c>
      <c r="H51" s="14">
        <f t="shared" si="3"/>
        <v>10</v>
      </c>
      <c r="I51" s="4">
        <f t="shared" si="4"/>
        <v>21</v>
      </c>
      <c r="J51" s="2">
        <f t="shared" si="5"/>
        <v>14038200</v>
      </c>
      <c r="K51" s="21">
        <v>1</v>
      </c>
      <c r="N51" t="str">
        <v>B1-8-10</v>
      </c>
      <c r="O51">
        <v>21</v>
      </c>
      <c r="P51" s="19">
        <v>14038200</v>
      </c>
    </row>
    <row r="52" spans="5:16" x14ac:dyDescent="0.25">
      <c r="E52" s="1">
        <f t="shared" si="0"/>
        <v>46</v>
      </c>
      <c r="F52" s="10" t="str">
        <f t="shared" si="1"/>
        <v>B1-8-10.5</v>
      </c>
      <c r="G52" s="14">
        <f t="shared" si="2"/>
        <v>8</v>
      </c>
      <c r="H52" s="14">
        <f t="shared" si="3"/>
        <v>10.5</v>
      </c>
      <c r="I52" s="4">
        <f t="shared" si="4"/>
        <v>22</v>
      </c>
      <c r="J52" s="2">
        <f t="shared" si="5"/>
        <v>14492400</v>
      </c>
      <c r="K52" s="21">
        <v>1</v>
      </c>
      <c r="N52" t="str">
        <v>B1-8-10.5</v>
      </c>
      <c r="O52">
        <v>22</v>
      </c>
      <c r="P52" s="19">
        <v>14492400</v>
      </c>
    </row>
    <row r="53" spans="5:16" x14ac:dyDescent="0.25">
      <c r="E53" s="1">
        <f t="shared" si="0"/>
        <v>47</v>
      </c>
      <c r="F53" s="10" t="str">
        <f t="shared" si="1"/>
        <v>B1-8-11</v>
      </c>
      <c r="G53" s="14">
        <f t="shared" si="2"/>
        <v>8</v>
      </c>
      <c r="H53" s="14">
        <f t="shared" si="3"/>
        <v>11</v>
      </c>
      <c r="I53" s="4">
        <f t="shared" si="4"/>
        <v>23</v>
      </c>
      <c r="J53" s="2">
        <f t="shared" si="5"/>
        <v>14946600</v>
      </c>
      <c r="K53" s="21">
        <v>1</v>
      </c>
      <c r="N53" t="str">
        <v>B1-8-11</v>
      </c>
      <c r="O53">
        <v>23</v>
      </c>
      <c r="P53" s="19">
        <v>14946600</v>
      </c>
    </row>
    <row r="54" spans="5:16" x14ac:dyDescent="0.25">
      <c r="E54" s="1">
        <f t="shared" si="0"/>
        <v>48</v>
      </c>
      <c r="F54" s="10" t="str">
        <f t="shared" si="1"/>
        <v>B1-8-11.5</v>
      </c>
      <c r="G54" s="14">
        <f t="shared" si="2"/>
        <v>8</v>
      </c>
      <c r="H54" s="14">
        <f t="shared" si="3"/>
        <v>11.5</v>
      </c>
      <c r="I54" s="4">
        <f t="shared" si="4"/>
        <v>24</v>
      </c>
      <c r="J54" s="2">
        <f t="shared" si="5"/>
        <v>15400800</v>
      </c>
      <c r="K54" s="21">
        <v>1</v>
      </c>
      <c r="N54" t="str">
        <v>B1-8-11.5</v>
      </c>
      <c r="O54">
        <v>24</v>
      </c>
      <c r="P54" s="19">
        <v>15400800</v>
      </c>
    </row>
    <row r="55" spans="5:16" x14ac:dyDescent="0.25">
      <c r="E55" s="1">
        <f t="shared" si="0"/>
        <v>49</v>
      </c>
      <c r="F55" s="10" t="str">
        <f t="shared" si="1"/>
        <v>B1-8-12</v>
      </c>
      <c r="G55" s="14">
        <f t="shared" si="2"/>
        <v>8</v>
      </c>
      <c r="H55" s="14">
        <f t="shared" si="3"/>
        <v>12</v>
      </c>
      <c r="I55" s="4">
        <f t="shared" si="4"/>
        <v>25</v>
      </c>
      <c r="J55" s="2">
        <f t="shared" si="5"/>
        <v>15855000</v>
      </c>
      <c r="K55" s="21">
        <v>1</v>
      </c>
      <c r="N55" t="str">
        <v>B1-8-12</v>
      </c>
      <c r="O55">
        <v>25</v>
      </c>
      <c r="P55" s="19">
        <v>15855000</v>
      </c>
    </row>
    <row r="56" spans="5:16" x14ac:dyDescent="0.25">
      <c r="E56" s="1">
        <f t="shared" si="0"/>
        <v>50</v>
      </c>
      <c r="F56" s="10" t="str">
        <f t="shared" si="1"/>
        <v>B1-8-12.5</v>
      </c>
      <c r="G56" s="14">
        <f t="shared" si="2"/>
        <v>8</v>
      </c>
      <c r="H56" s="14">
        <f t="shared" si="3"/>
        <v>12.5</v>
      </c>
      <c r="I56" s="4">
        <f t="shared" si="4"/>
        <v>26</v>
      </c>
      <c r="J56" s="2">
        <f t="shared" si="5"/>
        <v>16309200</v>
      </c>
      <c r="K56" s="21">
        <v>1</v>
      </c>
      <c r="N56" t="str">
        <v>B1-8-12.5</v>
      </c>
      <c r="O56">
        <v>26</v>
      </c>
      <c r="P56" s="19">
        <v>16309200</v>
      </c>
    </row>
    <row r="57" spans="5:16" x14ac:dyDescent="0.25">
      <c r="E57" s="1">
        <f t="shared" si="0"/>
        <v>51</v>
      </c>
      <c r="F57" s="10" t="str">
        <f t="shared" si="1"/>
        <v>B1-8-13</v>
      </c>
      <c r="G57" s="14">
        <f t="shared" si="2"/>
        <v>8</v>
      </c>
      <c r="H57" s="14">
        <f t="shared" si="3"/>
        <v>13</v>
      </c>
      <c r="I57" s="4">
        <f t="shared" si="4"/>
        <v>27</v>
      </c>
      <c r="J57" s="2">
        <f t="shared" si="5"/>
        <v>16763400</v>
      </c>
      <c r="K57" s="21">
        <v>1</v>
      </c>
      <c r="N57" t="str">
        <v>B1-8-13</v>
      </c>
      <c r="O57">
        <v>27</v>
      </c>
      <c r="P57" s="19">
        <v>16763400</v>
      </c>
    </row>
    <row r="58" spans="5:16" x14ac:dyDescent="0.25">
      <c r="E58" s="1">
        <f t="shared" si="0"/>
        <v>52</v>
      </c>
      <c r="F58" s="10" t="str">
        <f t="shared" si="1"/>
        <v>B1-8-13.5</v>
      </c>
      <c r="G58" s="14">
        <f t="shared" si="2"/>
        <v>8</v>
      </c>
      <c r="H58" s="14">
        <f t="shared" si="3"/>
        <v>13.5</v>
      </c>
      <c r="I58" s="4">
        <f t="shared" si="4"/>
        <v>28</v>
      </c>
      <c r="J58" s="2">
        <f t="shared" si="5"/>
        <v>17217600</v>
      </c>
      <c r="K58" s="21">
        <v>1</v>
      </c>
      <c r="N58" t="str">
        <v>B1-8-13.5</v>
      </c>
      <c r="O58">
        <v>28</v>
      </c>
      <c r="P58" s="19">
        <v>17217600</v>
      </c>
    </row>
    <row r="59" spans="5:16" x14ac:dyDescent="0.25">
      <c r="E59" s="1">
        <f t="shared" si="0"/>
        <v>53</v>
      </c>
      <c r="F59" s="10" t="str">
        <f t="shared" si="1"/>
        <v>B1-8-14</v>
      </c>
      <c r="G59" s="14">
        <f t="shared" si="2"/>
        <v>8</v>
      </c>
      <c r="H59" s="14">
        <f t="shared" si="3"/>
        <v>14</v>
      </c>
      <c r="I59" s="4">
        <f t="shared" si="4"/>
        <v>29</v>
      </c>
      <c r="J59" s="2">
        <f t="shared" si="5"/>
        <v>17671800</v>
      </c>
      <c r="K59" s="21">
        <v>1</v>
      </c>
      <c r="N59" t="str">
        <v>B1-8-14</v>
      </c>
      <c r="O59">
        <v>29</v>
      </c>
      <c r="P59" s="19">
        <v>17671800</v>
      </c>
    </row>
    <row r="60" spans="5:16" x14ac:dyDescent="0.25">
      <c r="E60" s="1">
        <f t="shared" si="0"/>
        <v>54</v>
      </c>
      <c r="F60" s="10" t="str">
        <f t="shared" si="1"/>
        <v>B1-8-14.5</v>
      </c>
      <c r="G60" s="14">
        <f t="shared" si="2"/>
        <v>8</v>
      </c>
      <c r="H60" s="14">
        <f t="shared" si="3"/>
        <v>14.5</v>
      </c>
      <c r="I60" s="4">
        <f t="shared" si="4"/>
        <v>30</v>
      </c>
      <c r="J60" s="2">
        <f t="shared" si="5"/>
        <v>18126000</v>
      </c>
      <c r="K60" s="21">
        <v>1</v>
      </c>
      <c r="N60" t="str">
        <v>B1-8-14.5</v>
      </c>
      <c r="O60">
        <v>30</v>
      </c>
      <c r="P60" s="19">
        <v>18126000</v>
      </c>
    </row>
    <row r="61" spans="5:16" x14ac:dyDescent="0.25">
      <c r="E61" s="1">
        <f t="shared" si="0"/>
        <v>55</v>
      </c>
      <c r="F61" s="10" t="str">
        <f t="shared" si="1"/>
        <v>B1-8-15</v>
      </c>
      <c r="G61" s="14">
        <f t="shared" si="2"/>
        <v>8</v>
      </c>
      <c r="H61" s="14">
        <f t="shared" si="3"/>
        <v>15</v>
      </c>
      <c r="I61" s="4">
        <f t="shared" si="4"/>
        <v>31</v>
      </c>
      <c r="J61" s="2">
        <f t="shared" si="5"/>
        <v>18580200</v>
      </c>
      <c r="K61" s="21">
        <v>1</v>
      </c>
      <c r="N61" t="str">
        <v>B1-8-15</v>
      </c>
      <c r="O61">
        <v>31</v>
      </c>
      <c r="P61" s="19">
        <v>18580200</v>
      </c>
    </row>
    <row r="62" spans="5:16" x14ac:dyDescent="0.25">
      <c r="E62" s="1">
        <f t="shared" si="0"/>
        <v>56</v>
      </c>
      <c r="F62" s="10" t="str">
        <f t="shared" si="1"/>
        <v>B1-8-15.5</v>
      </c>
      <c r="G62" s="14">
        <f t="shared" si="2"/>
        <v>8</v>
      </c>
      <c r="H62" s="14">
        <f t="shared" si="3"/>
        <v>15.5</v>
      </c>
      <c r="I62" s="4">
        <f t="shared" si="4"/>
        <v>32</v>
      </c>
      <c r="J62" s="2">
        <f t="shared" si="5"/>
        <v>19034400</v>
      </c>
      <c r="K62" s="21">
        <v>1</v>
      </c>
      <c r="N62" t="str">
        <v>B1-8-15.5</v>
      </c>
      <c r="O62">
        <v>32</v>
      </c>
      <c r="P62" s="19">
        <v>19034400</v>
      </c>
    </row>
    <row r="63" spans="5:16" x14ac:dyDescent="0.25">
      <c r="E63" s="1">
        <f t="shared" si="0"/>
        <v>57</v>
      </c>
      <c r="F63" s="10" t="str">
        <f t="shared" si="1"/>
        <v>B1-8-16</v>
      </c>
      <c r="G63" s="14">
        <f t="shared" si="2"/>
        <v>8</v>
      </c>
      <c r="H63" s="14">
        <f t="shared" si="3"/>
        <v>16</v>
      </c>
      <c r="I63" s="4">
        <f t="shared" si="4"/>
        <v>33</v>
      </c>
      <c r="J63" s="2">
        <f t="shared" si="5"/>
        <v>19488600</v>
      </c>
      <c r="K63" s="21">
        <v>1</v>
      </c>
      <c r="N63" t="str">
        <v>B1-8-16</v>
      </c>
      <c r="O63">
        <v>33</v>
      </c>
      <c r="P63" s="19">
        <v>19488600</v>
      </c>
    </row>
    <row r="64" spans="5:16" x14ac:dyDescent="0.25">
      <c r="E64" s="1">
        <f t="shared" si="0"/>
        <v>58</v>
      </c>
      <c r="F64" s="10" t="str">
        <f t="shared" si="1"/>
        <v>B1-8.5-7</v>
      </c>
      <c r="G64" s="14">
        <f t="shared" si="2"/>
        <v>8.5</v>
      </c>
      <c r="H64" s="14">
        <f t="shared" si="3"/>
        <v>7</v>
      </c>
      <c r="I64" s="4">
        <f t="shared" si="4"/>
        <v>15.875</v>
      </c>
      <c r="J64" s="2">
        <f t="shared" si="5"/>
        <v>13584000</v>
      </c>
      <c r="K64" s="21">
        <v>1</v>
      </c>
      <c r="N64" t="str">
        <v>B1-8.5-7</v>
      </c>
      <c r="O64">
        <v>15.875</v>
      </c>
      <c r="P64" s="19">
        <v>13584000</v>
      </c>
    </row>
    <row r="65" spans="5:16" x14ac:dyDescent="0.25">
      <c r="E65" s="1">
        <f t="shared" si="0"/>
        <v>59</v>
      </c>
      <c r="F65" s="10" t="str">
        <f t="shared" si="1"/>
        <v>B1-8.5-7.5</v>
      </c>
      <c r="G65" s="14">
        <f t="shared" si="2"/>
        <v>8.5</v>
      </c>
      <c r="H65" s="14">
        <f t="shared" si="3"/>
        <v>7.5</v>
      </c>
      <c r="I65" s="4">
        <f t="shared" si="4"/>
        <v>16.9375</v>
      </c>
      <c r="J65" s="2">
        <f t="shared" si="5"/>
        <v>13584000</v>
      </c>
      <c r="K65" s="21">
        <v>1</v>
      </c>
      <c r="N65" t="str">
        <v>B1-8.5-7.5</v>
      </c>
      <c r="O65">
        <v>16.9375</v>
      </c>
      <c r="P65" s="19">
        <v>13584000</v>
      </c>
    </row>
    <row r="66" spans="5:16" x14ac:dyDescent="0.25">
      <c r="E66" s="1">
        <f t="shared" si="0"/>
        <v>60</v>
      </c>
      <c r="F66" s="10" t="str">
        <f t="shared" si="1"/>
        <v>B1-8.5-8</v>
      </c>
      <c r="G66" s="14">
        <f t="shared" si="2"/>
        <v>8.5</v>
      </c>
      <c r="H66" s="14">
        <f t="shared" si="3"/>
        <v>8</v>
      </c>
      <c r="I66" s="4">
        <f t="shared" si="4"/>
        <v>18</v>
      </c>
      <c r="J66" s="2">
        <f t="shared" si="5"/>
        <v>13584000</v>
      </c>
      <c r="K66" s="21">
        <v>1</v>
      </c>
      <c r="N66" t="str">
        <v>B1-8.5-8</v>
      </c>
      <c r="O66">
        <v>18</v>
      </c>
      <c r="P66" s="19">
        <v>13584000</v>
      </c>
    </row>
    <row r="67" spans="5:16" x14ac:dyDescent="0.25">
      <c r="E67" s="1">
        <f t="shared" si="0"/>
        <v>61</v>
      </c>
      <c r="F67" s="10" t="str">
        <f t="shared" si="1"/>
        <v>B1-8.5-8.5</v>
      </c>
      <c r="G67" s="14">
        <f t="shared" si="2"/>
        <v>8.5</v>
      </c>
      <c r="H67" s="14">
        <f t="shared" si="3"/>
        <v>8.5</v>
      </c>
      <c r="I67" s="4">
        <f t="shared" si="4"/>
        <v>19.0625</v>
      </c>
      <c r="J67" s="2">
        <f t="shared" si="5"/>
        <v>13584000</v>
      </c>
      <c r="K67" s="21">
        <v>1</v>
      </c>
      <c r="N67" t="str">
        <v>B1-8.5-8.5</v>
      </c>
      <c r="O67">
        <v>19.0625</v>
      </c>
      <c r="P67" s="19">
        <v>13584000</v>
      </c>
    </row>
    <row r="68" spans="5:16" x14ac:dyDescent="0.25">
      <c r="E68" s="1">
        <f t="shared" si="0"/>
        <v>62</v>
      </c>
      <c r="F68" s="10" t="str">
        <f t="shared" si="1"/>
        <v>B1-8.5-9</v>
      </c>
      <c r="G68" s="14">
        <f t="shared" si="2"/>
        <v>8.5</v>
      </c>
      <c r="H68" s="14">
        <f t="shared" si="3"/>
        <v>9</v>
      </c>
      <c r="I68" s="4">
        <f t="shared" si="4"/>
        <v>20.125</v>
      </c>
      <c r="J68" s="2">
        <f t="shared" si="5"/>
        <v>13640775</v>
      </c>
      <c r="K68" s="21">
        <v>1</v>
      </c>
      <c r="N68" t="str">
        <v>B1-8.5-9</v>
      </c>
      <c r="O68">
        <v>20.125</v>
      </c>
      <c r="P68" s="19">
        <v>13640775</v>
      </c>
    </row>
    <row r="69" spans="5:16" x14ac:dyDescent="0.25">
      <c r="E69" s="1">
        <f t="shared" si="0"/>
        <v>63</v>
      </c>
      <c r="F69" s="10" t="str">
        <f t="shared" si="1"/>
        <v>B1-8.5-9.5</v>
      </c>
      <c r="G69" s="14">
        <f t="shared" si="2"/>
        <v>8.5</v>
      </c>
      <c r="H69" s="14">
        <f t="shared" si="3"/>
        <v>9.5</v>
      </c>
      <c r="I69" s="4">
        <f t="shared" si="4"/>
        <v>21.1875</v>
      </c>
      <c r="J69" s="2">
        <f t="shared" si="5"/>
        <v>14123363</v>
      </c>
      <c r="K69" s="21">
        <v>1</v>
      </c>
      <c r="N69" t="str">
        <v>B1-8.5-9.5</v>
      </c>
      <c r="O69">
        <v>21.1875</v>
      </c>
      <c r="P69" s="19">
        <v>14123363</v>
      </c>
    </row>
    <row r="70" spans="5:16" x14ac:dyDescent="0.25">
      <c r="E70" s="1">
        <f t="shared" si="0"/>
        <v>64</v>
      </c>
      <c r="F70" s="10" t="str">
        <f t="shared" si="1"/>
        <v>B1-8.5-10</v>
      </c>
      <c r="G70" s="14">
        <f t="shared" si="2"/>
        <v>8.5</v>
      </c>
      <c r="H70" s="14">
        <f t="shared" si="3"/>
        <v>10</v>
      </c>
      <c r="I70" s="4">
        <f t="shared" si="4"/>
        <v>22.25</v>
      </c>
      <c r="J70" s="2">
        <f t="shared" si="5"/>
        <v>14605950</v>
      </c>
      <c r="K70" s="21">
        <v>1</v>
      </c>
      <c r="N70" t="str">
        <v>B1-8.5-10</v>
      </c>
      <c r="O70">
        <v>22.25</v>
      </c>
      <c r="P70" s="19">
        <v>14605950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B1-8.5-10.5</v>
      </c>
      <c r="G71" s="14">
        <f t="shared" si="2"/>
        <v>8.5</v>
      </c>
      <c r="H71" s="14">
        <f t="shared" si="3"/>
        <v>10.5</v>
      </c>
      <c r="I71" s="4">
        <f t="shared" si="4"/>
        <v>23.3125</v>
      </c>
      <c r="J71" s="2">
        <f t="shared" ref="J71:J134" si="8">ROUND(SUM(IF(I71&lt;$K$4,$K$4,I71)*$C$6,$C$5),0)</f>
        <v>15088538</v>
      </c>
      <c r="K71" s="21">
        <v>1</v>
      </c>
      <c r="N71" t="str">
        <v>B1-8.5-10.5</v>
      </c>
      <c r="O71">
        <v>23.3125</v>
      </c>
      <c r="P71" s="19">
        <v>15088538</v>
      </c>
    </row>
    <row r="72" spans="5:16" x14ac:dyDescent="0.25">
      <c r="E72" s="1">
        <f t="shared" si="6"/>
        <v>66</v>
      </c>
      <c r="F72" s="10" t="str">
        <f t="shared" si="7"/>
        <v>B1-8.5-11</v>
      </c>
      <c r="G72" s="14">
        <f t="shared" ref="G72:G135" si="9">$G$3+ROUNDDOWN($E71/($I$4+1),0)*0.5</f>
        <v>8.5</v>
      </c>
      <c r="H72" s="14">
        <f t="shared" ref="H72:H135" si="10">IF(MOD(E72-1,$I$4+1)=0,$H$3,H71+0.5)</f>
        <v>11</v>
      </c>
      <c r="I72" s="4">
        <f t="shared" ref="I72:I135" si="11">(G72*H72)/4+1</f>
        <v>24.375</v>
      </c>
      <c r="J72" s="2">
        <f t="shared" si="8"/>
        <v>15571125</v>
      </c>
      <c r="K72" s="21">
        <v>1</v>
      </c>
      <c r="N72" t="str">
        <v>B1-8.5-11</v>
      </c>
      <c r="O72">
        <v>24.375</v>
      </c>
      <c r="P72" s="19">
        <v>15571125</v>
      </c>
    </row>
    <row r="73" spans="5:16" x14ac:dyDescent="0.25">
      <c r="E73" s="1">
        <f t="shared" si="6"/>
        <v>67</v>
      </c>
      <c r="F73" s="10" t="str">
        <f t="shared" si="7"/>
        <v>B1-8.5-11.5</v>
      </c>
      <c r="G73" s="14">
        <f t="shared" si="9"/>
        <v>8.5</v>
      </c>
      <c r="H73" s="14">
        <f t="shared" si="10"/>
        <v>11.5</v>
      </c>
      <c r="I73" s="4">
        <f t="shared" si="11"/>
        <v>25.4375</v>
      </c>
      <c r="J73" s="2">
        <f t="shared" si="8"/>
        <v>16053713</v>
      </c>
      <c r="K73" s="21">
        <v>1</v>
      </c>
      <c r="N73" t="str">
        <v>B1-8.5-11.5</v>
      </c>
      <c r="O73">
        <v>25.4375</v>
      </c>
      <c r="P73" s="19">
        <v>16053713</v>
      </c>
    </row>
    <row r="74" spans="5:16" x14ac:dyDescent="0.25">
      <c r="E74" s="1">
        <f t="shared" si="6"/>
        <v>68</v>
      </c>
      <c r="F74" s="10" t="str">
        <f t="shared" si="7"/>
        <v>B1-8.5-12</v>
      </c>
      <c r="G74" s="14">
        <f t="shared" si="9"/>
        <v>8.5</v>
      </c>
      <c r="H74" s="14">
        <f t="shared" si="10"/>
        <v>12</v>
      </c>
      <c r="I74" s="4">
        <f t="shared" si="11"/>
        <v>26.5</v>
      </c>
      <c r="J74" s="2">
        <f t="shared" si="8"/>
        <v>16536300</v>
      </c>
      <c r="K74" s="21">
        <v>1</v>
      </c>
      <c r="N74" t="str">
        <v>B1-8.5-12</v>
      </c>
      <c r="O74">
        <v>26.5</v>
      </c>
      <c r="P74" s="19">
        <v>16536300</v>
      </c>
    </row>
    <row r="75" spans="5:16" x14ac:dyDescent="0.25">
      <c r="E75" s="1">
        <f t="shared" si="6"/>
        <v>69</v>
      </c>
      <c r="F75" s="10" t="str">
        <f t="shared" si="7"/>
        <v>B1-8.5-12.5</v>
      </c>
      <c r="G75" s="14">
        <f t="shared" si="9"/>
        <v>8.5</v>
      </c>
      <c r="H75" s="14">
        <f t="shared" si="10"/>
        <v>12.5</v>
      </c>
      <c r="I75" s="4">
        <f t="shared" si="11"/>
        <v>27.5625</v>
      </c>
      <c r="J75" s="2">
        <f t="shared" si="8"/>
        <v>17018888</v>
      </c>
      <c r="K75" s="21">
        <v>1</v>
      </c>
      <c r="N75" t="str">
        <v>B1-8.5-12.5</v>
      </c>
      <c r="O75">
        <v>27.5625</v>
      </c>
      <c r="P75" s="19">
        <v>17018888</v>
      </c>
    </row>
    <row r="76" spans="5:16" x14ac:dyDescent="0.25">
      <c r="E76" s="1">
        <f t="shared" si="6"/>
        <v>70</v>
      </c>
      <c r="F76" s="10" t="str">
        <f t="shared" si="7"/>
        <v>B1-8.5-13</v>
      </c>
      <c r="G76" s="14">
        <f t="shared" si="9"/>
        <v>8.5</v>
      </c>
      <c r="H76" s="14">
        <f t="shared" si="10"/>
        <v>13</v>
      </c>
      <c r="I76" s="4">
        <f t="shared" si="11"/>
        <v>28.625</v>
      </c>
      <c r="J76" s="2">
        <f t="shared" si="8"/>
        <v>17501475</v>
      </c>
      <c r="K76" s="21">
        <v>1</v>
      </c>
      <c r="N76" t="str">
        <v>B1-8.5-13</v>
      </c>
      <c r="O76">
        <v>28.625</v>
      </c>
      <c r="P76" s="19">
        <v>17501475</v>
      </c>
    </row>
    <row r="77" spans="5:16" x14ac:dyDescent="0.25">
      <c r="E77" s="1">
        <f t="shared" si="6"/>
        <v>71</v>
      </c>
      <c r="F77" s="10" t="str">
        <f t="shared" si="7"/>
        <v>B1-8.5-13.5</v>
      </c>
      <c r="G77" s="14">
        <f t="shared" si="9"/>
        <v>8.5</v>
      </c>
      <c r="H77" s="14">
        <f t="shared" si="10"/>
        <v>13.5</v>
      </c>
      <c r="I77" s="4">
        <f t="shared" si="11"/>
        <v>29.6875</v>
      </c>
      <c r="J77" s="2">
        <f t="shared" si="8"/>
        <v>17984063</v>
      </c>
      <c r="K77" s="21">
        <v>1</v>
      </c>
      <c r="N77" t="str">
        <v>B1-8.5-13.5</v>
      </c>
      <c r="O77">
        <v>29.6875</v>
      </c>
      <c r="P77" s="19">
        <v>17984063</v>
      </c>
    </row>
    <row r="78" spans="5:16" x14ac:dyDescent="0.25">
      <c r="E78" s="1">
        <f t="shared" si="6"/>
        <v>72</v>
      </c>
      <c r="F78" s="10" t="str">
        <f t="shared" si="7"/>
        <v>B1-8.5-14</v>
      </c>
      <c r="G78" s="14">
        <f t="shared" si="9"/>
        <v>8.5</v>
      </c>
      <c r="H78" s="14">
        <f t="shared" si="10"/>
        <v>14</v>
      </c>
      <c r="I78" s="4">
        <f t="shared" si="11"/>
        <v>30.75</v>
      </c>
      <c r="J78" s="2">
        <f t="shared" si="8"/>
        <v>18466650</v>
      </c>
      <c r="K78" s="21">
        <v>1</v>
      </c>
      <c r="N78" t="str">
        <v>B1-8.5-14</v>
      </c>
      <c r="O78">
        <v>30.75</v>
      </c>
      <c r="P78" s="19">
        <v>18466650</v>
      </c>
    </row>
    <row r="79" spans="5:16" x14ac:dyDescent="0.25">
      <c r="E79" s="1">
        <f t="shared" si="6"/>
        <v>73</v>
      </c>
      <c r="F79" s="10" t="str">
        <f t="shared" si="7"/>
        <v>B1-8.5-14.5</v>
      </c>
      <c r="G79" s="14">
        <f t="shared" si="9"/>
        <v>8.5</v>
      </c>
      <c r="H79" s="14">
        <f t="shared" si="10"/>
        <v>14.5</v>
      </c>
      <c r="I79" s="4">
        <f t="shared" si="11"/>
        <v>31.8125</v>
      </c>
      <c r="J79" s="2">
        <f t="shared" si="8"/>
        <v>18949238</v>
      </c>
      <c r="K79" s="21">
        <v>1</v>
      </c>
      <c r="N79" t="str">
        <v>B1-8.5-14.5</v>
      </c>
      <c r="O79">
        <v>31.8125</v>
      </c>
      <c r="P79" s="19">
        <v>18949238</v>
      </c>
    </row>
    <row r="80" spans="5:16" x14ac:dyDescent="0.25">
      <c r="E80" s="1">
        <f t="shared" si="6"/>
        <v>74</v>
      </c>
      <c r="F80" s="10" t="str">
        <f t="shared" si="7"/>
        <v>B1-8.5-15</v>
      </c>
      <c r="G80" s="14">
        <f t="shared" si="9"/>
        <v>8.5</v>
      </c>
      <c r="H80" s="14">
        <f t="shared" si="10"/>
        <v>15</v>
      </c>
      <c r="I80" s="4">
        <f t="shared" si="11"/>
        <v>32.875</v>
      </c>
      <c r="J80" s="2">
        <f t="shared" si="8"/>
        <v>19431825</v>
      </c>
      <c r="K80" s="21">
        <v>1</v>
      </c>
      <c r="N80" t="str">
        <v>B1-8.5-15</v>
      </c>
      <c r="O80">
        <v>32.875</v>
      </c>
      <c r="P80" s="19">
        <v>19431825</v>
      </c>
    </row>
    <row r="81" spans="5:16" x14ac:dyDescent="0.25">
      <c r="E81" s="1">
        <f t="shared" si="6"/>
        <v>75</v>
      </c>
      <c r="F81" s="10" t="str">
        <f t="shared" si="7"/>
        <v>B1-8.5-15.5</v>
      </c>
      <c r="G81" s="14">
        <f t="shared" si="9"/>
        <v>8.5</v>
      </c>
      <c r="H81" s="14">
        <f t="shared" si="10"/>
        <v>15.5</v>
      </c>
      <c r="I81" s="4">
        <f t="shared" si="11"/>
        <v>33.9375</v>
      </c>
      <c r="J81" s="2">
        <f t="shared" si="8"/>
        <v>19914413</v>
      </c>
      <c r="K81" s="21">
        <v>1</v>
      </c>
      <c r="N81" t="str">
        <v>B1-8.5-15.5</v>
      </c>
      <c r="O81">
        <v>33.9375</v>
      </c>
      <c r="P81" s="19">
        <v>19914413</v>
      </c>
    </row>
    <row r="82" spans="5:16" x14ac:dyDescent="0.25">
      <c r="E82" s="1">
        <f t="shared" si="6"/>
        <v>76</v>
      </c>
      <c r="F82" s="10" t="str">
        <f t="shared" si="7"/>
        <v>B1-8.5-16</v>
      </c>
      <c r="G82" s="14">
        <f t="shared" si="9"/>
        <v>8.5</v>
      </c>
      <c r="H82" s="14">
        <f t="shared" si="10"/>
        <v>16</v>
      </c>
      <c r="I82" s="4">
        <f t="shared" si="11"/>
        <v>35</v>
      </c>
      <c r="J82" s="2">
        <f t="shared" si="8"/>
        <v>20397000</v>
      </c>
      <c r="K82" s="21">
        <v>1</v>
      </c>
      <c r="N82" t="str">
        <v>B1-8.5-16</v>
      </c>
      <c r="O82">
        <v>35</v>
      </c>
      <c r="P82" s="19">
        <v>20397000</v>
      </c>
    </row>
    <row r="83" spans="5:16" x14ac:dyDescent="0.25">
      <c r="E83" s="1">
        <f t="shared" si="6"/>
        <v>77</v>
      </c>
      <c r="F83" s="10" t="str">
        <f t="shared" si="7"/>
        <v>B1-9-7</v>
      </c>
      <c r="G83" s="14">
        <f t="shared" si="9"/>
        <v>9</v>
      </c>
      <c r="H83" s="14">
        <f t="shared" si="10"/>
        <v>7</v>
      </c>
      <c r="I83" s="4">
        <f t="shared" si="11"/>
        <v>16.75</v>
      </c>
      <c r="J83" s="2">
        <f t="shared" si="8"/>
        <v>13584000</v>
      </c>
      <c r="K83" s="21">
        <v>1</v>
      </c>
      <c r="N83" t="str">
        <v>B1-9-7</v>
      </c>
      <c r="O83">
        <v>16.75</v>
      </c>
      <c r="P83" s="19">
        <v>13584000</v>
      </c>
    </row>
    <row r="84" spans="5:16" x14ac:dyDescent="0.25">
      <c r="E84" s="1">
        <f t="shared" si="6"/>
        <v>78</v>
      </c>
      <c r="F84" s="10" t="str">
        <f t="shared" si="7"/>
        <v>B1-9-7.5</v>
      </c>
      <c r="G84" s="14">
        <f t="shared" si="9"/>
        <v>9</v>
      </c>
      <c r="H84" s="14">
        <f t="shared" si="10"/>
        <v>7.5</v>
      </c>
      <c r="I84" s="4">
        <f t="shared" si="11"/>
        <v>17.875</v>
      </c>
      <c r="J84" s="2">
        <f t="shared" si="8"/>
        <v>13584000</v>
      </c>
      <c r="K84" s="21">
        <v>1</v>
      </c>
      <c r="N84" t="str">
        <v>B1-9-7.5</v>
      </c>
      <c r="O84">
        <v>17.875</v>
      </c>
      <c r="P84" s="19">
        <v>13584000</v>
      </c>
    </row>
    <row r="85" spans="5:16" x14ac:dyDescent="0.25">
      <c r="E85" s="1">
        <f t="shared" si="6"/>
        <v>79</v>
      </c>
      <c r="F85" s="10" t="str">
        <f t="shared" si="7"/>
        <v>B1-9-8</v>
      </c>
      <c r="G85" s="14">
        <f t="shared" si="9"/>
        <v>9</v>
      </c>
      <c r="H85" s="14">
        <f t="shared" si="10"/>
        <v>8</v>
      </c>
      <c r="I85" s="4">
        <f t="shared" si="11"/>
        <v>19</v>
      </c>
      <c r="J85" s="2">
        <f t="shared" si="8"/>
        <v>13584000</v>
      </c>
      <c r="K85" s="21">
        <v>1</v>
      </c>
      <c r="N85" t="str">
        <v>B1-9-8</v>
      </c>
      <c r="O85">
        <v>19</v>
      </c>
      <c r="P85" s="19">
        <v>13584000</v>
      </c>
    </row>
    <row r="86" spans="5:16" x14ac:dyDescent="0.25">
      <c r="E86" s="1">
        <f t="shared" si="6"/>
        <v>80</v>
      </c>
      <c r="F86" s="10" t="str">
        <f t="shared" si="7"/>
        <v>B1-9-8.5</v>
      </c>
      <c r="G86" s="14">
        <f t="shared" si="9"/>
        <v>9</v>
      </c>
      <c r="H86" s="14">
        <f t="shared" si="10"/>
        <v>8.5</v>
      </c>
      <c r="I86" s="4">
        <f t="shared" si="11"/>
        <v>20.125</v>
      </c>
      <c r="J86" s="2">
        <f t="shared" si="8"/>
        <v>13640775</v>
      </c>
      <c r="K86" s="21">
        <v>1</v>
      </c>
      <c r="N86" t="str">
        <v>B1-9-8.5</v>
      </c>
      <c r="O86">
        <v>20.125</v>
      </c>
      <c r="P86" s="19">
        <v>13640775</v>
      </c>
    </row>
    <row r="87" spans="5:16" x14ac:dyDescent="0.25">
      <c r="E87" s="1">
        <f t="shared" si="6"/>
        <v>81</v>
      </c>
      <c r="F87" s="10" t="str">
        <f t="shared" si="7"/>
        <v>B1-9-9</v>
      </c>
      <c r="G87" s="14">
        <f t="shared" si="9"/>
        <v>9</v>
      </c>
      <c r="H87" s="14">
        <f t="shared" si="10"/>
        <v>9</v>
      </c>
      <c r="I87" s="4">
        <f t="shared" si="11"/>
        <v>21.25</v>
      </c>
      <c r="J87" s="2">
        <f t="shared" si="8"/>
        <v>14151750</v>
      </c>
      <c r="K87" s="21">
        <v>1</v>
      </c>
      <c r="N87" t="str">
        <v>B1-9-9</v>
      </c>
      <c r="O87">
        <v>21.25</v>
      </c>
      <c r="P87" s="19">
        <v>14151750</v>
      </c>
    </row>
    <row r="88" spans="5:16" x14ac:dyDescent="0.25">
      <c r="E88" s="1">
        <f t="shared" si="6"/>
        <v>82</v>
      </c>
      <c r="F88" s="10" t="str">
        <f t="shared" si="7"/>
        <v>B1-9-9.5</v>
      </c>
      <c r="G88" s="14">
        <f t="shared" si="9"/>
        <v>9</v>
      </c>
      <c r="H88" s="14">
        <f t="shared" si="10"/>
        <v>9.5</v>
      </c>
      <c r="I88" s="4">
        <f t="shared" si="11"/>
        <v>22.375</v>
      </c>
      <c r="J88" s="2">
        <f t="shared" si="8"/>
        <v>14662725</v>
      </c>
      <c r="K88" s="21">
        <v>1</v>
      </c>
      <c r="N88" t="str">
        <v>B1-9-9.5</v>
      </c>
      <c r="O88">
        <v>22.375</v>
      </c>
      <c r="P88" s="19">
        <v>14662725</v>
      </c>
    </row>
    <row r="89" spans="5:16" x14ac:dyDescent="0.25">
      <c r="E89" s="1">
        <f t="shared" si="6"/>
        <v>83</v>
      </c>
      <c r="F89" s="10" t="str">
        <f t="shared" si="7"/>
        <v>B1-9-10</v>
      </c>
      <c r="G89" s="14">
        <f t="shared" si="9"/>
        <v>9</v>
      </c>
      <c r="H89" s="14">
        <f t="shared" si="10"/>
        <v>10</v>
      </c>
      <c r="I89" s="4">
        <f t="shared" si="11"/>
        <v>23.5</v>
      </c>
      <c r="J89" s="2">
        <f t="shared" si="8"/>
        <v>15173700</v>
      </c>
      <c r="K89" s="21">
        <v>1</v>
      </c>
      <c r="N89" t="str">
        <v>B1-9-10</v>
      </c>
      <c r="O89">
        <v>23.5</v>
      </c>
      <c r="P89" s="19">
        <v>15173700</v>
      </c>
    </row>
    <row r="90" spans="5:16" x14ac:dyDescent="0.25">
      <c r="E90" s="1">
        <f t="shared" si="6"/>
        <v>84</v>
      </c>
      <c r="F90" s="10" t="str">
        <f t="shared" si="7"/>
        <v>B1-9-10.5</v>
      </c>
      <c r="G90" s="14">
        <f t="shared" si="9"/>
        <v>9</v>
      </c>
      <c r="H90" s="14">
        <f t="shared" si="10"/>
        <v>10.5</v>
      </c>
      <c r="I90" s="4">
        <f t="shared" si="11"/>
        <v>24.625</v>
      </c>
      <c r="J90" s="2">
        <f t="shared" si="8"/>
        <v>15684675</v>
      </c>
      <c r="K90" s="21">
        <v>1</v>
      </c>
      <c r="N90" t="str">
        <v>B1-9-10.5</v>
      </c>
      <c r="O90">
        <v>24.625</v>
      </c>
      <c r="P90" s="19">
        <v>15684675</v>
      </c>
    </row>
    <row r="91" spans="5:16" x14ac:dyDescent="0.25">
      <c r="E91" s="1">
        <f t="shared" si="6"/>
        <v>85</v>
      </c>
      <c r="F91" s="10" t="str">
        <f t="shared" si="7"/>
        <v>B1-9-11</v>
      </c>
      <c r="G91" s="14">
        <f t="shared" si="9"/>
        <v>9</v>
      </c>
      <c r="H91" s="14">
        <f t="shared" si="10"/>
        <v>11</v>
      </c>
      <c r="I91" s="4">
        <f t="shared" si="11"/>
        <v>25.75</v>
      </c>
      <c r="J91" s="2">
        <f t="shared" si="8"/>
        <v>16195650</v>
      </c>
      <c r="K91" s="21">
        <v>1</v>
      </c>
      <c r="N91" t="str">
        <v>B1-9-11</v>
      </c>
      <c r="O91">
        <v>25.75</v>
      </c>
      <c r="P91" s="19">
        <v>16195650</v>
      </c>
    </row>
    <row r="92" spans="5:16" x14ac:dyDescent="0.25">
      <c r="E92" s="1">
        <f t="shared" si="6"/>
        <v>86</v>
      </c>
      <c r="F92" s="10" t="str">
        <f t="shared" si="7"/>
        <v>B1-9-11.5</v>
      </c>
      <c r="G92" s="14">
        <f t="shared" si="9"/>
        <v>9</v>
      </c>
      <c r="H92" s="14">
        <f t="shared" si="10"/>
        <v>11.5</v>
      </c>
      <c r="I92" s="4">
        <f t="shared" si="11"/>
        <v>26.875</v>
      </c>
      <c r="J92" s="2">
        <f t="shared" si="8"/>
        <v>16706625</v>
      </c>
      <c r="K92" s="21">
        <v>1</v>
      </c>
      <c r="N92" t="str">
        <v>B1-9-11.5</v>
      </c>
      <c r="O92">
        <v>26.875</v>
      </c>
      <c r="P92" s="19">
        <v>16706625</v>
      </c>
    </row>
    <row r="93" spans="5:16" x14ac:dyDescent="0.25">
      <c r="E93" s="1">
        <f t="shared" si="6"/>
        <v>87</v>
      </c>
      <c r="F93" s="10" t="str">
        <f t="shared" si="7"/>
        <v>B1-9-12</v>
      </c>
      <c r="G93" s="14">
        <f t="shared" si="9"/>
        <v>9</v>
      </c>
      <c r="H93" s="14">
        <f t="shared" si="10"/>
        <v>12</v>
      </c>
      <c r="I93" s="4">
        <f t="shared" si="11"/>
        <v>28</v>
      </c>
      <c r="J93" s="2">
        <f t="shared" si="8"/>
        <v>17217600</v>
      </c>
      <c r="K93" s="21">
        <v>1</v>
      </c>
      <c r="N93" t="str">
        <v>B1-9-12</v>
      </c>
      <c r="O93">
        <v>28</v>
      </c>
      <c r="P93" s="19">
        <v>17217600</v>
      </c>
    </row>
    <row r="94" spans="5:16" x14ac:dyDescent="0.25">
      <c r="E94" s="1">
        <f t="shared" si="6"/>
        <v>88</v>
      </c>
      <c r="F94" s="10" t="str">
        <f t="shared" si="7"/>
        <v>B1-9-12.5</v>
      </c>
      <c r="G94" s="14">
        <f t="shared" si="9"/>
        <v>9</v>
      </c>
      <c r="H94" s="14">
        <f t="shared" si="10"/>
        <v>12.5</v>
      </c>
      <c r="I94" s="4">
        <f t="shared" si="11"/>
        <v>29.125</v>
      </c>
      <c r="J94" s="2">
        <f t="shared" si="8"/>
        <v>17728575</v>
      </c>
      <c r="K94" s="21">
        <v>1</v>
      </c>
      <c r="N94" t="str">
        <v>B1-9-12.5</v>
      </c>
      <c r="O94">
        <v>29.125</v>
      </c>
      <c r="P94" s="19">
        <v>17728575</v>
      </c>
    </row>
    <row r="95" spans="5:16" x14ac:dyDescent="0.25">
      <c r="E95" s="1">
        <f t="shared" si="6"/>
        <v>89</v>
      </c>
      <c r="F95" s="10" t="str">
        <f t="shared" si="7"/>
        <v>B1-9-13</v>
      </c>
      <c r="G95" s="14">
        <f t="shared" si="9"/>
        <v>9</v>
      </c>
      <c r="H95" s="14">
        <f t="shared" si="10"/>
        <v>13</v>
      </c>
      <c r="I95" s="4">
        <f t="shared" si="11"/>
        <v>30.25</v>
      </c>
      <c r="J95" s="2">
        <f t="shared" si="8"/>
        <v>18239550</v>
      </c>
      <c r="K95" s="21">
        <v>1</v>
      </c>
      <c r="N95" t="str">
        <v>B1-9-13</v>
      </c>
      <c r="O95">
        <v>30.25</v>
      </c>
      <c r="P95" s="19">
        <v>18239550</v>
      </c>
    </row>
    <row r="96" spans="5:16" x14ac:dyDescent="0.25">
      <c r="E96" s="1">
        <f t="shared" si="6"/>
        <v>90</v>
      </c>
      <c r="F96" s="10" t="str">
        <f t="shared" si="7"/>
        <v>B1-9-13.5</v>
      </c>
      <c r="G96" s="14">
        <f t="shared" si="9"/>
        <v>9</v>
      </c>
      <c r="H96" s="14">
        <f t="shared" si="10"/>
        <v>13.5</v>
      </c>
      <c r="I96" s="4">
        <f t="shared" si="11"/>
        <v>31.375</v>
      </c>
      <c r="J96" s="2">
        <f t="shared" si="8"/>
        <v>18750525</v>
      </c>
      <c r="K96" s="21">
        <v>1</v>
      </c>
      <c r="N96" t="str">
        <v>B1-9-13.5</v>
      </c>
      <c r="O96">
        <v>31.375</v>
      </c>
      <c r="P96" s="19">
        <v>18750525</v>
      </c>
    </row>
    <row r="97" spans="5:16" x14ac:dyDescent="0.25">
      <c r="E97" s="1">
        <f t="shared" si="6"/>
        <v>91</v>
      </c>
      <c r="F97" s="10" t="str">
        <f t="shared" si="7"/>
        <v>B1-9-14</v>
      </c>
      <c r="G97" s="14">
        <f t="shared" si="9"/>
        <v>9</v>
      </c>
      <c r="H97" s="14">
        <f t="shared" si="10"/>
        <v>14</v>
      </c>
      <c r="I97" s="4">
        <f t="shared" si="11"/>
        <v>32.5</v>
      </c>
      <c r="J97" s="2">
        <f t="shared" si="8"/>
        <v>19261500</v>
      </c>
      <c r="K97" s="21">
        <v>1</v>
      </c>
      <c r="N97" t="str">
        <v>B1-9-14</v>
      </c>
      <c r="O97">
        <v>32.5</v>
      </c>
      <c r="P97" s="19">
        <v>19261500</v>
      </c>
    </row>
    <row r="98" spans="5:16" x14ac:dyDescent="0.25">
      <c r="E98" s="1">
        <f t="shared" si="6"/>
        <v>92</v>
      </c>
      <c r="F98" s="10" t="str">
        <f t="shared" si="7"/>
        <v>B1-9-14.5</v>
      </c>
      <c r="G98" s="14">
        <f t="shared" si="9"/>
        <v>9</v>
      </c>
      <c r="H98" s="14">
        <f t="shared" si="10"/>
        <v>14.5</v>
      </c>
      <c r="I98" s="4">
        <f t="shared" si="11"/>
        <v>33.625</v>
      </c>
      <c r="J98" s="2">
        <f t="shared" si="8"/>
        <v>19772475</v>
      </c>
      <c r="K98" s="21">
        <v>1</v>
      </c>
      <c r="N98" t="str">
        <v>B1-9-14.5</v>
      </c>
      <c r="O98">
        <v>33.625</v>
      </c>
      <c r="P98" s="19">
        <v>19772475</v>
      </c>
    </row>
    <row r="99" spans="5:16" x14ac:dyDescent="0.25">
      <c r="E99" s="1">
        <f t="shared" si="6"/>
        <v>93</v>
      </c>
      <c r="F99" s="10" t="str">
        <f t="shared" si="7"/>
        <v>B1-9-15</v>
      </c>
      <c r="G99" s="14">
        <f t="shared" si="9"/>
        <v>9</v>
      </c>
      <c r="H99" s="14">
        <f t="shared" si="10"/>
        <v>15</v>
      </c>
      <c r="I99" s="4">
        <f t="shared" si="11"/>
        <v>34.75</v>
      </c>
      <c r="J99" s="2">
        <f t="shared" si="8"/>
        <v>20283450</v>
      </c>
      <c r="K99" s="21">
        <v>1</v>
      </c>
      <c r="N99" t="str">
        <v>B1-9-15</v>
      </c>
      <c r="O99">
        <v>34.75</v>
      </c>
      <c r="P99" s="19">
        <v>20283450</v>
      </c>
    </row>
    <row r="100" spans="5:16" x14ac:dyDescent="0.25">
      <c r="E100" s="1">
        <f t="shared" si="6"/>
        <v>94</v>
      </c>
      <c r="F100" s="10" t="str">
        <f t="shared" si="7"/>
        <v>B1-9-15.5</v>
      </c>
      <c r="G100" s="14">
        <f t="shared" si="9"/>
        <v>9</v>
      </c>
      <c r="H100" s="14">
        <f t="shared" si="10"/>
        <v>15.5</v>
      </c>
      <c r="I100" s="4">
        <f t="shared" si="11"/>
        <v>35.875</v>
      </c>
      <c r="J100" s="2">
        <f t="shared" si="8"/>
        <v>20794425</v>
      </c>
      <c r="K100" s="21">
        <v>1</v>
      </c>
      <c r="N100" t="str">
        <v>B1-9-15.5</v>
      </c>
      <c r="O100">
        <v>35.875</v>
      </c>
      <c r="P100" s="19">
        <v>20794425</v>
      </c>
    </row>
    <row r="101" spans="5:16" x14ac:dyDescent="0.25">
      <c r="E101" s="1">
        <f t="shared" si="6"/>
        <v>95</v>
      </c>
      <c r="F101" s="10" t="str">
        <f t="shared" si="7"/>
        <v>B1-9-16</v>
      </c>
      <c r="G101" s="14">
        <f t="shared" si="9"/>
        <v>9</v>
      </c>
      <c r="H101" s="14">
        <f t="shared" si="10"/>
        <v>16</v>
      </c>
      <c r="I101" s="4">
        <f t="shared" si="11"/>
        <v>37</v>
      </c>
      <c r="J101" s="2">
        <f t="shared" si="8"/>
        <v>21305400</v>
      </c>
      <c r="K101" s="21">
        <v>1</v>
      </c>
      <c r="N101" t="str">
        <v>B1-9-16</v>
      </c>
      <c r="O101">
        <v>37</v>
      </c>
      <c r="P101" s="19">
        <v>21305400</v>
      </c>
    </row>
    <row r="102" spans="5:16" x14ac:dyDescent="0.25">
      <c r="E102" s="1">
        <f t="shared" si="6"/>
        <v>96</v>
      </c>
      <c r="F102" s="10" t="str">
        <f t="shared" si="7"/>
        <v>B1-9.5-7</v>
      </c>
      <c r="G102" s="14">
        <f t="shared" si="9"/>
        <v>9.5</v>
      </c>
      <c r="H102" s="14">
        <f t="shared" si="10"/>
        <v>7</v>
      </c>
      <c r="I102" s="4">
        <f t="shared" si="11"/>
        <v>17.625</v>
      </c>
      <c r="J102" s="2">
        <f t="shared" si="8"/>
        <v>13584000</v>
      </c>
      <c r="K102" s="21">
        <v>1</v>
      </c>
      <c r="N102" t="str">
        <v>B1-9.5-7</v>
      </c>
      <c r="O102">
        <v>17.625</v>
      </c>
      <c r="P102" s="19">
        <v>13584000</v>
      </c>
    </row>
    <row r="103" spans="5:16" x14ac:dyDescent="0.25">
      <c r="E103" s="1">
        <f t="shared" si="6"/>
        <v>97</v>
      </c>
      <c r="F103" s="10" t="str">
        <f t="shared" si="7"/>
        <v>B1-9.5-7.5</v>
      </c>
      <c r="G103" s="14">
        <f t="shared" si="9"/>
        <v>9.5</v>
      </c>
      <c r="H103" s="14">
        <f t="shared" si="10"/>
        <v>7.5</v>
      </c>
      <c r="I103" s="4">
        <f t="shared" si="11"/>
        <v>18.8125</v>
      </c>
      <c r="J103" s="2">
        <f t="shared" si="8"/>
        <v>13584000</v>
      </c>
      <c r="K103" s="21">
        <v>1</v>
      </c>
      <c r="N103" t="str">
        <v>B1-9.5-7.5</v>
      </c>
      <c r="O103">
        <v>18.8125</v>
      </c>
      <c r="P103" s="19">
        <v>13584000</v>
      </c>
    </row>
    <row r="104" spans="5:16" x14ac:dyDescent="0.25">
      <c r="E104" s="1">
        <f t="shared" si="6"/>
        <v>98</v>
      </c>
      <c r="F104" s="10" t="str">
        <f t="shared" si="7"/>
        <v>B1-9.5-8</v>
      </c>
      <c r="G104" s="14">
        <f t="shared" si="9"/>
        <v>9.5</v>
      </c>
      <c r="H104" s="14">
        <f t="shared" si="10"/>
        <v>8</v>
      </c>
      <c r="I104" s="4">
        <f t="shared" si="11"/>
        <v>20</v>
      </c>
      <c r="J104" s="2">
        <f t="shared" si="8"/>
        <v>13584000</v>
      </c>
      <c r="K104" s="21">
        <v>1</v>
      </c>
      <c r="N104" t="str">
        <v>B1-9.5-8</v>
      </c>
      <c r="O104">
        <v>20</v>
      </c>
      <c r="P104" s="19">
        <v>13584000</v>
      </c>
    </row>
    <row r="105" spans="5:16" x14ac:dyDescent="0.25">
      <c r="E105" s="1">
        <f t="shared" si="6"/>
        <v>99</v>
      </c>
      <c r="F105" s="10" t="str">
        <f t="shared" si="7"/>
        <v>B1-9.5-8.5</v>
      </c>
      <c r="G105" s="14">
        <f t="shared" si="9"/>
        <v>9.5</v>
      </c>
      <c r="H105" s="14">
        <f t="shared" si="10"/>
        <v>8.5</v>
      </c>
      <c r="I105" s="4">
        <f t="shared" si="11"/>
        <v>21.1875</v>
      </c>
      <c r="J105" s="2">
        <f t="shared" si="8"/>
        <v>14123363</v>
      </c>
      <c r="K105" s="21">
        <v>1</v>
      </c>
      <c r="N105" t="str">
        <v>B1-9.5-8.5</v>
      </c>
      <c r="O105">
        <v>21.1875</v>
      </c>
      <c r="P105" s="19">
        <v>14123363</v>
      </c>
    </row>
    <row r="106" spans="5:16" x14ac:dyDescent="0.25">
      <c r="E106" s="1">
        <f t="shared" si="6"/>
        <v>100</v>
      </c>
      <c r="F106" s="10" t="str">
        <f t="shared" si="7"/>
        <v>B1-9.5-9</v>
      </c>
      <c r="G106" s="14">
        <f t="shared" si="9"/>
        <v>9.5</v>
      </c>
      <c r="H106" s="14">
        <f t="shared" si="10"/>
        <v>9</v>
      </c>
      <c r="I106" s="4">
        <f t="shared" si="11"/>
        <v>22.375</v>
      </c>
      <c r="J106" s="2">
        <f t="shared" si="8"/>
        <v>14662725</v>
      </c>
      <c r="K106" s="21">
        <v>1</v>
      </c>
      <c r="N106" t="str">
        <v>B1-9.5-9</v>
      </c>
      <c r="O106">
        <v>22.375</v>
      </c>
      <c r="P106" s="19">
        <v>14662725</v>
      </c>
    </row>
    <row r="107" spans="5:16" x14ac:dyDescent="0.25">
      <c r="E107" s="1">
        <f t="shared" si="6"/>
        <v>101</v>
      </c>
      <c r="F107" s="10" t="str">
        <f t="shared" si="7"/>
        <v>B1-9.5-9.5</v>
      </c>
      <c r="G107" s="14">
        <f t="shared" si="9"/>
        <v>9.5</v>
      </c>
      <c r="H107" s="14">
        <f t="shared" si="10"/>
        <v>9.5</v>
      </c>
      <c r="I107" s="4">
        <f t="shared" si="11"/>
        <v>23.5625</v>
      </c>
      <c r="J107" s="2">
        <f t="shared" si="8"/>
        <v>15202088</v>
      </c>
      <c r="K107" s="21">
        <v>1</v>
      </c>
      <c r="N107" t="str">
        <v>B1-9.5-9.5</v>
      </c>
      <c r="O107">
        <v>23.5625</v>
      </c>
      <c r="P107" s="19">
        <v>15202088</v>
      </c>
    </row>
    <row r="108" spans="5:16" x14ac:dyDescent="0.25">
      <c r="E108" s="1">
        <f t="shared" si="6"/>
        <v>102</v>
      </c>
      <c r="F108" s="10" t="str">
        <f t="shared" si="7"/>
        <v>B1-9.5-10</v>
      </c>
      <c r="G108" s="14">
        <f t="shared" si="9"/>
        <v>9.5</v>
      </c>
      <c r="H108" s="14">
        <f t="shared" si="10"/>
        <v>10</v>
      </c>
      <c r="I108" s="4">
        <f t="shared" si="11"/>
        <v>24.75</v>
      </c>
      <c r="J108" s="2">
        <f t="shared" si="8"/>
        <v>15741450</v>
      </c>
      <c r="K108" s="21">
        <v>1</v>
      </c>
      <c r="N108" t="str">
        <v>B1-9.5-10</v>
      </c>
      <c r="O108">
        <v>24.75</v>
      </c>
      <c r="P108" s="19">
        <v>15741450</v>
      </c>
    </row>
    <row r="109" spans="5:16" x14ac:dyDescent="0.25">
      <c r="E109" s="1">
        <f t="shared" si="6"/>
        <v>103</v>
      </c>
      <c r="F109" s="10" t="str">
        <f t="shared" si="7"/>
        <v>B1-9.5-10.5</v>
      </c>
      <c r="G109" s="14">
        <f t="shared" si="9"/>
        <v>9.5</v>
      </c>
      <c r="H109" s="14">
        <f t="shared" si="10"/>
        <v>10.5</v>
      </c>
      <c r="I109" s="4">
        <f t="shared" si="11"/>
        <v>25.9375</v>
      </c>
      <c r="J109" s="2">
        <f t="shared" si="8"/>
        <v>16280813</v>
      </c>
      <c r="K109" s="21">
        <v>1</v>
      </c>
      <c r="N109" t="str">
        <v>B1-9.5-10.5</v>
      </c>
      <c r="O109">
        <v>25.9375</v>
      </c>
      <c r="P109" s="19">
        <v>16280813</v>
      </c>
    </row>
    <row r="110" spans="5:16" x14ac:dyDescent="0.25">
      <c r="E110" s="1">
        <f t="shared" si="6"/>
        <v>104</v>
      </c>
      <c r="F110" s="10" t="str">
        <f t="shared" si="7"/>
        <v>B1-9.5-11</v>
      </c>
      <c r="G110" s="14">
        <f t="shared" si="9"/>
        <v>9.5</v>
      </c>
      <c r="H110" s="14">
        <f t="shared" si="10"/>
        <v>11</v>
      </c>
      <c r="I110" s="4">
        <f t="shared" si="11"/>
        <v>27.125</v>
      </c>
      <c r="J110" s="2">
        <f t="shared" si="8"/>
        <v>16820175</v>
      </c>
      <c r="K110" s="21">
        <v>1</v>
      </c>
      <c r="N110" t="str">
        <v>B1-9.5-11</v>
      </c>
      <c r="O110">
        <v>27.125</v>
      </c>
      <c r="P110" s="19">
        <v>16820175</v>
      </c>
    </row>
    <row r="111" spans="5:16" x14ac:dyDescent="0.25">
      <c r="E111" s="1">
        <f t="shared" si="6"/>
        <v>105</v>
      </c>
      <c r="F111" s="10" t="str">
        <f t="shared" si="7"/>
        <v>B1-9.5-11.5</v>
      </c>
      <c r="G111" s="14">
        <f t="shared" si="9"/>
        <v>9.5</v>
      </c>
      <c r="H111" s="14">
        <f t="shared" si="10"/>
        <v>11.5</v>
      </c>
      <c r="I111" s="4">
        <f t="shared" si="11"/>
        <v>28.3125</v>
      </c>
      <c r="J111" s="2">
        <f t="shared" si="8"/>
        <v>17359538</v>
      </c>
      <c r="K111" s="21">
        <v>1</v>
      </c>
      <c r="N111" t="str">
        <v>B1-9.5-11.5</v>
      </c>
      <c r="O111">
        <v>28.3125</v>
      </c>
      <c r="P111" s="19">
        <v>17359538</v>
      </c>
    </row>
    <row r="112" spans="5:16" x14ac:dyDescent="0.25">
      <c r="E112" s="1">
        <f t="shared" si="6"/>
        <v>106</v>
      </c>
      <c r="F112" s="10" t="str">
        <f t="shared" si="7"/>
        <v>B1-9.5-12</v>
      </c>
      <c r="G112" s="14">
        <f t="shared" si="9"/>
        <v>9.5</v>
      </c>
      <c r="H112" s="14">
        <f t="shared" si="10"/>
        <v>12</v>
      </c>
      <c r="I112" s="4">
        <f t="shared" si="11"/>
        <v>29.5</v>
      </c>
      <c r="J112" s="2">
        <f t="shared" si="8"/>
        <v>17898900</v>
      </c>
      <c r="K112" s="21">
        <v>1</v>
      </c>
      <c r="N112" t="str">
        <v>B1-9.5-12</v>
      </c>
      <c r="O112">
        <v>29.5</v>
      </c>
      <c r="P112" s="19">
        <v>17898900</v>
      </c>
    </row>
    <row r="113" spans="5:16" x14ac:dyDescent="0.25">
      <c r="E113" s="1">
        <f t="shared" si="6"/>
        <v>107</v>
      </c>
      <c r="F113" s="10" t="str">
        <f t="shared" si="7"/>
        <v>B1-9.5-12.5</v>
      </c>
      <c r="G113" s="14">
        <f t="shared" si="9"/>
        <v>9.5</v>
      </c>
      <c r="H113" s="14">
        <f t="shared" si="10"/>
        <v>12.5</v>
      </c>
      <c r="I113" s="4">
        <f t="shared" si="11"/>
        <v>30.6875</v>
      </c>
      <c r="J113" s="2">
        <f t="shared" si="8"/>
        <v>18438263</v>
      </c>
      <c r="K113" s="21">
        <v>1</v>
      </c>
      <c r="N113" t="str">
        <v>B1-9.5-12.5</v>
      </c>
      <c r="O113">
        <v>30.6875</v>
      </c>
      <c r="P113" s="19">
        <v>18438263</v>
      </c>
    </row>
    <row r="114" spans="5:16" x14ac:dyDescent="0.25">
      <c r="E114" s="1">
        <f t="shared" si="6"/>
        <v>108</v>
      </c>
      <c r="F114" s="10" t="str">
        <f t="shared" si="7"/>
        <v>B1-9.5-13</v>
      </c>
      <c r="G114" s="14">
        <f t="shared" si="9"/>
        <v>9.5</v>
      </c>
      <c r="H114" s="14">
        <f t="shared" si="10"/>
        <v>13</v>
      </c>
      <c r="I114" s="4">
        <f t="shared" si="11"/>
        <v>31.875</v>
      </c>
      <c r="J114" s="2">
        <f t="shared" si="8"/>
        <v>18977625</v>
      </c>
      <c r="K114" s="21">
        <v>1</v>
      </c>
      <c r="N114" t="str">
        <v>B1-9.5-13</v>
      </c>
      <c r="O114">
        <v>31.875</v>
      </c>
      <c r="P114" s="19">
        <v>18977625</v>
      </c>
    </row>
    <row r="115" spans="5:16" x14ac:dyDescent="0.25">
      <c r="E115" s="1">
        <f t="shared" si="6"/>
        <v>109</v>
      </c>
      <c r="F115" s="10" t="str">
        <f t="shared" si="7"/>
        <v>B1-9.5-13.5</v>
      </c>
      <c r="G115" s="14">
        <f t="shared" si="9"/>
        <v>9.5</v>
      </c>
      <c r="H115" s="14">
        <f t="shared" si="10"/>
        <v>13.5</v>
      </c>
      <c r="I115" s="4">
        <f t="shared" si="11"/>
        <v>33.0625</v>
      </c>
      <c r="J115" s="2">
        <f t="shared" si="8"/>
        <v>19516988</v>
      </c>
      <c r="K115" s="21">
        <v>1</v>
      </c>
      <c r="N115" t="str">
        <v>B1-9.5-13.5</v>
      </c>
      <c r="O115">
        <v>33.0625</v>
      </c>
      <c r="P115" s="19">
        <v>19516988</v>
      </c>
    </row>
    <row r="116" spans="5:16" x14ac:dyDescent="0.25">
      <c r="E116" s="1">
        <f t="shared" si="6"/>
        <v>110</v>
      </c>
      <c r="F116" s="10" t="str">
        <f t="shared" si="7"/>
        <v>B1-9.5-14</v>
      </c>
      <c r="G116" s="14">
        <f t="shared" si="9"/>
        <v>9.5</v>
      </c>
      <c r="H116" s="14">
        <f t="shared" si="10"/>
        <v>14</v>
      </c>
      <c r="I116" s="4">
        <f t="shared" si="11"/>
        <v>34.25</v>
      </c>
      <c r="J116" s="2">
        <f t="shared" si="8"/>
        <v>20056350</v>
      </c>
      <c r="K116" s="21">
        <v>1</v>
      </c>
      <c r="N116" t="str">
        <v>B1-9.5-14</v>
      </c>
      <c r="O116">
        <v>34.25</v>
      </c>
      <c r="P116" s="19">
        <v>20056350</v>
      </c>
    </row>
    <row r="117" spans="5:16" x14ac:dyDescent="0.25">
      <c r="E117" s="1">
        <f t="shared" si="6"/>
        <v>111</v>
      </c>
      <c r="F117" s="10" t="str">
        <f t="shared" si="7"/>
        <v>B1-9.5-14.5</v>
      </c>
      <c r="G117" s="14">
        <f t="shared" si="9"/>
        <v>9.5</v>
      </c>
      <c r="H117" s="14">
        <f t="shared" si="10"/>
        <v>14.5</v>
      </c>
      <c r="I117" s="4">
        <f t="shared" si="11"/>
        <v>35.4375</v>
      </c>
      <c r="J117" s="2">
        <f t="shared" si="8"/>
        <v>20595713</v>
      </c>
      <c r="K117" s="21">
        <v>1</v>
      </c>
      <c r="N117" t="str">
        <v>B1-9.5-14.5</v>
      </c>
      <c r="O117">
        <v>35.4375</v>
      </c>
      <c r="P117" s="19">
        <v>20595713</v>
      </c>
    </row>
    <row r="118" spans="5:16" x14ac:dyDescent="0.25">
      <c r="E118" s="1">
        <f t="shared" si="6"/>
        <v>112</v>
      </c>
      <c r="F118" s="10" t="str">
        <f t="shared" si="7"/>
        <v>B1-9.5-15</v>
      </c>
      <c r="G118" s="14">
        <f t="shared" si="9"/>
        <v>9.5</v>
      </c>
      <c r="H118" s="14">
        <f t="shared" si="10"/>
        <v>15</v>
      </c>
      <c r="I118" s="4">
        <f t="shared" si="11"/>
        <v>36.625</v>
      </c>
      <c r="J118" s="2">
        <f t="shared" si="8"/>
        <v>21135075</v>
      </c>
      <c r="K118" s="21">
        <v>1</v>
      </c>
      <c r="N118" t="str">
        <v>B1-9.5-15</v>
      </c>
      <c r="O118">
        <v>36.625</v>
      </c>
      <c r="P118" s="19">
        <v>21135075</v>
      </c>
    </row>
    <row r="119" spans="5:16" x14ac:dyDescent="0.25">
      <c r="E119" s="1">
        <f t="shared" si="6"/>
        <v>113</v>
      </c>
      <c r="F119" s="10" t="str">
        <f t="shared" si="7"/>
        <v>B1-9.5-15.5</v>
      </c>
      <c r="G119" s="14">
        <f t="shared" si="9"/>
        <v>9.5</v>
      </c>
      <c r="H119" s="14">
        <f t="shared" si="10"/>
        <v>15.5</v>
      </c>
      <c r="I119" s="4">
        <f t="shared" si="11"/>
        <v>37.8125</v>
      </c>
      <c r="J119" s="2">
        <f t="shared" si="8"/>
        <v>21674438</v>
      </c>
      <c r="K119" s="21">
        <v>1</v>
      </c>
      <c r="N119" t="str">
        <v>B1-9.5-15.5</v>
      </c>
      <c r="O119">
        <v>37.8125</v>
      </c>
      <c r="P119" s="19">
        <v>21674438</v>
      </c>
    </row>
    <row r="120" spans="5:16" x14ac:dyDescent="0.25">
      <c r="E120" s="1">
        <f t="shared" si="6"/>
        <v>114</v>
      </c>
      <c r="F120" s="10" t="str">
        <f t="shared" si="7"/>
        <v>B1-9.5-16</v>
      </c>
      <c r="G120" s="14">
        <f t="shared" si="9"/>
        <v>9.5</v>
      </c>
      <c r="H120" s="14">
        <f t="shared" si="10"/>
        <v>16</v>
      </c>
      <c r="I120" s="4">
        <f t="shared" si="11"/>
        <v>39</v>
      </c>
      <c r="J120" s="2">
        <f t="shared" si="8"/>
        <v>22213800</v>
      </c>
      <c r="K120" s="21">
        <v>1</v>
      </c>
      <c r="N120" t="str">
        <v>B1-9.5-16</v>
      </c>
      <c r="O120">
        <v>39</v>
      </c>
      <c r="P120" s="19">
        <v>22213800</v>
      </c>
    </row>
    <row r="121" spans="5:16" x14ac:dyDescent="0.25">
      <c r="E121" s="1">
        <f t="shared" si="6"/>
        <v>115</v>
      </c>
      <c r="F121" s="10" t="str">
        <f t="shared" si="7"/>
        <v>B1-10-7</v>
      </c>
      <c r="G121" s="14">
        <f t="shared" si="9"/>
        <v>10</v>
      </c>
      <c r="H121" s="14">
        <f t="shared" si="10"/>
        <v>7</v>
      </c>
      <c r="I121" s="4">
        <f t="shared" si="11"/>
        <v>18.5</v>
      </c>
      <c r="J121" s="2">
        <f t="shared" si="8"/>
        <v>13584000</v>
      </c>
      <c r="K121" s="21">
        <v>1</v>
      </c>
      <c r="N121" t="str">
        <v>B1-10-7</v>
      </c>
      <c r="O121">
        <v>18.5</v>
      </c>
      <c r="P121" s="19">
        <v>13584000</v>
      </c>
    </row>
    <row r="122" spans="5:16" x14ac:dyDescent="0.25">
      <c r="E122" s="1">
        <f t="shared" si="6"/>
        <v>116</v>
      </c>
      <c r="F122" s="10" t="str">
        <f t="shared" si="7"/>
        <v>B1-10-7.5</v>
      </c>
      <c r="G122" s="14">
        <f t="shared" si="9"/>
        <v>10</v>
      </c>
      <c r="H122" s="14">
        <f t="shared" si="10"/>
        <v>7.5</v>
      </c>
      <c r="I122" s="4">
        <f t="shared" si="11"/>
        <v>19.75</v>
      </c>
      <c r="J122" s="2">
        <f t="shared" si="8"/>
        <v>13584000</v>
      </c>
      <c r="K122" s="21">
        <v>1</v>
      </c>
      <c r="N122" t="str">
        <v>B1-10-7.5</v>
      </c>
      <c r="O122">
        <v>19.75</v>
      </c>
      <c r="P122" s="19">
        <v>13584000</v>
      </c>
    </row>
    <row r="123" spans="5:16" x14ac:dyDescent="0.25">
      <c r="E123" s="1">
        <f t="shared" si="6"/>
        <v>117</v>
      </c>
      <c r="F123" s="10" t="str">
        <f t="shared" si="7"/>
        <v>B1-10-8</v>
      </c>
      <c r="G123" s="14">
        <f t="shared" si="9"/>
        <v>10</v>
      </c>
      <c r="H123" s="14">
        <f t="shared" si="10"/>
        <v>8</v>
      </c>
      <c r="I123" s="4">
        <f t="shared" si="11"/>
        <v>21</v>
      </c>
      <c r="J123" s="2">
        <f t="shared" si="8"/>
        <v>14038200</v>
      </c>
      <c r="K123" s="21">
        <v>1</v>
      </c>
      <c r="N123" t="str">
        <v>B1-10-8</v>
      </c>
      <c r="O123">
        <v>21</v>
      </c>
      <c r="P123" s="19">
        <v>14038200</v>
      </c>
    </row>
    <row r="124" spans="5:16" x14ac:dyDescent="0.25">
      <c r="E124" s="1">
        <f t="shared" si="6"/>
        <v>118</v>
      </c>
      <c r="F124" s="10" t="str">
        <f t="shared" si="7"/>
        <v>B1-10-8.5</v>
      </c>
      <c r="G124" s="14">
        <f t="shared" si="9"/>
        <v>10</v>
      </c>
      <c r="H124" s="14">
        <f t="shared" si="10"/>
        <v>8.5</v>
      </c>
      <c r="I124" s="4">
        <f t="shared" si="11"/>
        <v>22.25</v>
      </c>
      <c r="J124" s="2">
        <f t="shared" si="8"/>
        <v>14605950</v>
      </c>
      <c r="K124" s="21">
        <v>1</v>
      </c>
      <c r="N124" t="str">
        <v>B1-10-8.5</v>
      </c>
      <c r="O124">
        <v>22.25</v>
      </c>
      <c r="P124" s="19">
        <v>14605950</v>
      </c>
    </row>
    <row r="125" spans="5:16" x14ac:dyDescent="0.25">
      <c r="E125" s="1">
        <f t="shared" si="6"/>
        <v>119</v>
      </c>
      <c r="F125" s="10" t="str">
        <f t="shared" si="7"/>
        <v>B1-10-9</v>
      </c>
      <c r="G125" s="14">
        <f t="shared" si="9"/>
        <v>10</v>
      </c>
      <c r="H125" s="14">
        <f t="shared" si="10"/>
        <v>9</v>
      </c>
      <c r="I125" s="4">
        <f t="shared" si="11"/>
        <v>23.5</v>
      </c>
      <c r="J125" s="2">
        <f t="shared" si="8"/>
        <v>15173700</v>
      </c>
      <c r="K125" s="21">
        <v>1</v>
      </c>
      <c r="N125" t="str">
        <v>B1-10-9</v>
      </c>
      <c r="O125">
        <v>23.5</v>
      </c>
      <c r="P125" s="19">
        <v>15173700</v>
      </c>
    </row>
    <row r="126" spans="5:16" x14ac:dyDescent="0.25">
      <c r="E126" s="1">
        <f t="shared" si="6"/>
        <v>120</v>
      </c>
      <c r="F126" s="10" t="str">
        <f t="shared" si="7"/>
        <v>B1-10-9.5</v>
      </c>
      <c r="G126" s="14">
        <f t="shared" si="9"/>
        <v>10</v>
      </c>
      <c r="H126" s="14">
        <f t="shared" si="10"/>
        <v>9.5</v>
      </c>
      <c r="I126" s="4">
        <f t="shared" si="11"/>
        <v>24.75</v>
      </c>
      <c r="J126" s="2">
        <f t="shared" si="8"/>
        <v>15741450</v>
      </c>
      <c r="K126" s="21">
        <v>1</v>
      </c>
      <c r="N126" t="str">
        <v>B1-10-9.5</v>
      </c>
      <c r="O126">
        <v>24.75</v>
      </c>
      <c r="P126" s="19">
        <v>15741450</v>
      </c>
    </row>
    <row r="127" spans="5:16" x14ac:dyDescent="0.25">
      <c r="E127" s="1">
        <f t="shared" si="6"/>
        <v>121</v>
      </c>
      <c r="F127" s="10" t="str">
        <f t="shared" si="7"/>
        <v>B1-10-10</v>
      </c>
      <c r="G127" s="14">
        <f t="shared" si="9"/>
        <v>10</v>
      </c>
      <c r="H127" s="14">
        <f t="shared" si="10"/>
        <v>10</v>
      </c>
      <c r="I127" s="4">
        <f t="shared" si="11"/>
        <v>26</v>
      </c>
      <c r="J127" s="2">
        <f t="shared" si="8"/>
        <v>16309200</v>
      </c>
      <c r="K127" s="21">
        <v>1</v>
      </c>
      <c r="N127" t="str">
        <v>B1-10-10</v>
      </c>
      <c r="O127">
        <v>26</v>
      </c>
      <c r="P127" s="19">
        <v>16309200</v>
      </c>
    </row>
    <row r="128" spans="5:16" x14ac:dyDescent="0.25">
      <c r="E128" s="1">
        <f t="shared" si="6"/>
        <v>122</v>
      </c>
      <c r="F128" s="10" t="str">
        <f t="shared" si="7"/>
        <v>B1-10-10.5</v>
      </c>
      <c r="G128" s="14">
        <f t="shared" si="9"/>
        <v>10</v>
      </c>
      <c r="H128" s="14">
        <f t="shared" si="10"/>
        <v>10.5</v>
      </c>
      <c r="I128" s="4">
        <f t="shared" si="11"/>
        <v>27.25</v>
      </c>
      <c r="J128" s="2">
        <f t="shared" si="8"/>
        <v>16876950</v>
      </c>
      <c r="K128" s="21">
        <v>1</v>
      </c>
      <c r="N128" t="str">
        <v>B1-10-10.5</v>
      </c>
      <c r="O128">
        <v>27.25</v>
      </c>
      <c r="P128" s="19">
        <v>16876950</v>
      </c>
    </row>
    <row r="129" spans="5:16" x14ac:dyDescent="0.25">
      <c r="E129" s="1">
        <f t="shared" si="6"/>
        <v>123</v>
      </c>
      <c r="F129" s="10" t="str">
        <f t="shared" si="7"/>
        <v>B1-10-11</v>
      </c>
      <c r="G129" s="14">
        <f t="shared" si="9"/>
        <v>10</v>
      </c>
      <c r="H129" s="14">
        <f t="shared" si="10"/>
        <v>11</v>
      </c>
      <c r="I129" s="4">
        <f t="shared" si="11"/>
        <v>28.5</v>
      </c>
      <c r="J129" s="2">
        <f t="shared" si="8"/>
        <v>17444700</v>
      </c>
      <c r="K129" s="21">
        <v>1</v>
      </c>
      <c r="N129" t="str">
        <v>B1-10-11</v>
      </c>
      <c r="O129">
        <v>28.5</v>
      </c>
      <c r="P129" s="19">
        <v>17444700</v>
      </c>
    </row>
    <row r="130" spans="5:16" x14ac:dyDescent="0.25">
      <c r="E130" s="1">
        <f t="shared" si="6"/>
        <v>124</v>
      </c>
      <c r="F130" s="10" t="str">
        <f t="shared" si="7"/>
        <v>B1-10-11.5</v>
      </c>
      <c r="G130" s="14">
        <f t="shared" si="9"/>
        <v>10</v>
      </c>
      <c r="H130" s="14">
        <f t="shared" si="10"/>
        <v>11.5</v>
      </c>
      <c r="I130" s="4">
        <f t="shared" si="11"/>
        <v>29.75</v>
      </c>
      <c r="J130" s="2">
        <f t="shared" si="8"/>
        <v>18012450</v>
      </c>
      <c r="K130" s="21">
        <v>1</v>
      </c>
      <c r="N130" t="str">
        <v>B1-10-11.5</v>
      </c>
      <c r="O130">
        <v>29.75</v>
      </c>
      <c r="P130" s="19">
        <v>18012450</v>
      </c>
    </row>
    <row r="131" spans="5:16" x14ac:dyDescent="0.25">
      <c r="E131" s="1">
        <f t="shared" si="6"/>
        <v>125</v>
      </c>
      <c r="F131" s="10" t="str">
        <f t="shared" si="7"/>
        <v>B1-10-12</v>
      </c>
      <c r="G131" s="14">
        <f t="shared" si="9"/>
        <v>10</v>
      </c>
      <c r="H131" s="14">
        <f t="shared" si="10"/>
        <v>12</v>
      </c>
      <c r="I131" s="4">
        <f t="shared" si="11"/>
        <v>31</v>
      </c>
      <c r="J131" s="2">
        <f t="shared" si="8"/>
        <v>18580200</v>
      </c>
      <c r="K131" s="21">
        <v>1</v>
      </c>
      <c r="N131" t="str">
        <v>B1-10-12</v>
      </c>
      <c r="O131">
        <v>31</v>
      </c>
      <c r="P131" s="19">
        <v>18580200</v>
      </c>
    </row>
    <row r="132" spans="5:16" x14ac:dyDescent="0.25">
      <c r="E132" s="1">
        <f t="shared" si="6"/>
        <v>126</v>
      </c>
      <c r="F132" s="10" t="str">
        <f t="shared" si="7"/>
        <v>B1-10-12.5</v>
      </c>
      <c r="G132" s="14">
        <f t="shared" si="9"/>
        <v>10</v>
      </c>
      <c r="H132" s="14">
        <f t="shared" si="10"/>
        <v>12.5</v>
      </c>
      <c r="I132" s="4">
        <f t="shared" si="11"/>
        <v>32.25</v>
      </c>
      <c r="J132" s="2">
        <f t="shared" si="8"/>
        <v>19147950</v>
      </c>
      <c r="K132" s="21">
        <v>1</v>
      </c>
      <c r="N132" t="str">
        <v>B1-10-12.5</v>
      </c>
      <c r="O132">
        <v>32.25</v>
      </c>
      <c r="P132" s="19">
        <v>19147950</v>
      </c>
    </row>
    <row r="133" spans="5:16" x14ac:dyDescent="0.25">
      <c r="E133" s="1">
        <f t="shared" si="6"/>
        <v>127</v>
      </c>
      <c r="F133" s="10" t="str">
        <f t="shared" si="7"/>
        <v>B1-10-13</v>
      </c>
      <c r="G133" s="14">
        <f t="shared" si="9"/>
        <v>10</v>
      </c>
      <c r="H133" s="14">
        <f t="shared" si="10"/>
        <v>13</v>
      </c>
      <c r="I133" s="4">
        <f t="shared" si="11"/>
        <v>33.5</v>
      </c>
      <c r="J133" s="2">
        <f t="shared" si="8"/>
        <v>19715700</v>
      </c>
      <c r="K133" s="21">
        <v>1</v>
      </c>
      <c r="N133" t="str">
        <v>B1-10-13</v>
      </c>
      <c r="O133">
        <v>33.5</v>
      </c>
      <c r="P133" s="19">
        <v>19715700</v>
      </c>
    </row>
    <row r="134" spans="5:16" x14ac:dyDescent="0.25">
      <c r="E134" s="1">
        <f t="shared" si="6"/>
        <v>128</v>
      </c>
      <c r="F134" s="10" t="str">
        <f t="shared" si="7"/>
        <v>B1-10-13.5</v>
      </c>
      <c r="G134" s="14">
        <f t="shared" si="9"/>
        <v>10</v>
      </c>
      <c r="H134" s="14">
        <f t="shared" si="10"/>
        <v>13.5</v>
      </c>
      <c r="I134" s="4">
        <f t="shared" si="11"/>
        <v>34.75</v>
      </c>
      <c r="J134" s="2">
        <f t="shared" si="8"/>
        <v>20283450</v>
      </c>
      <c r="K134" s="21">
        <v>1</v>
      </c>
      <c r="N134" t="str">
        <v>B1-10-13.5</v>
      </c>
      <c r="O134">
        <v>34.75</v>
      </c>
      <c r="P134" s="19">
        <v>20283450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B1-10-14</v>
      </c>
      <c r="G135" s="14">
        <f t="shared" si="9"/>
        <v>10</v>
      </c>
      <c r="H135" s="14">
        <f t="shared" si="10"/>
        <v>14</v>
      </c>
      <c r="I135" s="4">
        <f t="shared" si="11"/>
        <v>36</v>
      </c>
      <c r="J135" s="2">
        <f t="shared" ref="J135:J198" si="14">ROUND(SUM(IF(I135&lt;$K$4,$K$4,I135)*$C$6,$C$5),0)</f>
        <v>20851200</v>
      </c>
      <c r="K135" s="21">
        <v>1</v>
      </c>
      <c r="N135" t="str">
        <v>B1-10-14</v>
      </c>
      <c r="O135">
        <v>36</v>
      </c>
      <c r="P135" s="19">
        <v>20851200</v>
      </c>
    </row>
    <row r="136" spans="5:16" x14ac:dyDescent="0.25">
      <c r="E136" s="1">
        <f t="shared" si="12"/>
        <v>130</v>
      </c>
      <c r="F136" s="10" t="str">
        <f t="shared" si="13"/>
        <v>B1-10-14.5</v>
      </c>
      <c r="G136" s="14">
        <f t="shared" ref="G136:G199" si="15">$G$3+ROUNDDOWN($E135/($I$4+1),0)*0.5</f>
        <v>10</v>
      </c>
      <c r="H136" s="14">
        <f t="shared" ref="H136:H199" si="16">IF(MOD(E136-1,$I$4+1)=0,$H$3,H135+0.5)</f>
        <v>14.5</v>
      </c>
      <c r="I136" s="4">
        <f t="shared" ref="I136:I199" si="17">(G136*H136)/4+1</f>
        <v>37.25</v>
      </c>
      <c r="J136" s="2">
        <f t="shared" si="14"/>
        <v>21418950</v>
      </c>
      <c r="K136" s="21">
        <v>1</v>
      </c>
      <c r="N136" t="str">
        <v>B1-10-14.5</v>
      </c>
      <c r="O136">
        <v>37.25</v>
      </c>
      <c r="P136" s="19">
        <v>21418950</v>
      </c>
    </row>
    <row r="137" spans="5:16" x14ac:dyDescent="0.25">
      <c r="E137" s="1">
        <f t="shared" si="12"/>
        <v>131</v>
      </c>
      <c r="F137" s="10" t="str">
        <f t="shared" si="13"/>
        <v>B1-10-15</v>
      </c>
      <c r="G137" s="14">
        <f t="shared" si="15"/>
        <v>10</v>
      </c>
      <c r="H137" s="14">
        <f t="shared" si="16"/>
        <v>15</v>
      </c>
      <c r="I137" s="4">
        <f t="shared" si="17"/>
        <v>38.5</v>
      </c>
      <c r="J137" s="2">
        <f t="shared" si="14"/>
        <v>21986700</v>
      </c>
      <c r="K137" s="21">
        <v>1</v>
      </c>
      <c r="N137" t="str">
        <v>B1-10-15</v>
      </c>
      <c r="O137">
        <v>38.5</v>
      </c>
      <c r="P137" s="19">
        <v>21986700</v>
      </c>
    </row>
    <row r="138" spans="5:16" x14ac:dyDescent="0.25">
      <c r="E138" s="1">
        <f t="shared" si="12"/>
        <v>132</v>
      </c>
      <c r="F138" s="10" t="str">
        <f t="shared" si="13"/>
        <v>B1-10-15.5</v>
      </c>
      <c r="G138" s="14">
        <f t="shared" si="15"/>
        <v>10</v>
      </c>
      <c r="H138" s="14">
        <f t="shared" si="16"/>
        <v>15.5</v>
      </c>
      <c r="I138" s="4">
        <f t="shared" si="17"/>
        <v>39.75</v>
      </c>
      <c r="J138" s="2">
        <f t="shared" si="14"/>
        <v>22554450</v>
      </c>
      <c r="K138" s="21">
        <v>1</v>
      </c>
      <c r="N138" t="str">
        <v>B1-10-15.5</v>
      </c>
      <c r="O138">
        <v>39.75</v>
      </c>
      <c r="P138" s="19">
        <v>22554450</v>
      </c>
    </row>
    <row r="139" spans="5:16" x14ac:dyDescent="0.25">
      <c r="E139" s="1">
        <f t="shared" si="12"/>
        <v>133</v>
      </c>
      <c r="F139" s="10" t="str">
        <f t="shared" si="13"/>
        <v>B1-10-16</v>
      </c>
      <c r="G139" s="14">
        <f t="shared" si="15"/>
        <v>10</v>
      </c>
      <c r="H139" s="14">
        <f t="shared" si="16"/>
        <v>16</v>
      </c>
      <c r="I139" s="4">
        <f t="shared" si="17"/>
        <v>41</v>
      </c>
      <c r="J139" s="2">
        <f t="shared" si="14"/>
        <v>23122200</v>
      </c>
      <c r="K139" s="21">
        <v>1</v>
      </c>
      <c r="N139" t="str">
        <v>B1-10-16</v>
      </c>
      <c r="O139">
        <v>41</v>
      </c>
      <c r="P139" s="19">
        <v>23122200</v>
      </c>
    </row>
    <row r="140" spans="5:16" x14ac:dyDescent="0.25">
      <c r="E140" s="1">
        <f t="shared" si="12"/>
        <v>134</v>
      </c>
      <c r="F140" s="10" t="str">
        <f t="shared" si="13"/>
        <v>B1-10.5-7</v>
      </c>
      <c r="G140" s="14">
        <f t="shared" si="15"/>
        <v>10.5</v>
      </c>
      <c r="H140" s="14">
        <f t="shared" si="16"/>
        <v>7</v>
      </c>
      <c r="I140" s="4">
        <f t="shared" si="17"/>
        <v>19.375</v>
      </c>
      <c r="J140" s="2">
        <f t="shared" si="14"/>
        <v>13584000</v>
      </c>
      <c r="K140" s="21">
        <v>1</v>
      </c>
      <c r="N140" t="str">
        <v>B1-10.5-7</v>
      </c>
      <c r="O140">
        <v>19.375</v>
      </c>
      <c r="P140" s="19">
        <v>13584000</v>
      </c>
    </row>
    <row r="141" spans="5:16" x14ac:dyDescent="0.25">
      <c r="E141" s="1">
        <f t="shared" si="12"/>
        <v>135</v>
      </c>
      <c r="F141" s="10" t="str">
        <f t="shared" si="13"/>
        <v>B1-10.5-7.5</v>
      </c>
      <c r="G141" s="14">
        <f t="shared" si="15"/>
        <v>10.5</v>
      </c>
      <c r="H141" s="14">
        <f t="shared" si="16"/>
        <v>7.5</v>
      </c>
      <c r="I141" s="4">
        <f t="shared" si="17"/>
        <v>20.6875</v>
      </c>
      <c r="J141" s="2">
        <f t="shared" si="14"/>
        <v>13896263</v>
      </c>
      <c r="K141" s="21">
        <v>1</v>
      </c>
      <c r="N141" t="str">
        <v>B1-10.5-7.5</v>
      </c>
      <c r="O141">
        <v>20.6875</v>
      </c>
      <c r="P141" s="19">
        <v>13896263</v>
      </c>
    </row>
    <row r="142" spans="5:16" x14ac:dyDescent="0.25">
      <c r="E142" s="1">
        <f t="shared" si="12"/>
        <v>136</v>
      </c>
      <c r="F142" s="10" t="str">
        <f t="shared" si="13"/>
        <v>B1-10.5-8</v>
      </c>
      <c r="G142" s="14">
        <f t="shared" si="15"/>
        <v>10.5</v>
      </c>
      <c r="H142" s="14">
        <f t="shared" si="16"/>
        <v>8</v>
      </c>
      <c r="I142" s="4">
        <f t="shared" si="17"/>
        <v>22</v>
      </c>
      <c r="J142" s="2">
        <f t="shared" si="14"/>
        <v>14492400</v>
      </c>
      <c r="K142" s="21">
        <v>1</v>
      </c>
      <c r="N142" t="str">
        <v>B1-10.5-8</v>
      </c>
      <c r="O142">
        <v>22</v>
      </c>
      <c r="P142" s="19">
        <v>14492400</v>
      </c>
    </row>
    <row r="143" spans="5:16" x14ac:dyDescent="0.25">
      <c r="E143" s="1">
        <f t="shared" si="12"/>
        <v>137</v>
      </c>
      <c r="F143" s="10" t="str">
        <f t="shared" si="13"/>
        <v>B1-10.5-8.5</v>
      </c>
      <c r="G143" s="14">
        <f t="shared" si="15"/>
        <v>10.5</v>
      </c>
      <c r="H143" s="14">
        <f t="shared" si="16"/>
        <v>8.5</v>
      </c>
      <c r="I143" s="4">
        <f t="shared" si="17"/>
        <v>23.3125</v>
      </c>
      <c r="J143" s="2">
        <f t="shared" si="14"/>
        <v>15088538</v>
      </c>
      <c r="K143" s="21">
        <v>1</v>
      </c>
      <c r="N143" t="str">
        <v>B1-10.5-8.5</v>
      </c>
      <c r="O143">
        <v>23.3125</v>
      </c>
      <c r="P143" s="19">
        <v>15088538</v>
      </c>
    </row>
    <row r="144" spans="5:16" x14ac:dyDescent="0.25">
      <c r="E144" s="1">
        <f t="shared" si="12"/>
        <v>138</v>
      </c>
      <c r="F144" s="10" t="str">
        <f t="shared" si="13"/>
        <v>B1-10.5-9</v>
      </c>
      <c r="G144" s="14">
        <f t="shared" si="15"/>
        <v>10.5</v>
      </c>
      <c r="H144" s="14">
        <f t="shared" si="16"/>
        <v>9</v>
      </c>
      <c r="I144" s="4">
        <f t="shared" si="17"/>
        <v>24.625</v>
      </c>
      <c r="J144" s="2">
        <f t="shared" si="14"/>
        <v>15684675</v>
      </c>
      <c r="K144" s="21">
        <v>1</v>
      </c>
      <c r="N144" t="str">
        <v>B1-10.5-9</v>
      </c>
      <c r="O144">
        <v>24.625</v>
      </c>
      <c r="P144" s="19">
        <v>15684675</v>
      </c>
    </row>
    <row r="145" spans="5:16" x14ac:dyDescent="0.25">
      <c r="E145" s="1">
        <f t="shared" si="12"/>
        <v>139</v>
      </c>
      <c r="F145" s="10" t="str">
        <f t="shared" si="13"/>
        <v>B1-10.5-9.5</v>
      </c>
      <c r="G145" s="14">
        <f t="shared" si="15"/>
        <v>10.5</v>
      </c>
      <c r="H145" s="14">
        <f t="shared" si="16"/>
        <v>9.5</v>
      </c>
      <c r="I145" s="4">
        <f t="shared" si="17"/>
        <v>25.9375</v>
      </c>
      <c r="J145" s="2">
        <f t="shared" si="14"/>
        <v>16280813</v>
      </c>
      <c r="K145" s="21">
        <v>1</v>
      </c>
      <c r="N145" t="str">
        <v>B1-10.5-9.5</v>
      </c>
      <c r="O145">
        <v>25.9375</v>
      </c>
      <c r="P145" s="19">
        <v>16280813</v>
      </c>
    </row>
    <row r="146" spans="5:16" x14ac:dyDescent="0.25">
      <c r="E146" s="1">
        <f t="shared" si="12"/>
        <v>140</v>
      </c>
      <c r="F146" s="10" t="str">
        <f t="shared" si="13"/>
        <v>B1-10.5-10</v>
      </c>
      <c r="G146" s="14">
        <f t="shared" si="15"/>
        <v>10.5</v>
      </c>
      <c r="H146" s="14">
        <f t="shared" si="16"/>
        <v>10</v>
      </c>
      <c r="I146" s="4">
        <f t="shared" si="17"/>
        <v>27.25</v>
      </c>
      <c r="J146" s="2">
        <f t="shared" si="14"/>
        <v>16876950</v>
      </c>
      <c r="K146" s="21">
        <v>1</v>
      </c>
      <c r="N146" t="str">
        <v>B1-10.5-10</v>
      </c>
      <c r="O146">
        <v>27.25</v>
      </c>
      <c r="P146" s="19">
        <v>16876950</v>
      </c>
    </row>
    <row r="147" spans="5:16" x14ac:dyDescent="0.25">
      <c r="E147" s="1">
        <f t="shared" si="12"/>
        <v>141</v>
      </c>
      <c r="F147" s="10" t="str">
        <f t="shared" si="13"/>
        <v>B1-10.5-10.5</v>
      </c>
      <c r="G147" s="14">
        <f t="shared" si="15"/>
        <v>10.5</v>
      </c>
      <c r="H147" s="14">
        <f t="shared" si="16"/>
        <v>10.5</v>
      </c>
      <c r="I147" s="4">
        <f t="shared" si="17"/>
        <v>28.5625</v>
      </c>
      <c r="J147" s="2">
        <f t="shared" si="14"/>
        <v>17473088</v>
      </c>
      <c r="K147" s="21">
        <v>1</v>
      </c>
      <c r="N147" t="str">
        <v>B1-10.5-10.5</v>
      </c>
      <c r="O147">
        <v>28.5625</v>
      </c>
      <c r="P147" s="19">
        <v>17473088</v>
      </c>
    </row>
    <row r="148" spans="5:16" x14ac:dyDescent="0.25">
      <c r="E148" s="1">
        <f t="shared" si="12"/>
        <v>142</v>
      </c>
      <c r="F148" s="10" t="str">
        <f t="shared" si="13"/>
        <v>B1-10.5-11</v>
      </c>
      <c r="G148" s="14">
        <f t="shared" si="15"/>
        <v>10.5</v>
      </c>
      <c r="H148" s="14">
        <f t="shared" si="16"/>
        <v>11</v>
      </c>
      <c r="I148" s="4">
        <f t="shared" si="17"/>
        <v>29.875</v>
      </c>
      <c r="J148" s="2">
        <f t="shared" si="14"/>
        <v>18069225</v>
      </c>
      <c r="K148" s="21">
        <v>1</v>
      </c>
      <c r="N148" t="str">
        <v>B1-10.5-11</v>
      </c>
      <c r="O148">
        <v>29.875</v>
      </c>
      <c r="P148" s="19">
        <v>18069225</v>
      </c>
    </row>
    <row r="149" spans="5:16" x14ac:dyDescent="0.25">
      <c r="E149" s="1">
        <f t="shared" si="12"/>
        <v>143</v>
      </c>
      <c r="F149" s="10" t="str">
        <f t="shared" si="13"/>
        <v>B1-10.5-11.5</v>
      </c>
      <c r="G149" s="14">
        <f t="shared" si="15"/>
        <v>10.5</v>
      </c>
      <c r="H149" s="14">
        <f t="shared" si="16"/>
        <v>11.5</v>
      </c>
      <c r="I149" s="4">
        <f t="shared" si="17"/>
        <v>31.1875</v>
      </c>
      <c r="J149" s="2">
        <f t="shared" si="14"/>
        <v>18665363</v>
      </c>
      <c r="K149" s="21">
        <v>1</v>
      </c>
      <c r="N149" t="str">
        <v>B1-10.5-11.5</v>
      </c>
      <c r="O149">
        <v>31.1875</v>
      </c>
      <c r="P149" s="19">
        <v>18665363</v>
      </c>
    </row>
    <row r="150" spans="5:16" x14ac:dyDescent="0.25">
      <c r="E150" s="1">
        <f t="shared" si="12"/>
        <v>144</v>
      </c>
      <c r="F150" s="10" t="str">
        <f t="shared" si="13"/>
        <v>B1-10.5-12</v>
      </c>
      <c r="G150" s="14">
        <f t="shared" si="15"/>
        <v>10.5</v>
      </c>
      <c r="H150" s="14">
        <f t="shared" si="16"/>
        <v>12</v>
      </c>
      <c r="I150" s="4">
        <f t="shared" si="17"/>
        <v>32.5</v>
      </c>
      <c r="J150" s="2">
        <f t="shared" si="14"/>
        <v>19261500</v>
      </c>
      <c r="K150" s="21">
        <v>1</v>
      </c>
      <c r="N150" t="str">
        <v>B1-10.5-12</v>
      </c>
      <c r="O150">
        <v>32.5</v>
      </c>
      <c r="P150" s="19">
        <v>19261500</v>
      </c>
    </row>
    <row r="151" spans="5:16" x14ac:dyDescent="0.25">
      <c r="E151" s="1">
        <f t="shared" si="12"/>
        <v>145</v>
      </c>
      <c r="F151" s="10" t="str">
        <f t="shared" si="13"/>
        <v>B1-10.5-12.5</v>
      </c>
      <c r="G151" s="14">
        <f t="shared" si="15"/>
        <v>10.5</v>
      </c>
      <c r="H151" s="14">
        <f t="shared" si="16"/>
        <v>12.5</v>
      </c>
      <c r="I151" s="4">
        <f t="shared" si="17"/>
        <v>33.8125</v>
      </c>
      <c r="J151" s="2">
        <f t="shared" si="14"/>
        <v>19857638</v>
      </c>
      <c r="K151" s="21">
        <v>1</v>
      </c>
      <c r="N151" t="str">
        <v>B1-10.5-12.5</v>
      </c>
      <c r="O151">
        <v>33.8125</v>
      </c>
      <c r="P151" s="19">
        <v>19857638</v>
      </c>
    </row>
    <row r="152" spans="5:16" x14ac:dyDescent="0.25">
      <c r="E152" s="1">
        <f t="shared" si="12"/>
        <v>146</v>
      </c>
      <c r="F152" s="10" t="str">
        <f t="shared" si="13"/>
        <v>B1-10.5-13</v>
      </c>
      <c r="G152" s="14">
        <f t="shared" si="15"/>
        <v>10.5</v>
      </c>
      <c r="H152" s="14">
        <f t="shared" si="16"/>
        <v>13</v>
      </c>
      <c r="I152" s="4">
        <f t="shared" si="17"/>
        <v>35.125</v>
      </c>
      <c r="J152" s="2">
        <f t="shared" si="14"/>
        <v>20453775</v>
      </c>
      <c r="K152" s="21">
        <v>1</v>
      </c>
      <c r="N152" t="str">
        <v>B1-10.5-13</v>
      </c>
      <c r="O152">
        <v>35.125</v>
      </c>
      <c r="P152" s="19">
        <v>20453775</v>
      </c>
    </row>
    <row r="153" spans="5:16" x14ac:dyDescent="0.25">
      <c r="E153" s="1">
        <f t="shared" si="12"/>
        <v>147</v>
      </c>
      <c r="F153" s="10" t="str">
        <f t="shared" si="13"/>
        <v>B1-10.5-13.5</v>
      </c>
      <c r="G153" s="14">
        <f t="shared" si="15"/>
        <v>10.5</v>
      </c>
      <c r="H153" s="14">
        <f t="shared" si="16"/>
        <v>13.5</v>
      </c>
      <c r="I153" s="4">
        <f t="shared" si="17"/>
        <v>36.4375</v>
      </c>
      <c r="J153" s="2">
        <f t="shared" si="14"/>
        <v>21049913</v>
      </c>
      <c r="K153" s="21">
        <v>1</v>
      </c>
      <c r="N153" t="str">
        <v>B1-10.5-13.5</v>
      </c>
      <c r="O153">
        <v>36.4375</v>
      </c>
      <c r="P153" s="19">
        <v>21049913</v>
      </c>
    </row>
    <row r="154" spans="5:16" x14ac:dyDescent="0.25">
      <c r="E154" s="1">
        <f t="shared" si="12"/>
        <v>148</v>
      </c>
      <c r="F154" s="10" t="str">
        <f t="shared" si="13"/>
        <v>B1-10.5-14</v>
      </c>
      <c r="G154" s="14">
        <f t="shared" si="15"/>
        <v>10.5</v>
      </c>
      <c r="H154" s="14">
        <f t="shared" si="16"/>
        <v>14</v>
      </c>
      <c r="I154" s="4">
        <f t="shared" si="17"/>
        <v>37.75</v>
      </c>
      <c r="J154" s="2">
        <f t="shared" si="14"/>
        <v>21646050</v>
      </c>
      <c r="K154" s="21">
        <v>1</v>
      </c>
      <c r="N154" t="str">
        <v>B1-10.5-14</v>
      </c>
      <c r="O154">
        <v>37.75</v>
      </c>
      <c r="P154" s="19">
        <v>21646050</v>
      </c>
    </row>
    <row r="155" spans="5:16" x14ac:dyDescent="0.25">
      <c r="E155" s="1">
        <f t="shared" si="12"/>
        <v>149</v>
      </c>
      <c r="F155" s="10" t="str">
        <f t="shared" si="13"/>
        <v>B1-10.5-14.5</v>
      </c>
      <c r="G155" s="14">
        <f t="shared" si="15"/>
        <v>10.5</v>
      </c>
      <c r="H155" s="14">
        <f t="shared" si="16"/>
        <v>14.5</v>
      </c>
      <c r="I155" s="4">
        <f t="shared" si="17"/>
        <v>39.0625</v>
      </c>
      <c r="J155" s="2">
        <f t="shared" si="14"/>
        <v>22242188</v>
      </c>
      <c r="K155" s="21">
        <v>1</v>
      </c>
      <c r="N155" t="str">
        <v>B1-10.5-14.5</v>
      </c>
      <c r="O155">
        <v>39.0625</v>
      </c>
      <c r="P155" s="19">
        <v>22242188</v>
      </c>
    </row>
    <row r="156" spans="5:16" x14ac:dyDescent="0.25">
      <c r="E156" s="1">
        <f t="shared" si="12"/>
        <v>150</v>
      </c>
      <c r="F156" s="10" t="str">
        <f t="shared" si="13"/>
        <v>B1-10.5-15</v>
      </c>
      <c r="G156" s="14">
        <f t="shared" si="15"/>
        <v>10.5</v>
      </c>
      <c r="H156" s="14">
        <f t="shared" si="16"/>
        <v>15</v>
      </c>
      <c r="I156" s="4">
        <f t="shared" si="17"/>
        <v>40.375</v>
      </c>
      <c r="J156" s="2">
        <f t="shared" si="14"/>
        <v>22838325</v>
      </c>
      <c r="K156" s="21">
        <v>1</v>
      </c>
      <c r="N156" t="str">
        <v>B1-10.5-15</v>
      </c>
      <c r="O156">
        <v>40.375</v>
      </c>
      <c r="P156" s="19">
        <v>22838325</v>
      </c>
    </row>
    <row r="157" spans="5:16" x14ac:dyDescent="0.25">
      <c r="E157" s="1">
        <f t="shared" si="12"/>
        <v>151</v>
      </c>
      <c r="F157" s="10" t="str">
        <f t="shared" si="13"/>
        <v>B1-10.5-15.5</v>
      </c>
      <c r="G157" s="14">
        <f t="shared" si="15"/>
        <v>10.5</v>
      </c>
      <c r="H157" s="14">
        <f t="shared" si="16"/>
        <v>15.5</v>
      </c>
      <c r="I157" s="4">
        <f t="shared" si="17"/>
        <v>41.6875</v>
      </c>
      <c r="J157" s="2">
        <f t="shared" si="14"/>
        <v>23434463</v>
      </c>
      <c r="K157" s="21">
        <v>1</v>
      </c>
      <c r="N157" t="str">
        <v>B1-10.5-15.5</v>
      </c>
      <c r="O157">
        <v>41.6875</v>
      </c>
      <c r="P157" s="19">
        <v>23434463</v>
      </c>
    </row>
    <row r="158" spans="5:16" x14ac:dyDescent="0.25">
      <c r="E158" s="1">
        <f t="shared" si="12"/>
        <v>152</v>
      </c>
      <c r="F158" s="10" t="str">
        <f t="shared" si="13"/>
        <v>B1-10.5-16</v>
      </c>
      <c r="G158" s="14">
        <f t="shared" si="15"/>
        <v>10.5</v>
      </c>
      <c r="H158" s="14">
        <f t="shared" si="16"/>
        <v>16</v>
      </c>
      <c r="I158" s="4">
        <f t="shared" si="17"/>
        <v>43</v>
      </c>
      <c r="J158" s="2">
        <f t="shared" si="14"/>
        <v>24030600</v>
      </c>
      <c r="K158" s="21">
        <v>1</v>
      </c>
      <c r="N158" t="str">
        <v>B1-10.5-16</v>
      </c>
      <c r="O158">
        <v>43</v>
      </c>
      <c r="P158" s="19">
        <v>24030600</v>
      </c>
    </row>
    <row r="159" spans="5:16" x14ac:dyDescent="0.25">
      <c r="E159" s="1">
        <f t="shared" si="12"/>
        <v>153</v>
      </c>
      <c r="F159" s="10" t="str">
        <f t="shared" si="13"/>
        <v>B1-11-7</v>
      </c>
      <c r="G159" s="14">
        <f t="shared" si="15"/>
        <v>11</v>
      </c>
      <c r="H159" s="14">
        <f t="shared" si="16"/>
        <v>7</v>
      </c>
      <c r="I159" s="4">
        <f t="shared" si="17"/>
        <v>20.25</v>
      </c>
      <c r="J159" s="2">
        <f t="shared" si="14"/>
        <v>13697550</v>
      </c>
      <c r="K159" s="21">
        <v>1</v>
      </c>
      <c r="N159" t="str">
        <v>B1-11-7</v>
      </c>
      <c r="O159">
        <v>20.25</v>
      </c>
      <c r="P159" s="19">
        <v>13697550</v>
      </c>
    </row>
    <row r="160" spans="5:16" x14ac:dyDescent="0.25">
      <c r="E160" s="1">
        <f t="shared" si="12"/>
        <v>154</v>
      </c>
      <c r="F160" s="10" t="str">
        <f t="shared" si="13"/>
        <v>B1-11-7.5</v>
      </c>
      <c r="G160" s="14">
        <f t="shared" si="15"/>
        <v>11</v>
      </c>
      <c r="H160" s="14">
        <f t="shared" si="16"/>
        <v>7.5</v>
      </c>
      <c r="I160" s="4">
        <f t="shared" si="17"/>
        <v>21.625</v>
      </c>
      <c r="J160" s="2">
        <f t="shared" si="14"/>
        <v>14322075</v>
      </c>
      <c r="K160" s="21">
        <v>1</v>
      </c>
      <c r="N160" t="str">
        <v>B1-11-7.5</v>
      </c>
      <c r="O160">
        <v>21.625</v>
      </c>
      <c r="P160" s="19">
        <v>14322075</v>
      </c>
    </row>
    <row r="161" spans="5:16" x14ac:dyDescent="0.25">
      <c r="E161" s="1">
        <f t="shared" si="12"/>
        <v>155</v>
      </c>
      <c r="F161" s="10" t="str">
        <f t="shared" si="13"/>
        <v>B1-11-8</v>
      </c>
      <c r="G161" s="14">
        <f t="shared" si="15"/>
        <v>11</v>
      </c>
      <c r="H161" s="14">
        <f t="shared" si="16"/>
        <v>8</v>
      </c>
      <c r="I161" s="4">
        <f t="shared" si="17"/>
        <v>23</v>
      </c>
      <c r="J161" s="2">
        <f t="shared" si="14"/>
        <v>14946600</v>
      </c>
      <c r="K161" s="21">
        <v>1</v>
      </c>
      <c r="N161" t="str">
        <v>B1-11-8</v>
      </c>
      <c r="O161">
        <v>23</v>
      </c>
      <c r="P161" s="19">
        <v>14946600</v>
      </c>
    </row>
    <row r="162" spans="5:16" x14ac:dyDescent="0.25">
      <c r="E162" s="1">
        <f t="shared" si="12"/>
        <v>156</v>
      </c>
      <c r="F162" s="10" t="str">
        <f t="shared" si="13"/>
        <v>B1-11-8.5</v>
      </c>
      <c r="G162" s="14">
        <f t="shared" si="15"/>
        <v>11</v>
      </c>
      <c r="H162" s="14">
        <f t="shared" si="16"/>
        <v>8.5</v>
      </c>
      <c r="I162" s="4">
        <f t="shared" si="17"/>
        <v>24.375</v>
      </c>
      <c r="J162" s="2">
        <f t="shared" si="14"/>
        <v>15571125</v>
      </c>
      <c r="K162" s="21">
        <v>1</v>
      </c>
      <c r="N162" t="str">
        <v>B1-11-8.5</v>
      </c>
      <c r="O162">
        <v>24.375</v>
      </c>
      <c r="P162" s="19">
        <v>15571125</v>
      </c>
    </row>
    <row r="163" spans="5:16" x14ac:dyDescent="0.25">
      <c r="E163" s="1">
        <f t="shared" si="12"/>
        <v>157</v>
      </c>
      <c r="F163" s="10" t="str">
        <f t="shared" si="13"/>
        <v>B1-11-9</v>
      </c>
      <c r="G163" s="14">
        <f t="shared" si="15"/>
        <v>11</v>
      </c>
      <c r="H163" s="14">
        <f t="shared" si="16"/>
        <v>9</v>
      </c>
      <c r="I163" s="4">
        <f t="shared" si="17"/>
        <v>25.75</v>
      </c>
      <c r="J163" s="2">
        <f t="shared" si="14"/>
        <v>16195650</v>
      </c>
      <c r="K163" s="21">
        <v>1</v>
      </c>
      <c r="N163" t="str">
        <v>B1-11-9</v>
      </c>
      <c r="O163">
        <v>25.75</v>
      </c>
      <c r="P163" s="19">
        <v>16195650</v>
      </c>
    </row>
    <row r="164" spans="5:16" x14ac:dyDescent="0.25">
      <c r="E164" s="1">
        <f t="shared" si="12"/>
        <v>158</v>
      </c>
      <c r="F164" s="10" t="str">
        <f t="shared" si="13"/>
        <v>B1-11-9.5</v>
      </c>
      <c r="G164" s="14">
        <f t="shared" si="15"/>
        <v>11</v>
      </c>
      <c r="H164" s="14">
        <f t="shared" si="16"/>
        <v>9.5</v>
      </c>
      <c r="I164" s="4">
        <f t="shared" si="17"/>
        <v>27.125</v>
      </c>
      <c r="J164" s="2">
        <f t="shared" si="14"/>
        <v>16820175</v>
      </c>
      <c r="K164" s="21">
        <v>1</v>
      </c>
      <c r="N164" t="str">
        <v>B1-11-9.5</v>
      </c>
      <c r="O164">
        <v>27.125</v>
      </c>
      <c r="P164" s="19">
        <v>16820175</v>
      </c>
    </row>
    <row r="165" spans="5:16" x14ac:dyDescent="0.25">
      <c r="E165" s="1">
        <f t="shared" si="12"/>
        <v>159</v>
      </c>
      <c r="F165" s="10" t="str">
        <f t="shared" si="13"/>
        <v>B1-11-10</v>
      </c>
      <c r="G165" s="14">
        <f t="shared" si="15"/>
        <v>11</v>
      </c>
      <c r="H165" s="14">
        <f t="shared" si="16"/>
        <v>10</v>
      </c>
      <c r="I165" s="4">
        <f t="shared" si="17"/>
        <v>28.5</v>
      </c>
      <c r="J165" s="2">
        <f t="shared" si="14"/>
        <v>17444700</v>
      </c>
      <c r="K165" s="21">
        <v>1</v>
      </c>
      <c r="N165" t="str">
        <v>B1-11-10</v>
      </c>
      <c r="O165">
        <v>28.5</v>
      </c>
      <c r="P165" s="19">
        <v>17444700</v>
      </c>
    </row>
    <row r="166" spans="5:16" x14ac:dyDescent="0.25">
      <c r="E166" s="1">
        <f t="shared" si="12"/>
        <v>160</v>
      </c>
      <c r="F166" s="10" t="str">
        <f t="shared" si="13"/>
        <v>B1-11-10.5</v>
      </c>
      <c r="G166" s="14">
        <f t="shared" si="15"/>
        <v>11</v>
      </c>
      <c r="H166" s="14">
        <f t="shared" si="16"/>
        <v>10.5</v>
      </c>
      <c r="I166" s="4">
        <f t="shared" si="17"/>
        <v>29.875</v>
      </c>
      <c r="J166" s="2">
        <f t="shared" si="14"/>
        <v>18069225</v>
      </c>
      <c r="K166" s="21">
        <v>1</v>
      </c>
      <c r="N166" t="str">
        <v>B1-11-10.5</v>
      </c>
      <c r="O166">
        <v>29.875</v>
      </c>
      <c r="P166" s="19">
        <v>18069225</v>
      </c>
    </row>
    <row r="167" spans="5:16" x14ac:dyDescent="0.25">
      <c r="E167" s="1">
        <f t="shared" si="12"/>
        <v>161</v>
      </c>
      <c r="F167" s="10" t="str">
        <f t="shared" si="13"/>
        <v>B1-11-11</v>
      </c>
      <c r="G167" s="14">
        <f t="shared" si="15"/>
        <v>11</v>
      </c>
      <c r="H167" s="14">
        <f t="shared" si="16"/>
        <v>11</v>
      </c>
      <c r="I167" s="4">
        <f t="shared" si="17"/>
        <v>31.25</v>
      </c>
      <c r="J167" s="2">
        <f t="shared" si="14"/>
        <v>18693750</v>
      </c>
      <c r="K167" s="21">
        <v>1</v>
      </c>
      <c r="N167" t="str">
        <v>B1-11-11</v>
      </c>
      <c r="O167">
        <v>31.25</v>
      </c>
      <c r="P167" s="19">
        <v>18693750</v>
      </c>
    </row>
    <row r="168" spans="5:16" x14ac:dyDescent="0.25">
      <c r="E168" s="1">
        <f t="shared" si="12"/>
        <v>162</v>
      </c>
      <c r="F168" s="10" t="str">
        <f t="shared" si="13"/>
        <v>B1-11-11.5</v>
      </c>
      <c r="G168" s="14">
        <f t="shared" si="15"/>
        <v>11</v>
      </c>
      <c r="H168" s="14">
        <f t="shared" si="16"/>
        <v>11.5</v>
      </c>
      <c r="I168" s="4">
        <f t="shared" si="17"/>
        <v>32.625</v>
      </c>
      <c r="J168" s="2">
        <f t="shared" si="14"/>
        <v>19318275</v>
      </c>
      <c r="K168" s="21">
        <v>1</v>
      </c>
      <c r="N168" t="str">
        <v>B1-11-11.5</v>
      </c>
      <c r="O168">
        <v>32.625</v>
      </c>
      <c r="P168" s="19">
        <v>19318275</v>
      </c>
    </row>
    <row r="169" spans="5:16" x14ac:dyDescent="0.25">
      <c r="E169" s="1">
        <f t="shared" si="12"/>
        <v>163</v>
      </c>
      <c r="F169" s="10" t="str">
        <f t="shared" si="13"/>
        <v>B1-11-12</v>
      </c>
      <c r="G169" s="14">
        <f t="shared" si="15"/>
        <v>11</v>
      </c>
      <c r="H169" s="14">
        <f t="shared" si="16"/>
        <v>12</v>
      </c>
      <c r="I169" s="4">
        <f t="shared" si="17"/>
        <v>34</v>
      </c>
      <c r="J169" s="2">
        <f t="shared" si="14"/>
        <v>19942800</v>
      </c>
      <c r="K169" s="21">
        <v>1</v>
      </c>
      <c r="N169" t="str">
        <v>B1-11-12</v>
      </c>
      <c r="O169">
        <v>34</v>
      </c>
      <c r="P169" s="19">
        <v>19942800</v>
      </c>
    </row>
    <row r="170" spans="5:16" x14ac:dyDescent="0.25">
      <c r="E170" s="1">
        <f t="shared" si="12"/>
        <v>164</v>
      </c>
      <c r="F170" s="10" t="str">
        <f t="shared" si="13"/>
        <v>B1-11-12.5</v>
      </c>
      <c r="G170" s="14">
        <f t="shared" si="15"/>
        <v>11</v>
      </c>
      <c r="H170" s="14">
        <f t="shared" si="16"/>
        <v>12.5</v>
      </c>
      <c r="I170" s="4">
        <f t="shared" si="17"/>
        <v>35.375</v>
      </c>
      <c r="J170" s="2">
        <f t="shared" si="14"/>
        <v>20567325</v>
      </c>
      <c r="K170" s="21">
        <v>1</v>
      </c>
      <c r="N170" t="str">
        <v>B1-11-12.5</v>
      </c>
      <c r="O170">
        <v>35.375</v>
      </c>
      <c r="P170" s="19">
        <v>20567325</v>
      </c>
    </row>
    <row r="171" spans="5:16" x14ac:dyDescent="0.25">
      <c r="E171" s="1">
        <f t="shared" si="12"/>
        <v>165</v>
      </c>
      <c r="F171" s="10" t="str">
        <f t="shared" si="13"/>
        <v>B1-11-13</v>
      </c>
      <c r="G171" s="14">
        <f t="shared" si="15"/>
        <v>11</v>
      </c>
      <c r="H171" s="14">
        <f t="shared" si="16"/>
        <v>13</v>
      </c>
      <c r="I171" s="4">
        <f t="shared" si="17"/>
        <v>36.75</v>
      </c>
      <c r="J171" s="2">
        <f t="shared" si="14"/>
        <v>21191850</v>
      </c>
      <c r="K171" s="21">
        <v>1</v>
      </c>
      <c r="N171" t="str">
        <v>B1-11-13</v>
      </c>
      <c r="O171">
        <v>36.75</v>
      </c>
      <c r="P171" s="19">
        <v>21191850</v>
      </c>
    </row>
    <row r="172" spans="5:16" x14ac:dyDescent="0.25">
      <c r="E172" s="1">
        <f t="shared" si="12"/>
        <v>166</v>
      </c>
      <c r="F172" s="10" t="str">
        <f t="shared" si="13"/>
        <v>B1-11-13.5</v>
      </c>
      <c r="G172" s="14">
        <f t="shared" si="15"/>
        <v>11</v>
      </c>
      <c r="H172" s="14">
        <f t="shared" si="16"/>
        <v>13.5</v>
      </c>
      <c r="I172" s="4">
        <f t="shared" si="17"/>
        <v>38.125</v>
      </c>
      <c r="J172" s="2">
        <f t="shared" si="14"/>
        <v>21816375</v>
      </c>
      <c r="K172" s="21">
        <v>1</v>
      </c>
      <c r="N172" t="str">
        <v>B1-11-13.5</v>
      </c>
      <c r="O172">
        <v>38.125</v>
      </c>
      <c r="P172" s="19">
        <v>21816375</v>
      </c>
    </row>
    <row r="173" spans="5:16" x14ac:dyDescent="0.25">
      <c r="E173" s="1">
        <f t="shared" si="12"/>
        <v>167</v>
      </c>
      <c r="F173" s="10" t="str">
        <f t="shared" si="13"/>
        <v>B1-11-14</v>
      </c>
      <c r="G173" s="14">
        <f t="shared" si="15"/>
        <v>11</v>
      </c>
      <c r="H173" s="14">
        <f t="shared" si="16"/>
        <v>14</v>
      </c>
      <c r="I173" s="4">
        <f t="shared" si="17"/>
        <v>39.5</v>
      </c>
      <c r="J173" s="2">
        <f t="shared" si="14"/>
        <v>22440900</v>
      </c>
      <c r="K173" s="21">
        <v>1</v>
      </c>
      <c r="N173" t="str">
        <v>B1-11-14</v>
      </c>
      <c r="O173">
        <v>39.5</v>
      </c>
      <c r="P173" s="19">
        <v>22440900</v>
      </c>
    </row>
    <row r="174" spans="5:16" x14ac:dyDescent="0.25">
      <c r="E174" s="1">
        <f t="shared" si="12"/>
        <v>168</v>
      </c>
      <c r="F174" s="10" t="str">
        <f t="shared" si="13"/>
        <v>B1-11-14.5</v>
      </c>
      <c r="G174" s="14">
        <f t="shared" si="15"/>
        <v>11</v>
      </c>
      <c r="H174" s="14">
        <f t="shared" si="16"/>
        <v>14.5</v>
      </c>
      <c r="I174" s="4">
        <f t="shared" si="17"/>
        <v>40.875</v>
      </c>
      <c r="J174" s="2">
        <f t="shared" si="14"/>
        <v>23065425</v>
      </c>
      <c r="K174" s="21">
        <v>1</v>
      </c>
      <c r="N174" t="str">
        <v>B1-11-14.5</v>
      </c>
      <c r="O174">
        <v>40.875</v>
      </c>
      <c r="P174" s="19">
        <v>23065425</v>
      </c>
    </row>
    <row r="175" spans="5:16" x14ac:dyDescent="0.25">
      <c r="E175" s="1">
        <f t="shared" si="12"/>
        <v>169</v>
      </c>
      <c r="F175" s="10" t="str">
        <f t="shared" si="13"/>
        <v>B1-11-15</v>
      </c>
      <c r="G175" s="14">
        <f t="shared" si="15"/>
        <v>11</v>
      </c>
      <c r="H175" s="14">
        <f t="shared" si="16"/>
        <v>15</v>
      </c>
      <c r="I175" s="4">
        <f t="shared" si="17"/>
        <v>42.25</v>
      </c>
      <c r="J175" s="2">
        <f t="shared" si="14"/>
        <v>23689950</v>
      </c>
      <c r="K175" s="21">
        <v>1</v>
      </c>
      <c r="N175" t="str">
        <v>B1-11-15</v>
      </c>
      <c r="O175">
        <v>42.25</v>
      </c>
      <c r="P175" s="19">
        <v>23689950</v>
      </c>
    </row>
    <row r="176" spans="5:16" x14ac:dyDescent="0.25">
      <c r="E176" s="1">
        <f t="shared" si="12"/>
        <v>170</v>
      </c>
      <c r="F176" s="10" t="str">
        <f t="shared" si="13"/>
        <v>B1-11-15.5</v>
      </c>
      <c r="G176" s="14">
        <f t="shared" si="15"/>
        <v>11</v>
      </c>
      <c r="H176" s="14">
        <f t="shared" si="16"/>
        <v>15.5</v>
      </c>
      <c r="I176" s="4">
        <f t="shared" si="17"/>
        <v>43.625</v>
      </c>
      <c r="J176" s="2">
        <f t="shared" si="14"/>
        <v>24314475</v>
      </c>
      <c r="K176" s="21">
        <v>1</v>
      </c>
      <c r="N176" t="str">
        <v>B1-11-15.5</v>
      </c>
      <c r="O176">
        <v>43.625</v>
      </c>
      <c r="P176" s="19">
        <v>24314475</v>
      </c>
    </row>
    <row r="177" spans="5:16" x14ac:dyDescent="0.25">
      <c r="E177" s="1">
        <f t="shared" si="12"/>
        <v>171</v>
      </c>
      <c r="F177" s="10" t="str">
        <f t="shared" si="13"/>
        <v>B1-11-16</v>
      </c>
      <c r="G177" s="14">
        <f t="shared" si="15"/>
        <v>11</v>
      </c>
      <c r="H177" s="14">
        <f t="shared" si="16"/>
        <v>16</v>
      </c>
      <c r="I177" s="4">
        <f t="shared" si="17"/>
        <v>45</v>
      </c>
      <c r="J177" s="2">
        <f t="shared" si="14"/>
        <v>24939000</v>
      </c>
      <c r="K177" s="21">
        <v>1</v>
      </c>
      <c r="N177" t="str">
        <v>B1-11-16</v>
      </c>
      <c r="O177">
        <v>45</v>
      </c>
      <c r="P177" s="19">
        <v>24939000</v>
      </c>
    </row>
    <row r="178" spans="5:16" x14ac:dyDescent="0.25">
      <c r="E178" s="1">
        <f t="shared" si="12"/>
        <v>172</v>
      </c>
      <c r="F178" s="10" t="str">
        <f t="shared" si="13"/>
        <v>B1-11.5-7</v>
      </c>
      <c r="G178" s="14">
        <f t="shared" si="15"/>
        <v>11.5</v>
      </c>
      <c r="H178" s="14">
        <f t="shared" si="16"/>
        <v>7</v>
      </c>
      <c r="I178" s="4">
        <f t="shared" si="17"/>
        <v>21.125</v>
      </c>
      <c r="J178" s="2">
        <f t="shared" si="14"/>
        <v>14094975</v>
      </c>
      <c r="K178" s="21">
        <v>1</v>
      </c>
      <c r="N178" t="str">
        <v>B1-11.5-7</v>
      </c>
      <c r="O178">
        <v>21.125</v>
      </c>
      <c r="P178" s="19">
        <v>14094975</v>
      </c>
    </row>
    <row r="179" spans="5:16" x14ac:dyDescent="0.25">
      <c r="E179" s="1">
        <f t="shared" si="12"/>
        <v>173</v>
      </c>
      <c r="F179" s="10" t="str">
        <f t="shared" si="13"/>
        <v>B1-11.5-7.5</v>
      </c>
      <c r="G179" s="14">
        <f t="shared" si="15"/>
        <v>11.5</v>
      </c>
      <c r="H179" s="14">
        <f t="shared" si="16"/>
        <v>7.5</v>
      </c>
      <c r="I179" s="4">
        <f t="shared" si="17"/>
        <v>22.5625</v>
      </c>
      <c r="J179" s="2">
        <f t="shared" si="14"/>
        <v>14747888</v>
      </c>
      <c r="K179" s="21">
        <v>1</v>
      </c>
      <c r="N179" t="str">
        <v>B1-11.5-7.5</v>
      </c>
      <c r="O179">
        <v>22.5625</v>
      </c>
      <c r="P179" s="19">
        <v>14747888</v>
      </c>
    </row>
    <row r="180" spans="5:16" x14ac:dyDescent="0.25">
      <c r="E180" s="1">
        <f t="shared" si="12"/>
        <v>174</v>
      </c>
      <c r="F180" s="10" t="str">
        <f t="shared" si="13"/>
        <v>B1-11.5-8</v>
      </c>
      <c r="G180" s="14">
        <f t="shared" si="15"/>
        <v>11.5</v>
      </c>
      <c r="H180" s="14">
        <f t="shared" si="16"/>
        <v>8</v>
      </c>
      <c r="I180" s="4">
        <f t="shared" si="17"/>
        <v>24</v>
      </c>
      <c r="J180" s="2">
        <f t="shared" si="14"/>
        <v>15400800</v>
      </c>
      <c r="K180" s="21">
        <v>1</v>
      </c>
      <c r="N180" t="str">
        <v>B1-11.5-8</v>
      </c>
      <c r="O180">
        <v>24</v>
      </c>
      <c r="P180" s="19">
        <v>15400800</v>
      </c>
    </row>
    <row r="181" spans="5:16" x14ac:dyDescent="0.25">
      <c r="E181" s="1">
        <f t="shared" si="12"/>
        <v>175</v>
      </c>
      <c r="F181" s="10" t="str">
        <f t="shared" si="13"/>
        <v>B1-11.5-8.5</v>
      </c>
      <c r="G181" s="14">
        <f t="shared" si="15"/>
        <v>11.5</v>
      </c>
      <c r="H181" s="14">
        <f t="shared" si="16"/>
        <v>8.5</v>
      </c>
      <c r="I181" s="4">
        <f t="shared" si="17"/>
        <v>25.4375</v>
      </c>
      <c r="J181" s="2">
        <f t="shared" si="14"/>
        <v>16053713</v>
      </c>
      <c r="K181" s="21">
        <v>1</v>
      </c>
      <c r="N181" t="str">
        <v>B1-11.5-8.5</v>
      </c>
      <c r="O181">
        <v>25.4375</v>
      </c>
      <c r="P181" s="19">
        <v>16053713</v>
      </c>
    </row>
    <row r="182" spans="5:16" x14ac:dyDescent="0.25">
      <c r="E182" s="1">
        <f t="shared" si="12"/>
        <v>176</v>
      </c>
      <c r="F182" s="10" t="str">
        <f t="shared" si="13"/>
        <v>B1-11.5-9</v>
      </c>
      <c r="G182" s="14">
        <f t="shared" si="15"/>
        <v>11.5</v>
      </c>
      <c r="H182" s="14">
        <f t="shared" si="16"/>
        <v>9</v>
      </c>
      <c r="I182" s="4">
        <f t="shared" si="17"/>
        <v>26.875</v>
      </c>
      <c r="J182" s="2">
        <f t="shared" si="14"/>
        <v>16706625</v>
      </c>
      <c r="K182" s="21">
        <v>1</v>
      </c>
      <c r="N182" t="str">
        <v>B1-11.5-9</v>
      </c>
      <c r="O182">
        <v>26.875</v>
      </c>
      <c r="P182" s="19">
        <v>16706625</v>
      </c>
    </row>
    <row r="183" spans="5:16" x14ac:dyDescent="0.25">
      <c r="E183" s="1">
        <f t="shared" si="12"/>
        <v>177</v>
      </c>
      <c r="F183" s="10" t="str">
        <f t="shared" si="13"/>
        <v>B1-11.5-9.5</v>
      </c>
      <c r="G183" s="14">
        <f t="shared" si="15"/>
        <v>11.5</v>
      </c>
      <c r="H183" s="14">
        <f t="shared" si="16"/>
        <v>9.5</v>
      </c>
      <c r="I183" s="4">
        <f t="shared" si="17"/>
        <v>28.3125</v>
      </c>
      <c r="J183" s="2">
        <f t="shared" si="14"/>
        <v>17359538</v>
      </c>
      <c r="K183" s="21">
        <v>1</v>
      </c>
      <c r="N183" t="str">
        <v>B1-11.5-9.5</v>
      </c>
      <c r="O183">
        <v>28.3125</v>
      </c>
      <c r="P183" s="19">
        <v>17359538</v>
      </c>
    </row>
    <row r="184" spans="5:16" x14ac:dyDescent="0.25">
      <c r="E184" s="1">
        <f t="shared" si="12"/>
        <v>178</v>
      </c>
      <c r="F184" s="10" t="str">
        <f t="shared" si="13"/>
        <v>B1-11.5-10</v>
      </c>
      <c r="G184" s="14">
        <f t="shared" si="15"/>
        <v>11.5</v>
      </c>
      <c r="H184" s="14">
        <f t="shared" si="16"/>
        <v>10</v>
      </c>
      <c r="I184" s="4">
        <f t="shared" si="17"/>
        <v>29.75</v>
      </c>
      <c r="J184" s="2">
        <f t="shared" si="14"/>
        <v>18012450</v>
      </c>
      <c r="K184" s="21">
        <v>1</v>
      </c>
      <c r="N184" t="str">
        <v>B1-11.5-10</v>
      </c>
      <c r="O184">
        <v>29.75</v>
      </c>
      <c r="P184" s="19">
        <v>18012450</v>
      </c>
    </row>
    <row r="185" spans="5:16" x14ac:dyDescent="0.25">
      <c r="E185" s="1">
        <f t="shared" si="12"/>
        <v>179</v>
      </c>
      <c r="F185" s="10" t="str">
        <f t="shared" si="13"/>
        <v>B1-11.5-10.5</v>
      </c>
      <c r="G185" s="14">
        <f t="shared" si="15"/>
        <v>11.5</v>
      </c>
      <c r="H185" s="14">
        <f t="shared" si="16"/>
        <v>10.5</v>
      </c>
      <c r="I185" s="4">
        <f t="shared" si="17"/>
        <v>31.1875</v>
      </c>
      <c r="J185" s="2">
        <f t="shared" si="14"/>
        <v>18665363</v>
      </c>
      <c r="K185" s="21">
        <v>1</v>
      </c>
      <c r="N185" t="str">
        <v>B1-11.5-10.5</v>
      </c>
      <c r="O185">
        <v>31.1875</v>
      </c>
      <c r="P185" s="19">
        <v>18665363</v>
      </c>
    </row>
    <row r="186" spans="5:16" x14ac:dyDescent="0.25">
      <c r="E186" s="1">
        <f t="shared" si="12"/>
        <v>180</v>
      </c>
      <c r="F186" s="10" t="str">
        <f t="shared" si="13"/>
        <v>B1-11.5-11</v>
      </c>
      <c r="G186" s="14">
        <f t="shared" si="15"/>
        <v>11.5</v>
      </c>
      <c r="H186" s="14">
        <f t="shared" si="16"/>
        <v>11</v>
      </c>
      <c r="I186" s="4">
        <f t="shared" si="17"/>
        <v>32.625</v>
      </c>
      <c r="J186" s="2">
        <f t="shared" si="14"/>
        <v>19318275</v>
      </c>
      <c r="K186" s="21">
        <v>1</v>
      </c>
      <c r="N186" t="str">
        <v>B1-11.5-11</v>
      </c>
      <c r="O186">
        <v>32.625</v>
      </c>
      <c r="P186" s="19">
        <v>19318275</v>
      </c>
    </row>
    <row r="187" spans="5:16" x14ac:dyDescent="0.25">
      <c r="E187" s="1">
        <f t="shared" si="12"/>
        <v>181</v>
      </c>
      <c r="F187" s="10" t="str">
        <f t="shared" si="13"/>
        <v>B1-11.5-11.5</v>
      </c>
      <c r="G187" s="14">
        <f t="shared" si="15"/>
        <v>11.5</v>
      </c>
      <c r="H187" s="14">
        <f t="shared" si="16"/>
        <v>11.5</v>
      </c>
      <c r="I187" s="4">
        <f t="shared" si="17"/>
        <v>34.0625</v>
      </c>
      <c r="J187" s="2">
        <f t="shared" si="14"/>
        <v>19971188</v>
      </c>
      <c r="K187" s="21">
        <v>1</v>
      </c>
      <c r="N187" t="str">
        <v>B1-11.5-11.5</v>
      </c>
      <c r="O187">
        <v>34.0625</v>
      </c>
      <c r="P187" s="19">
        <v>19971188</v>
      </c>
    </row>
    <row r="188" spans="5:16" x14ac:dyDescent="0.25">
      <c r="E188" s="1">
        <f t="shared" si="12"/>
        <v>182</v>
      </c>
      <c r="F188" s="10" t="str">
        <f t="shared" si="13"/>
        <v>B1-11.5-12</v>
      </c>
      <c r="G188" s="14">
        <f t="shared" si="15"/>
        <v>11.5</v>
      </c>
      <c r="H188" s="14">
        <f t="shared" si="16"/>
        <v>12</v>
      </c>
      <c r="I188" s="4">
        <f t="shared" si="17"/>
        <v>35.5</v>
      </c>
      <c r="J188" s="2">
        <f t="shared" si="14"/>
        <v>20624100</v>
      </c>
      <c r="K188" s="21">
        <v>1</v>
      </c>
      <c r="N188" t="str">
        <v>B1-11.5-12</v>
      </c>
      <c r="O188">
        <v>35.5</v>
      </c>
      <c r="P188" s="19">
        <v>20624100</v>
      </c>
    </row>
    <row r="189" spans="5:16" x14ac:dyDescent="0.25">
      <c r="E189" s="1">
        <f t="shared" si="12"/>
        <v>183</v>
      </c>
      <c r="F189" s="10" t="str">
        <f t="shared" si="13"/>
        <v>B1-11.5-12.5</v>
      </c>
      <c r="G189" s="14">
        <f t="shared" si="15"/>
        <v>11.5</v>
      </c>
      <c r="H189" s="14">
        <f t="shared" si="16"/>
        <v>12.5</v>
      </c>
      <c r="I189" s="4">
        <f t="shared" si="17"/>
        <v>36.9375</v>
      </c>
      <c r="J189" s="2">
        <f t="shared" si="14"/>
        <v>21277013</v>
      </c>
      <c r="K189" s="21">
        <v>1</v>
      </c>
      <c r="N189" t="str">
        <v>B1-11.5-12.5</v>
      </c>
      <c r="O189">
        <v>36.9375</v>
      </c>
      <c r="P189" s="19">
        <v>21277013</v>
      </c>
    </row>
    <row r="190" spans="5:16" x14ac:dyDescent="0.25">
      <c r="E190" s="1">
        <f t="shared" si="12"/>
        <v>184</v>
      </c>
      <c r="F190" s="10" t="str">
        <f t="shared" si="13"/>
        <v>B1-11.5-13</v>
      </c>
      <c r="G190" s="14">
        <f t="shared" si="15"/>
        <v>11.5</v>
      </c>
      <c r="H190" s="14">
        <f t="shared" si="16"/>
        <v>13</v>
      </c>
      <c r="I190" s="4">
        <f t="shared" si="17"/>
        <v>38.375</v>
      </c>
      <c r="J190" s="2">
        <f t="shared" si="14"/>
        <v>21929925</v>
      </c>
      <c r="K190" s="21">
        <v>1</v>
      </c>
      <c r="N190" t="str">
        <v>B1-11.5-13</v>
      </c>
      <c r="O190">
        <v>38.375</v>
      </c>
      <c r="P190" s="19">
        <v>21929925</v>
      </c>
    </row>
    <row r="191" spans="5:16" x14ac:dyDescent="0.25">
      <c r="E191" s="1">
        <f t="shared" si="12"/>
        <v>185</v>
      </c>
      <c r="F191" s="10" t="str">
        <f t="shared" si="13"/>
        <v>B1-11.5-13.5</v>
      </c>
      <c r="G191" s="14">
        <f t="shared" si="15"/>
        <v>11.5</v>
      </c>
      <c r="H191" s="14">
        <f t="shared" si="16"/>
        <v>13.5</v>
      </c>
      <c r="I191" s="4">
        <f t="shared" si="17"/>
        <v>39.8125</v>
      </c>
      <c r="J191" s="2">
        <f t="shared" si="14"/>
        <v>22582838</v>
      </c>
      <c r="K191" s="21">
        <v>1</v>
      </c>
      <c r="N191" t="str">
        <v>B1-11.5-13.5</v>
      </c>
      <c r="O191">
        <v>39.8125</v>
      </c>
      <c r="P191" s="19">
        <v>22582838</v>
      </c>
    </row>
    <row r="192" spans="5:16" x14ac:dyDescent="0.25">
      <c r="E192" s="1">
        <f t="shared" si="12"/>
        <v>186</v>
      </c>
      <c r="F192" s="10" t="str">
        <f t="shared" si="13"/>
        <v>B1-11.5-14</v>
      </c>
      <c r="G192" s="14">
        <f t="shared" si="15"/>
        <v>11.5</v>
      </c>
      <c r="H192" s="14">
        <f t="shared" si="16"/>
        <v>14</v>
      </c>
      <c r="I192" s="4">
        <f t="shared" si="17"/>
        <v>41.25</v>
      </c>
      <c r="J192" s="2">
        <f t="shared" si="14"/>
        <v>23235750</v>
      </c>
      <c r="K192" s="21">
        <v>1</v>
      </c>
      <c r="N192" t="str">
        <v>B1-11.5-14</v>
      </c>
      <c r="O192">
        <v>41.25</v>
      </c>
      <c r="P192" s="19">
        <v>23235750</v>
      </c>
    </row>
    <row r="193" spans="5:16" x14ac:dyDescent="0.25">
      <c r="E193" s="1">
        <f t="shared" si="12"/>
        <v>187</v>
      </c>
      <c r="F193" s="10" t="str">
        <f t="shared" si="13"/>
        <v>B1-11.5-14.5</v>
      </c>
      <c r="G193" s="14">
        <f t="shared" si="15"/>
        <v>11.5</v>
      </c>
      <c r="H193" s="14">
        <f t="shared" si="16"/>
        <v>14.5</v>
      </c>
      <c r="I193" s="4">
        <f t="shared" si="17"/>
        <v>42.6875</v>
      </c>
      <c r="J193" s="2">
        <f t="shared" si="14"/>
        <v>23888663</v>
      </c>
      <c r="K193" s="21">
        <v>1</v>
      </c>
      <c r="N193" t="str">
        <v>B1-11.5-14.5</v>
      </c>
      <c r="O193">
        <v>42.6875</v>
      </c>
      <c r="P193" s="19">
        <v>23888663</v>
      </c>
    </row>
    <row r="194" spans="5:16" x14ac:dyDescent="0.25">
      <c r="E194" s="1">
        <f t="shared" si="12"/>
        <v>188</v>
      </c>
      <c r="F194" s="10" t="str">
        <f t="shared" si="13"/>
        <v>B1-11.5-15</v>
      </c>
      <c r="G194" s="14">
        <f t="shared" si="15"/>
        <v>11.5</v>
      </c>
      <c r="H194" s="14">
        <f t="shared" si="16"/>
        <v>15</v>
      </c>
      <c r="I194" s="4">
        <f t="shared" si="17"/>
        <v>44.125</v>
      </c>
      <c r="J194" s="2">
        <f t="shared" si="14"/>
        <v>24541575</v>
      </c>
      <c r="K194" s="21">
        <v>1</v>
      </c>
      <c r="N194" t="str">
        <v>B1-11.5-15</v>
      </c>
      <c r="O194">
        <v>44.125</v>
      </c>
      <c r="P194" s="19">
        <v>24541575</v>
      </c>
    </row>
    <row r="195" spans="5:16" x14ac:dyDescent="0.25">
      <c r="E195" s="1">
        <f t="shared" si="12"/>
        <v>189</v>
      </c>
      <c r="F195" s="10" t="str">
        <f t="shared" si="13"/>
        <v>B1-11.5-15.5</v>
      </c>
      <c r="G195" s="14">
        <f t="shared" si="15"/>
        <v>11.5</v>
      </c>
      <c r="H195" s="14">
        <f t="shared" si="16"/>
        <v>15.5</v>
      </c>
      <c r="I195" s="4">
        <f t="shared" si="17"/>
        <v>45.5625</v>
      </c>
      <c r="J195" s="2">
        <f t="shared" si="14"/>
        <v>25194488</v>
      </c>
      <c r="K195" s="21">
        <v>1</v>
      </c>
      <c r="N195" t="str">
        <v>B1-11.5-15.5</v>
      </c>
      <c r="O195">
        <v>45.5625</v>
      </c>
      <c r="P195" s="19">
        <v>25194488</v>
      </c>
    </row>
    <row r="196" spans="5:16" x14ac:dyDescent="0.25">
      <c r="E196" s="1">
        <f t="shared" si="12"/>
        <v>190</v>
      </c>
      <c r="F196" s="10" t="str">
        <f t="shared" si="13"/>
        <v>B1-11.5-16</v>
      </c>
      <c r="G196" s="14">
        <f t="shared" si="15"/>
        <v>11.5</v>
      </c>
      <c r="H196" s="14">
        <f t="shared" si="16"/>
        <v>16</v>
      </c>
      <c r="I196" s="4">
        <f t="shared" si="17"/>
        <v>47</v>
      </c>
      <c r="J196" s="2">
        <f t="shared" si="14"/>
        <v>25847400</v>
      </c>
      <c r="K196" s="21">
        <v>1</v>
      </c>
      <c r="N196" t="str">
        <v>B1-11.5-16</v>
      </c>
      <c r="O196">
        <v>47</v>
      </c>
      <c r="P196" s="19">
        <v>25847400</v>
      </c>
    </row>
    <row r="197" spans="5:16" x14ac:dyDescent="0.25">
      <c r="E197" s="1">
        <f t="shared" si="12"/>
        <v>191</v>
      </c>
      <c r="F197" s="10" t="str">
        <f t="shared" si="13"/>
        <v>B1-12-7</v>
      </c>
      <c r="G197" s="14">
        <f t="shared" si="15"/>
        <v>12</v>
      </c>
      <c r="H197" s="14">
        <f t="shared" si="16"/>
        <v>7</v>
      </c>
      <c r="I197" s="4">
        <f t="shared" si="17"/>
        <v>22</v>
      </c>
      <c r="J197" s="2">
        <f t="shared" si="14"/>
        <v>14492400</v>
      </c>
      <c r="K197" s="21">
        <v>1</v>
      </c>
      <c r="N197" t="str">
        <v>B1-12-7</v>
      </c>
      <c r="O197">
        <v>22</v>
      </c>
      <c r="P197" s="19">
        <v>14492400</v>
      </c>
    </row>
    <row r="198" spans="5:16" x14ac:dyDescent="0.25">
      <c r="E198" s="1">
        <f t="shared" si="12"/>
        <v>192</v>
      </c>
      <c r="F198" s="10" t="str">
        <f t="shared" si="13"/>
        <v>B1-12-7.5</v>
      </c>
      <c r="G198" s="14">
        <f t="shared" si="15"/>
        <v>12</v>
      </c>
      <c r="H198" s="14">
        <f t="shared" si="16"/>
        <v>7.5</v>
      </c>
      <c r="I198" s="4">
        <f t="shared" si="17"/>
        <v>23.5</v>
      </c>
      <c r="J198" s="2">
        <f t="shared" si="14"/>
        <v>15173700</v>
      </c>
      <c r="K198" s="21">
        <v>1</v>
      </c>
      <c r="N198" t="str">
        <v>B1-12-7.5</v>
      </c>
      <c r="O198">
        <v>23.5</v>
      </c>
      <c r="P198" s="19">
        <v>15173700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B1-12-8</v>
      </c>
      <c r="G199" s="14">
        <f t="shared" si="15"/>
        <v>12</v>
      </c>
      <c r="H199" s="14">
        <f t="shared" si="16"/>
        <v>8</v>
      </c>
      <c r="I199" s="4">
        <f t="shared" si="17"/>
        <v>25</v>
      </c>
      <c r="J199" s="2">
        <f t="shared" ref="J199:J262" si="20">ROUND(SUM(IF(I199&lt;$K$4,$K$4,I199)*$C$6,$C$5),0)</f>
        <v>15855000</v>
      </c>
      <c r="K199" s="21">
        <v>1</v>
      </c>
      <c r="N199" t="str">
        <v>B1-12-8</v>
      </c>
      <c r="O199">
        <v>25</v>
      </c>
      <c r="P199" s="19">
        <v>15855000</v>
      </c>
    </row>
    <row r="200" spans="5:16" x14ac:dyDescent="0.25">
      <c r="E200" s="1">
        <f t="shared" si="18"/>
        <v>194</v>
      </c>
      <c r="F200" s="10" t="str">
        <f t="shared" si="19"/>
        <v>B1-12-8.5</v>
      </c>
      <c r="G200" s="14">
        <f t="shared" ref="G200:G263" si="21">$G$3+ROUNDDOWN($E199/($I$4+1),0)*0.5</f>
        <v>12</v>
      </c>
      <c r="H200" s="14">
        <f t="shared" ref="H200:H263" si="22">IF(MOD(E200-1,$I$4+1)=0,$H$3,H199+0.5)</f>
        <v>8.5</v>
      </c>
      <c r="I200" s="4">
        <f t="shared" ref="I200:I263" si="23">(G200*H200)/4+1</f>
        <v>26.5</v>
      </c>
      <c r="J200" s="2">
        <f t="shared" si="20"/>
        <v>16536300</v>
      </c>
      <c r="K200" s="21">
        <v>1</v>
      </c>
      <c r="N200" t="str">
        <v>B1-12-8.5</v>
      </c>
      <c r="O200">
        <v>26.5</v>
      </c>
      <c r="P200" s="19">
        <v>16536300</v>
      </c>
    </row>
    <row r="201" spans="5:16" x14ac:dyDescent="0.25">
      <c r="E201" s="1">
        <f t="shared" si="18"/>
        <v>195</v>
      </c>
      <c r="F201" s="10" t="str">
        <f t="shared" si="19"/>
        <v>B1-12-9</v>
      </c>
      <c r="G201" s="14">
        <f t="shared" si="21"/>
        <v>12</v>
      </c>
      <c r="H201" s="14">
        <f t="shared" si="22"/>
        <v>9</v>
      </c>
      <c r="I201" s="4">
        <f t="shared" si="23"/>
        <v>28</v>
      </c>
      <c r="J201" s="2">
        <f t="shared" si="20"/>
        <v>17217600</v>
      </c>
      <c r="K201" s="21">
        <v>1</v>
      </c>
      <c r="N201" t="str">
        <v>B1-12-9</v>
      </c>
      <c r="O201">
        <v>28</v>
      </c>
      <c r="P201" s="19">
        <v>17217600</v>
      </c>
    </row>
    <row r="202" spans="5:16" x14ac:dyDescent="0.25">
      <c r="E202" s="1">
        <f t="shared" si="18"/>
        <v>196</v>
      </c>
      <c r="F202" s="10" t="str">
        <f t="shared" si="19"/>
        <v>B1-12-9.5</v>
      </c>
      <c r="G202" s="14">
        <f t="shared" si="21"/>
        <v>12</v>
      </c>
      <c r="H202" s="14">
        <f t="shared" si="22"/>
        <v>9.5</v>
      </c>
      <c r="I202" s="4">
        <f t="shared" si="23"/>
        <v>29.5</v>
      </c>
      <c r="J202" s="2">
        <f t="shared" si="20"/>
        <v>17898900</v>
      </c>
      <c r="K202" s="21">
        <v>1</v>
      </c>
      <c r="N202" t="str">
        <v>B1-12-9.5</v>
      </c>
      <c r="O202">
        <v>29.5</v>
      </c>
      <c r="P202" s="19">
        <v>17898900</v>
      </c>
    </row>
    <row r="203" spans="5:16" x14ac:dyDescent="0.25">
      <c r="E203" s="1">
        <f t="shared" si="18"/>
        <v>197</v>
      </c>
      <c r="F203" s="10" t="str">
        <f t="shared" si="19"/>
        <v>B1-12-10</v>
      </c>
      <c r="G203" s="14">
        <f t="shared" si="21"/>
        <v>12</v>
      </c>
      <c r="H203" s="14">
        <f t="shared" si="22"/>
        <v>10</v>
      </c>
      <c r="I203" s="4">
        <f t="shared" si="23"/>
        <v>31</v>
      </c>
      <c r="J203" s="2">
        <f t="shared" si="20"/>
        <v>18580200</v>
      </c>
      <c r="K203" s="21">
        <v>1</v>
      </c>
      <c r="N203" t="str">
        <v>B1-12-10</v>
      </c>
      <c r="O203">
        <v>31</v>
      </c>
      <c r="P203" s="19">
        <v>18580200</v>
      </c>
    </row>
    <row r="204" spans="5:16" x14ac:dyDescent="0.25">
      <c r="E204" s="1">
        <f t="shared" si="18"/>
        <v>198</v>
      </c>
      <c r="F204" s="10" t="str">
        <f t="shared" si="19"/>
        <v>B1-12-10.5</v>
      </c>
      <c r="G204" s="14">
        <f t="shared" si="21"/>
        <v>12</v>
      </c>
      <c r="H204" s="14">
        <f t="shared" si="22"/>
        <v>10.5</v>
      </c>
      <c r="I204" s="4">
        <f t="shared" si="23"/>
        <v>32.5</v>
      </c>
      <c r="J204" s="2">
        <f t="shared" si="20"/>
        <v>19261500</v>
      </c>
      <c r="K204" s="21">
        <v>1</v>
      </c>
      <c r="N204" t="str">
        <v>B1-12-10.5</v>
      </c>
      <c r="O204">
        <v>32.5</v>
      </c>
      <c r="P204" s="19">
        <v>19261500</v>
      </c>
    </row>
    <row r="205" spans="5:16" x14ac:dyDescent="0.25">
      <c r="E205" s="1">
        <f t="shared" si="18"/>
        <v>199</v>
      </c>
      <c r="F205" s="10" t="str">
        <f t="shared" si="19"/>
        <v>B1-12-11</v>
      </c>
      <c r="G205" s="14">
        <f t="shared" si="21"/>
        <v>12</v>
      </c>
      <c r="H205" s="14">
        <f t="shared" si="22"/>
        <v>11</v>
      </c>
      <c r="I205" s="4">
        <f t="shared" si="23"/>
        <v>34</v>
      </c>
      <c r="J205" s="2">
        <f t="shared" si="20"/>
        <v>19942800</v>
      </c>
      <c r="K205" s="21">
        <v>1</v>
      </c>
      <c r="N205" t="str">
        <v>B1-12-11</v>
      </c>
      <c r="O205">
        <v>34</v>
      </c>
      <c r="P205" s="19">
        <v>19942800</v>
      </c>
    </row>
    <row r="206" spans="5:16" x14ac:dyDescent="0.25">
      <c r="E206" s="1">
        <f t="shared" si="18"/>
        <v>200</v>
      </c>
      <c r="F206" s="10" t="str">
        <f t="shared" si="19"/>
        <v>B1-12-11.5</v>
      </c>
      <c r="G206" s="14">
        <f t="shared" si="21"/>
        <v>12</v>
      </c>
      <c r="H206" s="14">
        <f t="shared" si="22"/>
        <v>11.5</v>
      </c>
      <c r="I206" s="4">
        <f t="shared" si="23"/>
        <v>35.5</v>
      </c>
      <c r="J206" s="2">
        <f t="shared" si="20"/>
        <v>20624100</v>
      </c>
      <c r="K206" s="21">
        <v>1</v>
      </c>
      <c r="N206" t="str">
        <v>B1-12-11.5</v>
      </c>
      <c r="O206">
        <v>35.5</v>
      </c>
      <c r="P206" s="19">
        <v>20624100</v>
      </c>
    </row>
    <row r="207" spans="5:16" x14ac:dyDescent="0.25">
      <c r="E207" s="1">
        <f t="shared" si="18"/>
        <v>201</v>
      </c>
      <c r="F207" s="10" t="str">
        <f t="shared" si="19"/>
        <v>B1-12-12</v>
      </c>
      <c r="G207" s="14">
        <f t="shared" si="21"/>
        <v>12</v>
      </c>
      <c r="H207" s="14">
        <f t="shared" si="22"/>
        <v>12</v>
      </c>
      <c r="I207" s="4">
        <f t="shared" si="23"/>
        <v>37</v>
      </c>
      <c r="J207" s="2">
        <f t="shared" si="20"/>
        <v>21305400</v>
      </c>
      <c r="K207" s="21">
        <v>1</v>
      </c>
      <c r="N207" t="str">
        <v>B1-12-12</v>
      </c>
      <c r="O207">
        <v>37</v>
      </c>
      <c r="P207" s="19">
        <v>21305400</v>
      </c>
    </row>
    <row r="208" spans="5:16" x14ac:dyDescent="0.25">
      <c r="E208" s="1">
        <f t="shared" si="18"/>
        <v>202</v>
      </c>
      <c r="F208" s="10" t="str">
        <f t="shared" si="19"/>
        <v>B1-12-12.5</v>
      </c>
      <c r="G208" s="14">
        <f t="shared" si="21"/>
        <v>12</v>
      </c>
      <c r="H208" s="14">
        <f t="shared" si="22"/>
        <v>12.5</v>
      </c>
      <c r="I208" s="4">
        <f t="shared" si="23"/>
        <v>38.5</v>
      </c>
      <c r="J208" s="2">
        <f t="shared" si="20"/>
        <v>21986700</v>
      </c>
      <c r="K208" s="21">
        <v>1</v>
      </c>
      <c r="N208" t="str">
        <v>B1-12-12.5</v>
      </c>
      <c r="O208">
        <v>38.5</v>
      </c>
      <c r="P208" s="19">
        <v>21986700</v>
      </c>
    </row>
    <row r="209" spans="5:16" x14ac:dyDescent="0.25">
      <c r="E209" s="1">
        <f t="shared" si="18"/>
        <v>203</v>
      </c>
      <c r="F209" s="10" t="str">
        <f t="shared" si="19"/>
        <v>B1-12-13</v>
      </c>
      <c r="G209" s="14">
        <f t="shared" si="21"/>
        <v>12</v>
      </c>
      <c r="H209" s="14">
        <f t="shared" si="22"/>
        <v>13</v>
      </c>
      <c r="I209" s="4">
        <f t="shared" si="23"/>
        <v>40</v>
      </c>
      <c r="J209" s="2">
        <f t="shared" si="20"/>
        <v>22668000</v>
      </c>
      <c r="K209" s="21">
        <v>1</v>
      </c>
      <c r="N209" t="str">
        <v>B1-12-13</v>
      </c>
      <c r="O209">
        <v>40</v>
      </c>
      <c r="P209" s="19">
        <v>22668000</v>
      </c>
    </row>
    <row r="210" spans="5:16" x14ac:dyDescent="0.25">
      <c r="E210" s="1">
        <f t="shared" si="18"/>
        <v>204</v>
      </c>
      <c r="F210" s="10" t="str">
        <f t="shared" si="19"/>
        <v>B1-12-13.5</v>
      </c>
      <c r="G210" s="14">
        <f t="shared" si="21"/>
        <v>12</v>
      </c>
      <c r="H210" s="14">
        <f t="shared" si="22"/>
        <v>13.5</v>
      </c>
      <c r="I210" s="4">
        <f t="shared" si="23"/>
        <v>41.5</v>
      </c>
      <c r="J210" s="2">
        <f t="shared" si="20"/>
        <v>23349300</v>
      </c>
      <c r="K210" s="21">
        <v>1</v>
      </c>
      <c r="N210" t="str">
        <v>B1-12-13.5</v>
      </c>
      <c r="O210">
        <v>41.5</v>
      </c>
      <c r="P210" s="19">
        <v>23349300</v>
      </c>
    </row>
    <row r="211" spans="5:16" x14ac:dyDescent="0.25">
      <c r="E211" s="1">
        <f t="shared" si="18"/>
        <v>205</v>
      </c>
      <c r="F211" s="10" t="str">
        <f t="shared" si="19"/>
        <v>B1-12-14</v>
      </c>
      <c r="G211" s="14">
        <f t="shared" si="21"/>
        <v>12</v>
      </c>
      <c r="H211" s="14">
        <f t="shared" si="22"/>
        <v>14</v>
      </c>
      <c r="I211" s="4">
        <f t="shared" si="23"/>
        <v>43</v>
      </c>
      <c r="J211" s="2">
        <f t="shared" si="20"/>
        <v>24030600</v>
      </c>
      <c r="K211" s="21">
        <v>1</v>
      </c>
      <c r="N211" t="str">
        <v>B1-12-14</v>
      </c>
      <c r="O211">
        <v>43</v>
      </c>
      <c r="P211" s="19">
        <v>24030600</v>
      </c>
    </row>
    <row r="212" spans="5:16" x14ac:dyDescent="0.25">
      <c r="E212" s="1">
        <f t="shared" si="18"/>
        <v>206</v>
      </c>
      <c r="F212" s="10" t="str">
        <f t="shared" si="19"/>
        <v>B1-12-14.5</v>
      </c>
      <c r="G212" s="14">
        <f t="shared" si="21"/>
        <v>12</v>
      </c>
      <c r="H212" s="14">
        <f t="shared" si="22"/>
        <v>14.5</v>
      </c>
      <c r="I212" s="4">
        <f t="shared" si="23"/>
        <v>44.5</v>
      </c>
      <c r="J212" s="2">
        <f t="shared" si="20"/>
        <v>24711900</v>
      </c>
      <c r="K212" s="21">
        <v>1</v>
      </c>
      <c r="N212" t="str">
        <v>B1-12-14.5</v>
      </c>
      <c r="O212">
        <v>44.5</v>
      </c>
      <c r="P212" s="19">
        <v>24711900</v>
      </c>
    </row>
    <row r="213" spans="5:16" x14ac:dyDescent="0.25">
      <c r="E213" s="1">
        <f t="shared" si="18"/>
        <v>207</v>
      </c>
      <c r="F213" s="10" t="str">
        <f t="shared" si="19"/>
        <v>B1-12-15</v>
      </c>
      <c r="G213" s="14">
        <f t="shared" si="21"/>
        <v>12</v>
      </c>
      <c r="H213" s="14">
        <f t="shared" si="22"/>
        <v>15</v>
      </c>
      <c r="I213" s="4">
        <f t="shared" si="23"/>
        <v>46</v>
      </c>
      <c r="J213" s="2">
        <f t="shared" si="20"/>
        <v>25393200</v>
      </c>
      <c r="K213" s="21">
        <v>1</v>
      </c>
      <c r="N213" t="str">
        <v>B1-12-15</v>
      </c>
      <c r="O213">
        <v>46</v>
      </c>
      <c r="P213" s="19">
        <v>25393200</v>
      </c>
    </row>
    <row r="214" spans="5:16" x14ac:dyDescent="0.25">
      <c r="E214" s="1">
        <f t="shared" si="18"/>
        <v>208</v>
      </c>
      <c r="F214" s="10" t="str">
        <f t="shared" si="19"/>
        <v>B1-12-15.5</v>
      </c>
      <c r="G214" s="14">
        <f t="shared" si="21"/>
        <v>12</v>
      </c>
      <c r="H214" s="14">
        <f t="shared" si="22"/>
        <v>15.5</v>
      </c>
      <c r="I214" s="4">
        <f t="shared" si="23"/>
        <v>47.5</v>
      </c>
      <c r="J214" s="2">
        <f t="shared" si="20"/>
        <v>26074500</v>
      </c>
      <c r="K214" s="21">
        <v>1</v>
      </c>
      <c r="N214" t="str">
        <v>B1-12-15.5</v>
      </c>
      <c r="O214">
        <v>47.5</v>
      </c>
      <c r="P214" s="19">
        <v>26074500</v>
      </c>
    </row>
    <row r="215" spans="5:16" x14ac:dyDescent="0.25">
      <c r="E215" s="1">
        <f t="shared" si="18"/>
        <v>209</v>
      </c>
      <c r="F215" s="10" t="str">
        <f t="shared" si="19"/>
        <v>B1-12-16</v>
      </c>
      <c r="G215" s="14">
        <f t="shared" si="21"/>
        <v>12</v>
      </c>
      <c r="H215" s="14">
        <f t="shared" si="22"/>
        <v>16</v>
      </c>
      <c r="I215" s="4">
        <f t="shared" si="23"/>
        <v>49</v>
      </c>
      <c r="J215" s="2">
        <f t="shared" si="20"/>
        <v>26755800</v>
      </c>
      <c r="K215" s="21">
        <v>1</v>
      </c>
      <c r="N215" t="str">
        <v>B1-12-16</v>
      </c>
      <c r="O215">
        <v>49</v>
      </c>
      <c r="P215" s="19">
        <v>26755800</v>
      </c>
    </row>
    <row r="216" spans="5:16" x14ac:dyDescent="0.25">
      <c r="E216" s="1">
        <f t="shared" si="18"/>
        <v>210</v>
      </c>
      <c r="F216" s="10" t="str">
        <f t="shared" si="19"/>
        <v>B1-12.5-7</v>
      </c>
      <c r="G216" s="14">
        <f t="shared" si="21"/>
        <v>12.5</v>
      </c>
      <c r="H216" s="14">
        <f t="shared" si="22"/>
        <v>7</v>
      </c>
      <c r="I216" s="4">
        <f t="shared" si="23"/>
        <v>22.875</v>
      </c>
      <c r="J216" s="2">
        <f t="shared" si="20"/>
        <v>14889825</v>
      </c>
      <c r="K216" s="21">
        <v>1</v>
      </c>
      <c r="N216" t="str">
        <v>B1-12.5-7</v>
      </c>
      <c r="O216">
        <v>22.875</v>
      </c>
      <c r="P216" s="19">
        <v>14889825</v>
      </c>
    </row>
    <row r="217" spans="5:16" x14ac:dyDescent="0.25">
      <c r="E217" s="1">
        <f t="shared" si="18"/>
        <v>211</v>
      </c>
      <c r="F217" s="10" t="str">
        <f t="shared" si="19"/>
        <v>B1-12.5-7.5</v>
      </c>
      <c r="G217" s="14">
        <f t="shared" si="21"/>
        <v>12.5</v>
      </c>
      <c r="H217" s="14">
        <f t="shared" si="22"/>
        <v>7.5</v>
      </c>
      <c r="I217" s="4">
        <f t="shared" si="23"/>
        <v>24.4375</v>
      </c>
      <c r="J217" s="2">
        <f t="shared" si="20"/>
        <v>15599513</v>
      </c>
      <c r="K217" s="21">
        <v>1</v>
      </c>
      <c r="N217" t="str">
        <v>B1-12.5-7.5</v>
      </c>
      <c r="O217">
        <v>24.4375</v>
      </c>
      <c r="P217" s="19">
        <v>15599513</v>
      </c>
    </row>
    <row r="218" spans="5:16" x14ac:dyDescent="0.25">
      <c r="E218" s="1">
        <f t="shared" si="18"/>
        <v>212</v>
      </c>
      <c r="F218" s="10" t="str">
        <f t="shared" si="19"/>
        <v>B1-12.5-8</v>
      </c>
      <c r="G218" s="14">
        <f t="shared" si="21"/>
        <v>12.5</v>
      </c>
      <c r="H218" s="14">
        <f t="shared" si="22"/>
        <v>8</v>
      </c>
      <c r="I218" s="4">
        <f t="shared" si="23"/>
        <v>26</v>
      </c>
      <c r="J218" s="2">
        <f t="shared" si="20"/>
        <v>16309200</v>
      </c>
      <c r="K218" s="21">
        <v>1</v>
      </c>
      <c r="N218" t="str">
        <v>B1-12.5-8</v>
      </c>
      <c r="O218">
        <v>26</v>
      </c>
      <c r="P218" s="19">
        <v>16309200</v>
      </c>
    </row>
    <row r="219" spans="5:16" x14ac:dyDescent="0.25">
      <c r="E219" s="1">
        <f t="shared" si="18"/>
        <v>213</v>
      </c>
      <c r="F219" s="10" t="str">
        <f t="shared" si="19"/>
        <v>B1-12.5-8.5</v>
      </c>
      <c r="G219" s="14">
        <f t="shared" si="21"/>
        <v>12.5</v>
      </c>
      <c r="H219" s="14">
        <f t="shared" si="22"/>
        <v>8.5</v>
      </c>
      <c r="I219" s="4">
        <f t="shared" si="23"/>
        <v>27.5625</v>
      </c>
      <c r="J219" s="2">
        <f t="shared" si="20"/>
        <v>17018888</v>
      </c>
      <c r="K219" s="21">
        <v>1</v>
      </c>
      <c r="N219" t="str">
        <v>B1-12.5-8.5</v>
      </c>
      <c r="O219">
        <v>27.5625</v>
      </c>
      <c r="P219" s="19">
        <v>17018888</v>
      </c>
    </row>
    <row r="220" spans="5:16" x14ac:dyDescent="0.25">
      <c r="E220" s="1">
        <f t="shared" si="18"/>
        <v>214</v>
      </c>
      <c r="F220" s="10" t="str">
        <f t="shared" si="19"/>
        <v>B1-12.5-9</v>
      </c>
      <c r="G220" s="14">
        <f t="shared" si="21"/>
        <v>12.5</v>
      </c>
      <c r="H220" s="14">
        <f t="shared" si="22"/>
        <v>9</v>
      </c>
      <c r="I220" s="4">
        <f t="shared" si="23"/>
        <v>29.125</v>
      </c>
      <c r="J220" s="2">
        <f t="shared" si="20"/>
        <v>17728575</v>
      </c>
      <c r="K220" s="21">
        <v>1</v>
      </c>
      <c r="N220" t="str">
        <v>B1-12.5-9</v>
      </c>
      <c r="O220">
        <v>29.125</v>
      </c>
      <c r="P220" s="19">
        <v>17728575</v>
      </c>
    </row>
    <row r="221" spans="5:16" x14ac:dyDescent="0.25">
      <c r="E221" s="1">
        <f t="shared" si="18"/>
        <v>215</v>
      </c>
      <c r="F221" s="10" t="str">
        <f t="shared" si="19"/>
        <v>B1-12.5-9.5</v>
      </c>
      <c r="G221" s="14">
        <f t="shared" si="21"/>
        <v>12.5</v>
      </c>
      <c r="H221" s="14">
        <f t="shared" si="22"/>
        <v>9.5</v>
      </c>
      <c r="I221" s="4">
        <f t="shared" si="23"/>
        <v>30.6875</v>
      </c>
      <c r="J221" s="2">
        <f t="shared" si="20"/>
        <v>18438263</v>
      </c>
      <c r="K221" s="21">
        <v>1</v>
      </c>
      <c r="N221" t="str">
        <v>B1-12.5-9.5</v>
      </c>
      <c r="O221">
        <v>30.6875</v>
      </c>
      <c r="P221" s="19">
        <v>18438263</v>
      </c>
    </row>
    <row r="222" spans="5:16" x14ac:dyDescent="0.25">
      <c r="E222" s="1">
        <f t="shared" si="18"/>
        <v>216</v>
      </c>
      <c r="F222" s="10" t="str">
        <f t="shared" si="19"/>
        <v>B1-12.5-10</v>
      </c>
      <c r="G222" s="14">
        <f t="shared" si="21"/>
        <v>12.5</v>
      </c>
      <c r="H222" s="14">
        <f t="shared" si="22"/>
        <v>10</v>
      </c>
      <c r="I222" s="4">
        <f t="shared" si="23"/>
        <v>32.25</v>
      </c>
      <c r="J222" s="2">
        <f t="shared" si="20"/>
        <v>19147950</v>
      </c>
      <c r="K222" s="21">
        <v>1</v>
      </c>
      <c r="N222" t="str">
        <v>B1-12.5-10</v>
      </c>
      <c r="O222">
        <v>32.25</v>
      </c>
      <c r="P222" s="19">
        <v>19147950</v>
      </c>
    </row>
    <row r="223" spans="5:16" x14ac:dyDescent="0.25">
      <c r="E223" s="1">
        <f t="shared" si="18"/>
        <v>217</v>
      </c>
      <c r="F223" s="10" t="str">
        <f t="shared" si="19"/>
        <v>B1-12.5-10.5</v>
      </c>
      <c r="G223" s="14">
        <f t="shared" si="21"/>
        <v>12.5</v>
      </c>
      <c r="H223" s="14">
        <f t="shared" si="22"/>
        <v>10.5</v>
      </c>
      <c r="I223" s="4">
        <f t="shared" si="23"/>
        <v>33.8125</v>
      </c>
      <c r="J223" s="2">
        <f t="shared" si="20"/>
        <v>19857638</v>
      </c>
      <c r="K223" s="21">
        <v>1</v>
      </c>
      <c r="N223" t="str">
        <v>B1-12.5-10.5</v>
      </c>
      <c r="O223">
        <v>33.8125</v>
      </c>
      <c r="P223" s="19">
        <v>19857638</v>
      </c>
    </row>
    <row r="224" spans="5:16" x14ac:dyDescent="0.25">
      <c r="E224" s="1">
        <f t="shared" si="18"/>
        <v>218</v>
      </c>
      <c r="F224" s="10" t="str">
        <f t="shared" si="19"/>
        <v>B1-12.5-11</v>
      </c>
      <c r="G224" s="14">
        <f t="shared" si="21"/>
        <v>12.5</v>
      </c>
      <c r="H224" s="14">
        <f t="shared" si="22"/>
        <v>11</v>
      </c>
      <c r="I224" s="4">
        <f t="shared" si="23"/>
        <v>35.375</v>
      </c>
      <c r="J224" s="2">
        <f t="shared" si="20"/>
        <v>20567325</v>
      </c>
      <c r="K224" s="21">
        <v>1</v>
      </c>
      <c r="N224" t="str">
        <v>B1-12.5-11</v>
      </c>
      <c r="O224">
        <v>35.375</v>
      </c>
      <c r="P224" s="19">
        <v>20567325</v>
      </c>
    </row>
    <row r="225" spans="5:16" x14ac:dyDescent="0.25">
      <c r="E225" s="1">
        <f t="shared" si="18"/>
        <v>219</v>
      </c>
      <c r="F225" s="10" t="str">
        <f t="shared" si="19"/>
        <v>B1-12.5-11.5</v>
      </c>
      <c r="G225" s="14">
        <f t="shared" si="21"/>
        <v>12.5</v>
      </c>
      <c r="H225" s="14">
        <f t="shared" si="22"/>
        <v>11.5</v>
      </c>
      <c r="I225" s="4">
        <f t="shared" si="23"/>
        <v>36.9375</v>
      </c>
      <c r="J225" s="2">
        <f t="shared" si="20"/>
        <v>21277013</v>
      </c>
      <c r="K225" s="21">
        <v>1</v>
      </c>
      <c r="N225" t="str">
        <v>B1-12.5-11.5</v>
      </c>
      <c r="O225">
        <v>36.9375</v>
      </c>
      <c r="P225" s="19">
        <v>21277013</v>
      </c>
    </row>
    <row r="226" spans="5:16" x14ac:dyDescent="0.25">
      <c r="E226" s="1">
        <f t="shared" si="18"/>
        <v>220</v>
      </c>
      <c r="F226" s="10" t="str">
        <f t="shared" si="19"/>
        <v>B1-12.5-12</v>
      </c>
      <c r="G226" s="14">
        <f t="shared" si="21"/>
        <v>12.5</v>
      </c>
      <c r="H226" s="14">
        <f t="shared" si="22"/>
        <v>12</v>
      </c>
      <c r="I226" s="4">
        <f t="shared" si="23"/>
        <v>38.5</v>
      </c>
      <c r="J226" s="2">
        <f t="shared" si="20"/>
        <v>21986700</v>
      </c>
      <c r="K226" s="21">
        <v>1</v>
      </c>
      <c r="N226" t="str">
        <v>B1-12.5-12</v>
      </c>
      <c r="O226">
        <v>38.5</v>
      </c>
      <c r="P226" s="19">
        <v>21986700</v>
      </c>
    </row>
    <row r="227" spans="5:16" x14ac:dyDescent="0.25">
      <c r="E227" s="1">
        <f t="shared" si="18"/>
        <v>221</v>
      </c>
      <c r="F227" s="10" t="str">
        <f t="shared" si="19"/>
        <v>B1-12.5-12.5</v>
      </c>
      <c r="G227" s="14">
        <f t="shared" si="21"/>
        <v>12.5</v>
      </c>
      <c r="H227" s="14">
        <f t="shared" si="22"/>
        <v>12.5</v>
      </c>
      <c r="I227" s="4">
        <f t="shared" si="23"/>
        <v>40.0625</v>
      </c>
      <c r="J227" s="2">
        <f t="shared" si="20"/>
        <v>22696388</v>
      </c>
      <c r="K227" s="21">
        <v>1</v>
      </c>
      <c r="N227" t="str">
        <v>B1-12.5-12.5</v>
      </c>
      <c r="O227">
        <v>40.0625</v>
      </c>
      <c r="P227" s="19">
        <v>22696388</v>
      </c>
    </row>
    <row r="228" spans="5:16" x14ac:dyDescent="0.25">
      <c r="E228" s="1">
        <f t="shared" si="18"/>
        <v>222</v>
      </c>
      <c r="F228" s="10" t="str">
        <f t="shared" si="19"/>
        <v>B1-12.5-13</v>
      </c>
      <c r="G228" s="14">
        <f t="shared" si="21"/>
        <v>12.5</v>
      </c>
      <c r="H228" s="14">
        <f t="shared" si="22"/>
        <v>13</v>
      </c>
      <c r="I228" s="4">
        <f t="shared" si="23"/>
        <v>41.625</v>
      </c>
      <c r="J228" s="2">
        <f t="shared" si="20"/>
        <v>23406075</v>
      </c>
      <c r="K228" s="21">
        <v>1</v>
      </c>
      <c r="N228" t="str">
        <v>B1-12.5-13</v>
      </c>
      <c r="O228">
        <v>41.625</v>
      </c>
      <c r="P228" s="19">
        <v>23406075</v>
      </c>
    </row>
    <row r="229" spans="5:16" x14ac:dyDescent="0.25">
      <c r="E229" s="1">
        <f t="shared" si="18"/>
        <v>223</v>
      </c>
      <c r="F229" s="10" t="str">
        <f t="shared" si="19"/>
        <v>B1-12.5-13.5</v>
      </c>
      <c r="G229" s="14">
        <f t="shared" si="21"/>
        <v>12.5</v>
      </c>
      <c r="H229" s="14">
        <f t="shared" si="22"/>
        <v>13.5</v>
      </c>
      <c r="I229" s="4">
        <f t="shared" si="23"/>
        <v>43.1875</v>
      </c>
      <c r="J229" s="2">
        <f t="shared" si="20"/>
        <v>24115763</v>
      </c>
      <c r="K229" s="21">
        <v>1</v>
      </c>
      <c r="N229" t="str">
        <v>B1-12.5-13.5</v>
      </c>
      <c r="O229">
        <v>43.1875</v>
      </c>
      <c r="P229" s="19">
        <v>24115763</v>
      </c>
    </row>
    <row r="230" spans="5:16" x14ac:dyDescent="0.25">
      <c r="E230" s="1">
        <f t="shared" si="18"/>
        <v>224</v>
      </c>
      <c r="F230" s="10" t="str">
        <f t="shared" si="19"/>
        <v>B1-12.5-14</v>
      </c>
      <c r="G230" s="14">
        <f t="shared" si="21"/>
        <v>12.5</v>
      </c>
      <c r="H230" s="14">
        <f t="shared" si="22"/>
        <v>14</v>
      </c>
      <c r="I230" s="4">
        <f t="shared" si="23"/>
        <v>44.75</v>
      </c>
      <c r="J230" s="2">
        <f t="shared" si="20"/>
        <v>24825450</v>
      </c>
      <c r="K230" s="21">
        <v>1</v>
      </c>
      <c r="N230" t="str">
        <v>B1-12.5-14</v>
      </c>
      <c r="O230">
        <v>44.75</v>
      </c>
      <c r="P230" s="19">
        <v>24825450</v>
      </c>
    </row>
    <row r="231" spans="5:16" x14ac:dyDescent="0.25">
      <c r="E231" s="1">
        <f t="shared" si="18"/>
        <v>225</v>
      </c>
      <c r="F231" s="10" t="str">
        <f t="shared" si="19"/>
        <v>B1-12.5-14.5</v>
      </c>
      <c r="G231" s="14">
        <f t="shared" si="21"/>
        <v>12.5</v>
      </c>
      <c r="H231" s="14">
        <f t="shared" si="22"/>
        <v>14.5</v>
      </c>
      <c r="I231" s="4">
        <f t="shared" si="23"/>
        <v>46.3125</v>
      </c>
      <c r="J231" s="2">
        <f t="shared" si="20"/>
        <v>25535138</v>
      </c>
      <c r="K231" s="21">
        <v>1</v>
      </c>
      <c r="N231" t="str">
        <v>B1-12.5-14.5</v>
      </c>
      <c r="O231">
        <v>46.3125</v>
      </c>
      <c r="P231" s="19">
        <v>25535138</v>
      </c>
    </row>
    <row r="232" spans="5:16" x14ac:dyDescent="0.25">
      <c r="E232" s="1">
        <f t="shared" si="18"/>
        <v>226</v>
      </c>
      <c r="F232" s="10" t="str">
        <f t="shared" si="19"/>
        <v>B1-12.5-15</v>
      </c>
      <c r="G232" s="14">
        <f t="shared" si="21"/>
        <v>12.5</v>
      </c>
      <c r="H232" s="14">
        <f t="shared" si="22"/>
        <v>15</v>
      </c>
      <c r="I232" s="4">
        <f t="shared" si="23"/>
        <v>47.875</v>
      </c>
      <c r="J232" s="2">
        <f t="shared" si="20"/>
        <v>26244825</v>
      </c>
      <c r="K232" s="21">
        <v>1</v>
      </c>
      <c r="N232" t="str">
        <v>B1-12.5-15</v>
      </c>
      <c r="O232">
        <v>47.875</v>
      </c>
      <c r="P232" s="19">
        <v>26244825</v>
      </c>
    </row>
    <row r="233" spans="5:16" x14ac:dyDescent="0.25">
      <c r="E233" s="1">
        <f t="shared" si="18"/>
        <v>227</v>
      </c>
      <c r="F233" s="10" t="str">
        <f t="shared" si="19"/>
        <v>B1-12.5-15.5</v>
      </c>
      <c r="G233" s="14">
        <f t="shared" si="21"/>
        <v>12.5</v>
      </c>
      <c r="H233" s="14">
        <f t="shared" si="22"/>
        <v>15.5</v>
      </c>
      <c r="I233" s="4">
        <f t="shared" si="23"/>
        <v>49.4375</v>
      </c>
      <c r="J233" s="2">
        <f t="shared" si="20"/>
        <v>26954513</v>
      </c>
      <c r="K233" s="21">
        <v>1</v>
      </c>
      <c r="N233" t="str">
        <v>B1-12.5-15.5</v>
      </c>
      <c r="O233">
        <v>49.4375</v>
      </c>
      <c r="P233" s="19">
        <v>26954513</v>
      </c>
    </row>
    <row r="234" spans="5:16" x14ac:dyDescent="0.25">
      <c r="E234" s="1">
        <f t="shared" si="18"/>
        <v>228</v>
      </c>
      <c r="F234" s="10" t="str">
        <f t="shared" si="19"/>
        <v>B1-12.5-16</v>
      </c>
      <c r="G234" s="14">
        <f t="shared" si="21"/>
        <v>12.5</v>
      </c>
      <c r="H234" s="14">
        <f t="shared" si="22"/>
        <v>16</v>
      </c>
      <c r="I234" s="4">
        <f t="shared" si="23"/>
        <v>51</v>
      </c>
      <c r="J234" s="2">
        <f t="shared" si="20"/>
        <v>27664200</v>
      </c>
      <c r="K234" s="21">
        <v>1</v>
      </c>
      <c r="N234" t="str">
        <v>B1-12.5-16</v>
      </c>
      <c r="O234">
        <v>51</v>
      </c>
      <c r="P234" s="19">
        <v>27664200</v>
      </c>
    </row>
    <row r="235" spans="5:16" x14ac:dyDescent="0.25">
      <c r="E235" s="1">
        <f t="shared" si="18"/>
        <v>229</v>
      </c>
      <c r="F235" s="10" t="str">
        <f t="shared" si="19"/>
        <v>B1-13-7</v>
      </c>
      <c r="G235" s="14">
        <f t="shared" si="21"/>
        <v>13</v>
      </c>
      <c r="H235" s="14">
        <f t="shared" si="22"/>
        <v>7</v>
      </c>
      <c r="I235" s="4">
        <f t="shared" si="23"/>
        <v>23.75</v>
      </c>
      <c r="J235" s="2">
        <f t="shared" si="20"/>
        <v>15287250</v>
      </c>
      <c r="K235" s="21">
        <v>1</v>
      </c>
      <c r="N235" t="str">
        <v>B1-13-7</v>
      </c>
      <c r="O235">
        <v>23.75</v>
      </c>
      <c r="P235" s="19">
        <v>15287250</v>
      </c>
    </row>
    <row r="236" spans="5:16" x14ac:dyDescent="0.25">
      <c r="E236" s="1">
        <f t="shared" si="18"/>
        <v>230</v>
      </c>
      <c r="F236" s="10" t="str">
        <f t="shared" si="19"/>
        <v>B1-13-7.5</v>
      </c>
      <c r="G236" s="14">
        <f t="shared" si="21"/>
        <v>13</v>
      </c>
      <c r="H236" s="14">
        <f t="shared" si="22"/>
        <v>7.5</v>
      </c>
      <c r="I236" s="4">
        <f t="shared" si="23"/>
        <v>25.375</v>
      </c>
      <c r="J236" s="2">
        <f t="shared" si="20"/>
        <v>16025325</v>
      </c>
      <c r="K236" s="21">
        <v>1</v>
      </c>
      <c r="N236" t="str">
        <v>B1-13-7.5</v>
      </c>
      <c r="O236">
        <v>25.375</v>
      </c>
      <c r="P236" s="19">
        <v>16025325</v>
      </c>
    </row>
    <row r="237" spans="5:16" x14ac:dyDescent="0.25">
      <c r="E237" s="1">
        <f t="shared" si="18"/>
        <v>231</v>
      </c>
      <c r="F237" s="10" t="str">
        <f t="shared" si="19"/>
        <v>B1-13-8</v>
      </c>
      <c r="G237" s="14">
        <f t="shared" si="21"/>
        <v>13</v>
      </c>
      <c r="H237" s="14">
        <f t="shared" si="22"/>
        <v>8</v>
      </c>
      <c r="I237" s="4">
        <f t="shared" si="23"/>
        <v>27</v>
      </c>
      <c r="J237" s="2">
        <f t="shared" si="20"/>
        <v>16763400</v>
      </c>
      <c r="K237" s="21">
        <v>1</v>
      </c>
      <c r="N237" t="str">
        <v>B1-13-8</v>
      </c>
      <c r="O237">
        <v>27</v>
      </c>
      <c r="P237" s="19">
        <v>16763400</v>
      </c>
    </row>
    <row r="238" spans="5:16" x14ac:dyDescent="0.25">
      <c r="E238" s="1">
        <f t="shared" si="18"/>
        <v>232</v>
      </c>
      <c r="F238" s="10" t="str">
        <f t="shared" si="19"/>
        <v>B1-13-8.5</v>
      </c>
      <c r="G238" s="14">
        <f t="shared" si="21"/>
        <v>13</v>
      </c>
      <c r="H238" s="14">
        <f t="shared" si="22"/>
        <v>8.5</v>
      </c>
      <c r="I238" s="4">
        <f t="shared" si="23"/>
        <v>28.625</v>
      </c>
      <c r="J238" s="2">
        <f t="shared" si="20"/>
        <v>17501475</v>
      </c>
      <c r="K238" s="21">
        <v>1</v>
      </c>
      <c r="N238" t="str">
        <v>B1-13-8.5</v>
      </c>
      <c r="O238">
        <v>28.625</v>
      </c>
      <c r="P238" s="19">
        <v>17501475</v>
      </c>
    </row>
    <row r="239" spans="5:16" x14ac:dyDescent="0.25">
      <c r="E239" s="1">
        <f t="shared" si="18"/>
        <v>233</v>
      </c>
      <c r="F239" s="10" t="str">
        <f t="shared" si="19"/>
        <v>B1-13-9</v>
      </c>
      <c r="G239" s="14">
        <f t="shared" si="21"/>
        <v>13</v>
      </c>
      <c r="H239" s="14">
        <f t="shared" si="22"/>
        <v>9</v>
      </c>
      <c r="I239" s="4">
        <f t="shared" si="23"/>
        <v>30.25</v>
      </c>
      <c r="J239" s="2">
        <f t="shared" si="20"/>
        <v>18239550</v>
      </c>
      <c r="K239" s="21">
        <v>1</v>
      </c>
      <c r="N239" t="str">
        <v>B1-13-9</v>
      </c>
      <c r="O239">
        <v>30.25</v>
      </c>
      <c r="P239" s="19">
        <v>18239550</v>
      </c>
    </row>
    <row r="240" spans="5:16" x14ac:dyDescent="0.25">
      <c r="E240" s="1">
        <f t="shared" si="18"/>
        <v>234</v>
      </c>
      <c r="F240" s="10" t="str">
        <f t="shared" si="19"/>
        <v>B1-13-9.5</v>
      </c>
      <c r="G240" s="14">
        <f t="shared" si="21"/>
        <v>13</v>
      </c>
      <c r="H240" s="14">
        <f t="shared" si="22"/>
        <v>9.5</v>
      </c>
      <c r="I240" s="4">
        <f t="shared" si="23"/>
        <v>31.875</v>
      </c>
      <c r="J240" s="2">
        <f t="shared" si="20"/>
        <v>18977625</v>
      </c>
      <c r="K240" s="21">
        <v>1</v>
      </c>
      <c r="N240" t="str">
        <v>B1-13-9.5</v>
      </c>
      <c r="O240">
        <v>31.875</v>
      </c>
      <c r="P240" s="19">
        <v>18977625</v>
      </c>
    </row>
    <row r="241" spans="5:16" x14ac:dyDescent="0.25">
      <c r="E241" s="1">
        <f t="shared" si="18"/>
        <v>235</v>
      </c>
      <c r="F241" s="10" t="str">
        <f t="shared" si="19"/>
        <v>B1-13-10</v>
      </c>
      <c r="G241" s="14">
        <f t="shared" si="21"/>
        <v>13</v>
      </c>
      <c r="H241" s="14">
        <f t="shared" si="22"/>
        <v>10</v>
      </c>
      <c r="I241" s="4">
        <f t="shared" si="23"/>
        <v>33.5</v>
      </c>
      <c r="J241" s="2">
        <f t="shared" si="20"/>
        <v>19715700</v>
      </c>
      <c r="K241" s="21">
        <v>1</v>
      </c>
      <c r="N241" t="str">
        <v>B1-13-10</v>
      </c>
      <c r="O241">
        <v>33.5</v>
      </c>
      <c r="P241" s="19">
        <v>19715700</v>
      </c>
    </row>
    <row r="242" spans="5:16" x14ac:dyDescent="0.25">
      <c r="E242" s="1">
        <f t="shared" si="18"/>
        <v>236</v>
      </c>
      <c r="F242" s="10" t="str">
        <f t="shared" si="19"/>
        <v>B1-13-10.5</v>
      </c>
      <c r="G242" s="14">
        <f t="shared" si="21"/>
        <v>13</v>
      </c>
      <c r="H242" s="14">
        <f t="shared" si="22"/>
        <v>10.5</v>
      </c>
      <c r="I242" s="4">
        <f t="shared" si="23"/>
        <v>35.125</v>
      </c>
      <c r="J242" s="2">
        <f t="shared" si="20"/>
        <v>20453775</v>
      </c>
      <c r="K242" s="21">
        <v>1</v>
      </c>
      <c r="N242" t="str">
        <v>B1-13-10.5</v>
      </c>
      <c r="O242">
        <v>35.125</v>
      </c>
      <c r="P242" s="19">
        <v>20453775</v>
      </c>
    </row>
    <row r="243" spans="5:16" x14ac:dyDescent="0.25">
      <c r="E243" s="1">
        <f t="shared" si="18"/>
        <v>237</v>
      </c>
      <c r="F243" s="10" t="str">
        <f t="shared" si="19"/>
        <v>B1-13-11</v>
      </c>
      <c r="G243" s="14">
        <f t="shared" si="21"/>
        <v>13</v>
      </c>
      <c r="H243" s="14">
        <f t="shared" si="22"/>
        <v>11</v>
      </c>
      <c r="I243" s="4">
        <f t="shared" si="23"/>
        <v>36.75</v>
      </c>
      <c r="J243" s="2">
        <f t="shared" si="20"/>
        <v>21191850</v>
      </c>
      <c r="K243" s="21">
        <v>1</v>
      </c>
      <c r="N243" t="str">
        <v>B1-13-11</v>
      </c>
      <c r="O243">
        <v>36.75</v>
      </c>
      <c r="P243" s="19">
        <v>21191850</v>
      </c>
    </row>
    <row r="244" spans="5:16" x14ac:dyDescent="0.25">
      <c r="E244" s="1">
        <f t="shared" si="18"/>
        <v>238</v>
      </c>
      <c r="F244" s="10" t="str">
        <f t="shared" si="19"/>
        <v>B1-13-11.5</v>
      </c>
      <c r="G244" s="14">
        <f t="shared" si="21"/>
        <v>13</v>
      </c>
      <c r="H244" s="14">
        <f t="shared" si="22"/>
        <v>11.5</v>
      </c>
      <c r="I244" s="4">
        <f t="shared" si="23"/>
        <v>38.375</v>
      </c>
      <c r="J244" s="2">
        <f t="shared" si="20"/>
        <v>21929925</v>
      </c>
      <c r="K244" s="21">
        <v>1</v>
      </c>
      <c r="N244" t="str">
        <v>B1-13-11.5</v>
      </c>
      <c r="O244">
        <v>38.375</v>
      </c>
      <c r="P244" s="19">
        <v>21929925</v>
      </c>
    </row>
    <row r="245" spans="5:16" x14ac:dyDescent="0.25">
      <c r="E245" s="1">
        <f t="shared" si="18"/>
        <v>239</v>
      </c>
      <c r="F245" s="10" t="str">
        <f t="shared" si="19"/>
        <v>B1-13-12</v>
      </c>
      <c r="G245" s="14">
        <f t="shared" si="21"/>
        <v>13</v>
      </c>
      <c r="H245" s="14">
        <f t="shared" si="22"/>
        <v>12</v>
      </c>
      <c r="I245" s="4">
        <f t="shared" si="23"/>
        <v>40</v>
      </c>
      <c r="J245" s="2">
        <f t="shared" si="20"/>
        <v>22668000</v>
      </c>
      <c r="K245" s="21">
        <v>1</v>
      </c>
      <c r="N245" t="str">
        <v>B1-13-12</v>
      </c>
      <c r="O245">
        <v>40</v>
      </c>
      <c r="P245" s="19">
        <v>22668000</v>
      </c>
    </row>
    <row r="246" spans="5:16" x14ac:dyDescent="0.25">
      <c r="E246" s="1">
        <f t="shared" si="18"/>
        <v>240</v>
      </c>
      <c r="F246" s="10" t="str">
        <f t="shared" si="19"/>
        <v>B1-13-12.5</v>
      </c>
      <c r="G246" s="14">
        <f t="shared" si="21"/>
        <v>13</v>
      </c>
      <c r="H246" s="14">
        <f t="shared" si="22"/>
        <v>12.5</v>
      </c>
      <c r="I246" s="4">
        <f t="shared" si="23"/>
        <v>41.625</v>
      </c>
      <c r="J246" s="2">
        <f t="shared" si="20"/>
        <v>23406075</v>
      </c>
      <c r="K246" s="21">
        <v>1</v>
      </c>
      <c r="N246" t="str">
        <v>B1-13-12.5</v>
      </c>
      <c r="O246">
        <v>41.625</v>
      </c>
      <c r="P246" s="19">
        <v>23406075</v>
      </c>
    </row>
    <row r="247" spans="5:16" x14ac:dyDescent="0.25">
      <c r="E247" s="1">
        <f t="shared" si="18"/>
        <v>241</v>
      </c>
      <c r="F247" s="10" t="str">
        <f t="shared" si="19"/>
        <v>B1-13-13</v>
      </c>
      <c r="G247" s="14">
        <f t="shared" si="21"/>
        <v>13</v>
      </c>
      <c r="H247" s="14">
        <f t="shared" si="22"/>
        <v>13</v>
      </c>
      <c r="I247" s="4">
        <f t="shared" si="23"/>
        <v>43.25</v>
      </c>
      <c r="J247" s="2">
        <f t="shared" si="20"/>
        <v>24144150</v>
      </c>
      <c r="K247" s="21">
        <v>1</v>
      </c>
      <c r="N247" t="str">
        <v>B1-13-13</v>
      </c>
      <c r="O247">
        <v>43.25</v>
      </c>
      <c r="P247" s="19">
        <v>24144150</v>
      </c>
    </row>
    <row r="248" spans="5:16" x14ac:dyDescent="0.25">
      <c r="E248" s="1">
        <f t="shared" si="18"/>
        <v>242</v>
      </c>
      <c r="F248" s="10" t="str">
        <f t="shared" si="19"/>
        <v>B1-13-13.5</v>
      </c>
      <c r="G248" s="14">
        <f t="shared" si="21"/>
        <v>13</v>
      </c>
      <c r="H248" s="14">
        <f t="shared" si="22"/>
        <v>13.5</v>
      </c>
      <c r="I248" s="4">
        <f t="shared" si="23"/>
        <v>44.875</v>
      </c>
      <c r="J248" s="2">
        <f t="shared" si="20"/>
        <v>24882225</v>
      </c>
      <c r="K248" s="21">
        <v>1</v>
      </c>
      <c r="N248" t="str">
        <v>B1-13-13.5</v>
      </c>
      <c r="O248">
        <v>44.875</v>
      </c>
      <c r="P248" s="19">
        <v>24882225</v>
      </c>
    </row>
    <row r="249" spans="5:16" x14ac:dyDescent="0.25">
      <c r="E249" s="1">
        <f t="shared" si="18"/>
        <v>243</v>
      </c>
      <c r="F249" s="10" t="str">
        <f t="shared" si="19"/>
        <v>B1-13-14</v>
      </c>
      <c r="G249" s="14">
        <f t="shared" si="21"/>
        <v>13</v>
      </c>
      <c r="H249" s="14">
        <f t="shared" si="22"/>
        <v>14</v>
      </c>
      <c r="I249" s="4">
        <f t="shared" si="23"/>
        <v>46.5</v>
      </c>
      <c r="J249" s="2">
        <f t="shared" si="20"/>
        <v>25620300</v>
      </c>
      <c r="K249" s="21">
        <v>1</v>
      </c>
      <c r="N249" t="str">
        <v>B1-13-14</v>
      </c>
      <c r="O249">
        <v>46.5</v>
      </c>
      <c r="P249" s="19">
        <v>25620300</v>
      </c>
    </row>
    <row r="250" spans="5:16" x14ac:dyDescent="0.25">
      <c r="E250" s="1">
        <f t="shared" si="18"/>
        <v>244</v>
      </c>
      <c r="F250" s="10" t="str">
        <f t="shared" si="19"/>
        <v>B1-13-14.5</v>
      </c>
      <c r="G250" s="14">
        <f t="shared" si="21"/>
        <v>13</v>
      </c>
      <c r="H250" s="14">
        <f t="shared" si="22"/>
        <v>14.5</v>
      </c>
      <c r="I250" s="4">
        <f t="shared" si="23"/>
        <v>48.125</v>
      </c>
      <c r="J250" s="2">
        <f t="shared" si="20"/>
        <v>26358375</v>
      </c>
      <c r="K250" s="21">
        <v>1</v>
      </c>
      <c r="N250" t="str">
        <v>B1-13-14.5</v>
      </c>
      <c r="O250">
        <v>48.125</v>
      </c>
      <c r="P250" s="19">
        <v>26358375</v>
      </c>
    </row>
    <row r="251" spans="5:16" x14ac:dyDescent="0.25">
      <c r="E251" s="1">
        <f t="shared" si="18"/>
        <v>245</v>
      </c>
      <c r="F251" s="10" t="str">
        <f t="shared" si="19"/>
        <v>B1-13-15</v>
      </c>
      <c r="G251" s="14">
        <f t="shared" si="21"/>
        <v>13</v>
      </c>
      <c r="H251" s="14">
        <f t="shared" si="22"/>
        <v>15</v>
      </c>
      <c r="I251" s="4">
        <f t="shared" si="23"/>
        <v>49.75</v>
      </c>
      <c r="J251" s="2">
        <f t="shared" si="20"/>
        <v>27096450</v>
      </c>
      <c r="K251" s="21">
        <v>1</v>
      </c>
      <c r="N251" t="str">
        <v>B1-13-15</v>
      </c>
      <c r="O251">
        <v>49.75</v>
      </c>
      <c r="P251" s="19">
        <v>27096450</v>
      </c>
    </row>
    <row r="252" spans="5:16" x14ac:dyDescent="0.25">
      <c r="E252" s="1">
        <f t="shared" si="18"/>
        <v>246</v>
      </c>
      <c r="F252" s="10" t="str">
        <f t="shared" si="19"/>
        <v>B1-13-15.5</v>
      </c>
      <c r="G252" s="14">
        <f t="shared" si="21"/>
        <v>13</v>
      </c>
      <c r="H252" s="14">
        <f t="shared" si="22"/>
        <v>15.5</v>
      </c>
      <c r="I252" s="4">
        <f t="shared" si="23"/>
        <v>51.375</v>
      </c>
      <c r="J252" s="2">
        <f t="shared" si="20"/>
        <v>27834525</v>
      </c>
      <c r="K252" s="21">
        <v>1</v>
      </c>
      <c r="N252" t="str">
        <v>B1-13-15.5</v>
      </c>
      <c r="O252">
        <v>51.375</v>
      </c>
      <c r="P252" s="19">
        <v>27834525</v>
      </c>
    </row>
    <row r="253" spans="5:16" x14ac:dyDescent="0.25">
      <c r="E253" s="1">
        <f t="shared" si="18"/>
        <v>247</v>
      </c>
      <c r="F253" s="10" t="str">
        <f t="shared" si="19"/>
        <v>B1-13-16</v>
      </c>
      <c r="G253" s="14">
        <f t="shared" si="21"/>
        <v>13</v>
      </c>
      <c r="H253" s="14">
        <f t="shared" si="22"/>
        <v>16</v>
      </c>
      <c r="I253" s="4">
        <f t="shared" si="23"/>
        <v>53</v>
      </c>
      <c r="J253" s="2">
        <f t="shared" si="20"/>
        <v>28572600</v>
      </c>
      <c r="K253" s="21">
        <v>1</v>
      </c>
      <c r="N253" t="str">
        <v>B1-13-16</v>
      </c>
      <c r="O253">
        <v>53</v>
      </c>
      <c r="P253" s="19">
        <v>28572600</v>
      </c>
    </row>
    <row r="254" spans="5:16" x14ac:dyDescent="0.25">
      <c r="E254" s="1">
        <f t="shared" si="18"/>
        <v>248</v>
      </c>
      <c r="F254" s="10" t="str">
        <f t="shared" si="19"/>
        <v>B1-13.5-7</v>
      </c>
      <c r="G254" s="14">
        <f t="shared" si="21"/>
        <v>13.5</v>
      </c>
      <c r="H254" s="14">
        <f t="shared" si="22"/>
        <v>7</v>
      </c>
      <c r="I254" s="4">
        <f t="shared" si="23"/>
        <v>24.625</v>
      </c>
      <c r="J254" s="2">
        <f t="shared" si="20"/>
        <v>15684675</v>
      </c>
      <c r="K254" s="21">
        <v>1</v>
      </c>
      <c r="N254" t="str">
        <v>B1-13.5-7</v>
      </c>
      <c r="O254">
        <v>24.625</v>
      </c>
      <c r="P254" s="19">
        <v>15684675</v>
      </c>
    </row>
    <row r="255" spans="5:16" x14ac:dyDescent="0.25">
      <c r="E255" s="1">
        <f t="shared" si="18"/>
        <v>249</v>
      </c>
      <c r="F255" s="10" t="str">
        <f t="shared" si="19"/>
        <v>B1-13.5-7.5</v>
      </c>
      <c r="G255" s="14">
        <f t="shared" si="21"/>
        <v>13.5</v>
      </c>
      <c r="H255" s="14">
        <f t="shared" si="22"/>
        <v>7.5</v>
      </c>
      <c r="I255" s="4">
        <f t="shared" si="23"/>
        <v>26.3125</v>
      </c>
      <c r="J255" s="2">
        <f t="shared" si="20"/>
        <v>16451138</v>
      </c>
      <c r="K255" s="21">
        <v>1</v>
      </c>
      <c r="N255" t="str">
        <v>B1-13.5-7.5</v>
      </c>
      <c r="O255">
        <v>26.3125</v>
      </c>
      <c r="P255" s="19">
        <v>16451138</v>
      </c>
    </row>
    <row r="256" spans="5:16" x14ac:dyDescent="0.25">
      <c r="E256" s="1">
        <f t="shared" si="18"/>
        <v>250</v>
      </c>
      <c r="F256" s="10" t="str">
        <f t="shared" si="19"/>
        <v>B1-13.5-8</v>
      </c>
      <c r="G256" s="14">
        <f t="shared" si="21"/>
        <v>13.5</v>
      </c>
      <c r="H256" s="14">
        <f t="shared" si="22"/>
        <v>8</v>
      </c>
      <c r="I256" s="4">
        <f t="shared" si="23"/>
        <v>28</v>
      </c>
      <c r="J256" s="2">
        <f t="shared" si="20"/>
        <v>17217600</v>
      </c>
      <c r="K256" s="21">
        <v>1</v>
      </c>
      <c r="N256" t="str">
        <v>B1-13.5-8</v>
      </c>
      <c r="O256">
        <v>28</v>
      </c>
      <c r="P256" s="19">
        <v>17217600</v>
      </c>
    </row>
    <row r="257" spans="5:16" x14ac:dyDescent="0.25">
      <c r="E257" s="1">
        <f t="shared" si="18"/>
        <v>251</v>
      </c>
      <c r="F257" s="10" t="str">
        <f t="shared" si="19"/>
        <v>B1-13.5-8.5</v>
      </c>
      <c r="G257" s="14">
        <f t="shared" si="21"/>
        <v>13.5</v>
      </c>
      <c r="H257" s="14">
        <f t="shared" si="22"/>
        <v>8.5</v>
      </c>
      <c r="I257" s="4">
        <f t="shared" si="23"/>
        <v>29.6875</v>
      </c>
      <c r="J257" s="2">
        <f t="shared" si="20"/>
        <v>17984063</v>
      </c>
      <c r="K257" s="21">
        <v>1</v>
      </c>
      <c r="N257" t="str">
        <v>B1-13.5-8.5</v>
      </c>
      <c r="O257">
        <v>29.6875</v>
      </c>
      <c r="P257" s="19">
        <v>17984063</v>
      </c>
    </row>
    <row r="258" spans="5:16" x14ac:dyDescent="0.25">
      <c r="E258" s="1">
        <f t="shared" si="18"/>
        <v>252</v>
      </c>
      <c r="F258" s="10" t="str">
        <f t="shared" si="19"/>
        <v>B1-13.5-9</v>
      </c>
      <c r="G258" s="14">
        <f t="shared" si="21"/>
        <v>13.5</v>
      </c>
      <c r="H258" s="14">
        <f t="shared" si="22"/>
        <v>9</v>
      </c>
      <c r="I258" s="4">
        <f t="shared" si="23"/>
        <v>31.375</v>
      </c>
      <c r="J258" s="2">
        <f t="shared" si="20"/>
        <v>18750525</v>
      </c>
      <c r="K258" s="21">
        <v>1</v>
      </c>
      <c r="N258" t="str">
        <v>B1-13.5-9</v>
      </c>
      <c r="O258">
        <v>31.375</v>
      </c>
      <c r="P258" s="19">
        <v>18750525</v>
      </c>
    </row>
    <row r="259" spans="5:16" x14ac:dyDescent="0.25">
      <c r="E259" s="1">
        <f t="shared" si="18"/>
        <v>253</v>
      </c>
      <c r="F259" s="10" t="str">
        <f t="shared" si="19"/>
        <v>B1-13.5-9.5</v>
      </c>
      <c r="G259" s="14">
        <f t="shared" si="21"/>
        <v>13.5</v>
      </c>
      <c r="H259" s="14">
        <f t="shared" si="22"/>
        <v>9.5</v>
      </c>
      <c r="I259" s="4">
        <f t="shared" si="23"/>
        <v>33.0625</v>
      </c>
      <c r="J259" s="2">
        <f t="shared" si="20"/>
        <v>19516988</v>
      </c>
      <c r="K259" s="21">
        <v>1</v>
      </c>
      <c r="N259" t="str">
        <v>B1-13.5-9.5</v>
      </c>
      <c r="O259">
        <v>33.0625</v>
      </c>
      <c r="P259" s="19">
        <v>19516988</v>
      </c>
    </row>
    <row r="260" spans="5:16" x14ac:dyDescent="0.25">
      <c r="E260" s="1">
        <f t="shared" si="18"/>
        <v>254</v>
      </c>
      <c r="F260" s="10" t="str">
        <f t="shared" si="19"/>
        <v>B1-13.5-10</v>
      </c>
      <c r="G260" s="14">
        <f t="shared" si="21"/>
        <v>13.5</v>
      </c>
      <c r="H260" s="14">
        <f t="shared" si="22"/>
        <v>10</v>
      </c>
      <c r="I260" s="4">
        <f t="shared" si="23"/>
        <v>34.75</v>
      </c>
      <c r="J260" s="2">
        <f t="shared" si="20"/>
        <v>20283450</v>
      </c>
      <c r="K260" s="21">
        <v>1</v>
      </c>
      <c r="N260" t="str">
        <v>B1-13.5-10</v>
      </c>
      <c r="O260">
        <v>34.75</v>
      </c>
      <c r="P260" s="19">
        <v>20283450</v>
      </c>
    </row>
    <row r="261" spans="5:16" x14ac:dyDescent="0.25">
      <c r="E261" s="1">
        <f t="shared" si="18"/>
        <v>255</v>
      </c>
      <c r="F261" s="10" t="str">
        <f t="shared" si="19"/>
        <v>B1-13.5-10.5</v>
      </c>
      <c r="G261" s="14">
        <f t="shared" si="21"/>
        <v>13.5</v>
      </c>
      <c r="H261" s="14">
        <f t="shared" si="22"/>
        <v>10.5</v>
      </c>
      <c r="I261" s="4">
        <f t="shared" si="23"/>
        <v>36.4375</v>
      </c>
      <c r="J261" s="2">
        <f t="shared" si="20"/>
        <v>21049913</v>
      </c>
      <c r="K261" s="21">
        <v>1</v>
      </c>
      <c r="N261" t="str">
        <v>B1-13.5-10.5</v>
      </c>
      <c r="O261">
        <v>36.4375</v>
      </c>
      <c r="P261" s="19">
        <v>21049913</v>
      </c>
    </row>
    <row r="262" spans="5:16" x14ac:dyDescent="0.25">
      <c r="E262" s="1">
        <f t="shared" si="18"/>
        <v>256</v>
      </c>
      <c r="F262" s="10" t="str">
        <f t="shared" si="19"/>
        <v>B1-13.5-11</v>
      </c>
      <c r="G262" s="14">
        <f t="shared" si="21"/>
        <v>13.5</v>
      </c>
      <c r="H262" s="14">
        <f t="shared" si="22"/>
        <v>11</v>
      </c>
      <c r="I262" s="4">
        <f t="shared" si="23"/>
        <v>38.125</v>
      </c>
      <c r="J262" s="2">
        <f t="shared" si="20"/>
        <v>21816375</v>
      </c>
      <c r="K262" s="21">
        <v>1</v>
      </c>
      <c r="N262" t="str">
        <v>B1-13.5-11</v>
      </c>
      <c r="O262">
        <v>38.125</v>
      </c>
      <c r="P262" s="19">
        <v>21816375</v>
      </c>
    </row>
    <row r="263" spans="5:16" x14ac:dyDescent="0.25">
      <c r="E263" s="1">
        <f t="shared" ref="E263:E272" si="24">ROW()-6</f>
        <v>257</v>
      </c>
      <c r="F263" s="10" t="str">
        <f t="shared" ref="F263:F271" si="25">$C$4&amp;"-"&amp;G263&amp;"-"&amp;H263</f>
        <v>B1-13.5-11.5</v>
      </c>
      <c r="G263" s="14">
        <f t="shared" si="21"/>
        <v>13.5</v>
      </c>
      <c r="H263" s="14">
        <f t="shared" si="22"/>
        <v>11.5</v>
      </c>
      <c r="I263" s="4">
        <f t="shared" si="23"/>
        <v>39.8125</v>
      </c>
      <c r="J263" s="2">
        <f t="shared" ref="J263:J272" si="26">ROUND(SUM(IF(I263&lt;$K$4,$K$4,I263)*$C$6,$C$5),0)</f>
        <v>22582838</v>
      </c>
      <c r="K263" s="21">
        <v>1</v>
      </c>
      <c r="N263" t="str">
        <v>B1-13.5-11.5</v>
      </c>
      <c r="O263">
        <v>39.8125</v>
      </c>
      <c r="P263" s="19">
        <v>22582838</v>
      </c>
    </row>
    <row r="264" spans="5:16" x14ac:dyDescent="0.25">
      <c r="E264" s="1">
        <f t="shared" si="24"/>
        <v>258</v>
      </c>
      <c r="F264" s="10" t="str">
        <f t="shared" si="25"/>
        <v>B1-13.5-12</v>
      </c>
      <c r="G264" s="14">
        <f t="shared" ref="G264:G272" si="27">$G$3+ROUNDDOWN($E263/($I$4+1),0)*0.5</f>
        <v>13.5</v>
      </c>
      <c r="H264" s="14">
        <f t="shared" ref="H264:H271" si="28">IF(MOD(E264-1,$I$4+1)=0,$H$3,H263+0.5)</f>
        <v>12</v>
      </c>
      <c r="I264" s="4">
        <f t="shared" ref="I264:I271" si="29">(G264*H264)/4+1</f>
        <v>41.5</v>
      </c>
      <c r="J264" s="2">
        <f t="shared" si="26"/>
        <v>23349300</v>
      </c>
      <c r="K264" s="21">
        <v>1</v>
      </c>
      <c r="N264" t="str">
        <v>B1-13.5-12</v>
      </c>
      <c r="O264">
        <v>41.5</v>
      </c>
      <c r="P264" s="19">
        <v>23349300</v>
      </c>
    </row>
    <row r="265" spans="5:16" x14ac:dyDescent="0.25">
      <c r="E265" s="1">
        <f t="shared" si="24"/>
        <v>259</v>
      </c>
      <c r="F265" s="10" t="str">
        <f t="shared" si="25"/>
        <v>B1-13.5-12.5</v>
      </c>
      <c r="G265" s="14">
        <f t="shared" si="27"/>
        <v>13.5</v>
      </c>
      <c r="H265" s="14">
        <f t="shared" si="28"/>
        <v>12.5</v>
      </c>
      <c r="I265" s="4">
        <f t="shared" si="29"/>
        <v>43.1875</v>
      </c>
      <c r="J265" s="2">
        <f t="shared" si="26"/>
        <v>24115763</v>
      </c>
      <c r="K265" s="21">
        <v>1</v>
      </c>
      <c r="N265" t="str">
        <v>B1-13.5-12.5</v>
      </c>
      <c r="O265">
        <v>43.1875</v>
      </c>
      <c r="P265" s="19">
        <v>24115763</v>
      </c>
    </row>
    <row r="266" spans="5:16" x14ac:dyDescent="0.25">
      <c r="E266" s="1">
        <f t="shared" si="24"/>
        <v>260</v>
      </c>
      <c r="F266" s="10" t="str">
        <f t="shared" si="25"/>
        <v>B1-13.5-13</v>
      </c>
      <c r="G266" s="14">
        <f t="shared" si="27"/>
        <v>13.5</v>
      </c>
      <c r="H266" s="14">
        <f t="shared" si="28"/>
        <v>13</v>
      </c>
      <c r="I266" s="4">
        <f t="shared" si="29"/>
        <v>44.875</v>
      </c>
      <c r="J266" s="2">
        <f t="shared" si="26"/>
        <v>24882225</v>
      </c>
      <c r="K266" s="21">
        <v>1</v>
      </c>
      <c r="N266" t="str">
        <v>B1-13.5-13</v>
      </c>
      <c r="O266">
        <v>44.875</v>
      </c>
      <c r="P266" s="19">
        <v>24882225</v>
      </c>
    </row>
    <row r="267" spans="5:16" x14ac:dyDescent="0.25">
      <c r="E267" s="1">
        <f t="shared" si="24"/>
        <v>261</v>
      </c>
      <c r="F267" s="10" t="str">
        <f t="shared" si="25"/>
        <v>B1-13.5-13.5</v>
      </c>
      <c r="G267" s="14">
        <f t="shared" si="27"/>
        <v>13.5</v>
      </c>
      <c r="H267" s="14">
        <f t="shared" si="28"/>
        <v>13.5</v>
      </c>
      <c r="I267" s="4">
        <f t="shared" si="29"/>
        <v>46.5625</v>
      </c>
      <c r="J267" s="2">
        <f t="shared" si="26"/>
        <v>25648688</v>
      </c>
      <c r="K267" s="21">
        <v>1</v>
      </c>
      <c r="N267" t="str">
        <v>B1-13.5-13.5</v>
      </c>
      <c r="O267">
        <v>46.5625</v>
      </c>
      <c r="P267" s="19">
        <v>25648688</v>
      </c>
    </row>
    <row r="268" spans="5:16" x14ac:dyDescent="0.25">
      <c r="E268" s="1">
        <f t="shared" si="24"/>
        <v>262</v>
      </c>
      <c r="F268" s="10" t="str">
        <f t="shared" si="25"/>
        <v>B1-13.5-14</v>
      </c>
      <c r="G268" s="14">
        <f t="shared" si="27"/>
        <v>13.5</v>
      </c>
      <c r="H268" s="14">
        <f t="shared" si="28"/>
        <v>14</v>
      </c>
      <c r="I268" s="4">
        <f t="shared" si="29"/>
        <v>48.25</v>
      </c>
      <c r="J268" s="2">
        <f t="shared" si="26"/>
        <v>26415150</v>
      </c>
      <c r="K268" s="21">
        <v>1</v>
      </c>
      <c r="N268" t="str">
        <v>B1-13.5-14</v>
      </c>
      <c r="O268">
        <v>48.25</v>
      </c>
      <c r="P268" s="19">
        <v>26415150</v>
      </c>
    </row>
    <row r="269" spans="5:16" x14ac:dyDescent="0.25">
      <c r="E269" s="1">
        <f t="shared" si="24"/>
        <v>263</v>
      </c>
      <c r="F269" s="10" t="str">
        <f t="shared" si="25"/>
        <v>B1-13.5-14.5</v>
      </c>
      <c r="G269" s="14">
        <f t="shared" si="27"/>
        <v>13.5</v>
      </c>
      <c r="H269" s="14">
        <f t="shared" si="28"/>
        <v>14.5</v>
      </c>
      <c r="I269" s="4">
        <f t="shared" si="29"/>
        <v>49.9375</v>
      </c>
      <c r="J269" s="2">
        <f t="shared" si="26"/>
        <v>27181613</v>
      </c>
      <c r="K269" s="21">
        <v>1</v>
      </c>
      <c r="N269" t="str">
        <v>B1-13.5-14.5</v>
      </c>
      <c r="O269">
        <v>49.9375</v>
      </c>
      <c r="P269" s="19">
        <v>27181613</v>
      </c>
    </row>
    <row r="270" spans="5:16" x14ac:dyDescent="0.25">
      <c r="E270" s="1">
        <f t="shared" si="24"/>
        <v>264</v>
      </c>
      <c r="F270" s="10" t="str">
        <f t="shared" si="25"/>
        <v>B1-13.5-15</v>
      </c>
      <c r="G270" s="14">
        <f t="shared" si="27"/>
        <v>13.5</v>
      </c>
      <c r="H270" s="14">
        <f t="shared" si="28"/>
        <v>15</v>
      </c>
      <c r="I270" s="4">
        <f t="shared" si="29"/>
        <v>51.625</v>
      </c>
      <c r="J270" s="2">
        <f t="shared" si="26"/>
        <v>27948075</v>
      </c>
      <c r="K270" s="21">
        <v>1</v>
      </c>
      <c r="N270" t="str">
        <v>B1-13.5-15</v>
      </c>
      <c r="O270">
        <v>51.625</v>
      </c>
      <c r="P270" s="19">
        <v>27948075</v>
      </c>
    </row>
    <row r="271" spans="5:16" x14ac:dyDescent="0.25">
      <c r="E271" s="1">
        <f t="shared" si="24"/>
        <v>265</v>
      </c>
      <c r="F271" s="10" t="str">
        <f t="shared" si="25"/>
        <v>B1-13.5-15.5</v>
      </c>
      <c r="G271" s="14">
        <f t="shared" si="27"/>
        <v>13.5</v>
      </c>
      <c r="H271" s="14">
        <f t="shared" si="28"/>
        <v>15.5</v>
      </c>
      <c r="I271" s="4">
        <f t="shared" si="29"/>
        <v>53.3125</v>
      </c>
      <c r="J271" s="2">
        <f t="shared" si="26"/>
        <v>28714538</v>
      </c>
      <c r="K271" s="21">
        <v>1</v>
      </c>
      <c r="N271" t="str">
        <v>B1-13.5-15.5</v>
      </c>
      <c r="O271">
        <v>53.3125</v>
      </c>
      <c r="P271" s="19">
        <v>28714538</v>
      </c>
    </row>
    <row r="272" spans="5:16" x14ac:dyDescent="0.25">
      <c r="E272" s="1">
        <f t="shared" si="24"/>
        <v>266</v>
      </c>
      <c r="F272" s="10" t="str">
        <f t="shared" ref="F272" si="30">$C$4&amp;"-"&amp;G272&amp;"-"&amp;H272</f>
        <v>B1-13.5-16</v>
      </c>
      <c r="G272" s="14">
        <f t="shared" si="27"/>
        <v>13.5</v>
      </c>
      <c r="H272" s="14">
        <f t="shared" ref="H272" si="31">IF(MOD(E272-1,$I$4+1)=0,$H$3,H271+0.5)</f>
        <v>16</v>
      </c>
      <c r="I272" s="4">
        <f t="shared" ref="I272" si="32">(G272*H272)/4+1</f>
        <v>55</v>
      </c>
      <c r="J272" s="2">
        <f t="shared" si="26"/>
        <v>29481000</v>
      </c>
      <c r="K272" s="21">
        <v>1</v>
      </c>
      <c r="N272" t="str">
        <v>B1-13.5-16</v>
      </c>
      <c r="O272">
        <v>55</v>
      </c>
      <c r="P272" s="19">
        <v>29481000</v>
      </c>
    </row>
    <row r="273" spans="16:16" x14ac:dyDescent="0.25">
      <c r="P273" s="19"/>
    </row>
    <row r="274" spans="16:16" x14ac:dyDescent="0.25">
      <c r="P274" s="19"/>
    </row>
    <row r="275" spans="16:16" x14ac:dyDescent="0.25">
      <c r="P275" s="19"/>
    </row>
    <row r="276" spans="16:16" x14ac:dyDescent="0.25">
      <c r="P276" s="19"/>
    </row>
    <row r="277" spans="16:16" x14ac:dyDescent="0.25">
      <c r="P277" s="19"/>
    </row>
    <row r="278" spans="16:16" x14ac:dyDescent="0.25">
      <c r="P278" s="19"/>
    </row>
    <row r="279" spans="16:16" x14ac:dyDescent="0.25">
      <c r="P279" s="19"/>
    </row>
    <row r="280" spans="16:16" x14ac:dyDescent="0.25">
      <c r="P280" s="19"/>
    </row>
    <row r="281" spans="16:16" x14ac:dyDescent="0.25">
      <c r="P281" s="19"/>
    </row>
    <row r="282" spans="16:16" x14ac:dyDescent="0.25">
      <c r="P282" s="19"/>
    </row>
    <row r="283" spans="16:16" x14ac:dyDescent="0.25">
      <c r="P283" s="19"/>
    </row>
    <row r="284" spans="16:16" x14ac:dyDescent="0.25">
      <c r="P284" s="19"/>
    </row>
    <row r="285" spans="16:16" x14ac:dyDescent="0.25">
      <c r="P285" s="19"/>
    </row>
    <row r="286" spans="16:16" x14ac:dyDescent="0.25">
      <c r="P286" s="19"/>
    </row>
    <row r="287" spans="16:16" x14ac:dyDescent="0.25">
      <c r="P287" s="19"/>
    </row>
    <row r="288" spans="16:16" x14ac:dyDescent="0.25">
      <c r="P288" s="19"/>
    </row>
    <row r="289" spans="16:16" x14ac:dyDescent="0.25">
      <c r="P289" s="19"/>
    </row>
    <row r="290" spans="16:16" x14ac:dyDescent="0.25">
      <c r="P290" s="19"/>
    </row>
    <row r="291" spans="16:16" x14ac:dyDescent="0.25">
      <c r="P291" s="19"/>
    </row>
    <row r="292" spans="16:16" x14ac:dyDescent="0.25">
      <c r="P292" s="19"/>
    </row>
    <row r="293" spans="16:16" x14ac:dyDescent="0.25">
      <c r="P293" s="19"/>
    </row>
    <row r="294" spans="16:16" x14ac:dyDescent="0.25">
      <c r="P294" s="19"/>
    </row>
    <row r="295" spans="16:16" x14ac:dyDescent="0.25">
      <c r="P295" s="19"/>
    </row>
    <row r="296" spans="16:16" x14ac:dyDescent="0.25">
      <c r="P296" s="19"/>
    </row>
    <row r="297" spans="16:16" x14ac:dyDescent="0.25">
      <c r="P297" s="19"/>
    </row>
    <row r="298" spans="16:16" x14ac:dyDescent="0.25">
      <c r="P298" s="19"/>
    </row>
    <row r="299" spans="16:16" x14ac:dyDescent="0.25">
      <c r="P299" s="19"/>
    </row>
    <row r="300" spans="16:16" x14ac:dyDescent="0.25">
      <c r="P300" s="19"/>
    </row>
    <row r="301" spans="16:16" x14ac:dyDescent="0.25">
      <c r="P301" s="19"/>
    </row>
    <row r="302" spans="16:16" x14ac:dyDescent="0.25">
      <c r="P302" s="19"/>
    </row>
    <row r="303" spans="16:16" x14ac:dyDescent="0.25">
      <c r="P303" s="19"/>
    </row>
    <row r="304" spans="16:16" x14ac:dyDescent="0.25">
      <c r="P304" s="19"/>
    </row>
    <row r="305" spans="16:16" x14ac:dyDescent="0.25">
      <c r="P305" s="19"/>
    </row>
    <row r="306" spans="16:16" x14ac:dyDescent="0.25">
      <c r="P306" s="19"/>
    </row>
    <row r="307" spans="16:16" x14ac:dyDescent="0.25">
      <c r="P307" s="19"/>
    </row>
    <row r="308" spans="16:16" x14ac:dyDescent="0.25">
      <c r="P308" s="19"/>
    </row>
    <row r="309" spans="16:16" x14ac:dyDescent="0.25">
      <c r="P309" s="19"/>
    </row>
    <row r="310" spans="16:16" x14ac:dyDescent="0.25">
      <c r="P310" s="19"/>
    </row>
    <row r="311" spans="16:16" x14ac:dyDescent="0.25">
      <c r="P311" s="19"/>
    </row>
    <row r="312" spans="16:16" x14ac:dyDescent="0.25">
      <c r="P312" s="19"/>
    </row>
    <row r="313" spans="16:16" x14ac:dyDescent="0.25">
      <c r="P313" s="19"/>
    </row>
    <row r="314" spans="16:16" x14ac:dyDescent="0.25">
      <c r="P314" s="19"/>
    </row>
    <row r="315" spans="16:16" x14ac:dyDescent="0.25">
      <c r="P315" s="19"/>
    </row>
    <row r="316" spans="16:16" x14ac:dyDescent="0.25">
      <c r="P316" s="19"/>
    </row>
    <row r="317" spans="16:16" x14ac:dyDescent="0.25">
      <c r="P317" s="19"/>
    </row>
    <row r="318" spans="16:16" x14ac:dyDescent="0.25">
      <c r="P318" s="19"/>
    </row>
    <row r="319" spans="16:16" x14ac:dyDescent="0.25">
      <c r="P319" s="19"/>
    </row>
    <row r="320" spans="16:16" x14ac:dyDescent="0.25">
      <c r="P320" s="19"/>
    </row>
    <row r="321" spans="16:16" x14ac:dyDescent="0.25">
      <c r="P321" s="19"/>
    </row>
    <row r="322" spans="16:16" x14ac:dyDescent="0.25">
      <c r="P322" s="19"/>
    </row>
    <row r="323" spans="16:16" x14ac:dyDescent="0.25">
      <c r="P323" s="19"/>
    </row>
    <row r="324" spans="16:16" x14ac:dyDescent="0.25">
      <c r="P324" s="19"/>
    </row>
    <row r="325" spans="16:16" x14ac:dyDescent="0.25">
      <c r="P325" s="19"/>
    </row>
    <row r="326" spans="16:16" x14ac:dyDescent="0.25">
      <c r="P326" s="19"/>
    </row>
    <row r="327" spans="16:16" x14ac:dyDescent="0.25">
      <c r="P327" s="19"/>
    </row>
    <row r="328" spans="16:16" x14ac:dyDescent="0.25">
      <c r="P328" s="19"/>
    </row>
    <row r="329" spans="16:16" x14ac:dyDescent="0.25">
      <c r="P329" s="19"/>
    </row>
    <row r="330" spans="16:16" x14ac:dyDescent="0.25">
      <c r="P330" s="19"/>
    </row>
    <row r="331" spans="16:16" x14ac:dyDescent="0.25">
      <c r="P331" s="19"/>
    </row>
    <row r="332" spans="16:16" x14ac:dyDescent="0.25">
      <c r="P332" s="19"/>
    </row>
    <row r="333" spans="16:16" x14ac:dyDescent="0.25">
      <c r="P333" s="19"/>
    </row>
    <row r="334" spans="16:16" x14ac:dyDescent="0.25">
      <c r="P334" s="19"/>
    </row>
    <row r="335" spans="16:16" x14ac:dyDescent="0.25">
      <c r="P335" s="19"/>
    </row>
    <row r="336" spans="1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A6C2E-C877-438D-9059-1B75233FBEC8}">
  <sheetPr codeName="Sheet3">
    <tabColor theme="4" tint="0.39997558519241921"/>
  </sheetPr>
  <dimension ref="A2:P680"/>
  <sheetViews>
    <sheetView tabSelected="1" zoomScale="85" zoomScaleNormal="85" workbookViewId="0">
      <pane xSplit="5" ySplit="6" topLeftCell="F302" activePane="bottomRight" state="frozen"/>
      <selection activeCell="L10" sqref="L10"/>
      <selection pane="topRight" activeCell="L10" sqref="L10"/>
      <selection pane="bottomLeft" activeCell="L10" sqref="L10"/>
      <selection pane="bottomRight" activeCell="L317" sqref="L31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76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18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19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K4" s="16">
        <v>25</v>
      </c>
      <c r="L4" s="101">
        <f>ROUND(SUM($K$4*$C$6,$C$5),0)</f>
        <v>13487500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v>4500000</v>
      </c>
      <c r="N5" s="114"/>
      <c r="O5" s="114"/>
      <c r="P5" s="114"/>
    </row>
    <row r="6" spans="2:16" x14ac:dyDescent="0.25">
      <c r="B6" s="6" t="s">
        <v>2</v>
      </c>
      <c r="C6" s="9">
        <v>359500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B2-5-7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ROUND(SUM(IF(I7&lt;$K$4,$K$4,I7)*$C$6,$C$5),0)</f>
        <v>13487500</v>
      </c>
      <c r="K7" s="22">
        <v>1</v>
      </c>
      <c r="N7" t="str" cm="1">
        <f t="array" ref="N7:N328">_xlfn._xlws.FILTER(B2テーブル[キー],B2テーブル[許可]=1)</f>
        <v>B2-5-7</v>
      </c>
      <c r="O7" cm="1">
        <f t="array" ref="O7:O328">_xlfn._xlws.FILTER(B2テーブル[坪],B2テーブル[許可]=1)</f>
        <v>19.5</v>
      </c>
      <c r="P7" s="19" cm="1">
        <f t="array" ref="P7:P328">_xlfn._xlws.FILTER(B2テーブル[M],B2テーブル[許可]=1)</f>
        <v>13487500</v>
      </c>
    </row>
    <row r="8" spans="2:16" x14ac:dyDescent="0.25">
      <c r="E8" s="1">
        <f t="shared" si="0"/>
        <v>2</v>
      </c>
      <c r="F8" s="10" t="str">
        <f t="shared" si="1"/>
        <v>B2-5-7.5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13487500</v>
      </c>
      <c r="K8" s="22">
        <v>1</v>
      </c>
      <c r="N8" t="str">
        <v>B2-5-7.5</v>
      </c>
      <c r="O8">
        <v>20.75</v>
      </c>
      <c r="P8" s="19">
        <v>13487500</v>
      </c>
    </row>
    <row r="9" spans="2:16" x14ac:dyDescent="0.25">
      <c r="E9" s="1">
        <f t="shared" si="0"/>
        <v>3</v>
      </c>
      <c r="F9" s="10" t="str">
        <f t="shared" si="1"/>
        <v>B2-5-8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13487500</v>
      </c>
      <c r="K9" s="22">
        <v>1</v>
      </c>
      <c r="N9" t="str">
        <v>B2-5-8</v>
      </c>
      <c r="O9">
        <v>22</v>
      </c>
      <c r="P9" s="19">
        <v>13487500</v>
      </c>
    </row>
    <row r="10" spans="2:16" x14ac:dyDescent="0.25">
      <c r="E10" s="1">
        <f t="shared" si="0"/>
        <v>4</v>
      </c>
      <c r="F10" s="10" t="str">
        <f t="shared" si="1"/>
        <v>B2-5-8.5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13487500</v>
      </c>
      <c r="K10" s="22">
        <v>1</v>
      </c>
      <c r="N10" t="str">
        <v>B2-5-8.5</v>
      </c>
      <c r="O10">
        <v>23.25</v>
      </c>
      <c r="P10" s="19">
        <v>13487500</v>
      </c>
    </row>
    <row r="11" spans="2:16" x14ac:dyDescent="0.25">
      <c r="E11" s="1">
        <f t="shared" si="0"/>
        <v>5</v>
      </c>
      <c r="F11" s="10" t="str">
        <f t="shared" si="1"/>
        <v>B2-5-9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13487500</v>
      </c>
      <c r="K11" s="22">
        <v>1</v>
      </c>
      <c r="N11" t="str">
        <v>B2-5-9</v>
      </c>
      <c r="O11">
        <v>24.5</v>
      </c>
      <c r="P11" s="19">
        <v>13487500</v>
      </c>
    </row>
    <row r="12" spans="2:16" x14ac:dyDescent="0.25">
      <c r="E12" s="1">
        <f t="shared" si="0"/>
        <v>6</v>
      </c>
      <c r="F12" s="10" t="str">
        <f t="shared" si="1"/>
        <v>B2-5-9.5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13757125</v>
      </c>
      <c r="K12" s="22">
        <v>1</v>
      </c>
      <c r="N12" t="str">
        <v>B2-5-9.5</v>
      </c>
      <c r="O12">
        <v>25.75</v>
      </c>
      <c r="P12" s="19">
        <v>13757125</v>
      </c>
    </row>
    <row r="13" spans="2:16" x14ac:dyDescent="0.25">
      <c r="E13" s="1">
        <f t="shared" si="0"/>
        <v>7</v>
      </c>
      <c r="F13" s="10" t="str">
        <f t="shared" si="1"/>
        <v>B2-5-10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14206500</v>
      </c>
      <c r="K13" s="22">
        <v>1</v>
      </c>
      <c r="N13" t="str">
        <v>B2-5-10</v>
      </c>
      <c r="O13">
        <v>27</v>
      </c>
      <c r="P13" s="19">
        <v>14206500</v>
      </c>
    </row>
    <row r="14" spans="2:16" x14ac:dyDescent="0.25">
      <c r="E14" s="1">
        <f t="shared" si="0"/>
        <v>8</v>
      </c>
      <c r="F14" s="10" t="str">
        <f t="shared" si="1"/>
        <v>B2-5-10.5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14655875</v>
      </c>
      <c r="K14" s="22">
        <v>1</v>
      </c>
      <c r="N14" t="str">
        <v>B2-5-10.5</v>
      </c>
      <c r="O14">
        <v>28.25</v>
      </c>
      <c r="P14" s="19">
        <v>14655875</v>
      </c>
    </row>
    <row r="15" spans="2:16" x14ac:dyDescent="0.25">
      <c r="E15" s="1">
        <f t="shared" si="0"/>
        <v>9</v>
      </c>
      <c r="F15" s="10" t="str">
        <f t="shared" si="1"/>
        <v>B2-5-11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15105250</v>
      </c>
      <c r="K15" s="22">
        <v>1</v>
      </c>
      <c r="N15" t="str">
        <v>B2-5-11</v>
      </c>
      <c r="O15">
        <v>29.5</v>
      </c>
      <c r="P15" s="19">
        <v>15105250</v>
      </c>
    </row>
    <row r="16" spans="2:16" x14ac:dyDescent="0.25">
      <c r="E16" s="1">
        <f t="shared" si="0"/>
        <v>10</v>
      </c>
      <c r="F16" s="10" t="str">
        <f t="shared" si="1"/>
        <v>B2-5-11.5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15554625</v>
      </c>
      <c r="K16" s="22">
        <v>1</v>
      </c>
      <c r="N16" t="str">
        <v>B2-5-11.5</v>
      </c>
      <c r="O16">
        <v>30.75</v>
      </c>
      <c r="P16" s="19">
        <v>15554625</v>
      </c>
    </row>
    <row r="17" spans="5:16" x14ac:dyDescent="0.25">
      <c r="E17" s="1">
        <f t="shared" si="0"/>
        <v>11</v>
      </c>
      <c r="F17" s="10" t="str">
        <f t="shared" si="1"/>
        <v>B2-5-12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16004000</v>
      </c>
      <c r="K17" s="22">
        <v>1</v>
      </c>
      <c r="N17" t="str">
        <v>B2-5-12</v>
      </c>
      <c r="O17">
        <v>32</v>
      </c>
      <c r="P17" s="19">
        <v>16004000</v>
      </c>
    </row>
    <row r="18" spans="5:16" x14ac:dyDescent="0.25">
      <c r="E18" s="1">
        <f t="shared" si="0"/>
        <v>12</v>
      </c>
      <c r="F18" s="10" t="str">
        <f t="shared" si="1"/>
        <v>B2-5-12.5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16453375</v>
      </c>
      <c r="K18" s="22">
        <v>1</v>
      </c>
      <c r="N18" t="str">
        <v>B2-5-12.5</v>
      </c>
      <c r="O18">
        <v>33.25</v>
      </c>
      <c r="P18" s="19">
        <v>16453375</v>
      </c>
    </row>
    <row r="19" spans="5:16" x14ac:dyDescent="0.25">
      <c r="E19" s="1">
        <f t="shared" si="0"/>
        <v>13</v>
      </c>
      <c r="F19" s="10" t="str">
        <f t="shared" si="1"/>
        <v>B2-5-13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16902750</v>
      </c>
      <c r="K19" s="22">
        <v>1</v>
      </c>
      <c r="N19" t="str">
        <v>B2-5-13</v>
      </c>
      <c r="O19">
        <v>34.5</v>
      </c>
      <c r="P19" s="19">
        <v>16902750</v>
      </c>
    </row>
    <row r="20" spans="5:16" x14ac:dyDescent="0.25">
      <c r="E20" s="1">
        <f t="shared" si="0"/>
        <v>14</v>
      </c>
      <c r="F20" s="10" t="str">
        <f t="shared" si="1"/>
        <v>B2-5-13.5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17352125</v>
      </c>
      <c r="K20" s="22">
        <v>1</v>
      </c>
      <c r="N20" t="str">
        <v>B2-5-13.5</v>
      </c>
      <c r="O20">
        <v>35.75</v>
      </c>
      <c r="P20" s="19">
        <v>17352125</v>
      </c>
    </row>
    <row r="21" spans="5:16" x14ac:dyDescent="0.25">
      <c r="E21" s="1">
        <f t="shared" si="0"/>
        <v>15</v>
      </c>
      <c r="F21" s="10" t="str">
        <f t="shared" si="1"/>
        <v>B2-5-14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17801500</v>
      </c>
      <c r="K21" s="22">
        <v>1</v>
      </c>
      <c r="N21" t="str">
        <v>B2-5-14</v>
      </c>
      <c r="O21">
        <v>37</v>
      </c>
      <c r="P21" s="19">
        <v>17801500</v>
      </c>
    </row>
    <row r="22" spans="5:16" x14ac:dyDescent="0.25">
      <c r="E22" s="1">
        <f t="shared" si="0"/>
        <v>16</v>
      </c>
      <c r="F22" s="10" t="str">
        <f t="shared" si="1"/>
        <v>B2-5-14.5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18250875</v>
      </c>
      <c r="K22" s="22">
        <v>1</v>
      </c>
      <c r="N22" t="str">
        <v>B2-5-14.5</v>
      </c>
      <c r="O22">
        <v>38.25</v>
      </c>
      <c r="P22" s="19">
        <v>18250875</v>
      </c>
    </row>
    <row r="23" spans="5:16" x14ac:dyDescent="0.25">
      <c r="E23" s="1">
        <f t="shared" si="0"/>
        <v>17</v>
      </c>
      <c r="F23" s="10" t="str">
        <f t="shared" si="1"/>
        <v>B2-5-15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18700250</v>
      </c>
      <c r="K23" s="22">
        <v>1</v>
      </c>
      <c r="N23" t="str">
        <v>B2-5-15</v>
      </c>
      <c r="O23">
        <v>39.5</v>
      </c>
      <c r="P23" s="19">
        <v>18700250</v>
      </c>
    </row>
    <row r="24" spans="5:16" x14ac:dyDescent="0.25">
      <c r="E24" s="1">
        <f t="shared" si="0"/>
        <v>18</v>
      </c>
      <c r="F24" s="10" t="str">
        <f t="shared" si="1"/>
        <v>B2-5-15.5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19149625</v>
      </c>
      <c r="K24" s="22">
        <v>1</v>
      </c>
      <c r="N24" t="str">
        <v>B2-5-15.5</v>
      </c>
      <c r="O24">
        <v>40.75</v>
      </c>
      <c r="P24" s="19">
        <v>19149625</v>
      </c>
    </row>
    <row r="25" spans="5:16" x14ac:dyDescent="0.25">
      <c r="E25" s="1">
        <f t="shared" si="0"/>
        <v>19</v>
      </c>
      <c r="F25" s="10" t="str">
        <f t="shared" si="1"/>
        <v>B2-5-16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19599000</v>
      </c>
      <c r="K25" s="22">
        <v>1</v>
      </c>
      <c r="N25" t="str">
        <v>B2-5-16</v>
      </c>
      <c r="O25">
        <v>42</v>
      </c>
      <c r="P25" s="19">
        <v>19599000</v>
      </c>
    </row>
    <row r="26" spans="5:16" x14ac:dyDescent="0.25">
      <c r="E26" s="1">
        <f t="shared" si="0"/>
        <v>20</v>
      </c>
      <c r="F26" s="10" t="str">
        <f t="shared" si="1"/>
        <v>B2-5-16.5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20048375</v>
      </c>
      <c r="K26" s="22">
        <v>1</v>
      </c>
      <c r="N26" t="str">
        <v>B2-5-16.5</v>
      </c>
      <c r="O26">
        <v>43.25</v>
      </c>
      <c r="P26" s="19">
        <v>20048375</v>
      </c>
    </row>
    <row r="27" spans="5:16" x14ac:dyDescent="0.25">
      <c r="E27" s="1">
        <f t="shared" si="0"/>
        <v>21</v>
      </c>
      <c r="F27" s="10" t="str">
        <f t="shared" si="1"/>
        <v>B2-5-17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20497750</v>
      </c>
      <c r="K27" s="22">
        <v>1</v>
      </c>
      <c r="N27" t="str">
        <v>B2-5-17</v>
      </c>
      <c r="O27">
        <v>44.5</v>
      </c>
      <c r="P27" s="19">
        <v>20497750</v>
      </c>
    </row>
    <row r="28" spans="5:16" x14ac:dyDescent="0.25">
      <c r="E28" s="1">
        <f t="shared" si="0"/>
        <v>22</v>
      </c>
      <c r="F28" s="10" t="str">
        <f t="shared" si="1"/>
        <v>B2-5-17.5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20947125</v>
      </c>
      <c r="K28" s="22">
        <v>1</v>
      </c>
      <c r="N28" t="str">
        <v>B2-5-17.5</v>
      </c>
      <c r="O28">
        <v>45.75</v>
      </c>
      <c r="P28" s="19">
        <v>20947125</v>
      </c>
    </row>
    <row r="29" spans="5:16" x14ac:dyDescent="0.25">
      <c r="E29" s="1">
        <f t="shared" si="0"/>
        <v>23</v>
      </c>
      <c r="F29" s="10" t="str">
        <f t="shared" si="1"/>
        <v>B2-5-18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21396500</v>
      </c>
      <c r="K29" s="22">
        <v>1</v>
      </c>
      <c r="N29" t="str">
        <v>B2-5-18</v>
      </c>
      <c r="O29">
        <v>47</v>
      </c>
      <c r="P29" s="19">
        <v>21396500</v>
      </c>
    </row>
    <row r="30" spans="5:16" x14ac:dyDescent="0.25">
      <c r="E30" s="1">
        <f t="shared" si="0"/>
        <v>24</v>
      </c>
      <c r="F30" s="10" t="str">
        <f t="shared" si="1"/>
        <v>B2-5.5-7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13487500</v>
      </c>
      <c r="K30" s="22">
        <v>1</v>
      </c>
      <c r="N30" t="str">
        <v>B2-5.5-7</v>
      </c>
      <c r="O30">
        <v>21.25</v>
      </c>
      <c r="P30" s="19">
        <v>13487500</v>
      </c>
    </row>
    <row r="31" spans="5:16" x14ac:dyDescent="0.25">
      <c r="E31" s="1">
        <f t="shared" si="0"/>
        <v>25</v>
      </c>
      <c r="F31" s="10" t="str">
        <f t="shared" si="1"/>
        <v>B2-5.5-7.5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13487500</v>
      </c>
      <c r="K31" s="22">
        <v>1</v>
      </c>
      <c r="N31" t="str">
        <v>B2-5.5-7.5</v>
      </c>
      <c r="O31">
        <v>22.625</v>
      </c>
      <c r="P31" s="19">
        <v>13487500</v>
      </c>
    </row>
    <row r="32" spans="5:16" x14ac:dyDescent="0.25">
      <c r="E32" s="1">
        <f t="shared" si="0"/>
        <v>26</v>
      </c>
      <c r="F32" s="10" t="str">
        <f t="shared" si="1"/>
        <v>B2-5.5-8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13487500</v>
      </c>
      <c r="K32" s="22">
        <v>1</v>
      </c>
      <c r="N32" t="str">
        <v>B2-5.5-8</v>
      </c>
      <c r="O32">
        <v>24</v>
      </c>
      <c r="P32" s="19">
        <v>13487500</v>
      </c>
    </row>
    <row r="33" spans="5:16" x14ac:dyDescent="0.25">
      <c r="E33" s="1">
        <f t="shared" si="0"/>
        <v>27</v>
      </c>
      <c r="F33" s="10" t="str">
        <f t="shared" si="1"/>
        <v>B2-5.5-8.5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13622313</v>
      </c>
      <c r="K33" s="22">
        <v>1</v>
      </c>
      <c r="N33" t="str">
        <v>B2-5.5-8.5</v>
      </c>
      <c r="O33">
        <v>25.375</v>
      </c>
      <c r="P33" s="19">
        <v>13622313</v>
      </c>
    </row>
    <row r="34" spans="5:16" x14ac:dyDescent="0.25">
      <c r="E34" s="1">
        <f t="shared" si="0"/>
        <v>28</v>
      </c>
      <c r="F34" s="10" t="str">
        <f t="shared" si="1"/>
        <v>B2-5.5-9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14116625</v>
      </c>
      <c r="K34" s="22">
        <v>1</v>
      </c>
      <c r="N34" t="str">
        <v>B2-5.5-9</v>
      </c>
      <c r="O34">
        <v>26.75</v>
      </c>
      <c r="P34" s="19">
        <v>14116625</v>
      </c>
    </row>
    <row r="35" spans="5:16" x14ac:dyDescent="0.25">
      <c r="E35" s="1">
        <f t="shared" si="0"/>
        <v>29</v>
      </c>
      <c r="F35" s="10" t="str">
        <f t="shared" si="1"/>
        <v>B2-5.5-9.5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14610938</v>
      </c>
      <c r="K35" s="22">
        <v>1</v>
      </c>
      <c r="N35" t="str">
        <v>B2-5.5-9.5</v>
      </c>
      <c r="O35">
        <v>28.125</v>
      </c>
      <c r="P35" s="19">
        <v>14610938</v>
      </c>
    </row>
    <row r="36" spans="5:16" x14ac:dyDescent="0.25">
      <c r="E36" s="1">
        <f t="shared" si="0"/>
        <v>30</v>
      </c>
      <c r="F36" s="10" t="str">
        <f t="shared" si="1"/>
        <v>B2-5.5-10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15105250</v>
      </c>
      <c r="K36" s="22">
        <v>1</v>
      </c>
      <c r="N36" t="str">
        <v>B2-5.5-10</v>
      </c>
      <c r="O36">
        <v>29.5</v>
      </c>
      <c r="P36" s="19">
        <v>15105250</v>
      </c>
    </row>
    <row r="37" spans="5:16" x14ac:dyDescent="0.25">
      <c r="E37" s="1">
        <f t="shared" si="0"/>
        <v>31</v>
      </c>
      <c r="F37" s="10" t="str">
        <f t="shared" si="1"/>
        <v>B2-5.5-10.5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15599563</v>
      </c>
      <c r="K37" s="22">
        <v>1</v>
      </c>
      <c r="N37" t="str">
        <v>B2-5.5-10.5</v>
      </c>
      <c r="O37">
        <v>30.875</v>
      </c>
      <c r="P37" s="19">
        <v>15599563</v>
      </c>
    </row>
    <row r="38" spans="5:16" x14ac:dyDescent="0.25">
      <c r="E38" s="1">
        <f t="shared" si="0"/>
        <v>32</v>
      </c>
      <c r="F38" s="10" t="str">
        <f t="shared" si="1"/>
        <v>B2-5.5-11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16093875</v>
      </c>
      <c r="K38" s="22">
        <v>1</v>
      </c>
      <c r="N38" t="str">
        <v>B2-5.5-11</v>
      </c>
      <c r="O38">
        <v>32.25</v>
      </c>
      <c r="P38" s="19">
        <v>16093875</v>
      </c>
    </row>
    <row r="39" spans="5:16" x14ac:dyDescent="0.25">
      <c r="E39" s="1">
        <f t="shared" si="0"/>
        <v>33</v>
      </c>
      <c r="F39" s="10" t="str">
        <f t="shared" si="1"/>
        <v>B2-5.5-11.5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16588188</v>
      </c>
      <c r="K39" s="22">
        <v>1</v>
      </c>
      <c r="N39" t="str">
        <v>B2-5.5-11.5</v>
      </c>
      <c r="O39">
        <v>33.625</v>
      </c>
      <c r="P39" s="19">
        <v>16588188</v>
      </c>
    </row>
    <row r="40" spans="5:16" x14ac:dyDescent="0.25">
      <c r="E40" s="1">
        <f t="shared" si="0"/>
        <v>34</v>
      </c>
      <c r="F40" s="10" t="str">
        <f t="shared" si="1"/>
        <v>B2-5.5-12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17082500</v>
      </c>
      <c r="K40" s="22">
        <v>1</v>
      </c>
      <c r="N40" t="str">
        <v>B2-5.5-12</v>
      </c>
      <c r="O40">
        <v>35</v>
      </c>
      <c r="P40" s="19">
        <v>17082500</v>
      </c>
    </row>
    <row r="41" spans="5:16" x14ac:dyDescent="0.25">
      <c r="E41" s="1">
        <f t="shared" si="0"/>
        <v>35</v>
      </c>
      <c r="F41" s="10" t="str">
        <f t="shared" si="1"/>
        <v>B2-5.5-12.5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17576813</v>
      </c>
      <c r="K41" s="22">
        <v>1</v>
      </c>
      <c r="N41" t="str">
        <v>B2-5.5-12.5</v>
      </c>
      <c r="O41">
        <v>36.375</v>
      </c>
      <c r="P41" s="19">
        <v>17576813</v>
      </c>
    </row>
    <row r="42" spans="5:16" x14ac:dyDescent="0.25">
      <c r="E42" s="1">
        <f t="shared" si="0"/>
        <v>36</v>
      </c>
      <c r="F42" s="10" t="str">
        <f t="shared" si="1"/>
        <v>B2-5.5-13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18071125</v>
      </c>
      <c r="K42" s="22">
        <v>1</v>
      </c>
      <c r="N42" t="str">
        <v>B2-5.5-13</v>
      </c>
      <c r="O42">
        <v>37.75</v>
      </c>
      <c r="P42" s="19">
        <v>18071125</v>
      </c>
    </row>
    <row r="43" spans="5:16" x14ac:dyDescent="0.25">
      <c r="E43" s="1">
        <f t="shared" si="0"/>
        <v>37</v>
      </c>
      <c r="F43" s="10" t="str">
        <f t="shared" si="1"/>
        <v>B2-5.5-13.5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18565438</v>
      </c>
      <c r="K43" s="22">
        <v>1</v>
      </c>
      <c r="N43" t="str">
        <v>B2-5.5-13.5</v>
      </c>
      <c r="O43">
        <v>39.125</v>
      </c>
      <c r="P43" s="19">
        <v>18565438</v>
      </c>
    </row>
    <row r="44" spans="5:16" x14ac:dyDescent="0.25">
      <c r="E44" s="1">
        <f t="shared" si="0"/>
        <v>38</v>
      </c>
      <c r="F44" s="10" t="str">
        <f t="shared" si="1"/>
        <v>B2-5.5-14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19059750</v>
      </c>
      <c r="K44" s="22">
        <v>1</v>
      </c>
      <c r="N44" t="str">
        <v>B2-5.5-14</v>
      </c>
      <c r="O44">
        <v>40.5</v>
      </c>
      <c r="P44" s="19">
        <v>19059750</v>
      </c>
    </row>
    <row r="45" spans="5:16" x14ac:dyDescent="0.25">
      <c r="E45" s="1">
        <f t="shared" si="0"/>
        <v>39</v>
      </c>
      <c r="F45" s="10" t="str">
        <f t="shared" si="1"/>
        <v>B2-5.5-14.5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19554063</v>
      </c>
      <c r="K45" s="22">
        <v>1</v>
      </c>
      <c r="N45" t="str">
        <v>B2-5.5-14.5</v>
      </c>
      <c r="O45">
        <v>41.875</v>
      </c>
      <c r="P45" s="19">
        <v>19554063</v>
      </c>
    </row>
    <row r="46" spans="5:16" x14ac:dyDescent="0.25">
      <c r="E46" s="1">
        <f t="shared" si="0"/>
        <v>40</v>
      </c>
      <c r="F46" s="10" t="str">
        <f t="shared" si="1"/>
        <v>B2-5.5-15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20048375</v>
      </c>
      <c r="K46" s="22">
        <v>1</v>
      </c>
      <c r="N46" t="str">
        <v>B2-5.5-15</v>
      </c>
      <c r="O46">
        <v>43.25</v>
      </c>
      <c r="P46" s="19">
        <v>20048375</v>
      </c>
    </row>
    <row r="47" spans="5:16" x14ac:dyDescent="0.25">
      <c r="E47" s="1">
        <f t="shared" si="0"/>
        <v>41</v>
      </c>
      <c r="F47" s="10" t="str">
        <f t="shared" si="1"/>
        <v>B2-5.5-15.5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20542688</v>
      </c>
      <c r="K47" s="22">
        <v>1</v>
      </c>
      <c r="N47" t="str">
        <v>B2-5.5-15.5</v>
      </c>
      <c r="O47">
        <v>44.625</v>
      </c>
      <c r="P47" s="19">
        <v>20542688</v>
      </c>
    </row>
    <row r="48" spans="5:16" x14ac:dyDescent="0.25">
      <c r="E48" s="1">
        <f t="shared" si="0"/>
        <v>42</v>
      </c>
      <c r="F48" s="10" t="str">
        <f t="shared" si="1"/>
        <v>B2-5.5-16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21037000</v>
      </c>
      <c r="K48" s="22">
        <v>1</v>
      </c>
      <c r="N48" t="str">
        <v>B2-5.5-16</v>
      </c>
      <c r="O48">
        <v>46</v>
      </c>
      <c r="P48" s="19">
        <v>21037000</v>
      </c>
    </row>
    <row r="49" spans="5:16" x14ac:dyDescent="0.25">
      <c r="E49" s="1">
        <f t="shared" si="0"/>
        <v>43</v>
      </c>
      <c r="F49" s="10" t="str">
        <f t="shared" si="1"/>
        <v>B2-5.5-16.5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21531313</v>
      </c>
      <c r="K49" s="22">
        <v>1</v>
      </c>
      <c r="N49" t="str">
        <v>B2-5.5-16.5</v>
      </c>
      <c r="O49">
        <v>47.375</v>
      </c>
      <c r="P49" s="19">
        <v>21531313</v>
      </c>
    </row>
    <row r="50" spans="5:16" x14ac:dyDescent="0.25">
      <c r="E50" s="1">
        <f t="shared" si="0"/>
        <v>44</v>
      </c>
      <c r="F50" s="10" t="str">
        <f t="shared" si="1"/>
        <v>B2-5.5-17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22025625</v>
      </c>
      <c r="K50" s="22">
        <v>1</v>
      </c>
      <c r="N50" t="str">
        <v>B2-5.5-17</v>
      </c>
      <c r="O50">
        <v>48.75</v>
      </c>
      <c r="P50" s="19">
        <v>22025625</v>
      </c>
    </row>
    <row r="51" spans="5:16" x14ac:dyDescent="0.25">
      <c r="E51" s="1">
        <f t="shared" si="0"/>
        <v>45</v>
      </c>
      <c r="F51" s="10" t="str">
        <f t="shared" si="1"/>
        <v>B2-5.5-17.5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22519938</v>
      </c>
      <c r="K51" s="22">
        <v>1</v>
      </c>
      <c r="N51" t="str">
        <v>B2-5.5-17.5</v>
      </c>
      <c r="O51">
        <v>50.125</v>
      </c>
      <c r="P51" s="19">
        <v>22519938</v>
      </c>
    </row>
    <row r="52" spans="5:16" x14ac:dyDescent="0.25">
      <c r="E52" s="1">
        <f t="shared" si="0"/>
        <v>46</v>
      </c>
      <c r="F52" s="10" t="str">
        <f t="shared" si="1"/>
        <v>B2-5.5-18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23014250</v>
      </c>
      <c r="K52" s="22">
        <v>1</v>
      </c>
      <c r="N52" t="str">
        <v>B2-5.5-18</v>
      </c>
      <c r="O52">
        <v>51.5</v>
      </c>
      <c r="P52" s="19">
        <v>23014250</v>
      </c>
    </row>
    <row r="53" spans="5:16" x14ac:dyDescent="0.25">
      <c r="E53" s="1">
        <f t="shared" si="0"/>
        <v>47</v>
      </c>
      <c r="F53" s="10" t="str">
        <f t="shared" si="1"/>
        <v>B2-6-7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13487500</v>
      </c>
      <c r="K53" s="22">
        <v>1</v>
      </c>
      <c r="N53" t="str">
        <v>B2-6-7</v>
      </c>
      <c r="O53">
        <v>23</v>
      </c>
      <c r="P53" s="19">
        <v>13487500</v>
      </c>
    </row>
    <row r="54" spans="5:16" x14ac:dyDescent="0.25">
      <c r="E54" s="1">
        <f t="shared" si="0"/>
        <v>48</v>
      </c>
      <c r="F54" s="10" t="str">
        <f t="shared" si="1"/>
        <v>B2-6-7.5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13487500</v>
      </c>
      <c r="K54" s="22">
        <v>1</v>
      </c>
      <c r="N54" t="str">
        <v>B2-6-7.5</v>
      </c>
      <c r="O54">
        <v>24.5</v>
      </c>
      <c r="P54" s="19">
        <v>13487500</v>
      </c>
    </row>
    <row r="55" spans="5:16" x14ac:dyDescent="0.25">
      <c r="E55" s="1">
        <f t="shared" si="0"/>
        <v>49</v>
      </c>
      <c r="F55" s="10" t="str">
        <f t="shared" si="1"/>
        <v>B2-6-8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13847000</v>
      </c>
      <c r="K55" s="22">
        <v>1</v>
      </c>
      <c r="N55" t="str">
        <v>B2-6-8</v>
      </c>
      <c r="O55">
        <v>26</v>
      </c>
      <c r="P55" s="19">
        <v>13847000</v>
      </c>
    </row>
    <row r="56" spans="5:16" x14ac:dyDescent="0.25">
      <c r="E56" s="1">
        <f t="shared" si="0"/>
        <v>50</v>
      </c>
      <c r="F56" s="10" t="str">
        <f t="shared" si="1"/>
        <v>B2-6-8.5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14386250</v>
      </c>
      <c r="K56" s="22">
        <v>1</v>
      </c>
      <c r="N56" t="str">
        <v>B2-6-8.5</v>
      </c>
      <c r="O56">
        <v>27.5</v>
      </c>
      <c r="P56" s="19">
        <v>14386250</v>
      </c>
    </row>
    <row r="57" spans="5:16" x14ac:dyDescent="0.25">
      <c r="E57" s="1">
        <f t="shared" si="0"/>
        <v>51</v>
      </c>
      <c r="F57" s="10" t="str">
        <f t="shared" si="1"/>
        <v>B2-6-9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14925500</v>
      </c>
      <c r="K57" s="22">
        <v>1</v>
      </c>
      <c r="N57" t="str">
        <v>B2-6-9</v>
      </c>
      <c r="O57">
        <v>29</v>
      </c>
      <c r="P57" s="19">
        <v>14925500</v>
      </c>
    </row>
    <row r="58" spans="5:16" x14ac:dyDescent="0.25">
      <c r="E58" s="1">
        <f t="shared" si="0"/>
        <v>52</v>
      </c>
      <c r="F58" s="10" t="str">
        <f t="shared" si="1"/>
        <v>B2-6-9.5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15464750</v>
      </c>
      <c r="K58" s="22">
        <v>1</v>
      </c>
      <c r="N58" t="str">
        <v>B2-6-9.5</v>
      </c>
      <c r="O58">
        <v>30.5</v>
      </c>
      <c r="P58" s="19">
        <v>15464750</v>
      </c>
    </row>
    <row r="59" spans="5:16" x14ac:dyDescent="0.25">
      <c r="E59" s="1">
        <f t="shared" si="0"/>
        <v>53</v>
      </c>
      <c r="F59" s="10" t="str">
        <f t="shared" si="1"/>
        <v>B2-6-10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16004000</v>
      </c>
      <c r="K59" s="22">
        <v>1</v>
      </c>
      <c r="N59" t="str">
        <v>B2-6-10</v>
      </c>
      <c r="O59">
        <v>32</v>
      </c>
      <c r="P59" s="19">
        <v>16004000</v>
      </c>
    </row>
    <row r="60" spans="5:16" x14ac:dyDescent="0.25">
      <c r="E60" s="1">
        <f t="shared" si="0"/>
        <v>54</v>
      </c>
      <c r="F60" s="10" t="str">
        <f t="shared" si="1"/>
        <v>B2-6-10.5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16543250</v>
      </c>
      <c r="K60" s="22">
        <v>1</v>
      </c>
      <c r="N60" t="str">
        <v>B2-6-10.5</v>
      </c>
      <c r="O60">
        <v>33.5</v>
      </c>
      <c r="P60" s="19">
        <v>16543250</v>
      </c>
    </row>
    <row r="61" spans="5:16" x14ac:dyDescent="0.25">
      <c r="E61" s="1">
        <f t="shared" si="0"/>
        <v>55</v>
      </c>
      <c r="F61" s="10" t="str">
        <f t="shared" si="1"/>
        <v>B2-6-11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17082500</v>
      </c>
      <c r="K61" s="22">
        <v>1</v>
      </c>
      <c r="N61" t="str">
        <v>B2-6-11</v>
      </c>
      <c r="O61">
        <v>35</v>
      </c>
      <c r="P61" s="19">
        <v>17082500</v>
      </c>
    </row>
    <row r="62" spans="5:16" x14ac:dyDescent="0.25">
      <c r="E62" s="1">
        <f t="shared" si="0"/>
        <v>56</v>
      </c>
      <c r="F62" s="10" t="str">
        <f t="shared" si="1"/>
        <v>B2-6-11.5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17621750</v>
      </c>
      <c r="K62" s="22">
        <v>1</v>
      </c>
      <c r="N62" t="str">
        <v>B2-6-11.5</v>
      </c>
      <c r="O62">
        <v>36.5</v>
      </c>
      <c r="P62" s="19">
        <v>17621750</v>
      </c>
    </row>
    <row r="63" spans="5:16" x14ac:dyDescent="0.25">
      <c r="E63" s="1">
        <f t="shared" si="0"/>
        <v>57</v>
      </c>
      <c r="F63" s="10" t="str">
        <f t="shared" si="1"/>
        <v>B2-6-12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18161000</v>
      </c>
      <c r="K63" s="22">
        <v>1</v>
      </c>
      <c r="N63" t="str">
        <v>B2-6-12</v>
      </c>
      <c r="O63">
        <v>38</v>
      </c>
      <c r="P63" s="19">
        <v>18161000</v>
      </c>
    </row>
    <row r="64" spans="5:16" x14ac:dyDescent="0.25">
      <c r="E64" s="1">
        <f t="shared" si="0"/>
        <v>58</v>
      </c>
      <c r="F64" s="10" t="str">
        <f t="shared" si="1"/>
        <v>B2-6-12.5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18700250</v>
      </c>
      <c r="K64" s="22">
        <v>1</v>
      </c>
      <c r="N64" t="str">
        <v>B2-6-12.5</v>
      </c>
      <c r="O64">
        <v>39.5</v>
      </c>
      <c r="P64" s="19">
        <v>18700250</v>
      </c>
    </row>
    <row r="65" spans="5:16" x14ac:dyDescent="0.25">
      <c r="E65" s="1">
        <f t="shared" si="0"/>
        <v>59</v>
      </c>
      <c r="F65" s="10" t="str">
        <f t="shared" si="1"/>
        <v>B2-6-13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19239500</v>
      </c>
      <c r="K65" s="22">
        <v>1</v>
      </c>
      <c r="N65" t="str">
        <v>B2-6-13</v>
      </c>
      <c r="O65">
        <v>41</v>
      </c>
      <c r="P65" s="19">
        <v>19239500</v>
      </c>
    </row>
    <row r="66" spans="5:16" x14ac:dyDescent="0.25">
      <c r="E66" s="1">
        <f t="shared" si="0"/>
        <v>60</v>
      </c>
      <c r="F66" s="10" t="str">
        <f t="shared" si="1"/>
        <v>B2-6-13.5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19778750</v>
      </c>
      <c r="K66" s="22">
        <v>1</v>
      </c>
      <c r="N66" t="str">
        <v>B2-6-13.5</v>
      </c>
      <c r="O66">
        <v>42.5</v>
      </c>
      <c r="P66" s="19">
        <v>19778750</v>
      </c>
    </row>
    <row r="67" spans="5:16" x14ac:dyDescent="0.25">
      <c r="E67" s="1">
        <f t="shared" si="0"/>
        <v>61</v>
      </c>
      <c r="F67" s="10" t="str">
        <f t="shared" si="1"/>
        <v>B2-6-14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20318000</v>
      </c>
      <c r="K67" s="22">
        <v>1</v>
      </c>
      <c r="N67" t="str">
        <v>B2-6-14</v>
      </c>
      <c r="O67">
        <v>44</v>
      </c>
      <c r="P67" s="19">
        <v>20318000</v>
      </c>
    </row>
    <row r="68" spans="5:16" x14ac:dyDescent="0.25">
      <c r="E68" s="1">
        <f t="shared" si="0"/>
        <v>62</v>
      </c>
      <c r="F68" s="10" t="str">
        <f t="shared" si="1"/>
        <v>B2-6-14.5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20857250</v>
      </c>
      <c r="K68" s="22">
        <v>1</v>
      </c>
      <c r="N68" t="str">
        <v>B2-6-14.5</v>
      </c>
      <c r="O68">
        <v>45.5</v>
      </c>
      <c r="P68" s="19">
        <v>20857250</v>
      </c>
    </row>
    <row r="69" spans="5:16" x14ac:dyDescent="0.25">
      <c r="E69" s="1">
        <f t="shared" si="0"/>
        <v>63</v>
      </c>
      <c r="F69" s="10" t="str">
        <f t="shared" si="1"/>
        <v>B2-6-15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21396500</v>
      </c>
      <c r="K69" s="22">
        <v>1</v>
      </c>
      <c r="N69" t="str">
        <v>B2-6-15</v>
      </c>
      <c r="O69">
        <v>47</v>
      </c>
      <c r="P69" s="19">
        <v>21396500</v>
      </c>
    </row>
    <row r="70" spans="5:16" x14ac:dyDescent="0.25">
      <c r="E70" s="1">
        <f t="shared" si="0"/>
        <v>64</v>
      </c>
      <c r="F70" s="10" t="str">
        <f t="shared" si="1"/>
        <v>B2-6-15.5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21935750</v>
      </c>
      <c r="K70" s="22">
        <v>1</v>
      </c>
      <c r="N70" t="str">
        <v>B2-6-15.5</v>
      </c>
      <c r="O70">
        <v>48.5</v>
      </c>
      <c r="P70" s="19">
        <v>21935750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B2-6-16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ROUND(SUM(IF(I71&lt;$K$4,$K$4,I71)*$C$6,$C$5),0)</f>
        <v>22475000</v>
      </c>
      <c r="K71" s="22">
        <v>1</v>
      </c>
      <c r="N71" t="str">
        <v>B2-6-16</v>
      </c>
      <c r="O71">
        <v>50</v>
      </c>
      <c r="P71" s="19">
        <v>22475000</v>
      </c>
    </row>
    <row r="72" spans="5:16" x14ac:dyDescent="0.25">
      <c r="E72" s="1">
        <f t="shared" si="6"/>
        <v>66</v>
      </c>
      <c r="F72" s="10" t="str">
        <f t="shared" si="7"/>
        <v>B2-6-16.5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23014250</v>
      </c>
      <c r="K72" s="22">
        <v>1</v>
      </c>
      <c r="N72" t="str">
        <v>B2-6-16.5</v>
      </c>
      <c r="O72">
        <v>51.5</v>
      </c>
      <c r="P72" s="19">
        <v>23014250</v>
      </c>
    </row>
    <row r="73" spans="5:16" x14ac:dyDescent="0.25">
      <c r="E73" s="1">
        <f t="shared" si="6"/>
        <v>67</v>
      </c>
      <c r="F73" s="10" t="str">
        <f t="shared" si="7"/>
        <v>B2-6-17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23553500</v>
      </c>
      <c r="K73" s="22">
        <v>1</v>
      </c>
      <c r="N73" t="str">
        <v>B2-6-17</v>
      </c>
      <c r="O73">
        <v>53</v>
      </c>
      <c r="P73" s="19">
        <v>23553500</v>
      </c>
    </row>
    <row r="74" spans="5:16" x14ac:dyDescent="0.25">
      <c r="E74" s="1">
        <f t="shared" si="6"/>
        <v>68</v>
      </c>
      <c r="F74" s="10" t="str">
        <f t="shared" si="7"/>
        <v>B2-6-17.5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24092750</v>
      </c>
      <c r="K74" s="22">
        <v>1</v>
      </c>
      <c r="N74" t="str">
        <v>B2-6-17.5</v>
      </c>
      <c r="O74">
        <v>54.5</v>
      </c>
      <c r="P74" s="19">
        <v>24092750</v>
      </c>
    </row>
    <row r="75" spans="5:16" x14ac:dyDescent="0.25">
      <c r="E75" s="1">
        <f t="shared" si="6"/>
        <v>69</v>
      </c>
      <c r="F75" s="10" t="str">
        <f t="shared" si="7"/>
        <v>B2-6-18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24632000</v>
      </c>
      <c r="K75" s="22">
        <v>1</v>
      </c>
      <c r="N75" t="str">
        <v>B2-6-18</v>
      </c>
      <c r="O75">
        <v>56</v>
      </c>
      <c r="P75" s="19">
        <v>24632000</v>
      </c>
    </row>
    <row r="76" spans="5:16" x14ac:dyDescent="0.25">
      <c r="E76" s="1">
        <f t="shared" si="6"/>
        <v>70</v>
      </c>
      <c r="F76" s="10" t="str">
        <f t="shared" si="7"/>
        <v>B2-6.5-7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13487500</v>
      </c>
      <c r="K76" s="22">
        <v>1</v>
      </c>
      <c r="N76" t="str">
        <v>B2-6.5-7</v>
      </c>
      <c r="O76">
        <v>24.75</v>
      </c>
      <c r="P76" s="19">
        <v>13487500</v>
      </c>
    </row>
    <row r="77" spans="5:16" x14ac:dyDescent="0.25">
      <c r="E77" s="1">
        <f t="shared" si="6"/>
        <v>71</v>
      </c>
      <c r="F77" s="10" t="str">
        <f t="shared" si="7"/>
        <v>B2-6.5-7.5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13981813</v>
      </c>
      <c r="K77" s="22">
        <v>1</v>
      </c>
      <c r="N77" t="str">
        <v>B2-6.5-7.5</v>
      </c>
      <c r="O77">
        <v>26.375</v>
      </c>
      <c r="P77" s="19">
        <v>13981813</v>
      </c>
    </row>
    <row r="78" spans="5:16" x14ac:dyDescent="0.25">
      <c r="E78" s="1">
        <f t="shared" si="6"/>
        <v>72</v>
      </c>
      <c r="F78" s="10" t="str">
        <f t="shared" si="7"/>
        <v>B2-6.5-8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14566000</v>
      </c>
      <c r="K78" s="22">
        <v>1</v>
      </c>
      <c r="N78" t="str">
        <v>B2-6.5-8</v>
      </c>
      <c r="O78">
        <v>28</v>
      </c>
      <c r="P78" s="19">
        <v>14566000</v>
      </c>
    </row>
    <row r="79" spans="5:16" x14ac:dyDescent="0.25">
      <c r="E79" s="1">
        <f t="shared" si="6"/>
        <v>73</v>
      </c>
      <c r="F79" s="10" t="str">
        <f t="shared" si="7"/>
        <v>B2-6.5-8.5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15150188</v>
      </c>
      <c r="K79" s="22">
        <v>1</v>
      </c>
      <c r="N79" t="str">
        <v>B2-6.5-8.5</v>
      </c>
      <c r="O79">
        <v>29.625</v>
      </c>
      <c r="P79" s="19">
        <v>15150188</v>
      </c>
    </row>
    <row r="80" spans="5:16" x14ac:dyDescent="0.25">
      <c r="E80" s="1">
        <f t="shared" si="6"/>
        <v>74</v>
      </c>
      <c r="F80" s="10" t="str">
        <f t="shared" si="7"/>
        <v>B2-6.5-9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15734375</v>
      </c>
      <c r="K80" s="22">
        <v>1</v>
      </c>
      <c r="N80" t="str">
        <v>B2-6.5-9</v>
      </c>
      <c r="O80">
        <v>31.25</v>
      </c>
      <c r="P80" s="19">
        <v>15734375</v>
      </c>
    </row>
    <row r="81" spans="5:16" x14ac:dyDescent="0.25">
      <c r="E81" s="1">
        <f t="shared" si="6"/>
        <v>75</v>
      </c>
      <c r="F81" s="10" t="str">
        <f t="shared" si="7"/>
        <v>B2-6.5-9.5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16318563</v>
      </c>
      <c r="K81" s="22">
        <v>1</v>
      </c>
      <c r="N81" t="str">
        <v>B2-6.5-9.5</v>
      </c>
      <c r="O81">
        <v>32.875</v>
      </c>
      <c r="P81" s="19">
        <v>16318563</v>
      </c>
    </row>
    <row r="82" spans="5:16" x14ac:dyDescent="0.25">
      <c r="E82" s="1">
        <f t="shared" si="6"/>
        <v>76</v>
      </c>
      <c r="F82" s="10" t="str">
        <f t="shared" si="7"/>
        <v>B2-6.5-10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16902750</v>
      </c>
      <c r="K82" s="22">
        <v>1</v>
      </c>
      <c r="N82" t="str">
        <v>B2-6.5-10</v>
      </c>
      <c r="O82">
        <v>34.5</v>
      </c>
      <c r="P82" s="19">
        <v>16902750</v>
      </c>
    </row>
    <row r="83" spans="5:16" x14ac:dyDescent="0.25">
      <c r="E83" s="1">
        <f t="shared" si="6"/>
        <v>77</v>
      </c>
      <c r="F83" s="10" t="str">
        <f t="shared" si="7"/>
        <v>B2-6.5-10.5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17486938</v>
      </c>
      <c r="K83" s="22">
        <v>1</v>
      </c>
      <c r="N83" t="str">
        <v>B2-6.5-10.5</v>
      </c>
      <c r="O83">
        <v>36.125</v>
      </c>
      <c r="P83" s="19">
        <v>17486938</v>
      </c>
    </row>
    <row r="84" spans="5:16" x14ac:dyDescent="0.25">
      <c r="E84" s="1">
        <f t="shared" si="6"/>
        <v>78</v>
      </c>
      <c r="F84" s="10" t="str">
        <f t="shared" si="7"/>
        <v>B2-6.5-11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18071125</v>
      </c>
      <c r="K84" s="22">
        <v>1</v>
      </c>
      <c r="N84" t="str">
        <v>B2-6.5-11</v>
      </c>
      <c r="O84">
        <v>37.75</v>
      </c>
      <c r="P84" s="19">
        <v>18071125</v>
      </c>
    </row>
    <row r="85" spans="5:16" x14ac:dyDescent="0.25">
      <c r="E85" s="1">
        <f t="shared" si="6"/>
        <v>79</v>
      </c>
      <c r="F85" s="10" t="str">
        <f t="shared" si="7"/>
        <v>B2-6.5-11.5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18655313</v>
      </c>
      <c r="K85" s="22">
        <v>1</v>
      </c>
      <c r="N85" t="str">
        <v>B2-6.5-11.5</v>
      </c>
      <c r="O85">
        <v>39.375</v>
      </c>
      <c r="P85" s="19">
        <v>18655313</v>
      </c>
    </row>
    <row r="86" spans="5:16" x14ac:dyDescent="0.25">
      <c r="E86" s="1">
        <f t="shared" si="6"/>
        <v>80</v>
      </c>
      <c r="F86" s="10" t="str">
        <f t="shared" si="7"/>
        <v>B2-6.5-12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19239500</v>
      </c>
      <c r="K86" s="22">
        <v>1</v>
      </c>
      <c r="N86" t="str">
        <v>B2-6.5-12</v>
      </c>
      <c r="O86">
        <v>41</v>
      </c>
      <c r="P86" s="19">
        <v>19239500</v>
      </c>
    </row>
    <row r="87" spans="5:16" x14ac:dyDescent="0.25">
      <c r="E87" s="1">
        <f t="shared" si="6"/>
        <v>81</v>
      </c>
      <c r="F87" s="10" t="str">
        <f t="shared" si="7"/>
        <v>B2-6.5-12.5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19823688</v>
      </c>
      <c r="K87" s="22">
        <v>1</v>
      </c>
      <c r="N87" t="str">
        <v>B2-6.5-12.5</v>
      </c>
      <c r="O87">
        <v>42.625</v>
      </c>
      <c r="P87" s="19">
        <v>19823688</v>
      </c>
    </row>
    <row r="88" spans="5:16" x14ac:dyDescent="0.25">
      <c r="E88" s="1">
        <f t="shared" si="6"/>
        <v>82</v>
      </c>
      <c r="F88" s="10" t="str">
        <f t="shared" si="7"/>
        <v>B2-6.5-13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20407875</v>
      </c>
      <c r="K88" s="22">
        <v>1</v>
      </c>
      <c r="N88" t="str">
        <v>B2-6.5-13</v>
      </c>
      <c r="O88">
        <v>44.25</v>
      </c>
      <c r="P88" s="19">
        <v>20407875</v>
      </c>
    </row>
    <row r="89" spans="5:16" x14ac:dyDescent="0.25">
      <c r="E89" s="1">
        <f t="shared" si="6"/>
        <v>83</v>
      </c>
      <c r="F89" s="10" t="str">
        <f t="shared" si="7"/>
        <v>B2-6.5-13.5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20992063</v>
      </c>
      <c r="K89" s="22">
        <v>1</v>
      </c>
      <c r="N89" t="str">
        <v>B2-6.5-13.5</v>
      </c>
      <c r="O89">
        <v>45.875</v>
      </c>
      <c r="P89" s="19">
        <v>20992063</v>
      </c>
    </row>
    <row r="90" spans="5:16" x14ac:dyDescent="0.25">
      <c r="E90" s="1">
        <f t="shared" si="6"/>
        <v>84</v>
      </c>
      <c r="F90" s="10" t="str">
        <f t="shared" si="7"/>
        <v>B2-6.5-14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21576250</v>
      </c>
      <c r="K90" s="22">
        <v>1</v>
      </c>
      <c r="N90" t="str">
        <v>B2-6.5-14</v>
      </c>
      <c r="O90">
        <v>47.5</v>
      </c>
      <c r="P90" s="19">
        <v>21576250</v>
      </c>
    </row>
    <row r="91" spans="5:16" x14ac:dyDescent="0.25">
      <c r="E91" s="1">
        <f t="shared" si="6"/>
        <v>85</v>
      </c>
      <c r="F91" s="10" t="str">
        <f t="shared" si="7"/>
        <v>B2-6.5-14.5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22160438</v>
      </c>
      <c r="K91" s="22">
        <v>1</v>
      </c>
      <c r="N91" t="str">
        <v>B2-6.5-14.5</v>
      </c>
      <c r="O91">
        <v>49.125</v>
      </c>
      <c r="P91" s="19">
        <v>22160438</v>
      </c>
    </row>
    <row r="92" spans="5:16" x14ac:dyDescent="0.25">
      <c r="E92" s="1">
        <f t="shared" si="6"/>
        <v>86</v>
      </c>
      <c r="F92" s="10" t="str">
        <f t="shared" si="7"/>
        <v>B2-6.5-15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22744625</v>
      </c>
      <c r="K92" s="22">
        <v>1</v>
      </c>
      <c r="N92" t="str">
        <v>B2-6.5-15</v>
      </c>
      <c r="O92">
        <v>50.75</v>
      </c>
      <c r="P92" s="19">
        <v>22744625</v>
      </c>
    </row>
    <row r="93" spans="5:16" x14ac:dyDescent="0.25">
      <c r="E93" s="1">
        <f t="shared" si="6"/>
        <v>87</v>
      </c>
      <c r="F93" s="10" t="str">
        <f t="shared" si="7"/>
        <v>B2-6.5-15.5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23328813</v>
      </c>
      <c r="K93" s="22">
        <v>1</v>
      </c>
      <c r="N93" t="str">
        <v>B2-6.5-15.5</v>
      </c>
      <c r="O93">
        <v>52.375</v>
      </c>
      <c r="P93" s="19">
        <v>23328813</v>
      </c>
    </row>
    <row r="94" spans="5:16" x14ac:dyDescent="0.25">
      <c r="E94" s="1">
        <f t="shared" si="6"/>
        <v>88</v>
      </c>
      <c r="F94" s="10" t="str">
        <f t="shared" si="7"/>
        <v>B2-6.5-16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23913000</v>
      </c>
      <c r="K94" s="22">
        <v>1</v>
      </c>
      <c r="N94" t="str">
        <v>B2-6.5-16</v>
      </c>
      <c r="O94">
        <v>54</v>
      </c>
      <c r="P94" s="19">
        <v>23913000</v>
      </c>
    </row>
    <row r="95" spans="5:16" x14ac:dyDescent="0.25">
      <c r="E95" s="1">
        <f t="shared" si="6"/>
        <v>89</v>
      </c>
      <c r="F95" s="10" t="str">
        <f t="shared" si="7"/>
        <v>B2-6.5-16.5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24497188</v>
      </c>
      <c r="K95" s="22">
        <v>1</v>
      </c>
      <c r="N95" t="str">
        <v>B2-6.5-16.5</v>
      </c>
      <c r="O95">
        <v>55.625</v>
      </c>
      <c r="P95" s="19">
        <v>24497188</v>
      </c>
    </row>
    <row r="96" spans="5:16" x14ac:dyDescent="0.25">
      <c r="E96" s="1">
        <f t="shared" si="6"/>
        <v>90</v>
      </c>
      <c r="F96" s="10" t="str">
        <f t="shared" si="7"/>
        <v>B2-6.5-17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25081375</v>
      </c>
      <c r="K96" s="22">
        <v>1</v>
      </c>
      <c r="N96" t="str">
        <v>B2-6.5-17</v>
      </c>
      <c r="O96">
        <v>57.25</v>
      </c>
      <c r="P96" s="19">
        <v>25081375</v>
      </c>
    </row>
    <row r="97" spans="5:16" x14ac:dyDescent="0.25">
      <c r="E97" s="1">
        <f t="shared" si="6"/>
        <v>91</v>
      </c>
      <c r="F97" s="10" t="str">
        <f t="shared" si="7"/>
        <v>B2-6.5-17.5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25665563</v>
      </c>
      <c r="K97" s="22">
        <v>1</v>
      </c>
      <c r="N97" t="str">
        <v>B2-6.5-17.5</v>
      </c>
      <c r="O97">
        <v>58.875</v>
      </c>
      <c r="P97" s="19">
        <v>25665563</v>
      </c>
    </row>
    <row r="98" spans="5:16" x14ac:dyDescent="0.25">
      <c r="E98" s="1">
        <f t="shared" si="6"/>
        <v>92</v>
      </c>
      <c r="F98" s="10" t="str">
        <f t="shared" si="7"/>
        <v>B2-6.5-18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26249750</v>
      </c>
      <c r="K98" s="22">
        <v>1</v>
      </c>
      <c r="N98" t="str">
        <v>B2-6.5-18</v>
      </c>
      <c r="O98">
        <v>60.5</v>
      </c>
      <c r="P98" s="19">
        <v>26249750</v>
      </c>
    </row>
    <row r="99" spans="5:16" x14ac:dyDescent="0.25">
      <c r="E99" s="1">
        <f t="shared" si="6"/>
        <v>93</v>
      </c>
      <c r="F99" s="10" t="str">
        <f t="shared" si="7"/>
        <v>B2-7-7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14026750</v>
      </c>
      <c r="K99" s="22">
        <v>1</v>
      </c>
      <c r="N99" t="str">
        <v>B2-7-7</v>
      </c>
      <c r="O99">
        <v>26.5</v>
      </c>
      <c r="P99" s="19">
        <v>14026750</v>
      </c>
    </row>
    <row r="100" spans="5:16" x14ac:dyDescent="0.25">
      <c r="E100" s="1">
        <f t="shared" si="6"/>
        <v>94</v>
      </c>
      <c r="F100" s="10" t="str">
        <f t="shared" si="7"/>
        <v>B2-7-7.5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14655875</v>
      </c>
      <c r="K100" s="22">
        <v>1</v>
      </c>
      <c r="N100" t="str">
        <v>B2-7-7.5</v>
      </c>
      <c r="O100">
        <v>28.25</v>
      </c>
      <c r="P100" s="19">
        <v>14655875</v>
      </c>
    </row>
    <row r="101" spans="5:16" x14ac:dyDescent="0.25">
      <c r="E101" s="1">
        <f t="shared" si="6"/>
        <v>95</v>
      </c>
      <c r="F101" s="10" t="str">
        <f t="shared" si="7"/>
        <v>B2-7-8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15285000</v>
      </c>
      <c r="K101" s="22">
        <v>1</v>
      </c>
      <c r="N101" t="str">
        <v>B2-7-8</v>
      </c>
      <c r="O101">
        <v>30</v>
      </c>
      <c r="P101" s="19">
        <v>15285000</v>
      </c>
    </row>
    <row r="102" spans="5:16" x14ac:dyDescent="0.25">
      <c r="E102" s="1">
        <f t="shared" si="6"/>
        <v>96</v>
      </c>
      <c r="F102" s="10" t="str">
        <f t="shared" si="7"/>
        <v>B2-7-8.5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15914125</v>
      </c>
      <c r="K102" s="22">
        <v>1</v>
      </c>
      <c r="N102" t="str">
        <v>B2-7-8.5</v>
      </c>
      <c r="O102">
        <v>31.75</v>
      </c>
      <c r="P102" s="19">
        <v>15914125</v>
      </c>
    </row>
    <row r="103" spans="5:16" x14ac:dyDescent="0.25">
      <c r="E103" s="1">
        <f t="shared" si="6"/>
        <v>97</v>
      </c>
      <c r="F103" s="10" t="str">
        <f t="shared" si="7"/>
        <v>B2-7-9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16543250</v>
      </c>
      <c r="K103" s="22">
        <v>1</v>
      </c>
      <c r="N103" t="str">
        <v>B2-7-9</v>
      </c>
      <c r="O103">
        <v>33.5</v>
      </c>
      <c r="P103" s="19">
        <v>16543250</v>
      </c>
    </row>
    <row r="104" spans="5:16" x14ac:dyDescent="0.25">
      <c r="E104" s="1">
        <f t="shared" si="6"/>
        <v>98</v>
      </c>
      <c r="F104" s="10" t="str">
        <f t="shared" si="7"/>
        <v>B2-7-9.5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17172375</v>
      </c>
      <c r="K104" s="22">
        <v>1</v>
      </c>
      <c r="N104" t="str">
        <v>B2-7-9.5</v>
      </c>
      <c r="O104">
        <v>35.25</v>
      </c>
      <c r="P104" s="19">
        <v>17172375</v>
      </c>
    </row>
    <row r="105" spans="5:16" x14ac:dyDescent="0.25">
      <c r="E105" s="1">
        <f t="shared" si="6"/>
        <v>99</v>
      </c>
      <c r="F105" s="10" t="str">
        <f t="shared" si="7"/>
        <v>B2-7-10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17801500</v>
      </c>
      <c r="K105" s="22">
        <v>1</v>
      </c>
      <c r="N105" t="str">
        <v>B2-7-10</v>
      </c>
      <c r="O105">
        <v>37</v>
      </c>
      <c r="P105" s="19">
        <v>17801500</v>
      </c>
    </row>
    <row r="106" spans="5:16" x14ac:dyDescent="0.25">
      <c r="E106" s="1">
        <f t="shared" si="6"/>
        <v>100</v>
      </c>
      <c r="F106" s="10" t="str">
        <f t="shared" si="7"/>
        <v>B2-7-10.5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18430625</v>
      </c>
      <c r="K106" s="22">
        <v>1</v>
      </c>
      <c r="N106" t="str">
        <v>B2-7-10.5</v>
      </c>
      <c r="O106">
        <v>38.75</v>
      </c>
      <c r="P106" s="19">
        <v>18430625</v>
      </c>
    </row>
    <row r="107" spans="5:16" x14ac:dyDescent="0.25">
      <c r="E107" s="1">
        <f t="shared" si="6"/>
        <v>101</v>
      </c>
      <c r="F107" s="10" t="str">
        <f t="shared" si="7"/>
        <v>B2-7-11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19059750</v>
      </c>
      <c r="K107" s="22">
        <v>1</v>
      </c>
      <c r="N107" t="str">
        <v>B2-7-11</v>
      </c>
      <c r="O107">
        <v>40.5</v>
      </c>
      <c r="P107" s="19">
        <v>19059750</v>
      </c>
    </row>
    <row r="108" spans="5:16" x14ac:dyDescent="0.25">
      <c r="E108" s="1">
        <f t="shared" si="6"/>
        <v>102</v>
      </c>
      <c r="F108" s="10" t="str">
        <f t="shared" si="7"/>
        <v>B2-7-11.5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19688875</v>
      </c>
      <c r="K108" s="22">
        <v>1</v>
      </c>
      <c r="N108" t="str">
        <v>B2-7-11.5</v>
      </c>
      <c r="O108">
        <v>42.25</v>
      </c>
      <c r="P108" s="19">
        <v>19688875</v>
      </c>
    </row>
    <row r="109" spans="5:16" x14ac:dyDescent="0.25">
      <c r="E109" s="1">
        <f t="shared" si="6"/>
        <v>103</v>
      </c>
      <c r="F109" s="10" t="str">
        <f t="shared" si="7"/>
        <v>B2-7-12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20318000</v>
      </c>
      <c r="K109" s="22">
        <v>1</v>
      </c>
      <c r="N109" t="str">
        <v>B2-7-12</v>
      </c>
      <c r="O109">
        <v>44</v>
      </c>
      <c r="P109" s="19">
        <v>20318000</v>
      </c>
    </row>
    <row r="110" spans="5:16" x14ac:dyDescent="0.25">
      <c r="E110" s="1">
        <f t="shared" si="6"/>
        <v>104</v>
      </c>
      <c r="F110" s="10" t="str">
        <f t="shared" si="7"/>
        <v>B2-7-12.5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20947125</v>
      </c>
      <c r="K110" s="22">
        <v>1</v>
      </c>
      <c r="N110" t="str">
        <v>B2-7-12.5</v>
      </c>
      <c r="O110">
        <v>45.75</v>
      </c>
      <c r="P110" s="19">
        <v>20947125</v>
      </c>
    </row>
    <row r="111" spans="5:16" x14ac:dyDescent="0.25">
      <c r="E111" s="1">
        <f t="shared" si="6"/>
        <v>105</v>
      </c>
      <c r="F111" s="10" t="str">
        <f t="shared" si="7"/>
        <v>B2-7-13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21576250</v>
      </c>
      <c r="K111" s="22">
        <v>1</v>
      </c>
      <c r="N111" t="str">
        <v>B2-7-13</v>
      </c>
      <c r="O111">
        <v>47.5</v>
      </c>
      <c r="P111" s="19">
        <v>21576250</v>
      </c>
    </row>
    <row r="112" spans="5:16" x14ac:dyDescent="0.25">
      <c r="E112" s="1">
        <f t="shared" si="6"/>
        <v>106</v>
      </c>
      <c r="F112" s="10" t="str">
        <f t="shared" si="7"/>
        <v>B2-7-13.5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22205375</v>
      </c>
      <c r="K112" s="22">
        <v>1</v>
      </c>
      <c r="N112" t="str">
        <v>B2-7-13.5</v>
      </c>
      <c r="O112">
        <v>49.25</v>
      </c>
      <c r="P112" s="19">
        <v>22205375</v>
      </c>
    </row>
    <row r="113" spans="5:16" x14ac:dyDescent="0.25">
      <c r="E113" s="1">
        <f t="shared" si="6"/>
        <v>107</v>
      </c>
      <c r="F113" s="10" t="str">
        <f t="shared" si="7"/>
        <v>B2-7-14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22834500</v>
      </c>
      <c r="K113" s="22">
        <v>1</v>
      </c>
      <c r="N113" t="str">
        <v>B2-7-14</v>
      </c>
      <c r="O113">
        <v>51</v>
      </c>
      <c r="P113" s="19">
        <v>22834500</v>
      </c>
    </row>
    <row r="114" spans="5:16" x14ac:dyDescent="0.25">
      <c r="E114" s="1">
        <f t="shared" si="6"/>
        <v>108</v>
      </c>
      <c r="F114" s="10" t="str">
        <f t="shared" si="7"/>
        <v>B2-7-14.5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23463625</v>
      </c>
      <c r="K114" s="22">
        <v>1</v>
      </c>
      <c r="N114" t="str">
        <v>B2-7-14.5</v>
      </c>
      <c r="O114">
        <v>52.75</v>
      </c>
      <c r="P114" s="19">
        <v>23463625</v>
      </c>
    </row>
    <row r="115" spans="5:16" x14ac:dyDescent="0.25">
      <c r="E115" s="1">
        <f t="shared" si="6"/>
        <v>109</v>
      </c>
      <c r="F115" s="10" t="str">
        <f t="shared" si="7"/>
        <v>B2-7-15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24092750</v>
      </c>
      <c r="K115" s="22">
        <v>1</v>
      </c>
      <c r="N115" t="str">
        <v>B2-7-15</v>
      </c>
      <c r="O115">
        <v>54.5</v>
      </c>
      <c r="P115" s="19">
        <v>24092750</v>
      </c>
    </row>
    <row r="116" spans="5:16" x14ac:dyDescent="0.25">
      <c r="E116" s="1">
        <f t="shared" si="6"/>
        <v>110</v>
      </c>
      <c r="F116" s="10" t="str">
        <f t="shared" si="7"/>
        <v>B2-7-15.5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24721875</v>
      </c>
      <c r="K116" s="22">
        <v>1</v>
      </c>
      <c r="N116" t="str">
        <v>B2-7-15.5</v>
      </c>
      <c r="O116">
        <v>56.25</v>
      </c>
      <c r="P116" s="19">
        <v>24721875</v>
      </c>
    </row>
    <row r="117" spans="5:16" x14ac:dyDescent="0.25">
      <c r="E117" s="1">
        <f t="shared" si="6"/>
        <v>111</v>
      </c>
      <c r="F117" s="10" t="str">
        <f t="shared" si="7"/>
        <v>B2-7-16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25351000</v>
      </c>
      <c r="K117" s="22">
        <v>1</v>
      </c>
      <c r="N117" t="str">
        <v>B2-7-16</v>
      </c>
      <c r="O117">
        <v>58</v>
      </c>
      <c r="P117" s="19">
        <v>25351000</v>
      </c>
    </row>
    <row r="118" spans="5:16" x14ac:dyDescent="0.25">
      <c r="E118" s="1">
        <f t="shared" si="6"/>
        <v>112</v>
      </c>
      <c r="F118" s="10" t="str">
        <f t="shared" si="7"/>
        <v>B2-7-16.5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25980125</v>
      </c>
      <c r="K118" s="22">
        <v>1</v>
      </c>
      <c r="N118" t="str">
        <v>B2-7-16.5</v>
      </c>
      <c r="O118">
        <v>59.75</v>
      </c>
      <c r="P118" s="19">
        <v>25980125</v>
      </c>
    </row>
    <row r="119" spans="5:16" x14ac:dyDescent="0.25">
      <c r="E119" s="1">
        <f t="shared" si="6"/>
        <v>113</v>
      </c>
      <c r="F119" s="10" t="str">
        <f t="shared" si="7"/>
        <v>B2-7-17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26609250</v>
      </c>
      <c r="K119" s="22">
        <v>1</v>
      </c>
      <c r="N119" t="str">
        <v>B2-7-17</v>
      </c>
      <c r="O119">
        <v>61.5</v>
      </c>
      <c r="P119" s="19">
        <v>26609250</v>
      </c>
    </row>
    <row r="120" spans="5:16" x14ac:dyDescent="0.25">
      <c r="E120" s="1">
        <f t="shared" si="6"/>
        <v>114</v>
      </c>
      <c r="F120" s="10" t="str">
        <f t="shared" si="7"/>
        <v>B2-7-17.5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27238375</v>
      </c>
      <c r="K120" s="22">
        <v>1</v>
      </c>
      <c r="N120" t="str">
        <v>B2-7-17.5</v>
      </c>
      <c r="O120">
        <v>63.25</v>
      </c>
      <c r="P120" s="19">
        <v>27238375</v>
      </c>
    </row>
    <row r="121" spans="5:16" x14ac:dyDescent="0.25">
      <c r="E121" s="1">
        <f t="shared" si="6"/>
        <v>115</v>
      </c>
      <c r="F121" s="10" t="str">
        <f t="shared" si="7"/>
        <v>B2-7-18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27867500</v>
      </c>
      <c r="K121" s="22">
        <v>1</v>
      </c>
      <c r="N121" t="str">
        <v>B2-7-18</v>
      </c>
      <c r="O121">
        <v>65</v>
      </c>
      <c r="P121" s="19">
        <v>27867500</v>
      </c>
    </row>
    <row r="122" spans="5:16" x14ac:dyDescent="0.25">
      <c r="E122" s="1">
        <f t="shared" si="6"/>
        <v>116</v>
      </c>
      <c r="F122" s="10" t="str">
        <f t="shared" si="7"/>
        <v>B2-7.5-7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14655875</v>
      </c>
      <c r="K122" s="22">
        <v>1</v>
      </c>
      <c r="N122" t="str">
        <v>B2-7.5-7</v>
      </c>
      <c r="O122">
        <v>28.25</v>
      </c>
      <c r="P122" s="19">
        <v>14655875</v>
      </c>
    </row>
    <row r="123" spans="5:16" x14ac:dyDescent="0.25">
      <c r="E123" s="1">
        <f t="shared" si="6"/>
        <v>117</v>
      </c>
      <c r="F123" s="10" t="str">
        <f t="shared" si="7"/>
        <v>B2-7.5-7.5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15329938</v>
      </c>
      <c r="K123" s="22">
        <v>1</v>
      </c>
      <c r="N123" t="str">
        <v>B2-7.5-7.5</v>
      </c>
      <c r="O123">
        <v>30.125</v>
      </c>
      <c r="P123" s="19">
        <v>15329938</v>
      </c>
    </row>
    <row r="124" spans="5:16" x14ac:dyDescent="0.25">
      <c r="E124" s="1">
        <f t="shared" si="6"/>
        <v>118</v>
      </c>
      <c r="F124" s="10" t="str">
        <f t="shared" si="7"/>
        <v>B2-7.5-8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16004000</v>
      </c>
      <c r="K124" s="22">
        <v>1</v>
      </c>
      <c r="N124" t="str">
        <v>B2-7.5-8</v>
      </c>
      <c r="O124">
        <v>32</v>
      </c>
      <c r="P124" s="19">
        <v>16004000</v>
      </c>
    </row>
    <row r="125" spans="5:16" x14ac:dyDescent="0.25">
      <c r="E125" s="1">
        <f t="shared" si="6"/>
        <v>119</v>
      </c>
      <c r="F125" s="10" t="str">
        <f t="shared" si="7"/>
        <v>B2-7.5-8.5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16678063</v>
      </c>
      <c r="K125" s="22">
        <v>1</v>
      </c>
      <c r="N125" t="str">
        <v>B2-7.5-8.5</v>
      </c>
      <c r="O125">
        <v>33.875</v>
      </c>
      <c r="P125" s="19">
        <v>16678063</v>
      </c>
    </row>
    <row r="126" spans="5:16" x14ac:dyDescent="0.25">
      <c r="E126" s="1">
        <f t="shared" si="6"/>
        <v>120</v>
      </c>
      <c r="F126" s="10" t="str">
        <f t="shared" si="7"/>
        <v>B2-7.5-9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17352125</v>
      </c>
      <c r="K126" s="22">
        <v>1</v>
      </c>
      <c r="N126" t="str">
        <v>B2-7.5-9</v>
      </c>
      <c r="O126">
        <v>35.75</v>
      </c>
      <c r="P126" s="19">
        <v>17352125</v>
      </c>
    </row>
    <row r="127" spans="5:16" x14ac:dyDescent="0.25">
      <c r="E127" s="1">
        <f t="shared" si="6"/>
        <v>121</v>
      </c>
      <c r="F127" s="10" t="str">
        <f t="shared" si="7"/>
        <v>B2-7.5-9.5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18026188</v>
      </c>
      <c r="K127" s="22">
        <v>1</v>
      </c>
      <c r="N127" t="str">
        <v>B2-7.5-9.5</v>
      </c>
      <c r="O127">
        <v>37.625</v>
      </c>
      <c r="P127" s="19">
        <v>18026188</v>
      </c>
    </row>
    <row r="128" spans="5:16" x14ac:dyDescent="0.25">
      <c r="E128" s="1">
        <f t="shared" si="6"/>
        <v>122</v>
      </c>
      <c r="F128" s="10" t="str">
        <f t="shared" si="7"/>
        <v>B2-7.5-10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18700250</v>
      </c>
      <c r="K128" s="22">
        <v>1</v>
      </c>
      <c r="N128" t="str">
        <v>B2-7.5-10</v>
      </c>
      <c r="O128">
        <v>39.5</v>
      </c>
      <c r="P128" s="19">
        <v>18700250</v>
      </c>
    </row>
    <row r="129" spans="5:16" x14ac:dyDescent="0.25">
      <c r="E129" s="1">
        <f t="shared" si="6"/>
        <v>123</v>
      </c>
      <c r="F129" s="10" t="str">
        <f t="shared" si="7"/>
        <v>B2-7.5-10.5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19374313</v>
      </c>
      <c r="K129" s="22">
        <v>1</v>
      </c>
      <c r="N129" t="str">
        <v>B2-7.5-10.5</v>
      </c>
      <c r="O129">
        <v>41.375</v>
      </c>
      <c r="P129" s="19">
        <v>19374313</v>
      </c>
    </row>
    <row r="130" spans="5:16" x14ac:dyDescent="0.25">
      <c r="E130" s="1">
        <f t="shared" si="6"/>
        <v>124</v>
      </c>
      <c r="F130" s="10" t="str">
        <f t="shared" si="7"/>
        <v>B2-7.5-11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20048375</v>
      </c>
      <c r="K130" s="22">
        <v>1</v>
      </c>
      <c r="N130" t="str">
        <v>B2-7.5-11</v>
      </c>
      <c r="O130">
        <v>43.25</v>
      </c>
      <c r="P130" s="19">
        <v>20048375</v>
      </c>
    </row>
    <row r="131" spans="5:16" x14ac:dyDescent="0.25">
      <c r="E131" s="1">
        <f t="shared" si="6"/>
        <v>125</v>
      </c>
      <c r="F131" s="10" t="str">
        <f t="shared" si="7"/>
        <v>B2-7.5-11.5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20722438</v>
      </c>
      <c r="K131" s="22">
        <v>1</v>
      </c>
      <c r="N131" t="str">
        <v>B2-7.5-11.5</v>
      </c>
      <c r="O131">
        <v>45.125</v>
      </c>
      <c r="P131" s="19">
        <v>20722438</v>
      </c>
    </row>
    <row r="132" spans="5:16" x14ac:dyDescent="0.25">
      <c r="E132" s="1">
        <f t="shared" si="6"/>
        <v>126</v>
      </c>
      <c r="F132" s="10" t="str">
        <f t="shared" si="7"/>
        <v>B2-7.5-12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21396500</v>
      </c>
      <c r="K132" s="22">
        <v>1</v>
      </c>
      <c r="N132" t="str">
        <v>B2-7.5-12</v>
      </c>
      <c r="O132">
        <v>47</v>
      </c>
      <c r="P132" s="19">
        <v>21396500</v>
      </c>
    </row>
    <row r="133" spans="5:16" x14ac:dyDescent="0.25">
      <c r="E133" s="1">
        <f t="shared" si="6"/>
        <v>127</v>
      </c>
      <c r="F133" s="10" t="str">
        <f t="shared" si="7"/>
        <v>B2-7.5-12.5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22070563</v>
      </c>
      <c r="K133" s="22">
        <v>1</v>
      </c>
      <c r="N133" t="str">
        <v>B2-7.5-12.5</v>
      </c>
      <c r="O133">
        <v>48.875</v>
      </c>
      <c r="P133" s="19">
        <v>22070563</v>
      </c>
    </row>
    <row r="134" spans="5:16" x14ac:dyDescent="0.25">
      <c r="E134" s="1">
        <f t="shared" si="6"/>
        <v>128</v>
      </c>
      <c r="F134" s="10" t="str">
        <f t="shared" si="7"/>
        <v>B2-7.5-13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22744625</v>
      </c>
      <c r="K134" s="22">
        <v>1</v>
      </c>
      <c r="N134" t="str">
        <v>B2-7.5-13</v>
      </c>
      <c r="O134">
        <v>50.75</v>
      </c>
      <c r="P134" s="19">
        <v>22744625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B2-7.5-13.5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ROUND(SUM(IF(I135&lt;$K$4,$K$4,I135)*$C$6,$C$5),0)</f>
        <v>23418688</v>
      </c>
      <c r="K135" s="22">
        <v>1</v>
      </c>
      <c r="N135" t="str">
        <v>B2-7.5-13.5</v>
      </c>
      <c r="O135">
        <v>52.625</v>
      </c>
      <c r="P135" s="19">
        <v>23418688</v>
      </c>
    </row>
    <row r="136" spans="5:16" x14ac:dyDescent="0.25">
      <c r="E136" s="1">
        <f t="shared" si="12"/>
        <v>130</v>
      </c>
      <c r="F136" s="10" t="str">
        <f t="shared" si="13"/>
        <v>B2-7.5-14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24092750</v>
      </c>
      <c r="K136" s="22">
        <v>1</v>
      </c>
      <c r="N136" t="str">
        <v>B2-7.5-14</v>
      </c>
      <c r="O136">
        <v>54.5</v>
      </c>
      <c r="P136" s="19">
        <v>24092750</v>
      </c>
    </row>
    <row r="137" spans="5:16" x14ac:dyDescent="0.25">
      <c r="E137" s="1">
        <f t="shared" si="12"/>
        <v>131</v>
      </c>
      <c r="F137" s="10" t="str">
        <f t="shared" si="13"/>
        <v>B2-7.5-14.5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24766813</v>
      </c>
      <c r="K137" s="22">
        <v>1</v>
      </c>
      <c r="N137" t="str">
        <v>B2-7.5-14.5</v>
      </c>
      <c r="O137">
        <v>56.375</v>
      </c>
      <c r="P137" s="19">
        <v>24766813</v>
      </c>
    </row>
    <row r="138" spans="5:16" x14ac:dyDescent="0.25">
      <c r="E138" s="1">
        <f t="shared" si="12"/>
        <v>132</v>
      </c>
      <c r="F138" s="10" t="str">
        <f t="shared" si="13"/>
        <v>B2-7.5-15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25440875</v>
      </c>
      <c r="K138" s="22">
        <v>1</v>
      </c>
      <c r="N138" t="str">
        <v>B2-7.5-15</v>
      </c>
      <c r="O138">
        <v>58.25</v>
      </c>
      <c r="P138" s="19">
        <v>25440875</v>
      </c>
    </row>
    <row r="139" spans="5:16" x14ac:dyDescent="0.25">
      <c r="E139" s="1">
        <f t="shared" si="12"/>
        <v>133</v>
      </c>
      <c r="F139" s="10" t="str">
        <f t="shared" si="13"/>
        <v>B2-7.5-15.5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26114938</v>
      </c>
      <c r="K139" s="22">
        <v>1</v>
      </c>
      <c r="N139" t="str">
        <v>B2-7.5-15.5</v>
      </c>
      <c r="O139">
        <v>60.125</v>
      </c>
      <c r="P139" s="19">
        <v>26114938</v>
      </c>
    </row>
    <row r="140" spans="5:16" x14ac:dyDescent="0.25">
      <c r="E140" s="1">
        <f t="shared" si="12"/>
        <v>134</v>
      </c>
      <c r="F140" s="10" t="str">
        <f t="shared" si="13"/>
        <v>B2-7.5-16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26789000</v>
      </c>
      <c r="K140" s="22">
        <v>1</v>
      </c>
      <c r="N140" t="str">
        <v>B2-7.5-16</v>
      </c>
      <c r="O140">
        <v>62</v>
      </c>
      <c r="P140" s="19">
        <v>26789000</v>
      </c>
    </row>
    <row r="141" spans="5:16" x14ac:dyDescent="0.25">
      <c r="E141" s="1">
        <f t="shared" si="12"/>
        <v>135</v>
      </c>
      <c r="F141" s="10" t="str">
        <f t="shared" si="13"/>
        <v>B2-7.5-16.5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27463063</v>
      </c>
      <c r="K141" s="22">
        <v>1</v>
      </c>
      <c r="N141" t="str">
        <v>B2-7.5-16.5</v>
      </c>
      <c r="O141">
        <v>63.875</v>
      </c>
      <c r="P141" s="19">
        <v>27463063</v>
      </c>
    </row>
    <row r="142" spans="5:16" x14ac:dyDescent="0.25">
      <c r="E142" s="1">
        <f t="shared" si="12"/>
        <v>136</v>
      </c>
      <c r="F142" s="10" t="str">
        <f t="shared" si="13"/>
        <v>B2-7.5-17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28137125</v>
      </c>
      <c r="K142" s="22">
        <v>1</v>
      </c>
      <c r="N142" t="str">
        <v>B2-7.5-17</v>
      </c>
      <c r="O142">
        <v>65.75</v>
      </c>
      <c r="P142" s="19">
        <v>28137125</v>
      </c>
    </row>
    <row r="143" spans="5:16" x14ac:dyDescent="0.25">
      <c r="E143" s="1">
        <f t="shared" si="12"/>
        <v>137</v>
      </c>
      <c r="F143" s="10" t="str">
        <f t="shared" si="13"/>
        <v>B2-7.5-17.5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28811188</v>
      </c>
      <c r="K143" s="22">
        <v>1</v>
      </c>
      <c r="N143" t="str">
        <v>B2-7.5-17.5</v>
      </c>
      <c r="O143">
        <v>67.625</v>
      </c>
      <c r="P143" s="19">
        <v>28811188</v>
      </c>
    </row>
    <row r="144" spans="5:16" x14ac:dyDescent="0.25">
      <c r="E144" s="1">
        <f t="shared" si="12"/>
        <v>138</v>
      </c>
      <c r="F144" s="10" t="str">
        <f t="shared" si="13"/>
        <v>B2-7.5-18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29485250</v>
      </c>
      <c r="K144" s="22">
        <v>1</v>
      </c>
      <c r="N144" t="str">
        <v>B2-7.5-18</v>
      </c>
      <c r="O144">
        <v>69.5</v>
      </c>
      <c r="P144" s="19">
        <v>29485250</v>
      </c>
    </row>
    <row r="145" spans="5:16" x14ac:dyDescent="0.25">
      <c r="E145" s="1">
        <f t="shared" si="12"/>
        <v>139</v>
      </c>
      <c r="F145" s="10" t="str">
        <f t="shared" si="13"/>
        <v>B2-8-7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15285000</v>
      </c>
      <c r="K145" s="22">
        <v>1</v>
      </c>
      <c r="N145" t="str">
        <v>B2-8-7</v>
      </c>
      <c r="O145">
        <v>30</v>
      </c>
      <c r="P145" s="19">
        <v>15285000</v>
      </c>
    </row>
    <row r="146" spans="5:16" x14ac:dyDescent="0.25">
      <c r="E146" s="1">
        <f t="shared" si="12"/>
        <v>140</v>
      </c>
      <c r="F146" s="10" t="str">
        <f t="shared" si="13"/>
        <v>B2-8-7.5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16004000</v>
      </c>
      <c r="K146" s="22">
        <v>1</v>
      </c>
      <c r="N146" t="str">
        <v>B2-8-7.5</v>
      </c>
      <c r="O146">
        <v>32</v>
      </c>
      <c r="P146" s="19">
        <v>16004000</v>
      </c>
    </row>
    <row r="147" spans="5:16" x14ac:dyDescent="0.25">
      <c r="E147" s="1">
        <f t="shared" si="12"/>
        <v>141</v>
      </c>
      <c r="F147" s="10" t="str">
        <f t="shared" si="13"/>
        <v>B2-8-8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16723000</v>
      </c>
      <c r="K147" s="22">
        <v>1</v>
      </c>
      <c r="N147" t="str">
        <v>B2-8-8</v>
      </c>
      <c r="O147">
        <v>34</v>
      </c>
      <c r="P147" s="19">
        <v>16723000</v>
      </c>
    </row>
    <row r="148" spans="5:16" x14ac:dyDescent="0.25">
      <c r="E148" s="1">
        <f t="shared" si="12"/>
        <v>142</v>
      </c>
      <c r="F148" s="10" t="str">
        <f t="shared" si="13"/>
        <v>B2-8-8.5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17442000</v>
      </c>
      <c r="K148" s="22">
        <v>1</v>
      </c>
      <c r="N148" t="str">
        <v>B2-8-8.5</v>
      </c>
      <c r="O148">
        <v>36</v>
      </c>
      <c r="P148" s="19">
        <v>17442000</v>
      </c>
    </row>
    <row r="149" spans="5:16" x14ac:dyDescent="0.25">
      <c r="E149" s="1">
        <f t="shared" si="12"/>
        <v>143</v>
      </c>
      <c r="F149" s="10" t="str">
        <f t="shared" si="13"/>
        <v>B2-8-9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18161000</v>
      </c>
      <c r="K149" s="22">
        <v>1</v>
      </c>
      <c r="N149" t="str">
        <v>B2-8-9</v>
      </c>
      <c r="O149">
        <v>38</v>
      </c>
      <c r="P149" s="19">
        <v>18161000</v>
      </c>
    </row>
    <row r="150" spans="5:16" x14ac:dyDescent="0.25">
      <c r="E150" s="1">
        <f t="shared" si="12"/>
        <v>144</v>
      </c>
      <c r="F150" s="10" t="str">
        <f t="shared" si="13"/>
        <v>B2-8-9.5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18880000</v>
      </c>
      <c r="K150" s="22">
        <v>1</v>
      </c>
      <c r="N150" t="str">
        <v>B2-8-9.5</v>
      </c>
      <c r="O150">
        <v>40</v>
      </c>
      <c r="P150" s="19">
        <v>18880000</v>
      </c>
    </row>
    <row r="151" spans="5:16" x14ac:dyDescent="0.25">
      <c r="E151" s="1">
        <f t="shared" si="12"/>
        <v>145</v>
      </c>
      <c r="F151" s="10" t="str">
        <f t="shared" si="13"/>
        <v>B2-8-10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19599000</v>
      </c>
      <c r="K151" s="22">
        <v>1</v>
      </c>
      <c r="N151" t="str">
        <v>B2-8-10</v>
      </c>
      <c r="O151">
        <v>42</v>
      </c>
      <c r="P151" s="19">
        <v>19599000</v>
      </c>
    </row>
    <row r="152" spans="5:16" x14ac:dyDescent="0.25">
      <c r="E152" s="1">
        <f t="shared" si="12"/>
        <v>146</v>
      </c>
      <c r="F152" s="10" t="str">
        <f t="shared" si="13"/>
        <v>B2-8-10.5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20318000</v>
      </c>
      <c r="K152" s="22">
        <v>1</v>
      </c>
      <c r="N152" t="str">
        <v>B2-8-10.5</v>
      </c>
      <c r="O152">
        <v>44</v>
      </c>
      <c r="P152" s="19">
        <v>20318000</v>
      </c>
    </row>
    <row r="153" spans="5:16" x14ac:dyDescent="0.25">
      <c r="E153" s="1">
        <f t="shared" si="12"/>
        <v>147</v>
      </c>
      <c r="F153" s="10" t="str">
        <f t="shared" si="13"/>
        <v>B2-8-11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21037000</v>
      </c>
      <c r="K153" s="22">
        <v>1</v>
      </c>
      <c r="N153" t="str">
        <v>B2-8-11</v>
      </c>
      <c r="O153">
        <v>46</v>
      </c>
      <c r="P153" s="19">
        <v>21037000</v>
      </c>
    </row>
    <row r="154" spans="5:16" x14ac:dyDescent="0.25">
      <c r="E154" s="1">
        <f t="shared" si="12"/>
        <v>148</v>
      </c>
      <c r="F154" s="10" t="str">
        <f t="shared" si="13"/>
        <v>B2-8-11.5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21756000</v>
      </c>
      <c r="K154" s="22">
        <v>1</v>
      </c>
      <c r="N154" t="str">
        <v>B2-8-11.5</v>
      </c>
      <c r="O154">
        <v>48</v>
      </c>
      <c r="P154" s="19">
        <v>21756000</v>
      </c>
    </row>
    <row r="155" spans="5:16" x14ac:dyDescent="0.25">
      <c r="E155" s="1">
        <f t="shared" si="12"/>
        <v>149</v>
      </c>
      <c r="F155" s="10" t="str">
        <f t="shared" si="13"/>
        <v>B2-8-12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22475000</v>
      </c>
      <c r="K155" s="22">
        <v>1</v>
      </c>
      <c r="N155" t="str">
        <v>B2-8-12</v>
      </c>
      <c r="O155">
        <v>50</v>
      </c>
      <c r="P155" s="19">
        <v>22475000</v>
      </c>
    </row>
    <row r="156" spans="5:16" x14ac:dyDescent="0.25">
      <c r="E156" s="1">
        <f t="shared" si="12"/>
        <v>150</v>
      </c>
      <c r="F156" s="10" t="str">
        <f t="shared" si="13"/>
        <v>B2-8-12.5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23194000</v>
      </c>
      <c r="K156" s="22">
        <v>1</v>
      </c>
      <c r="N156" t="str">
        <v>B2-8-12.5</v>
      </c>
      <c r="O156">
        <v>52</v>
      </c>
      <c r="P156" s="19">
        <v>23194000</v>
      </c>
    </row>
    <row r="157" spans="5:16" x14ac:dyDescent="0.25">
      <c r="E157" s="1">
        <f t="shared" si="12"/>
        <v>151</v>
      </c>
      <c r="F157" s="10" t="str">
        <f t="shared" si="13"/>
        <v>B2-8-13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23913000</v>
      </c>
      <c r="K157" s="22">
        <v>1</v>
      </c>
      <c r="N157" t="str">
        <v>B2-8-13</v>
      </c>
      <c r="O157">
        <v>54</v>
      </c>
      <c r="P157" s="19">
        <v>23913000</v>
      </c>
    </row>
    <row r="158" spans="5:16" x14ac:dyDescent="0.25">
      <c r="E158" s="1">
        <f t="shared" si="12"/>
        <v>152</v>
      </c>
      <c r="F158" s="10" t="str">
        <f t="shared" si="13"/>
        <v>B2-8-13.5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24632000</v>
      </c>
      <c r="K158" s="22">
        <v>1</v>
      </c>
      <c r="N158" t="str">
        <v>B2-8-13.5</v>
      </c>
      <c r="O158">
        <v>56</v>
      </c>
      <c r="P158" s="19">
        <v>24632000</v>
      </c>
    </row>
    <row r="159" spans="5:16" x14ac:dyDescent="0.25">
      <c r="E159" s="1">
        <f t="shared" si="12"/>
        <v>153</v>
      </c>
      <c r="F159" s="10" t="str">
        <f t="shared" si="13"/>
        <v>B2-8-14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25351000</v>
      </c>
      <c r="K159" s="22">
        <v>1</v>
      </c>
      <c r="N159" t="str">
        <v>B2-8-14</v>
      </c>
      <c r="O159">
        <v>58</v>
      </c>
      <c r="P159" s="19">
        <v>25351000</v>
      </c>
    </row>
    <row r="160" spans="5:16" x14ac:dyDescent="0.25">
      <c r="E160" s="1">
        <f t="shared" si="12"/>
        <v>154</v>
      </c>
      <c r="F160" s="10" t="str">
        <f t="shared" si="13"/>
        <v>B2-8-14.5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26070000</v>
      </c>
      <c r="K160" s="22">
        <v>1</v>
      </c>
      <c r="N160" t="str">
        <v>B2-8-14.5</v>
      </c>
      <c r="O160">
        <v>60</v>
      </c>
      <c r="P160" s="19">
        <v>26070000</v>
      </c>
    </row>
    <row r="161" spans="5:16" x14ac:dyDescent="0.25">
      <c r="E161" s="1">
        <f t="shared" si="12"/>
        <v>155</v>
      </c>
      <c r="F161" s="10" t="str">
        <f t="shared" si="13"/>
        <v>B2-8-15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26789000</v>
      </c>
      <c r="K161" s="22">
        <v>1</v>
      </c>
      <c r="N161" t="str">
        <v>B2-8-15</v>
      </c>
      <c r="O161">
        <v>62</v>
      </c>
      <c r="P161" s="19">
        <v>26789000</v>
      </c>
    </row>
    <row r="162" spans="5:16" x14ac:dyDescent="0.25">
      <c r="E162" s="1">
        <f t="shared" si="12"/>
        <v>156</v>
      </c>
      <c r="F162" s="10" t="str">
        <f t="shared" si="13"/>
        <v>B2-8-15.5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27508000</v>
      </c>
      <c r="K162" s="22">
        <v>1</v>
      </c>
      <c r="N162" t="str">
        <v>B2-8-15.5</v>
      </c>
      <c r="O162">
        <v>64</v>
      </c>
      <c r="P162" s="19">
        <v>27508000</v>
      </c>
    </row>
    <row r="163" spans="5:16" x14ac:dyDescent="0.25">
      <c r="E163" s="1">
        <f t="shared" si="12"/>
        <v>157</v>
      </c>
      <c r="F163" s="10" t="str">
        <f t="shared" si="13"/>
        <v>B2-8-16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28227000</v>
      </c>
      <c r="K163" s="22">
        <v>1</v>
      </c>
      <c r="N163" t="str">
        <v>B2-8-16</v>
      </c>
      <c r="O163">
        <v>66</v>
      </c>
      <c r="P163" s="19">
        <v>28227000</v>
      </c>
    </row>
    <row r="164" spans="5:16" x14ac:dyDescent="0.25">
      <c r="E164" s="1">
        <f t="shared" si="12"/>
        <v>158</v>
      </c>
      <c r="F164" s="10" t="str">
        <f t="shared" si="13"/>
        <v>B2-8-16.5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28946000</v>
      </c>
      <c r="K164" s="22">
        <v>1</v>
      </c>
      <c r="N164" t="str">
        <v>B2-8-16.5</v>
      </c>
      <c r="O164">
        <v>68</v>
      </c>
      <c r="P164" s="19">
        <v>28946000</v>
      </c>
    </row>
    <row r="165" spans="5:16" x14ac:dyDescent="0.25">
      <c r="E165" s="1">
        <f t="shared" si="12"/>
        <v>159</v>
      </c>
      <c r="F165" s="10" t="str">
        <f t="shared" si="13"/>
        <v>B2-8-17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29665000</v>
      </c>
      <c r="K165" s="22">
        <v>1</v>
      </c>
      <c r="N165" t="str">
        <v>B2-8-17</v>
      </c>
      <c r="O165">
        <v>70</v>
      </c>
      <c r="P165" s="19">
        <v>29665000</v>
      </c>
    </row>
    <row r="166" spans="5:16" x14ac:dyDescent="0.25">
      <c r="E166" s="1">
        <f t="shared" si="12"/>
        <v>160</v>
      </c>
      <c r="F166" s="10" t="str">
        <f t="shared" si="13"/>
        <v>B2-8-17.5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30384000</v>
      </c>
      <c r="K166" s="22">
        <v>1</v>
      </c>
      <c r="N166" t="str">
        <v>B2-8-17.5</v>
      </c>
      <c r="O166">
        <v>72</v>
      </c>
      <c r="P166" s="19">
        <v>30384000</v>
      </c>
    </row>
    <row r="167" spans="5:16" x14ac:dyDescent="0.25">
      <c r="E167" s="1">
        <f t="shared" si="12"/>
        <v>161</v>
      </c>
      <c r="F167" s="10" t="str">
        <f t="shared" si="13"/>
        <v>B2-8-18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31103000</v>
      </c>
      <c r="K167" s="22">
        <v>1</v>
      </c>
      <c r="N167" t="str">
        <v>B2-8-18</v>
      </c>
      <c r="O167">
        <v>74</v>
      </c>
      <c r="P167" s="19">
        <v>31103000</v>
      </c>
    </row>
    <row r="168" spans="5:16" x14ac:dyDescent="0.25">
      <c r="E168" s="1">
        <f t="shared" si="12"/>
        <v>162</v>
      </c>
      <c r="F168" s="10" t="str">
        <f t="shared" si="13"/>
        <v>B2-8.5-7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15914125</v>
      </c>
      <c r="K168" s="22">
        <v>1</v>
      </c>
      <c r="N168" t="str">
        <v>B2-8.5-7</v>
      </c>
      <c r="O168">
        <v>31.75</v>
      </c>
      <c r="P168" s="19">
        <v>15914125</v>
      </c>
    </row>
    <row r="169" spans="5:16" x14ac:dyDescent="0.25">
      <c r="E169" s="1">
        <f t="shared" si="12"/>
        <v>163</v>
      </c>
      <c r="F169" s="10" t="str">
        <f t="shared" si="13"/>
        <v>B2-8.5-7.5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16678063</v>
      </c>
      <c r="K169" s="22">
        <v>1</v>
      </c>
      <c r="N169" t="str">
        <v>B2-8.5-7.5</v>
      </c>
      <c r="O169">
        <v>33.875</v>
      </c>
      <c r="P169" s="19">
        <v>16678063</v>
      </c>
    </row>
    <row r="170" spans="5:16" x14ac:dyDescent="0.25">
      <c r="E170" s="1">
        <f t="shared" si="12"/>
        <v>164</v>
      </c>
      <c r="F170" s="10" t="str">
        <f t="shared" si="13"/>
        <v>B2-8.5-8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17442000</v>
      </c>
      <c r="K170" s="22">
        <v>1</v>
      </c>
      <c r="N170" t="str">
        <v>B2-8.5-8</v>
      </c>
      <c r="O170">
        <v>36</v>
      </c>
      <c r="P170" s="19">
        <v>17442000</v>
      </c>
    </row>
    <row r="171" spans="5:16" x14ac:dyDescent="0.25">
      <c r="E171" s="1">
        <f t="shared" si="12"/>
        <v>165</v>
      </c>
      <c r="F171" s="10" t="str">
        <f t="shared" si="13"/>
        <v>B2-8.5-8.5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18205938</v>
      </c>
      <c r="K171" s="22">
        <v>1</v>
      </c>
      <c r="N171" t="str">
        <v>B2-8.5-8.5</v>
      </c>
      <c r="O171">
        <v>38.125</v>
      </c>
      <c r="P171" s="19">
        <v>18205938</v>
      </c>
    </row>
    <row r="172" spans="5:16" x14ac:dyDescent="0.25">
      <c r="E172" s="1">
        <f t="shared" si="12"/>
        <v>166</v>
      </c>
      <c r="F172" s="10" t="str">
        <f t="shared" si="13"/>
        <v>B2-8.5-9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18969875</v>
      </c>
      <c r="K172" s="22">
        <v>1</v>
      </c>
      <c r="N172" t="str">
        <v>B2-8.5-9</v>
      </c>
      <c r="O172">
        <v>40.25</v>
      </c>
      <c r="P172" s="19">
        <v>18969875</v>
      </c>
    </row>
    <row r="173" spans="5:16" x14ac:dyDescent="0.25">
      <c r="E173" s="1">
        <f t="shared" si="12"/>
        <v>167</v>
      </c>
      <c r="F173" s="10" t="str">
        <f t="shared" si="13"/>
        <v>B2-8.5-9.5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19733813</v>
      </c>
      <c r="K173" s="22">
        <v>1</v>
      </c>
      <c r="N173" t="str">
        <v>B2-8.5-9.5</v>
      </c>
      <c r="O173">
        <v>42.375</v>
      </c>
      <c r="P173" s="19">
        <v>19733813</v>
      </c>
    </row>
    <row r="174" spans="5:16" x14ac:dyDescent="0.25">
      <c r="E174" s="1">
        <f t="shared" si="12"/>
        <v>168</v>
      </c>
      <c r="F174" s="10" t="str">
        <f t="shared" si="13"/>
        <v>B2-8.5-10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20497750</v>
      </c>
      <c r="K174" s="22">
        <v>1</v>
      </c>
      <c r="N174" t="str">
        <v>B2-8.5-10</v>
      </c>
      <c r="O174">
        <v>44.5</v>
      </c>
      <c r="P174" s="19">
        <v>20497750</v>
      </c>
    </row>
    <row r="175" spans="5:16" x14ac:dyDescent="0.25">
      <c r="E175" s="1">
        <f t="shared" si="12"/>
        <v>169</v>
      </c>
      <c r="F175" s="10" t="str">
        <f t="shared" si="13"/>
        <v>B2-8.5-10.5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21261688</v>
      </c>
      <c r="K175" s="22">
        <v>1</v>
      </c>
      <c r="N175" t="str">
        <v>B2-8.5-10.5</v>
      </c>
      <c r="O175">
        <v>46.625</v>
      </c>
      <c r="P175" s="19">
        <v>21261688</v>
      </c>
    </row>
    <row r="176" spans="5:16" x14ac:dyDescent="0.25">
      <c r="E176" s="1">
        <f t="shared" si="12"/>
        <v>170</v>
      </c>
      <c r="F176" s="10" t="str">
        <f t="shared" si="13"/>
        <v>B2-8.5-11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22025625</v>
      </c>
      <c r="K176" s="22">
        <v>1</v>
      </c>
      <c r="N176" t="str">
        <v>B2-8.5-11</v>
      </c>
      <c r="O176">
        <v>48.75</v>
      </c>
      <c r="P176" s="19">
        <v>22025625</v>
      </c>
    </row>
    <row r="177" spans="5:16" x14ac:dyDescent="0.25">
      <c r="E177" s="1">
        <f t="shared" si="12"/>
        <v>171</v>
      </c>
      <c r="F177" s="10" t="str">
        <f t="shared" si="13"/>
        <v>B2-8.5-11.5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22789563</v>
      </c>
      <c r="K177" s="22">
        <v>1</v>
      </c>
      <c r="N177" t="str">
        <v>B2-8.5-11.5</v>
      </c>
      <c r="O177">
        <v>50.875</v>
      </c>
      <c r="P177" s="19">
        <v>22789563</v>
      </c>
    </row>
    <row r="178" spans="5:16" x14ac:dyDescent="0.25">
      <c r="E178" s="1">
        <f t="shared" si="12"/>
        <v>172</v>
      </c>
      <c r="F178" s="10" t="str">
        <f t="shared" si="13"/>
        <v>B2-8.5-12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23553500</v>
      </c>
      <c r="K178" s="22">
        <v>1</v>
      </c>
      <c r="N178" t="str">
        <v>B2-8.5-12</v>
      </c>
      <c r="O178">
        <v>53</v>
      </c>
      <c r="P178" s="19">
        <v>23553500</v>
      </c>
    </row>
    <row r="179" spans="5:16" x14ac:dyDescent="0.25">
      <c r="E179" s="1">
        <f t="shared" si="12"/>
        <v>173</v>
      </c>
      <c r="F179" s="10" t="str">
        <f t="shared" si="13"/>
        <v>B2-8.5-12.5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24317438</v>
      </c>
      <c r="K179" s="22">
        <v>1</v>
      </c>
      <c r="N179" t="str">
        <v>B2-8.5-12.5</v>
      </c>
      <c r="O179">
        <v>55.125</v>
      </c>
      <c r="P179" s="19">
        <v>24317438</v>
      </c>
    </row>
    <row r="180" spans="5:16" x14ac:dyDescent="0.25">
      <c r="E180" s="1">
        <f t="shared" si="12"/>
        <v>174</v>
      </c>
      <c r="F180" s="10" t="str">
        <f t="shared" si="13"/>
        <v>B2-8.5-13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25081375</v>
      </c>
      <c r="K180" s="22">
        <v>1</v>
      </c>
      <c r="N180" t="str">
        <v>B2-8.5-13</v>
      </c>
      <c r="O180">
        <v>57.25</v>
      </c>
      <c r="P180" s="19">
        <v>25081375</v>
      </c>
    </row>
    <row r="181" spans="5:16" x14ac:dyDescent="0.25">
      <c r="E181" s="1">
        <f t="shared" si="12"/>
        <v>175</v>
      </c>
      <c r="F181" s="10" t="str">
        <f t="shared" si="13"/>
        <v>B2-8.5-13.5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25845313</v>
      </c>
      <c r="K181" s="22">
        <v>1</v>
      </c>
      <c r="N181" t="str">
        <v>B2-8.5-13.5</v>
      </c>
      <c r="O181">
        <v>59.375</v>
      </c>
      <c r="P181" s="19">
        <v>25845313</v>
      </c>
    </row>
    <row r="182" spans="5:16" x14ac:dyDescent="0.25">
      <c r="E182" s="1">
        <f t="shared" si="12"/>
        <v>176</v>
      </c>
      <c r="F182" s="10" t="str">
        <f t="shared" si="13"/>
        <v>B2-8.5-14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26609250</v>
      </c>
      <c r="K182" s="22">
        <v>1</v>
      </c>
      <c r="N182" t="str">
        <v>B2-8.5-14</v>
      </c>
      <c r="O182">
        <v>61.5</v>
      </c>
      <c r="P182" s="19">
        <v>26609250</v>
      </c>
    </row>
    <row r="183" spans="5:16" x14ac:dyDescent="0.25">
      <c r="E183" s="1">
        <f t="shared" si="12"/>
        <v>177</v>
      </c>
      <c r="F183" s="10" t="str">
        <f t="shared" si="13"/>
        <v>B2-8.5-14.5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27373188</v>
      </c>
      <c r="K183" s="22">
        <v>1</v>
      </c>
      <c r="N183" t="str">
        <v>B2-8.5-14.5</v>
      </c>
      <c r="O183">
        <v>63.625</v>
      </c>
      <c r="P183" s="19">
        <v>27373188</v>
      </c>
    </row>
    <row r="184" spans="5:16" x14ac:dyDescent="0.25">
      <c r="E184" s="1">
        <f t="shared" si="12"/>
        <v>178</v>
      </c>
      <c r="F184" s="10" t="str">
        <f t="shared" si="13"/>
        <v>B2-8.5-15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28137125</v>
      </c>
      <c r="K184" s="22">
        <v>1</v>
      </c>
      <c r="N184" t="str">
        <v>B2-8.5-15</v>
      </c>
      <c r="O184">
        <v>65.75</v>
      </c>
      <c r="P184" s="19">
        <v>28137125</v>
      </c>
    </row>
    <row r="185" spans="5:16" x14ac:dyDescent="0.25">
      <c r="E185" s="1">
        <f t="shared" si="12"/>
        <v>179</v>
      </c>
      <c r="F185" s="10" t="str">
        <f t="shared" si="13"/>
        <v>B2-8.5-15.5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28901063</v>
      </c>
      <c r="K185" s="22">
        <v>1</v>
      </c>
      <c r="N185" t="str">
        <v>B2-8.5-15.5</v>
      </c>
      <c r="O185">
        <v>67.875</v>
      </c>
      <c r="P185" s="19">
        <v>28901063</v>
      </c>
    </row>
    <row r="186" spans="5:16" x14ac:dyDescent="0.25">
      <c r="E186" s="1">
        <f t="shared" si="12"/>
        <v>180</v>
      </c>
      <c r="F186" s="10" t="str">
        <f t="shared" si="13"/>
        <v>B2-8.5-16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29665000</v>
      </c>
      <c r="K186" s="22">
        <v>1</v>
      </c>
      <c r="N186" t="str">
        <v>B2-8.5-16</v>
      </c>
      <c r="O186">
        <v>70</v>
      </c>
      <c r="P186" s="19">
        <v>29665000</v>
      </c>
    </row>
    <row r="187" spans="5:16" x14ac:dyDescent="0.25">
      <c r="E187" s="1">
        <f t="shared" si="12"/>
        <v>181</v>
      </c>
      <c r="F187" s="10" t="str">
        <f t="shared" si="13"/>
        <v>B2-8.5-16.5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30428938</v>
      </c>
      <c r="K187" s="22">
        <v>1</v>
      </c>
      <c r="N187" t="str">
        <v>B2-8.5-16.5</v>
      </c>
      <c r="O187">
        <v>72.125</v>
      </c>
      <c r="P187" s="19">
        <v>30428938</v>
      </c>
    </row>
    <row r="188" spans="5:16" x14ac:dyDescent="0.25">
      <c r="E188" s="1">
        <f t="shared" si="12"/>
        <v>182</v>
      </c>
      <c r="F188" s="10" t="str">
        <f t="shared" si="13"/>
        <v>B2-8.5-17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31192875</v>
      </c>
      <c r="K188" s="22">
        <v>1</v>
      </c>
      <c r="N188" t="str">
        <v>B2-8.5-17</v>
      </c>
      <c r="O188">
        <v>74.25</v>
      </c>
      <c r="P188" s="19">
        <v>31192875</v>
      </c>
    </row>
    <row r="189" spans="5:16" x14ac:dyDescent="0.25">
      <c r="E189" s="1">
        <f t="shared" si="12"/>
        <v>183</v>
      </c>
      <c r="F189" s="10" t="str">
        <f t="shared" si="13"/>
        <v>B2-8.5-17.5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31956813</v>
      </c>
      <c r="K189" s="22">
        <v>1</v>
      </c>
      <c r="N189" t="str">
        <v>B2-8.5-17.5</v>
      </c>
      <c r="O189">
        <v>76.375</v>
      </c>
      <c r="P189" s="19">
        <v>31956813</v>
      </c>
    </row>
    <row r="190" spans="5:16" x14ac:dyDescent="0.25">
      <c r="E190" s="1">
        <f t="shared" si="12"/>
        <v>184</v>
      </c>
      <c r="F190" s="10" t="str">
        <f t="shared" si="13"/>
        <v>B2-8.5-18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32720750</v>
      </c>
      <c r="K190" s="22">
        <v>1</v>
      </c>
      <c r="N190" t="str">
        <v>B2-8.5-18</v>
      </c>
      <c r="O190">
        <v>78.5</v>
      </c>
      <c r="P190" s="19">
        <v>32720750</v>
      </c>
    </row>
    <row r="191" spans="5:16" x14ac:dyDescent="0.25">
      <c r="E191" s="1">
        <f t="shared" si="12"/>
        <v>185</v>
      </c>
      <c r="F191" s="10" t="str">
        <f t="shared" si="13"/>
        <v>B2-9-7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16543250</v>
      </c>
      <c r="K191" s="22">
        <v>1</v>
      </c>
      <c r="N191" t="str">
        <v>B2-9-7</v>
      </c>
      <c r="O191">
        <v>33.5</v>
      </c>
      <c r="P191" s="19">
        <v>16543250</v>
      </c>
    </row>
    <row r="192" spans="5:16" x14ac:dyDescent="0.25">
      <c r="E192" s="1">
        <f t="shared" si="12"/>
        <v>186</v>
      </c>
      <c r="F192" s="10" t="str">
        <f t="shared" si="13"/>
        <v>B2-9-7.5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17352125</v>
      </c>
      <c r="K192" s="22">
        <v>1</v>
      </c>
      <c r="N192" t="str">
        <v>B2-9-7.5</v>
      </c>
      <c r="O192">
        <v>35.75</v>
      </c>
      <c r="P192" s="19">
        <v>17352125</v>
      </c>
    </row>
    <row r="193" spans="5:16" x14ac:dyDescent="0.25">
      <c r="E193" s="1">
        <f t="shared" si="12"/>
        <v>187</v>
      </c>
      <c r="F193" s="10" t="str">
        <f t="shared" si="13"/>
        <v>B2-9-8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18161000</v>
      </c>
      <c r="K193" s="22">
        <v>1</v>
      </c>
      <c r="N193" t="str">
        <v>B2-9-8</v>
      </c>
      <c r="O193">
        <v>38</v>
      </c>
      <c r="P193" s="19">
        <v>18161000</v>
      </c>
    </row>
    <row r="194" spans="5:16" x14ac:dyDescent="0.25">
      <c r="E194" s="1">
        <f t="shared" si="12"/>
        <v>188</v>
      </c>
      <c r="F194" s="10" t="str">
        <f t="shared" si="13"/>
        <v>B2-9-8.5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18969875</v>
      </c>
      <c r="K194" s="22">
        <v>1</v>
      </c>
      <c r="N194" t="str">
        <v>B2-9-8.5</v>
      </c>
      <c r="O194">
        <v>40.25</v>
      </c>
      <c r="P194" s="19">
        <v>18969875</v>
      </c>
    </row>
    <row r="195" spans="5:16" x14ac:dyDescent="0.25">
      <c r="E195" s="1">
        <f t="shared" si="12"/>
        <v>189</v>
      </c>
      <c r="F195" s="10" t="str">
        <f t="shared" si="13"/>
        <v>B2-9-9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19778750</v>
      </c>
      <c r="K195" s="22">
        <v>1</v>
      </c>
      <c r="N195" t="str">
        <v>B2-9-9</v>
      </c>
      <c r="O195">
        <v>42.5</v>
      </c>
      <c r="P195" s="19">
        <v>19778750</v>
      </c>
    </row>
    <row r="196" spans="5:16" x14ac:dyDescent="0.25">
      <c r="E196" s="1">
        <f t="shared" si="12"/>
        <v>190</v>
      </c>
      <c r="F196" s="10" t="str">
        <f t="shared" si="13"/>
        <v>B2-9-9.5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20587625</v>
      </c>
      <c r="K196" s="22">
        <v>1</v>
      </c>
      <c r="N196" t="str">
        <v>B2-9-9.5</v>
      </c>
      <c r="O196">
        <v>44.75</v>
      </c>
      <c r="P196" s="19">
        <v>20587625</v>
      </c>
    </row>
    <row r="197" spans="5:16" x14ac:dyDescent="0.25">
      <c r="E197" s="1">
        <f t="shared" si="12"/>
        <v>191</v>
      </c>
      <c r="F197" s="10" t="str">
        <f t="shared" si="13"/>
        <v>B2-9-10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21396500</v>
      </c>
      <c r="K197" s="22">
        <v>1</v>
      </c>
      <c r="N197" t="str">
        <v>B2-9-10</v>
      </c>
      <c r="O197">
        <v>47</v>
      </c>
      <c r="P197" s="19">
        <v>21396500</v>
      </c>
    </row>
    <row r="198" spans="5:16" x14ac:dyDescent="0.25">
      <c r="E198" s="1">
        <f t="shared" si="12"/>
        <v>192</v>
      </c>
      <c r="F198" s="10" t="str">
        <f t="shared" si="13"/>
        <v>B2-9-10.5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22205375</v>
      </c>
      <c r="K198" s="22">
        <v>1</v>
      </c>
      <c r="N198" t="str">
        <v>B2-9-10.5</v>
      </c>
      <c r="O198">
        <v>49.25</v>
      </c>
      <c r="P198" s="19">
        <v>22205375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B2-9-11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ROUND(SUM(IF(I199&lt;$K$4,$K$4,I199)*$C$6,$C$5),0)</f>
        <v>23014250</v>
      </c>
      <c r="K199" s="22">
        <v>1</v>
      </c>
      <c r="N199" t="str">
        <v>B2-9-11</v>
      </c>
      <c r="O199">
        <v>51.5</v>
      </c>
      <c r="P199" s="19">
        <v>23014250</v>
      </c>
    </row>
    <row r="200" spans="5:16" x14ac:dyDescent="0.25">
      <c r="E200" s="1">
        <f t="shared" si="18"/>
        <v>194</v>
      </c>
      <c r="F200" s="10" t="str">
        <f t="shared" si="19"/>
        <v>B2-9-11.5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23823125</v>
      </c>
      <c r="K200" s="22">
        <v>1</v>
      </c>
      <c r="N200" t="str">
        <v>B2-9-11.5</v>
      </c>
      <c r="O200">
        <v>53.75</v>
      </c>
      <c r="P200" s="19">
        <v>23823125</v>
      </c>
    </row>
    <row r="201" spans="5:16" x14ac:dyDescent="0.25">
      <c r="E201" s="1">
        <f t="shared" si="18"/>
        <v>195</v>
      </c>
      <c r="F201" s="10" t="str">
        <f t="shared" si="19"/>
        <v>B2-9-12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24632000</v>
      </c>
      <c r="K201" s="22">
        <v>1</v>
      </c>
      <c r="N201" t="str">
        <v>B2-9-12</v>
      </c>
      <c r="O201">
        <v>56</v>
      </c>
      <c r="P201" s="19">
        <v>24632000</v>
      </c>
    </row>
    <row r="202" spans="5:16" x14ac:dyDescent="0.25">
      <c r="E202" s="1">
        <f t="shared" si="18"/>
        <v>196</v>
      </c>
      <c r="F202" s="10" t="str">
        <f t="shared" si="19"/>
        <v>B2-9-12.5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25440875</v>
      </c>
      <c r="K202" s="22">
        <v>1</v>
      </c>
      <c r="N202" t="str">
        <v>B2-9-12.5</v>
      </c>
      <c r="O202">
        <v>58.25</v>
      </c>
      <c r="P202" s="19">
        <v>25440875</v>
      </c>
    </row>
    <row r="203" spans="5:16" x14ac:dyDescent="0.25">
      <c r="E203" s="1">
        <f t="shared" si="18"/>
        <v>197</v>
      </c>
      <c r="F203" s="10" t="str">
        <f t="shared" si="19"/>
        <v>B2-9-13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26249750</v>
      </c>
      <c r="K203" s="22">
        <v>1</v>
      </c>
      <c r="N203" t="str">
        <v>B2-9-13</v>
      </c>
      <c r="O203">
        <v>60.5</v>
      </c>
      <c r="P203" s="19">
        <v>26249750</v>
      </c>
    </row>
    <row r="204" spans="5:16" x14ac:dyDescent="0.25">
      <c r="E204" s="1">
        <f t="shared" si="18"/>
        <v>198</v>
      </c>
      <c r="F204" s="10" t="str">
        <f t="shared" si="19"/>
        <v>B2-9-13.5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27058625</v>
      </c>
      <c r="K204" s="22">
        <v>1</v>
      </c>
      <c r="N204" t="str">
        <v>B2-9-13.5</v>
      </c>
      <c r="O204">
        <v>62.75</v>
      </c>
      <c r="P204" s="19">
        <v>27058625</v>
      </c>
    </row>
    <row r="205" spans="5:16" x14ac:dyDescent="0.25">
      <c r="E205" s="1">
        <f t="shared" si="18"/>
        <v>199</v>
      </c>
      <c r="F205" s="10" t="str">
        <f t="shared" si="19"/>
        <v>B2-9-14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27867500</v>
      </c>
      <c r="K205" s="22">
        <v>1</v>
      </c>
      <c r="N205" t="str">
        <v>B2-9-14</v>
      </c>
      <c r="O205">
        <v>65</v>
      </c>
      <c r="P205" s="19">
        <v>27867500</v>
      </c>
    </row>
    <row r="206" spans="5:16" x14ac:dyDescent="0.25">
      <c r="E206" s="1">
        <f t="shared" si="18"/>
        <v>200</v>
      </c>
      <c r="F206" s="10" t="str">
        <f t="shared" si="19"/>
        <v>B2-9-14.5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28676375</v>
      </c>
      <c r="K206" s="22">
        <v>1</v>
      </c>
      <c r="N206" t="str">
        <v>B2-9-14.5</v>
      </c>
      <c r="O206">
        <v>67.25</v>
      </c>
      <c r="P206" s="19">
        <v>28676375</v>
      </c>
    </row>
    <row r="207" spans="5:16" x14ac:dyDescent="0.25">
      <c r="E207" s="1">
        <f t="shared" si="18"/>
        <v>201</v>
      </c>
      <c r="F207" s="10" t="str">
        <f t="shared" si="19"/>
        <v>B2-9-15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29485250</v>
      </c>
      <c r="K207" s="22">
        <v>1</v>
      </c>
      <c r="N207" t="str">
        <v>B2-9-15</v>
      </c>
      <c r="O207">
        <v>69.5</v>
      </c>
      <c r="P207" s="19">
        <v>29485250</v>
      </c>
    </row>
    <row r="208" spans="5:16" x14ac:dyDescent="0.25">
      <c r="E208" s="1">
        <f t="shared" si="18"/>
        <v>202</v>
      </c>
      <c r="F208" s="10" t="str">
        <f t="shared" si="19"/>
        <v>B2-9-15.5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30294125</v>
      </c>
      <c r="K208" s="22">
        <v>1</v>
      </c>
      <c r="N208" t="str">
        <v>B2-9-15.5</v>
      </c>
      <c r="O208">
        <v>71.75</v>
      </c>
      <c r="P208" s="19">
        <v>30294125</v>
      </c>
    </row>
    <row r="209" spans="5:16" x14ac:dyDescent="0.25">
      <c r="E209" s="1">
        <f t="shared" si="18"/>
        <v>203</v>
      </c>
      <c r="F209" s="10" t="str">
        <f t="shared" si="19"/>
        <v>B2-9-16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31103000</v>
      </c>
      <c r="K209" s="22">
        <v>1</v>
      </c>
      <c r="N209" t="str">
        <v>B2-9-16</v>
      </c>
      <c r="O209">
        <v>74</v>
      </c>
      <c r="P209" s="19">
        <v>31103000</v>
      </c>
    </row>
    <row r="210" spans="5:16" x14ac:dyDescent="0.25">
      <c r="E210" s="1">
        <f t="shared" si="18"/>
        <v>204</v>
      </c>
      <c r="F210" s="10" t="str">
        <f t="shared" si="19"/>
        <v>B2-9-16.5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31911875</v>
      </c>
      <c r="K210" s="22">
        <v>1</v>
      </c>
      <c r="N210" t="str">
        <v>B2-9-16.5</v>
      </c>
      <c r="O210">
        <v>76.25</v>
      </c>
      <c r="P210" s="19">
        <v>31911875</v>
      </c>
    </row>
    <row r="211" spans="5:16" x14ac:dyDescent="0.25">
      <c r="E211" s="1">
        <f t="shared" si="18"/>
        <v>205</v>
      </c>
      <c r="F211" s="10" t="str">
        <f t="shared" si="19"/>
        <v>B2-9-17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32720750</v>
      </c>
      <c r="K211" s="22">
        <v>1</v>
      </c>
      <c r="N211" t="str">
        <v>B2-9-17</v>
      </c>
      <c r="O211">
        <v>78.5</v>
      </c>
      <c r="P211" s="19">
        <v>32720750</v>
      </c>
    </row>
    <row r="212" spans="5:16" x14ac:dyDescent="0.25">
      <c r="E212" s="1">
        <f t="shared" si="18"/>
        <v>206</v>
      </c>
      <c r="F212" s="10" t="str">
        <f t="shared" si="19"/>
        <v>B2-9-17.5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33529625</v>
      </c>
      <c r="K212" s="22">
        <v>1</v>
      </c>
      <c r="N212" t="str">
        <v>B2-9-17.5</v>
      </c>
      <c r="O212">
        <v>80.75</v>
      </c>
      <c r="P212" s="19">
        <v>33529625</v>
      </c>
    </row>
    <row r="213" spans="5:16" x14ac:dyDescent="0.25">
      <c r="E213" s="1">
        <f t="shared" si="18"/>
        <v>207</v>
      </c>
      <c r="F213" s="10" t="str">
        <f t="shared" si="19"/>
        <v>B2-9-18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34338500</v>
      </c>
      <c r="K213" s="22">
        <v>1</v>
      </c>
      <c r="N213" t="str">
        <v>B2-9-18</v>
      </c>
      <c r="O213">
        <v>83</v>
      </c>
      <c r="P213" s="19">
        <v>34338500</v>
      </c>
    </row>
    <row r="214" spans="5:16" x14ac:dyDescent="0.25">
      <c r="E214" s="1">
        <f t="shared" si="18"/>
        <v>208</v>
      </c>
      <c r="F214" s="10" t="str">
        <f t="shared" si="19"/>
        <v>B2-9.5-7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17172375</v>
      </c>
      <c r="K214" s="22">
        <v>1</v>
      </c>
      <c r="N214" t="str">
        <v>B2-9.5-7</v>
      </c>
      <c r="O214">
        <v>35.25</v>
      </c>
      <c r="P214" s="19">
        <v>17172375</v>
      </c>
    </row>
    <row r="215" spans="5:16" x14ac:dyDescent="0.25">
      <c r="E215" s="1">
        <f t="shared" si="18"/>
        <v>209</v>
      </c>
      <c r="F215" s="10" t="str">
        <f t="shared" si="19"/>
        <v>B2-9.5-7.5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18026188</v>
      </c>
      <c r="K215" s="22">
        <v>1</v>
      </c>
      <c r="N215" t="str">
        <v>B2-9.5-7.5</v>
      </c>
      <c r="O215">
        <v>37.625</v>
      </c>
      <c r="P215" s="19">
        <v>18026188</v>
      </c>
    </row>
    <row r="216" spans="5:16" x14ac:dyDescent="0.25">
      <c r="E216" s="1">
        <f t="shared" si="18"/>
        <v>210</v>
      </c>
      <c r="F216" s="10" t="str">
        <f t="shared" si="19"/>
        <v>B2-9.5-8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18880000</v>
      </c>
      <c r="K216" s="22">
        <v>1</v>
      </c>
      <c r="N216" t="str">
        <v>B2-9.5-8</v>
      </c>
      <c r="O216">
        <v>40</v>
      </c>
      <c r="P216" s="19">
        <v>18880000</v>
      </c>
    </row>
    <row r="217" spans="5:16" x14ac:dyDescent="0.25">
      <c r="E217" s="1">
        <f t="shared" si="18"/>
        <v>211</v>
      </c>
      <c r="F217" s="10" t="str">
        <f t="shared" si="19"/>
        <v>B2-9.5-8.5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19733813</v>
      </c>
      <c r="K217" s="22">
        <v>1</v>
      </c>
      <c r="N217" t="str">
        <v>B2-9.5-8.5</v>
      </c>
      <c r="O217">
        <v>42.375</v>
      </c>
      <c r="P217" s="19">
        <v>19733813</v>
      </c>
    </row>
    <row r="218" spans="5:16" x14ac:dyDescent="0.25">
      <c r="E218" s="1">
        <f t="shared" si="18"/>
        <v>212</v>
      </c>
      <c r="F218" s="10" t="str">
        <f t="shared" si="19"/>
        <v>B2-9.5-9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20587625</v>
      </c>
      <c r="K218" s="22">
        <v>1</v>
      </c>
      <c r="N218" t="str">
        <v>B2-9.5-9</v>
      </c>
      <c r="O218">
        <v>44.75</v>
      </c>
      <c r="P218" s="19">
        <v>20587625</v>
      </c>
    </row>
    <row r="219" spans="5:16" x14ac:dyDescent="0.25">
      <c r="E219" s="1">
        <f t="shared" si="18"/>
        <v>213</v>
      </c>
      <c r="F219" s="10" t="str">
        <f t="shared" si="19"/>
        <v>B2-9.5-9.5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21441438</v>
      </c>
      <c r="K219" s="22">
        <v>1</v>
      </c>
      <c r="N219" t="str">
        <v>B2-9.5-9.5</v>
      </c>
      <c r="O219">
        <v>47.125</v>
      </c>
      <c r="P219" s="19">
        <v>21441438</v>
      </c>
    </row>
    <row r="220" spans="5:16" x14ac:dyDescent="0.25">
      <c r="E220" s="1">
        <f t="shared" si="18"/>
        <v>214</v>
      </c>
      <c r="F220" s="10" t="str">
        <f t="shared" si="19"/>
        <v>B2-9.5-10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22295250</v>
      </c>
      <c r="K220" s="22">
        <v>1</v>
      </c>
      <c r="N220" t="str">
        <v>B2-9.5-10</v>
      </c>
      <c r="O220">
        <v>49.5</v>
      </c>
      <c r="P220" s="19">
        <v>22295250</v>
      </c>
    </row>
    <row r="221" spans="5:16" x14ac:dyDescent="0.25">
      <c r="E221" s="1">
        <f t="shared" si="18"/>
        <v>215</v>
      </c>
      <c r="F221" s="10" t="str">
        <f t="shared" si="19"/>
        <v>B2-9.5-10.5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23149063</v>
      </c>
      <c r="K221" s="22">
        <v>1</v>
      </c>
      <c r="N221" t="str">
        <v>B2-9.5-10.5</v>
      </c>
      <c r="O221">
        <v>51.875</v>
      </c>
      <c r="P221" s="19">
        <v>23149063</v>
      </c>
    </row>
    <row r="222" spans="5:16" x14ac:dyDescent="0.25">
      <c r="E222" s="1">
        <f t="shared" si="18"/>
        <v>216</v>
      </c>
      <c r="F222" s="10" t="str">
        <f t="shared" si="19"/>
        <v>B2-9.5-11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24002875</v>
      </c>
      <c r="K222" s="22">
        <v>1</v>
      </c>
      <c r="N222" t="str">
        <v>B2-9.5-11</v>
      </c>
      <c r="O222">
        <v>54.25</v>
      </c>
      <c r="P222" s="19">
        <v>24002875</v>
      </c>
    </row>
    <row r="223" spans="5:16" x14ac:dyDescent="0.25">
      <c r="E223" s="1">
        <f t="shared" si="18"/>
        <v>217</v>
      </c>
      <c r="F223" s="10" t="str">
        <f t="shared" si="19"/>
        <v>B2-9.5-11.5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24856688</v>
      </c>
      <c r="K223" s="22">
        <v>1</v>
      </c>
      <c r="N223" t="str">
        <v>B2-9.5-11.5</v>
      </c>
      <c r="O223">
        <v>56.625</v>
      </c>
      <c r="P223" s="19">
        <v>24856688</v>
      </c>
    </row>
    <row r="224" spans="5:16" x14ac:dyDescent="0.25">
      <c r="E224" s="1">
        <f t="shared" si="18"/>
        <v>218</v>
      </c>
      <c r="F224" s="10" t="str">
        <f t="shared" si="19"/>
        <v>B2-9.5-12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25710500</v>
      </c>
      <c r="K224" s="22">
        <v>1</v>
      </c>
      <c r="N224" t="str">
        <v>B2-9.5-12</v>
      </c>
      <c r="O224">
        <v>59</v>
      </c>
      <c r="P224" s="19">
        <v>25710500</v>
      </c>
    </row>
    <row r="225" spans="5:16" x14ac:dyDescent="0.25">
      <c r="E225" s="1">
        <f t="shared" si="18"/>
        <v>219</v>
      </c>
      <c r="F225" s="10" t="str">
        <f t="shared" si="19"/>
        <v>B2-9.5-12.5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26564313</v>
      </c>
      <c r="K225" s="22">
        <v>1</v>
      </c>
      <c r="N225" t="str">
        <v>B2-9.5-12.5</v>
      </c>
      <c r="O225">
        <v>61.375</v>
      </c>
      <c r="P225" s="19">
        <v>26564313</v>
      </c>
    </row>
    <row r="226" spans="5:16" x14ac:dyDescent="0.25">
      <c r="E226" s="1">
        <f t="shared" si="18"/>
        <v>220</v>
      </c>
      <c r="F226" s="10" t="str">
        <f t="shared" si="19"/>
        <v>B2-9.5-13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27418125</v>
      </c>
      <c r="K226" s="22">
        <v>1</v>
      </c>
      <c r="N226" t="str">
        <v>B2-9.5-13</v>
      </c>
      <c r="O226">
        <v>63.75</v>
      </c>
      <c r="P226" s="19">
        <v>27418125</v>
      </c>
    </row>
    <row r="227" spans="5:16" x14ac:dyDescent="0.25">
      <c r="E227" s="1">
        <f t="shared" si="18"/>
        <v>221</v>
      </c>
      <c r="F227" s="10" t="str">
        <f t="shared" si="19"/>
        <v>B2-9.5-13.5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28271938</v>
      </c>
      <c r="K227" s="22">
        <v>1</v>
      </c>
      <c r="N227" t="str">
        <v>B2-9.5-13.5</v>
      </c>
      <c r="O227">
        <v>66.125</v>
      </c>
      <c r="P227" s="19">
        <v>28271938</v>
      </c>
    </row>
    <row r="228" spans="5:16" x14ac:dyDescent="0.25">
      <c r="E228" s="1">
        <f t="shared" si="18"/>
        <v>222</v>
      </c>
      <c r="F228" s="10" t="str">
        <f t="shared" si="19"/>
        <v>B2-9.5-14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29125750</v>
      </c>
      <c r="K228" s="22">
        <v>1</v>
      </c>
      <c r="N228" t="str">
        <v>B2-9.5-14</v>
      </c>
      <c r="O228">
        <v>68.5</v>
      </c>
      <c r="P228" s="19">
        <v>29125750</v>
      </c>
    </row>
    <row r="229" spans="5:16" x14ac:dyDescent="0.25">
      <c r="E229" s="1">
        <f t="shared" si="18"/>
        <v>223</v>
      </c>
      <c r="F229" s="10" t="str">
        <f t="shared" si="19"/>
        <v>B2-9.5-14.5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29979563</v>
      </c>
      <c r="K229" s="22">
        <v>1</v>
      </c>
      <c r="N229" t="str">
        <v>B2-9.5-14.5</v>
      </c>
      <c r="O229">
        <v>70.875</v>
      </c>
      <c r="P229" s="19">
        <v>29979563</v>
      </c>
    </row>
    <row r="230" spans="5:16" x14ac:dyDescent="0.25">
      <c r="E230" s="1">
        <f t="shared" si="18"/>
        <v>224</v>
      </c>
      <c r="F230" s="10" t="str">
        <f t="shared" si="19"/>
        <v>B2-9.5-15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30833375</v>
      </c>
      <c r="K230" s="22">
        <v>1</v>
      </c>
      <c r="N230" t="str">
        <v>B2-9.5-15</v>
      </c>
      <c r="O230">
        <v>73.25</v>
      </c>
      <c r="P230" s="19">
        <v>30833375</v>
      </c>
    </row>
    <row r="231" spans="5:16" x14ac:dyDescent="0.25">
      <c r="E231" s="1">
        <f t="shared" si="18"/>
        <v>225</v>
      </c>
      <c r="F231" s="10" t="str">
        <f t="shared" si="19"/>
        <v>B2-9.5-15.5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31687188</v>
      </c>
      <c r="K231" s="22">
        <v>1</v>
      </c>
      <c r="N231" t="str">
        <v>B2-9.5-15.5</v>
      </c>
      <c r="O231">
        <v>75.625</v>
      </c>
      <c r="P231" s="19">
        <v>31687188</v>
      </c>
    </row>
    <row r="232" spans="5:16" x14ac:dyDescent="0.25">
      <c r="E232" s="1">
        <f t="shared" si="18"/>
        <v>226</v>
      </c>
      <c r="F232" s="10" t="str">
        <f t="shared" si="19"/>
        <v>B2-9.5-16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32541000</v>
      </c>
      <c r="K232" s="22">
        <v>1</v>
      </c>
      <c r="N232" t="str">
        <v>B2-9.5-16</v>
      </c>
      <c r="O232">
        <v>78</v>
      </c>
      <c r="P232" s="19">
        <v>32541000</v>
      </c>
    </row>
    <row r="233" spans="5:16" x14ac:dyDescent="0.25">
      <c r="E233" s="1">
        <f t="shared" si="18"/>
        <v>227</v>
      </c>
      <c r="F233" s="10" t="str">
        <f t="shared" si="19"/>
        <v>B2-9.5-16.5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33394813</v>
      </c>
      <c r="K233" s="22">
        <v>1</v>
      </c>
      <c r="N233" t="str">
        <v>B2-9.5-16.5</v>
      </c>
      <c r="O233">
        <v>80.375</v>
      </c>
      <c r="P233" s="19">
        <v>33394813</v>
      </c>
    </row>
    <row r="234" spans="5:16" x14ac:dyDescent="0.25">
      <c r="E234" s="1">
        <f t="shared" si="18"/>
        <v>228</v>
      </c>
      <c r="F234" s="10" t="str">
        <f t="shared" si="19"/>
        <v>B2-9.5-17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34248625</v>
      </c>
      <c r="K234" s="22">
        <v>1</v>
      </c>
      <c r="N234" t="str">
        <v>B2-9.5-17</v>
      </c>
      <c r="O234">
        <v>82.75</v>
      </c>
      <c r="P234" s="19">
        <v>34248625</v>
      </c>
    </row>
    <row r="235" spans="5:16" x14ac:dyDescent="0.25">
      <c r="E235" s="1">
        <f t="shared" si="18"/>
        <v>229</v>
      </c>
      <c r="F235" s="10" t="str">
        <f t="shared" si="19"/>
        <v>B2-9.5-17.5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35102438</v>
      </c>
      <c r="K235" s="22">
        <v>1</v>
      </c>
      <c r="N235" t="str">
        <v>B2-9.5-17.5</v>
      </c>
      <c r="O235">
        <v>85.125</v>
      </c>
      <c r="P235" s="19">
        <v>35102438</v>
      </c>
    </row>
    <row r="236" spans="5:16" x14ac:dyDescent="0.25">
      <c r="E236" s="1">
        <f t="shared" si="18"/>
        <v>230</v>
      </c>
      <c r="F236" s="10" t="str">
        <f t="shared" si="19"/>
        <v>B2-9.5-18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35956250</v>
      </c>
      <c r="K236" s="22">
        <v>1</v>
      </c>
      <c r="N236" t="str">
        <v>B2-9.5-18</v>
      </c>
      <c r="O236">
        <v>87.5</v>
      </c>
      <c r="P236" s="19">
        <v>35956250</v>
      </c>
    </row>
    <row r="237" spans="5:16" x14ac:dyDescent="0.25">
      <c r="E237" s="1">
        <f t="shared" si="18"/>
        <v>231</v>
      </c>
      <c r="F237" s="10" t="str">
        <f t="shared" si="19"/>
        <v>B2-10-7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17801500</v>
      </c>
      <c r="K237" s="22">
        <v>1</v>
      </c>
      <c r="N237" t="str">
        <v>B2-10-7</v>
      </c>
      <c r="O237">
        <v>37</v>
      </c>
      <c r="P237" s="19">
        <v>17801500</v>
      </c>
    </row>
    <row r="238" spans="5:16" x14ac:dyDescent="0.25">
      <c r="E238" s="1">
        <f t="shared" si="18"/>
        <v>232</v>
      </c>
      <c r="F238" s="10" t="str">
        <f t="shared" si="19"/>
        <v>B2-10-7.5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18700250</v>
      </c>
      <c r="K238" s="22">
        <v>1</v>
      </c>
      <c r="N238" t="str">
        <v>B2-10-7.5</v>
      </c>
      <c r="O238">
        <v>39.5</v>
      </c>
      <c r="P238" s="19">
        <v>18700250</v>
      </c>
    </row>
    <row r="239" spans="5:16" x14ac:dyDescent="0.25">
      <c r="E239" s="1">
        <f t="shared" si="18"/>
        <v>233</v>
      </c>
      <c r="F239" s="10" t="str">
        <f t="shared" si="19"/>
        <v>B2-10-8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19599000</v>
      </c>
      <c r="K239" s="22">
        <v>1</v>
      </c>
      <c r="N239" t="str">
        <v>B2-10-8</v>
      </c>
      <c r="O239">
        <v>42</v>
      </c>
      <c r="P239" s="19">
        <v>19599000</v>
      </c>
    </row>
    <row r="240" spans="5:16" x14ac:dyDescent="0.25">
      <c r="E240" s="1">
        <f t="shared" si="18"/>
        <v>234</v>
      </c>
      <c r="F240" s="10" t="str">
        <f t="shared" si="19"/>
        <v>B2-10-8.5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20497750</v>
      </c>
      <c r="K240" s="22">
        <v>1</v>
      </c>
      <c r="N240" t="str">
        <v>B2-10-8.5</v>
      </c>
      <c r="O240">
        <v>44.5</v>
      </c>
      <c r="P240" s="19">
        <v>20497750</v>
      </c>
    </row>
    <row r="241" spans="5:16" x14ac:dyDescent="0.25">
      <c r="E241" s="1">
        <f t="shared" si="18"/>
        <v>235</v>
      </c>
      <c r="F241" s="10" t="str">
        <f t="shared" si="19"/>
        <v>B2-10-9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21396500</v>
      </c>
      <c r="K241" s="22">
        <v>1</v>
      </c>
      <c r="N241" t="str">
        <v>B2-10-9</v>
      </c>
      <c r="O241">
        <v>47</v>
      </c>
      <c r="P241" s="19">
        <v>21396500</v>
      </c>
    </row>
    <row r="242" spans="5:16" x14ac:dyDescent="0.25">
      <c r="E242" s="1">
        <f t="shared" si="18"/>
        <v>236</v>
      </c>
      <c r="F242" s="10" t="str">
        <f t="shared" si="19"/>
        <v>B2-10-9.5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22295250</v>
      </c>
      <c r="K242" s="22">
        <v>1</v>
      </c>
      <c r="N242" t="str">
        <v>B2-10-9.5</v>
      </c>
      <c r="O242">
        <v>49.5</v>
      </c>
      <c r="P242" s="19">
        <v>22295250</v>
      </c>
    </row>
    <row r="243" spans="5:16" x14ac:dyDescent="0.25">
      <c r="E243" s="1">
        <f t="shared" si="18"/>
        <v>237</v>
      </c>
      <c r="F243" s="10" t="str">
        <f t="shared" si="19"/>
        <v>B2-10-10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23194000</v>
      </c>
      <c r="K243" s="22">
        <v>1</v>
      </c>
      <c r="N243" t="str">
        <v>B2-10-10</v>
      </c>
      <c r="O243">
        <v>52</v>
      </c>
      <c r="P243" s="19">
        <v>23194000</v>
      </c>
    </row>
    <row r="244" spans="5:16" x14ac:dyDescent="0.25">
      <c r="E244" s="1">
        <f t="shared" si="18"/>
        <v>238</v>
      </c>
      <c r="F244" s="10" t="str">
        <f t="shared" si="19"/>
        <v>B2-10-10.5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24092750</v>
      </c>
      <c r="K244" s="22">
        <v>1</v>
      </c>
      <c r="N244" t="str">
        <v>B2-10-10.5</v>
      </c>
      <c r="O244">
        <v>54.5</v>
      </c>
      <c r="P244" s="19">
        <v>24092750</v>
      </c>
    </row>
    <row r="245" spans="5:16" x14ac:dyDescent="0.25">
      <c r="E245" s="1">
        <f t="shared" si="18"/>
        <v>239</v>
      </c>
      <c r="F245" s="10" t="str">
        <f t="shared" si="19"/>
        <v>B2-10-11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24991500</v>
      </c>
      <c r="K245" s="22">
        <v>1</v>
      </c>
      <c r="N245" t="str">
        <v>B2-10-11</v>
      </c>
      <c r="O245">
        <v>57</v>
      </c>
      <c r="P245" s="19">
        <v>24991500</v>
      </c>
    </row>
    <row r="246" spans="5:16" x14ac:dyDescent="0.25">
      <c r="E246" s="1">
        <f t="shared" si="18"/>
        <v>240</v>
      </c>
      <c r="F246" s="10" t="str">
        <f t="shared" si="19"/>
        <v>B2-10-11.5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25890250</v>
      </c>
      <c r="K246" s="22">
        <v>1</v>
      </c>
      <c r="N246" t="str">
        <v>B2-10-11.5</v>
      </c>
      <c r="O246">
        <v>59.5</v>
      </c>
      <c r="P246" s="19">
        <v>25890250</v>
      </c>
    </row>
    <row r="247" spans="5:16" x14ac:dyDescent="0.25">
      <c r="E247" s="1">
        <f t="shared" si="18"/>
        <v>241</v>
      </c>
      <c r="F247" s="10" t="str">
        <f t="shared" si="19"/>
        <v>B2-10-12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26789000</v>
      </c>
      <c r="K247" s="22">
        <v>1</v>
      </c>
      <c r="N247" t="str">
        <v>B2-10-12</v>
      </c>
      <c r="O247">
        <v>62</v>
      </c>
      <c r="P247" s="19">
        <v>26789000</v>
      </c>
    </row>
    <row r="248" spans="5:16" x14ac:dyDescent="0.25">
      <c r="E248" s="1">
        <f t="shared" si="18"/>
        <v>242</v>
      </c>
      <c r="F248" s="10" t="str">
        <f t="shared" si="19"/>
        <v>B2-10-12.5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27687750</v>
      </c>
      <c r="K248" s="22">
        <v>1</v>
      </c>
      <c r="N248" t="str">
        <v>B2-10-12.5</v>
      </c>
      <c r="O248">
        <v>64.5</v>
      </c>
      <c r="P248" s="19">
        <v>27687750</v>
      </c>
    </row>
    <row r="249" spans="5:16" x14ac:dyDescent="0.25">
      <c r="E249" s="1">
        <f t="shared" si="18"/>
        <v>243</v>
      </c>
      <c r="F249" s="10" t="str">
        <f t="shared" si="19"/>
        <v>B2-10-13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28586500</v>
      </c>
      <c r="K249" s="22">
        <v>1</v>
      </c>
      <c r="N249" t="str">
        <v>B2-10-13</v>
      </c>
      <c r="O249">
        <v>67</v>
      </c>
      <c r="P249" s="19">
        <v>28586500</v>
      </c>
    </row>
    <row r="250" spans="5:16" x14ac:dyDescent="0.25">
      <c r="E250" s="1">
        <f t="shared" si="18"/>
        <v>244</v>
      </c>
      <c r="F250" s="10" t="str">
        <f t="shared" si="19"/>
        <v>B2-10-13.5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29485250</v>
      </c>
      <c r="K250" s="22">
        <v>1</v>
      </c>
      <c r="N250" t="str">
        <v>B2-10-13.5</v>
      </c>
      <c r="O250">
        <v>69.5</v>
      </c>
      <c r="P250" s="19">
        <v>29485250</v>
      </c>
    </row>
    <row r="251" spans="5:16" x14ac:dyDescent="0.25">
      <c r="E251" s="1">
        <f t="shared" si="18"/>
        <v>245</v>
      </c>
      <c r="F251" s="10" t="str">
        <f t="shared" si="19"/>
        <v>B2-10-14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30384000</v>
      </c>
      <c r="K251" s="22">
        <v>1</v>
      </c>
      <c r="N251" t="str">
        <v>B2-10-14</v>
      </c>
      <c r="O251">
        <v>72</v>
      </c>
      <c r="P251" s="19">
        <v>30384000</v>
      </c>
    </row>
    <row r="252" spans="5:16" x14ac:dyDescent="0.25">
      <c r="E252" s="1">
        <f t="shared" si="18"/>
        <v>246</v>
      </c>
      <c r="F252" s="10" t="str">
        <f t="shared" si="19"/>
        <v>B2-10-14.5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31282750</v>
      </c>
      <c r="K252" s="22">
        <v>1</v>
      </c>
      <c r="N252" t="str">
        <v>B2-10-14.5</v>
      </c>
      <c r="O252">
        <v>74.5</v>
      </c>
      <c r="P252" s="19">
        <v>31282750</v>
      </c>
    </row>
    <row r="253" spans="5:16" x14ac:dyDescent="0.25">
      <c r="E253" s="1">
        <f t="shared" si="18"/>
        <v>247</v>
      </c>
      <c r="F253" s="10" t="str">
        <f t="shared" si="19"/>
        <v>B2-10-15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32181500</v>
      </c>
      <c r="K253" s="22">
        <v>1</v>
      </c>
      <c r="N253" t="str">
        <v>B2-10-15</v>
      </c>
      <c r="O253">
        <v>77</v>
      </c>
      <c r="P253" s="19">
        <v>32181500</v>
      </c>
    </row>
    <row r="254" spans="5:16" x14ac:dyDescent="0.25">
      <c r="E254" s="1">
        <f t="shared" si="18"/>
        <v>248</v>
      </c>
      <c r="F254" s="10" t="str">
        <f t="shared" si="19"/>
        <v>B2-10-15.5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33080250</v>
      </c>
      <c r="K254" s="22">
        <v>1</v>
      </c>
      <c r="N254" t="str">
        <v>B2-10-15.5</v>
      </c>
      <c r="O254">
        <v>79.5</v>
      </c>
      <c r="P254" s="19">
        <v>33080250</v>
      </c>
    </row>
    <row r="255" spans="5:16" x14ac:dyDescent="0.25">
      <c r="E255" s="1">
        <f t="shared" si="18"/>
        <v>249</v>
      </c>
      <c r="F255" s="10" t="str">
        <f t="shared" si="19"/>
        <v>B2-10-16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33979000</v>
      </c>
      <c r="K255" s="22">
        <v>1</v>
      </c>
      <c r="N255" t="str">
        <v>B2-10-16</v>
      </c>
      <c r="O255">
        <v>82</v>
      </c>
      <c r="P255" s="19">
        <v>33979000</v>
      </c>
    </row>
    <row r="256" spans="5:16" x14ac:dyDescent="0.25">
      <c r="E256" s="1">
        <f t="shared" si="18"/>
        <v>250</v>
      </c>
      <c r="F256" s="10" t="str">
        <f t="shared" si="19"/>
        <v>B2-10-16.5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34877750</v>
      </c>
      <c r="K256" s="22">
        <v>1</v>
      </c>
      <c r="N256" t="str">
        <v>B2-10-16.5</v>
      </c>
      <c r="O256">
        <v>84.5</v>
      </c>
      <c r="P256" s="19">
        <v>34877750</v>
      </c>
    </row>
    <row r="257" spans="5:16" x14ac:dyDescent="0.25">
      <c r="E257" s="1">
        <f t="shared" si="18"/>
        <v>251</v>
      </c>
      <c r="F257" s="10" t="str">
        <f t="shared" si="19"/>
        <v>B2-10-17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35776500</v>
      </c>
      <c r="K257" s="22">
        <v>1</v>
      </c>
      <c r="N257" t="str">
        <v>B2-10-17</v>
      </c>
      <c r="O257">
        <v>87</v>
      </c>
      <c r="P257" s="19">
        <v>35776500</v>
      </c>
    </row>
    <row r="258" spans="5:16" x14ac:dyDescent="0.25">
      <c r="E258" s="1">
        <f t="shared" si="18"/>
        <v>252</v>
      </c>
      <c r="F258" s="10" t="str">
        <f t="shared" si="19"/>
        <v>B2-10-17.5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36675250</v>
      </c>
      <c r="K258" s="22">
        <v>1</v>
      </c>
      <c r="N258" t="str">
        <v>B2-10-17.5</v>
      </c>
      <c r="O258">
        <v>89.5</v>
      </c>
      <c r="P258" s="19">
        <v>36675250</v>
      </c>
    </row>
    <row r="259" spans="5:16" x14ac:dyDescent="0.25">
      <c r="E259" s="1">
        <f t="shared" si="18"/>
        <v>253</v>
      </c>
      <c r="F259" s="10" t="str">
        <f t="shared" si="19"/>
        <v>B2-10-18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37574000</v>
      </c>
      <c r="K259" s="22">
        <v>1</v>
      </c>
      <c r="N259" t="str">
        <v>B2-10-18</v>
      </c>
      <c r="O259">
        <v>92</v>
      </c>
      <c r="P259" s="19">
        <v>37574000</v>
      </c>
    </row>
    <row r="260" spans="5:16" x14ac:dyDescent="0.25">
      <c r="E260" s="1">
        <f t="shared" si="18"/>
        <v>254</v>
      </c>
      <c r="F260" s="10" t="str">
        <f t="shared" si="19"/>
        <v>B2-10.5-7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18430625</v>
      </c>
      <c r="K260" s="22">
        <v>1</v>
      </c>
      <c r="N260" t="str">
        <v>B2-10.5-7</v>
      </c>
      <c r="O260">
        <v>38.75</v>
      </c>
      <c r="P260" s="19">
        <v>18430625</v>
      </c>
    </row>
    <row r="261" spans="5:16" x14ac:dyDescent="0.25">
      <c r="E261" s="1">
        <f t="shared" si="18"/>
        <v>255</v>
      </c>
      <c r="F261" s="10" t="str">
        <f t="shared" si="19"/>
        <v>B2-10.5-7.5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19374313</v>
      </c>
      <c r="K261" s="22">
        <v>1</v>
      </c>
      <c r="N261" t="str">
        <v>B2-10.5-7.5</v>
      </c>
      <c r="O261">
        <v>41.375</v>
      </c>
      <c r="P261" s="19">
        <v>19374313</v>
      </c>
    </row>
    <row r="262" spans="5:16" x14ac:dyDescent="0.25">
      <c r="E262" s="1">
        <f t="shared" si="18"/>
        <v>256</v>
      </c>
      <c r="F262" s="10" t="str">
        <f t="shared" si="19"/>
        <v>B2-10.5-8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20318000</v>
      </c>
      <c r="K262" s="22">
        <v>1</v>
      </c>
      <c r="N262" t="str">
        <v>B2-10.5-8</v>
      </c>
      <c r="O262">
        <v>44</v>
      </c>
      <c r="P262" s="19">
        <v>20318000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B2-10.5-8.5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ROUND(SUM(IF(I263&lt;$K$4,$K$4,I263)*$C$6,$C$5),0)</f>
        <v>21261688</v>
      </c>
      <c r="K263" s="22">
        <v>1</v>
      </c>
      <c r="N263" t="str">
        <v>B2-10.5-8.5</v>
      </c>
      <c r="O263">
        <v>46.625</v>
      </c>
      <c r="P263" s="19">
        <v>21261688</v>
      </c>
    </row>
    <row r="264" spans="5:16" x14ac:dyDescent="0.25">
      <c r="E264" s="1">
        <f t="shared" si="24"/>
        <v>258</v>
      </c>
      <c r="F264" s="10" t="str">
        <f t="shared" si="25"/>
        <v>B2-10.5-9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22205375</v>
      </c>
      <c r="K264" s="22">
        <v>1</v>
      </c>
      <c r="N264" t="str">
        <v>B2-10.5-9</v>
      </c>
      <c r="O264">
        <v>49.25</v>
      </c>
      <c r="P264" s="19">
        <v>22205375</v>
      </c>
    </row>
    <row r="265" spans="5:16" x14ac:dyDescent="0.25">
      <c r="E265" s="1">
        <f t="shared" si="24"/>
        <v>259</v>
      </c>
      <c r="F265" s="10" t="str">
        <f t="shared" si="25"/>
        <v>B2-10.5-9.5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23149063</v>
      </c>
      <c r="K265" s="22">
        <v>1</v>
      </c>
      <c r="N265" t="str">
        <v>B2-10.5-9.5</v>
      </c>
      <c r="O265">
        <v>51.875</v>
      </c>
      <c r="P265" s="19">
        <v>23149063</v>
      </c>
    </row>
    <row r="266" spans="5:16" x14ac:dyDescent="0.25">
      <c r="E266" s="1">
        <f t="shared" si="24"/>
        <v>260</v>
      </c>
      <c r="F266" s="10" t="str">
        <f t="shared" si="25"/>
        <v>B2-10.5-10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24092750</v>
      </c>
      <c r="K266" s="22">
        <v>1</v>
      </c>
      <c r="N266" t="str">
        <v>B2-10.5-10</v>
      </c>
      <c r="O266">
        <v>54.5</v>
      </c>
      <c r="P266" s="19">
        <v>24092750</v>
      </c>
    </row>
    <row r="267" spans="5:16" x14ac:dyDescent="0.25">
      <c r="E267" s="1">
        <f t="shared" si="24"/>
        <v>261</v>
      </c>
      <c r="F267" s="10" t="str">
        <f t="shared" si="25"/>
        <v>B2-10.5-10.5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25036438</v>
      </c>
      <c r="K267" s="22">
        <v>1</v>
      </c>
      <c r="N267" t="str">
        <v>B2-10.5-10.5</v>
      </c>
      <c r="O267">
        <v>57.125</v>
      </c>
      <c r="P267" s="19">
        <v>25036438</v>
      </c>
    </row>
    <row r="268" spans="5:16" x14ac:dyDescent="0.25">
      <c r="E268" s="1">
        <f t="shared" si="24"/>
        <v>262</v>
      </c>
      <c r="F268" s="10" t="str">
        <f t="shared" si="25"/>
        <v>B2-10.5-11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25980125</v>
      </c>
      <c r="K268" s="22">
        <v>1</v>
      </c>
      <c r="N268" t="str">
        <v>B2-10.5-11</v>
      </c>
      <c r="O268">
        <v>59.75</v>
      </c>
      <c r="P268" s="19">
        <v>25980125</v>
      </c>
    </row>
    <row r="269" spans="5:16" x14ac:dyDescent="0.25">
      <c r="E269" s="1">
        <f t="shared" si="24"/>
        <v>263</v>
      </c>
      <c r="F269" s="10" t="str">
        <f t="shared" si="25"/>
        <v>B2-10.5-11.5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26923813</v>
      </c>
      <c r="K269" s="22">
        <v>1</v>
      </c>
      <c r="N269" t="str">
        <v>B2-10.5-11.5</v>
      </c>
      <c r="O269">
        <v>62.375</v>
      </c>
      <c r="P269" s="19">
        <v>26923813</v>
      </c>
    </row>
    <row r="270" spans="5:16" x14ac:dyDescent="0.25">
      <c r="E270" s="1">
        <f t="shared" si="24"/>
        <v>264</v>
      </c>
      <c r="F270" s="10" t="str">
        <f t="shared" si="25"/>
        <v>B2-10.5-12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27867500</v>
      </c>
      <c r="K270" s="22">
        <v>1</v>
      </c>
      <c r="N270" t="str">
        <v>B2-10.5-12</v>
      </c>
      <c r="O270">
        <v>65</v>
      </c>
      <c r="P270" s="19">
        <v>27867500</v>
      </c>
    </row>
    <row r="271" spans="5:16" x14ac:dyDescent="0.25">
      <c r="E271" s="1">
        <f t="shared" si="24"/>
        <v>265</v>
      </c>
      <c r="F271" s="10" t="str">
        <f t="shared" si="25"/>
        <v>B2-10.5-12.5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28811188</v>
      </c>
      <c r="K271" s="22">
        <v>1</v>
      </c>
      <c r="N271" t="str">
        <v>B2-10.5-12.5</v>
      </c>
      <c r="O271">
        <v>67.625</v>
      </c>
      <c r="P271" s="19">
        <v>28811188</v>
      </c>
    </row>
    <row r="272" spans="5:16" x14ac:dyDescent="0.25">
      <c r="E272" s="1">
        <f t="shared" si="24"/>
        <v>266</v>
      </c>
      <c r="F272" s="10" t="str">
        <f t="shared" si="25"/>
        <v>B2-10.5-13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29754875</v>
      </c>
      <c r="K272" s="22">
        <v>1</v>
      </c>
      <c r="N272" t="str">
        <v>B2-10.5-13</v>
      </c>
      <c r="O272">
        <v>70.25</v>
      </c>
      <c r="P272" s="19">
        <v>29754875</v>
      </c>
    </row>
    <row r="273" spans="5:16" x14ac:dyDescent="0.25">
      <c r="E273" s="1">
        <f t="shared" si="24"/>
        <v>267</v>
      </c>
      <c r="F273" s="10" t="str">
        <f t="shared" ref="F273:F288" si="30">$C$4&amp;"-"&amp;G273&amp;"-"&amp;H273</f>
        <v>B2-10.5-13.5</v>
      </c>
      <c r="G273" s="14">
        <f t="shared" ref="G273:G288" si="31">$G$3+ROUNDDOWN($E272/($I$4+1),0)*0.5</f>
        <v>10.5</v>
      </c>
      <c r="H273" s="14">
        <f t="shared" ref="H273:H288" si="32">IF(MOD(E273-1,$I$4+1)=0,$H$3,H272+0.5)</f>
        <v>13.5</v>
      </c>
      <c r="I273" s="4">
        <f t="shared" si="26"/>
        <v>72.875</v>
      </c>
      <c r="J273" s="2">
        <f t="shared" si="27"/>
        <v>30698563</v>
      </c>
      <c r="K273" s="21">
        <v>1</v>
      </c>
      <c r="N273" t="str">
        <v>B2-10.5-13.5</v>
      </c>
      <c r="O273">
        <v>72.875</v>
      </c>
      <c r="P273" s="19">
        <v>30698563</v>
      </c>
    </row>
    <row r="274" spans="5:16" x14ac:dyDescent="0.25">
      <c r="E274" s="1">
        <f t="shared" si="24"/>
        <v>268</v>
      </c>
      <c r="F274" s="10" t="str">
        <f t="shared" si="30"/>
        <v>B2-10.5-14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31642250</v>
      </c>
      <c r="K274" s="21">
        <v>1</v>
      </c>
      <c r="N274" t="str">
        <v>B2-10.5-14</v>
      </c>
      <c r="O274">
        <v>75.5</v>
      </c>
      <c r="P274" s="19">
        <v>31642250</v>
      </c>
    </row>
    <row r="275" spans="5:16" x14ac:dyDescent="0.25">
      <c r="E275" s="1">
        <f t="shared" si="24"/>
        <v>269</v>
      </c>
      <c r="F275" s="10" t="str">
        <f t="shared" si="30"/>
        <v>B2-10.5-14.5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32585938</v>
      </c>
      <c r="K275" s="21">
        <v>1</v>
      </c>
      <c r="N275" t="str">
        <v>B2-10.5-14.5</v>
      </c>
      <c r="O275">
        <v>78.125</v>
      </c>
      <c r="P275" s="19">
        <v>32585938</v>
      </c>
    </row>
    <row r="276" spans="5:16" x14ac:dyDescent="0.25">
      <c r="E276" s="1">
        <f t="shared" si="24"/>
        <v>270</v>
      </c>
      <c r="F276" s="10" t="str">
        <f t="shared" si="30"/>
        <v>B2-10.5-15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33529625</v>
      </c>
      <c r="K276" s="21">
        <v>1</v>
      </c>
      <c r="N276" t="str">
        <v>B2-10.5-15</v>
      </c>
      <c r="O276">
        <v>80.75</v>
      </c>
      <c r="P276" s="19">
        <v>33529625</v>
      </c>
    </row>
    <row r="277" spans="5:16" x14ac:dyDescent="0.25">
      <c r="E277" s="1">
        <f t="shared" si="24"/>
        <v>271</v>
      </c>
      <c r="F277" s="10" t="str">
        <f t="shared" si="30"/>
        <v>B2-10.5-15.5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34473313</v>
      </c>
      <c r="K277" s="21">
        <v>1</v>
      </c>
      <c r="N277" t="str">
        <v>B2-10.5-15.5</v>
      </c>
      <c r="O277">
        <v>83.375</v>
      </c>
      <c r="P277" s="19">
        <v>34473313</v>
      </c>
    </row>
    <row r="278" spans="5:16" x14ac:dyDescent="0.25">
      <c r="E278" s="1">
        <f t="shared" si="24"/>
        <v>272</v>
      </c>
      <c r="F278" s="10" t="str">
        <f t="shared" si="30"/>
        <v>B2-10.5-16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35417000</v>
      </c>
      <c r="K278" s="21">
        <v>1</v>
      </c>
      <c r="N278" t="str">
        <v>B2-10.5-16</v>
      </c>
      <c r="O278">
        <v>86</v>
      </c>
      <c r="P278" s="19">
        <v>35417000</v>
      </c>
    </row>
    <row r="279" spans="5:16" x14ac:dyDescent="0.25">
      <c r="E279" s="1">
        <f t="shared" si="24"/>
        <v>273</v>
      </c>
      <c r="F279" s="10" t="str">
        <f t="shared" si="30"/>
        <v>B2-10.5-16.5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36360688</v>
      </c>
      <c r="K279" s="21">
        <v>1</v>
      </c>
      <c r="N279" t="str">
        <v>B2-10.5-16.5</v>
      </c>
      <c r="O279">
        <v>88.625</v>
      </c>
      <c r="P279" s="19">
        <v>36360688</v>
      </c>
    </row>
    <row r="280" spans="5:16" x14ac:dyDescent="0.25">
      <c r="E280" s="1">
        <f t="shared" si="24"/>
        <v>274</v>
      </c>
      <c r="F280" s="10" t="str">
        <f t="shared" si="30"/>
        <v>B2-10.5-17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37304375</v>
      </c>
      <c r="K280" s="21">
        <v>1</v>
      </c>
      <c r="N280" t="str">
        <v>B2-10.5-17</v>
      </c>
      <c r="O280">
        <v>91.25</v>
      </c>
      <c r="P280" s="19">
        <v>37304375</v>
      </c>
    </row>
    <row r="281" spans="5:16" x14ac:dyDescent="0.25">
      <c r="E281" s="1">
        <f t="shared" si="24"/>
        <v>275</v>
      </c>
      <c r="F281" s="10" t="str">
        <f t="shared" si="30"/>
        <v>B2-10.5-17.5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38248063</v>
      </c>
      <c r="K281" s="21">
        <v>1</v>
      </c>
      <c r="N281" t="str">
        <v>B2-10.5-17.5</v>
      </c>
      <c r="O281">
        <v>93.875</v>
      </c>
      <c r="P281" s="19">
        <v>38248063</v>
      </c>
    </row>
    <row r="282" spans="5:16" x14ac:dyDescent="0.25">
      <c r="E282" s="1">
        <f t="shared" si="24"/>
        <v>276</v>
      </c>
      <c r="F282" s="10" t="str">
        <f t="shared" si="30"/>
        <v>B2-10.5-18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39191750</v>
      </c>
      <c r="K282" s="21">
        <v>1</v>
      </c>
      <c r="N282" t="str">
        <v>B2-10.5-18</v>
      </c>
      <c r="O282">
        <v>96.5</v>
      </c>
      <c r="P282" s="19">
        <v>39191750</v>
      </c>
    </row>
    <row r="283" spans="5:16" x14ac:dyDescent="0.25">
      <c r="E283" s="1">
        <f t="shared" si="24"/>
        <v>277</v>
      </c>
      <c r="F283" s="10" t="str">
        <f t="shared" si="30"/>
        <v>B2-11-7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19059750</v>
      </c>
      <c r="K283" s="21">
        <v>1</v>
      </c>
      <c r="N283" t="str">
        <v>B2-11-7</v>
      </c>
      <c r="O283">
        <v>40.5</v>
      </c>
      <c r="P283" s="19">
        <v>19059750</v>
      </c>
    </row>
    <row r="284" spans="5:16" x14ac:dyDescent="0.25">
      <c r="E284" s="1">
        <f t="shared" si="24"/>
        <v>278</v>
      </c>
      <c r="F284" s="10" t="str">
        <f t="shared" si="30"/>
        <v>B2-11-7.5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20048375</v>
      </c>
      <c r="K284" s="21">
        <v>1</v>
      </c>
      <c r="N284" t="str">
        <v>B2-11-7.5</v>
      </c>
      <c r="O284">
        <v>43.25</v>
      </c>
      <c r="P284" s="19">
        <v>20048375</v>
      </c>
    </row>
    <row r="285" spans="5:16" x14ac:dyDescent="0.25">
      <c r="E285" s="1">
        <f t="shared" si="24"/>
        <v>279</v>
      </c>
      <c r="F285" s="10" t="str">
        <f t="shared" si="30"/>
        <v>B2-11-8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21037000</v>
      </c>
      <c r="K285" s="21">
        <v>1</v>
      </c>
      <c r="N285" t="str">
        <v>B2-11-8</v>
      </c>
      <c r="O285">
        <v>46</v>
      </c>
      <c r="P285" s="19">
        <v>21037000</v>
      </c>
    </row>
    <row r="286" spans="5:16" x14ac:dyDescent="0.25">
      <c r="E286" s="1">
        <f t="shared" si="24"/>
        <v>280</v>
      </c>
      <c r="F286" s="10" t="str">
        <f t="shared" si="30"/>
        <v>B2-11-8.5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22025625</v>
      </c>
      <c r="K286" s="21">
        <v>1</v>
      </c>
      <c r="N286" t="str">
        <v>B2-11-8.5</v>
      </c>
      <c r="O286">
        <v>48.75</v>
      </c>
      <c r="P286" s="19">
        <v>22025625</v>
      </c>
    </row>
    <row r="287" spans="5:16" x14ac:dyDescent="0.25">
      <c r="E287" s="1">
        <f t="shared" si="24"/>
        <v>281</v>
      </c>
      <c r="F287" s="10" t="str">
        <f t="shared" si="30"/>
        <v>B2-11-9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23014250</v>
      </c>
      <c r="K287" s="21">
        <v>1</v>
      </c>
      <c r="N287" t="str">
        <v>B2-11-9</v>
      </c>
      <c r="O287">
        <v>51.5</v>
      </c>
      <c r="P287" s="19">
        <v>23014250</v>
      </c>
    </row>
    <row r="288" spans="5:16" x14ac:dyDescent="0.25">
      <c r="E288" s="1">
        <f t="shared" si="24"/>
        <v>282</v>
      </c>
      <c r="F288" s="10" t="str">
        <f t="shared" si="30"/>
        <v>B2-11-9.5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24002875</v>
      </c>
      <c r="K288" s="21">
        <v>1</v>
      </c>
      <c r="N288" t="str">
        <v>B2-11-9.5</v>
      </c>
      <c r="O288">
        <v>54.25</v>
      </c>
      <c r="P288" s="19">
        <v>24002875</v>
      </c>
    </row>
    <row r="289" spans="5:16" x14ac:dyDescent="0.25">
      <c r="E289" s="1">
        <f t="shared" si="24"/>
        <v>283</v>
      </c>
      <c r="F289" s="10" t="str">
        <f t="shared" ref="F289:F309" si="33">$C$4&amp;"-"&amp;G289&amp;"-"&amp;H289</f>
        <v>B2-11-10</v>
      </c>
      <c r="G289" s="14">
        <f t="shared" ref="G289:G309" si="34">$G$3+ROUNDDOWN($E288/($I$4+1),0)*0.5</f>
        <v>11</v>
      </c>
      <c r="H289" s="14">
        <f t="shared" ref="H289:H309" si="35">IF(MOD(E289-1,$I$4+1)=0,$H$3,H288+0.5)</f>
        <v>10</v>
      </c>
      <c r="I289" s="4">
        <f t="shared" si="26"/>
        <v>57</v>
      </c>
      <c r="J289" s="2">
        <f t="shared" si="27"/>
        <v>24991500</v>
      </c>
      <c r="K289" s="21">
        <v>1</v>
      </c>
      <c r="N289" t="str">
        <v>B2-11-10</v>
      </c>
      <c r="O289">
        <v>57</v>
      </c>
      <c r="P289" s="19">
        <v>24991500</v>
      </c>
    </row>
    <row r="290" spans="5:16" x14ac:dyDescent="0.25">
      <c r="E290" s="1">
        <f t="shared" si="24"/>
        <v>284</v>
      </c>
      <c r="F290" s="10" t="str">
        <f t="shared" si="33"/>
        <v>B2-11-10.5</v>
      </c>
      <c r="G290" s="14">
        <f t="shared" si="34"/>
        <v>11</v>
      </c>
      <c r="H290" s="14">
        <f t="shared" si="35"/>
        <v>10.5</v>
      </c>
      <c r="I290" s="4">
        <f t="shared" si="26"/>
        <v>59.75</v>
      </c>
      <c r="J290" s="2">
        <f t="shared" si="27"/>
        <v>25980125</v>
      </c>
      <c r="K290" s="21">
        <v>1</v>
      </c>
      <c r="N290" t="str">
        <v>B2-11-10.5</v>
      </c>
      <c r="O290">
        <v>59.75</v>
      </c>
      <c r="P290" s="19">
        <v>25980125</v>
      </c>
    </row>
    <row r="291" spans="5:16" x14ac:dyDescent="0.25">
      <c r="E291" s="1">
        <f t="shared" si="24"/>
        <v>285</v>
      </c>
      <c r="F291" s="10" t="str">
        <f t="shared" si="33"/>
        <v>B2-11-11</v>
      </c>
      <c r="G291" s="14">
        <f t="shared" si="34"/>
        <v>11</v>
      </c>
      <c r="H291" s="14">
        <f t="shared" si="35"/>
        <v>11</v>
      </c>
      <c r="I291" s="4">
        <f t="shared" si="26"/>
        <v>62.5</v>
      </c>
      <c r="J291" s="2">
        <f t="shared" si="27"/>
        <v>26968750</v>
      </c>
      <c r="K291" s="21">
        <v>1</v>
      </c>
      <c r="N291" t="str">
        <v>B2-11-11</v>
      </c>
      <c r="O291">
        <v>62.5</v>
      </c>
      <c r="P291" s="19">
        <v>26968750</v>
      </c>
    </row>
    <row r="292" spans="5:16" x14ac:dyDescent="0.25">
      <c r="E292" s="1">
        <f t="shared" si="24"/>
        <v>286</v>
      </c>
      <c r="F292" s="10" t="str">
        <f t="shared" si="33"/>
        <v>B2-11-11.5</v>
      </c>
      <c r="G292" s="14">
        <f t="shared" si="34"/>
        <v>11</v>
      </c>
      <c r="H292" s="14">
        <f t="shared" si="35"/>
        <v>11.5</v>
      </c>
      <c r="I292" s="4">
        <f t="shared" si="26"/>
        <v>65.25</v>
      </c>
      <c r="J292" s="2">
        <f t="shared" si="27"/>
        <v>27957375</v>
      </c>
      <c r="K292" s="21">
        <v>1</v>
      </c>
      <c r="N292" t="str">
        <v>B2-11-11.5</v>
      </c>
      <c r="O292">
        <v>65.25</v>
      </c>
      <c r="P292" s="19">
        <v>27957375</v>
      </c>
    </row>
    <row r="293" spans="5:16" x14ac:dyDescent="0.25">
      <c r="E293" s="1">
        <f t="shared" si="24"/>
        <v>287</v>
      </c>
      <c r="F293" s="10" t="str">
        <f t="shared" si="33"/>
        <v>B2-11-12</v>
      </c>
      <c r="G293" s="14">
        <f t="shared" si="34"/>
        <v>11</v>
      </c>
      <c r="H293" s="14">
        <f t="shared" si="35"/>
        <v>12</v>
      </c>
      <c r="I293" s="4">
        <f t="shared" si="26"/>
        <v>68</v>
      </c>
      <c r="J293" s="2">
        <f t="shared" si="27"/>
        <v>28946000</v>
      </c>
      <c r="K293" s="21">
        <v>1</v>
      </c>
      <c r="N293" t="str">
        <v>B2-11-12</v>
      </c>
      <c r="O293">
        <v>68</v>
      </c>
      <c r="P293" s="19">
        <v>28946000</v>
      </c>
    </row>
    <row r="294" spans="5:16" x14ac:dyDescent="0.25">
      <c r="E294" s="1">
        <f t="shared" si="24"/>
        <v>288</v>
      </c>
      <c r="F294" s="10" t="str">
        <f t="shared" si="33"/>
        <v>B2-11-12.5</v>
      </c>
      <c r="G294" s="14">
        <f t="shared" si="34"/>
        <v>11</v>
      </c>
      <c r="H294" s="14">
        <f t="shared" si="35"/>
        <v>12.5</v>
      </c>
      <c r="I294" s="4">
        <f t="shared" si="26"/>
        <v>70.75</v>
      </c>
      <c r="J294" s="2">
        <f t="shared" si="27"/>
        <v>29934625</v>
      </c>
      <c r="K294" s="21">
        <v>1</v>
      </c>
      <c r="N294" t="str">
        <v>B2-11-12.5</v>
      </c>
      <c r="O294">
        <v>70.75</v>
      </c>
      <c r="P294" s="19">
        <v>29934625</v>
      </c>
    </row>
    <row r="295" spans="5:16" x14ac:dyDescent="0.25">
      <c r="E295" s="1">
        <f t="shared" si="24"/>
        <v>289</v>
      </c>
      <c r="F295" s="10" t="str">
        <f t="shared" si="33"/>
        <v>B2-11-13</v>
      </c>
      <c r="G295" s="14">
        <f t="shared" si="34"/>
        <v>11</v>
      </c>
      <c r="H295" s="14">
        <f t="shared" si="35"/>
        <v>13</v>
      </c>
      <c r="I295" s="4">
        <f t="shared" si="26"/>
        <v>73.5</v>
      </c>
      <c r="J295" s="2">
        <f t="shared" si="27"/>
        <v>30923250</v>
      </c>
      <c r="K295" s="21">
        <v>1</v>
      </c>
      <c r="N295" t="str">
        <v>B2-11-13</v>
      </c>
      <c r="O295">
        <v>73.5</v>
      </c>
      <c r="P295" s="19">
        <v>30923250</v>
      </c>
    </row>
    <row r="296" spans="5:16" x14ac:dyDescent="0.25">
      <c r="E296" s="1">
        <f t="shared" si="24"/>
        <v>290</v>
      </c>
      <c r="F296" s="10" t="str">
        <f t="shared" si="33"/>
        <v>B2-11-13.5</v>
      </c>
      <c r="G296" s="14">
        <f t="shared" si="34"/>
        <v>11</v>
      </c>
      <c r="H296" s="14">
        <f t="shared" si="35"/>
        <v>13.5</v>
      </c>
      <c r="I296" s="4">
        <f t="shared" si="26"/>
        <v>76.25</v>
      </c>
      <c r="J296" s="2">
        <f t="shared" si="27"/>
        <v>31911875</v>
      </c>
      <c r="K296" s="21">
        <v>1</v>
      </c>
      <c r="N296" t="str">
        <v>B2-11-13.5</v>
      </c>
      <c r="O296">
        <v>76.25</v>
      </c>
      <c r="P296" s="19">
        <v>31911875</v>
      </c>
    </row>
    <row r="297" spans="5:16" x14ac:dyDescent="0.25">
      <c r="E297" s="1">
        <f t="shared" si="24"/>
        <v>291</v>
      </c>
      <c r="F297" s="10" t="str">
        <f t="shared" si="33"/>
        <v>B2-11-14</v>
      </c>
      <c r="G297" s="14">
        <f t="shared" si="34"/>
        <v>11</v>
      </c>
      <c r="H297" s="14">
        <f t="shared" si="35"/>
        <v>14</v>
      </c>
      <c r="I297" s="4">
        <f t="shared" si="26"/>
        <v>79</v>
      </c>
      <c r="J297" s="2">
        <f t="shared" si="27"/>
        <v>32900500</v>
      </c>
      <c r="K297" s="21">
        <v>1</v>
      </c>
      <c r="N297" t="str">
        <v>B2-11-14</v>
      </c>
      <c r="O297">
        <v>79</v>
      </c>
      <c r="P297" s="19">
        <v>32900500</v>
      </c>
    </row>
    <row r="298" spans="5:16" x14ac:dyDescent="0.25">
      <c r="E298" s="1">
        <f t="shared" si="24"/>
        <v>292</v>
      </c>
      <c r="F298" s="10" t="str">
        <f t="shared" si="33"/>
        <v>B2-11-14.5</v>
      </c>
      <c r="G298" s="14">
        <f t="shared" si="34"/>
        <v>11</v>
      </c>
      <c r="H298" s="14">
        <f t="shared" si="35"/>
        <v>14.5</v>
      </c>
      <c r="I298" s="4">
        <f t="shared" si="26"/>
        <v>81.75</v>
      </c>
      <c r="J298" s="2">
        <f t="shared" si="27"/>
        <v>33889125</v>
      </c>
      <c r="K298" s="21">
        <v>1</v>
      </c>
      <c r="N298" t="str">
        <v>B2-11-14.5</v>
      </c>
      <c r="O298">
        <v>81.75</v>
      </c>
      <c r="P298" s="19">
        <v>33889125</v>
      </c>
    </row>
    <row r="299" spans="5:16" x14ac:dyDescent="0.25">
      <c r="E299" s="1">
        <f t="shared" si="24"/>
        <v>293</v>
      </c>
      <c r="F299" s="10" t="str">
        <f t="shared" si="33"/>
        <v>B2-11-15</v>
      </c>
      <c r="G299" s="14">
        <f t="shared" si="34"/>
        <v>11</v>
      </c>
      <c r="H299" s="14">
        <f t="shared" si="35"/>
        <v>15</v>
      </c>
      <c r="I299" s="4">
        <f t="shared" si="26"/>
        <v>84.5</v>
      </c>
      <c r="J299" s="2">
        <f t="shared" si="27"/>
        <v>34877750</v>
      </c>
      <c r="K299" s="21">
        <v>1</v>
      </c>
      <c r="N299" t="str">
        <v>B2-11-15</v>
      </c>
      <c r="O299">
        <v>84.5</v>
      </c>
      <c r="P299" s="19">
        <v>34877750</v>
      </c>
    </row>
    <row r="300" spans="5:16" x14ac:dyDescent="0.25">
      <c r="E300" s="1">
        <f t="shared" si="24"/>
        <v>294</v>
      </c>
      <c r="F300" s="10" t="str">
        <f t="shared" si="33"/>
        <v>B2-11-15.5</v>
      </c>
      <c r="G300" s="14">
        <f t="shared" si="34"/>
        <v>11</v>
      </c>
      <c r="H300" s="14">
        <f t="shared" si="35"/>
        <v>15.5</v>
      </c>
      <c r="I300" s="4">
        <f t="shared" si="26"/>
        <v>87.25</v>
      </c>
      <c r="J300" s="2">
        <f t="shared" si="27"/>
        <v>35866375</v>
      </c>
      <c r="K300" s="21">
        <v>1</v>
      </c>
      <c r="N300" t="str">
        <v>B2-11-15.5</v>
      </c>
      <c r="O300">
        <v>87.25</v>
      </c>
      <c r="P300" s="19">
        <v>35866375</v>
      </c>
    </row>
    <row r="301" spans="5:16" x14ac:dyDescent="0.25">
      <c r="E301" s="1">
        <f t="shared" si="24"/>
        <v>295</v>
      </c>
      <c r="F301" s="10" t="str">
        <f t="shared" si="33"/>
        <v>B2-11-16</v>
      </c>
      <c r="G301" s="14">
        <f t="shared" si="34"/>
        <v>11</v>
      </c>
      <c r="H301" s="14">
        <f t="shared" si="35"/>
        <v>16</v>
      </c>
      <c r="I301" s="4">
        <f t="shared" si="26"/>
        <v>90</v>
      </c>
      <c r="J301" s="2">
        <f t="shared" si="27"/>
        <v>36855000</v>
      </c>
      <c r="K301" s="21">
        <v>1</v>
      </c>
      <c r="N301" t="str">
        <v>B2-11-16</v>
      </c>
      <c r="O301">
        <v>90</v>
      </c>
      <c r="P301" s="19">
        <v>36855000</v>
      </c>
    </row>
    <row r="302" spans="5:16" x14ac:dyDescent="0.25">
      <c r="E302" s="1">
        <f t="shared" si="24"/>
        <v>296</v>
      </c>
      <c r="F302" s="10" t="str">
        <f t="shared" si="33"/>
        <v>B2-11-16.5</v>
      </c>
      <c r="G302" s="14">
        <f t="shared" si="34"/>
        <v>11</v>
      </c>
      <c r="H302" s="14">
        <f t="shared" si="35"/>
        <v>16.5</v>
      </c>
      <c r="I302" s="4">
        <f t="shared" si="26"/>
        <v>92.75</v>
      </c>
      <c r="J302" s="2">
        <f t="shared" si="27"/>
        <v>37843625</v>
      </c>
      <c r="K302" s="21">
        <v>1</v>
      </c>
      <c r="N302" t="str">
        <v>B2-11-16.5</v>
      </c>
      <c r="O302">
        <v>92.75</v>
      </c>
      <c r="P302" s="19">
        <v>37843625</v>
      </c>
    </row>
    <row r="303" spans="5:16" x14ac:dyDescent="0.25">
      <c r="E303" s="1">
        <f t="shared" si="24"/>
        <v>297</v>
      </c>
      <c r="F303" s="10" t="str">
        <f t="shared" si="33"/>
        <v>B2-11-17</v>
      </c>
      <c r="G303" s="14">
        <f t="shared" si="34"/>
        <v>11</v>
      </c>
      <c r="H303" s="14">
        <f t="shared" si="35"/>
        <v>17</v>
      </c>
      <c r="I303" s="4">
        <f t="shared" si="26"/>
        <v>95.5</v>
      </c>
      <c r="J303" s="2">
        <f t="shared" si="27"/>
        <v>38832250</v>
      </c>
      <c r="K303" s="21">
        <v>1</v>
      </c>
      <c r="N303" t="str">
        <v>B2-11-17</v>
      </c>
      <c r="O303">
        <v>95.5</v>
      </c>
      <c r="P303" s="19">
        <v>38832250</v>
      </c>
    </row>
    <row r="304" spans="5:16" x14ac:dyDescent="0.25">
      <c r="E304" s="1">
        <f t="shared" si="24"/>
        <v>298</v>
      </c>
      <c r="F304" s="10" t="str">
        <f t="shared" si="33"/>
        <v>B2-11-17.5</v>
      </c>
      <c r="G304" s="14">
        <f t="shared" si="34"/>
        <v>11</v>
      </c>
      <c r="H304" s="14">
        <f t="shared" si="35"/>
        <v>17.5</v>
      </c>
      <c r="I304" s="4">
        <f t="shared" si="26"/>
        <v>98.25</v>
      </c>
      <c r="J304" s="2">
        <f t="shared" si="27"/>
        <v>39820875</v>
      </c>
      <c r="K304" s="21">
        <v>1</v>
      </c>
      <c r="N304" t="str">
        <v>B2-11-17.5</v>
      </c>
      <c r="O304">
        <v>98.25</v>
      </c>
      <c r="P304" s="19">
        <v>39820875</v>
      </c>
    </row>
    <row r="305" spans="5:16" x14ac:dyDescent="0.25">
      <c r="E305" s="1">
        <f t="shared" si="24"/>
        <v>299</v>
      </c>
      <c r="F305" s="10" t="str">
        <f t="shared" si="33"/>
        <v>B2-11-18</v>
      </c>
      <c r="G305" s="14">
        <f t="shared" si="34"/>
        <v>11</v>
      </c>
      <c r="H305" s="14">
        <f t="shared" si="35"/>
        <v>18</v>
      </c>
      <c r="I305" s="4">
        <f t="shared" si="26"/>
        <v>101</v>
      </c>
      <c r="J305" s="2">
        <f t="shared" si="27"/>
        <v>40809500</v>
      </c>
      <c r="K305" s="21">
        <v>1</v>
      </c>
      <c r="N305" t="str">
        <v>B2-11-18</v>
      </c>
      <c r="O305">
        <v>101</v>
      </c>
      <c r="P305" s="19">
        <v>40809500</v>
      </c>
    </row>
    <row r="306" spans="5:16" x14ac:dyDescent="0.25">
      <c r="E306" s="1">
        <f t="shared" si="24"/>
        <v>300</v>
      </c>
      <c r="F306" s="10" t="str">
        <f t="shared" si="33"/>
        <v>B2-11.5-7</v>
      </c>
      <c r="G306" s="14">
        <f t="shared" si="34"/>
        <v>11.5</v>
      </c>
      <c r="H306" s="14">
        <f t="shared" si="35"/>
        <v>7</v>
      </c>
      <c r="I306" s="4">
        <f t="shared" si="26"/>
        <v>42.25</v>
      </c>
      <c r="J306" s="2">
        <f t="shared" si="27"/>
        <v>19688875</v>
      </c>
      <c r="K306" s="21">
        <v>1</v>
      </c>
      <c r="N306" t="str">
        <v>B2-11.5-7</v>
      </c>
      <c r="O306">
        <v>42.25</v>
      </c>
      <c r="P306" s="19">
        <v>19688875</v>
      </c>
    </row>
    <row r="307" spans="5:16" x14ac:dyDescent="0.25">
      <c r="E307" s="1">
        <f t="shared" si="24"/>
        <v>301</v>
      </c>
      <c r="F307" s="10" t="str">
        <f t="shared" si="33"/>
        <v>B2-11.5-7.5</v>
      </c>
      <c r="G307" s="14">
        <f t="shared" si="34"/>
        <v>11.5</v>
      </c>
      <c r="H307" s="14">
        <f t="shared" si="35"/>
        <v>7.5</v>
      </c>
      <c r="I307" s="4">
        <f t="shared" si="26"/>
        <v>45.125</v>
      </c>
      <c r="J307" s="2">
        <f t="shared" si="27"/>
        <v>20722438</v>
      </c>
      <c r="K307" s="21">
        <v>1</v>
      </c>
      <c r="N307" t="str">
        <v>B2-11.5-7.5</v>
      </c>
      <c r="O307">
        <v>45.125</v>
      </c>
      <c r="P307" s="19">
        <v>20722438</v>
      </c>
    </row>
    <row r="308" spans="5:16" x14ac:dyDescent="0.25">
      <c r="E308" s="1">
        <f t="shared" si="24"/>
        <v>302</v>
      </c>
      <c r="F308" s="10" t="str">
        <f t="shared" si="33"/>
        <v>B2-11.5-8</v>
      </c>
      <c r="G308" s="14">
        <f t="shared" si="34"/>
        <v>11.5</v>
      </c>
      <c r="H308" s="14">
        <f t="shared" si="35"/>
        <v>8</v>
      </c>
      <c r="I308" s="4">
        <f t="shared" si="26"/>
        <v>48</v>
      </c>
      <c r="J308" s="2">
        <f t="shared" si="27"/>
        <v>21756000</v>
      </c>
      <c r="K308" s="21">
        <v>1</v>
      </c>
      <c r="N308" t="str">
        <v>B2-11.5-8</v>
      </c>
      <c r="O308">
        <v>48</v>
      </c>
      <c r="P308" s="19">
        <v>21756000</v>
      </c>
    </row>
    <row r="309" spans="5:16" x14ac:dyDescent="0.25">
      <c r="E309" s="1">
        <f t="shared" si="24"/>
        <v>303</v>
      </c>
      <c r="F309" s="10" t="str">
        <f t="shared" si="33"/>
        <v>B2-11.5-8.5</v>
      </c>
      <c r="G309" s="14">
        <f t="shared" si="34"/>
        <v>11.5</v>
      </c>
      <c r="H309" s="14">
        <f t="shared" si="35"/>
        <v>8.5</v>
      </c>
      <c r="I309" s="4">
        <f t="shared" si="26"/>
        <v>50.875</v>
      </c>
      <c r="J309" s="2">
        <f t="shared" si="27"/>
        <v>22789563</v>
      </c>
      <c r="K309" s="21">
        <v>1</v>
      </c>
      <c r="N309" t="str">
        <v>B2-11.5-8.5</v>
      </c>
      <c r="O309">
        <v>50.875</v>
      </c>
      <c r="P309" s="19">
        <v>22789563</v>
      </c>
    </row>
    <row r="310" spans="5:16" x14ac:dyDescent="0.25">
      <c r="E310" s="1">
        <f t="shared" si="24"/>
        <v>304</v>
      </c>
      <c r="F310" s="10" t="str">
        <f>$C$4&amp;"-"&amp;G310&amp;"-"&amp;H310</f>
        <v>B2-11.5-9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23823125</v>
      </c>
      <c r="K310" s="21">
        <v>1</v>
      </c>
      <c r="N310" t="str">
        <v>B2-11.5-9</v>
      </c>
      <c r="O310">
        <v>53.75</v>
      </c>
      <c r="P310" s="19">
        <v>23823125</v>
      </c>
    </row>
    <row r="311" spans="5:16" x14ac:dyDescent="0.25">
      <c r="E311" s="1">
        <f t="shared" si="24"/>
        <v>305</v>
      </c>
      <c r="F311" s="10" t="str">
        <f t="shared" ref="F311:F326" si="36">$C$4&amp;"-"&amp;G311&amp;"-"&amp;H311</f>
        <v>B2-11.5-9.5</v>
      </c>
      <c r="G311" s="14">
        <f t="shared" ref="G311:G326" si="37">$G$3+ROUNDDOWN($E310/($I$4+1),0)*0.5</f>
        <v>11.5</v>
      </c>
      <c r="H311" s="14">
        <f t="shared" ref="H311:H326" si="38">IF(MOD(E311-1,$I$4+1)=0,$H$3,H310+0.5)</f>
        <v>9.5</v>
      </c>
      <c r="I311" s="4">
        <f t="shared" si="26"/>
        <v>56.625</v>
      </c>
      <c r="J311" s="2">
        <f t="shared" si="27"/>
        <v>24856688</v>
      </c>
      <c r="K311" s="21">
        <v>1</v>
      </c>
      <c r="N311" t="str">
        <v>B2-11.5-9.5</v>
      </c>
      <c r="O311">
        <v>56.625</v>
      </c>
      <c r="P311" s="19">
        <v>24856688</v>
      </c>
    </row>
    <row r="312" spans="5:16" x14ac:dyDescent="0.25">
      <c r="E312" s="1">
        <f t="shared" si="24"/>
        <v>306</v>
      </c>
      <c r="F312" s="10" t="str">
        <f t="shared" si="36"/>
        <v>B2-11.5-10</v>
      </c>
      <c r="G312" s="14">
        <f t="shared" si="37"/>
        <v>11.5</v>
      </c>
      <c r="H312" s="14">
        <f t="shared" si="38"/>
        <v>10</v>
      </c>
      <c r="I312" s="4">
        <f t="shared" si="26"/>
        <v>59.5</v>
      </c>
      <c r="J312" s="2">
        <f t="shared" si="27"/>
        <v>25890250</v>
      </c>
      <c r="K312" s="21">
        <v>1</v>
      </c>
      <c r="N312" t="str">
        <v>B2-11.5-10</v>
      </c>
      <c r="O312">
        <v>59.5</v>
      </c>
      <c r="P312" s="19">
        <v>25890250</v>
      </c>
    </row>
    <row r="313" spans="5:16" x14ac:dyDescent="0.25">
      <c r="E313" s="1">
        <f t="shared" si="24"/>
        <v>307</v>
      </c>
      <c r="F313" s="10" t="str">
        <f t="shared" si="36"/>
        <v>B2-11.5-10.5</v>
      </c>
      <c r="G313" s="14">
        <f t="shared" si="37"/>
        <v>11.5</v>
      </c>
      <c r="H313" s="14">
        <f t="shared" si="38"/>
        <v>10.5</v>
      </c>
      <c r="I313" s="4">
        <f t="shared" si="26"/>
        <v>62.375</v>
      </c>
      <c r="J313" s="2">
        <f t="shared" si="27"/>
        <v>26923813</v>
      </c>
      <c r="K313" s="21">
        <v>1</v>
      </c>
      <c r="N313" t="str">
        <v>B2-11.5-10.5</v>
      </c>
      <c r="O313">
        <v>62.375</v>
      </c>
      <c r="P313" s="19">
        <v>26923813</v>
      </c>
    </row>
    <row r="314" spans="5:16" x14ac:dyDescent="0.25">
      <c r="E314" s="1">
        <f t="shared" si="24"/>
        <v>308</v>
      </c>
      <c r="F314" s="10" t="str">
        <f t="shared" si="36"/>
        <v>B2-11.5-11</v>
      </c>
      <c r="G314" s="14">
        <f t="shared" si="37"/>
        <v>11.5</v>
      </c>
      <c r="H314" s="14">
        <f t="shared" si="38"/>
        <v>11</v>
      </c>
      <c r="I314" s="4">
        <f t="shared" si="26"/>
        <v>65.25</v>
      </c>
      <c r="J314" s="2">
        <f t="shared" si="27"/>
        <v>27957375</v>
      </c>
      <c r="K314" s="21">
        <v>1</v>
      </c>
      <c r="N314" t="str">
        <v>B2-11.5-11</v>
      </c>
      <c r="O314">
        <v>65.25</v>
      </c>
      <c r="P314" s="19">
        <v>27957375</v>
      </c>
    </row>
    <row r="315" spans="5:16" x14ac:dyDescent="0.25">
      <c r="E315" s="1">
        <f t="shared" si="24"/>
        <v>309</v>
      </c>
      <c r="F315" s="10" t="str">
        <f t="shared" si="36"/>
        <v>B2-11.5-11.5</v>
      </c>
      <c r="G315" s="14">
        <f t="shared" si="37"/>
        <v>11.5</v>
      </c>
      <c r="H315" s="14">
        <f t="shared" si="38"/>
        <v>11.5</v>
      </c>
      <c r="I315" s="4">
        <f t="shared" si="26"/>
        <v>68.125</v>
      </c>
      <c r="J315" s="2">
        <f t="shared" si="27"/>
        <v>28990938</v>
      </c>
      <c r="K315" s="21">
        <v>1</v>
      </c>
      <c r="N315" t="str">
        <v>B2-11.5-11.5</v>
      </c>
      <c r="O315">
        <v>68.125</v>
      </c>
      <c r="P315" s="19">
        <v>28990938</v>
      </c>
    </row>
    <row r="316" spans="5:16" x14ac:dyDescent="0.25">
      <c r="E316" s="1">
        <f t="shared" si="24"/>
        <v>310</v>
      </c>
      <c r="F316" s="10" t="str">
        <f t="shared" si="36"/>
        <v>B2-11.5-12</v>
      </c>
      <c r="G316" s="14">
        <f t="shared" si="37"/>
        <v>11.5</v>
      </c>
      <c r="H316" s="14">
        <f t="shared" si="38"/>
        <v>12</v>
      </c>
      <c r="I316" s="4">
        <f t="shared" si="26"/>
        <v>71</v>
      </c>
      <c r="J316" s="2">
        <f t="shared" si="27"/>
        <v>30024500</v>
      </c>
      <c r="K316" s="21">
        <v>1</v>
      </c>
      <c r="N316" t="str">
        <v>B2-11.5-12</v>
      </c>
      <c r="O316">
        <v>71</v>
      </c>
      <c r="P316" s="19">
        <v>30024500</v>
      </c>
    </row>
    <row r="317" spans="5:16" x14ac:dyDescent="0.25">
      <c r="E317" s="1">
        <f t="shared" si="24"/>
        <v>311</v>
      </c>
      <c r="F317" s="10" t="str">
        <f t="shared" si="36"/>
        <v>B2-11.5-12.5</v>
      </c>
      <c r="G317" s="14">
        <f t="shared" si="37"/>
        <v>11.5</v>
      </c>
      <c r="H317" s="14">
        <f t="shared" si="38"/>
        <v>12.5</v>
      </c>
      <c r="I317" s="4">
        <f t="shared" si="26"/>
        <v>73.875</v>
      </c>
      <c r="J317" s="2">
        <f t="shared" si="27"/>
        <v>31058063</v>
      </c>
      <c r="K317" s="21">
        <v>1</v>
      </c>
      <c r="N317" t="str">
        <v>B2-11.5-12.5</v>
      </c>
      <c r="O317">
        <v>73.875</v>
      </c>
      <c r="P317" s="19">
        <v>31058063</v>
      </c>
    </row>
    <row r="318" spans="5:16" x14ac:dyDescent="0.25">
      <c r="E318" s="1">
        <f t="shared" si="24"/>
        <v>312</v>
      </c>
      <c r="F318" s="10" t="str">
        <f t="shared" si="36"/>
        <v>B2-11.5-13</v>
      </c>
      <c r="G318" s="14">
        <f t="shared" si="37"/>
        <v>11.5</v>
      </c>
      <c r="H318" s="14">
        <f t="shared" si="38"/>
        <v>13</v>
      </c>
      <c r="I318" s="4">
        <f t="shared" si="26"/>
        <v>76.75</v>
      </c>
      <c r="J318" s="2">
        <f t="shared" si="27"/>
        <v>32091625</v>
      </c>
      <c r="K318" s="21">
        <v>1</v>
      </c>
      <c r="N318" t="str">
        <v>B2-11.5-13</v>
      </c>
      <c r="O318">
        <v>76.75</v>
      </c>
      <c r="P318" s="19">
        <v>32091625</v>
      </c>
    </row>
    <row r="319" spans="5:16" x14ac:dyDescent="0.25">
      <c r="E319" s="1">
        <f t="shared" si="24"/>
        <v>313</v>
      </c>
      <c r="F319" s="10" t="str">
        <f t="shared" si="36"/>
        <v>B2-11.5-13.5</v>
      </c>
      <c r="G319" s="14">
        <f t="shared" si="37"/>
        <v>11.5</v>
      </c>
      <c r="H319" s="14">
        <f t="shared" si="38"/>
        <v>13.5</v>
      </c>
      <c r="I319" s="4">
        <f t="shared" si="26"/>
        <v>79.625</v>
      </c>
      <c r="J319" s="2">
        <f t="shared" si="27"/>
        <v>33125188</v>
      </c>
      <c r="K319" s="21">
        <v>1</v>
      </c>
      <c r="N319" t="str">
        <v>B2-11.5-13.5</v>
      </c>
      <c r="O319">
        <v>79.625</v>
      </c>
      <c r="P319" s="19">
        <v>33125188</v>
      </c>
    </row>
    <row r="320" spans="5:16" x14ac:dyDescent="0.25">
      <c r="E320" s="1">
        <f t="shared" si="24"/>
        <v>314</v>
      </c>
      <c r="F320" s="10" t="str">
        <f t="shared" si="36"/>
        <v>B2-11.5-14</v>
      </c>
      <c r="G320" s="14">
        <f t="shared" si="37"/>
        <v>11.5</v>
      </c>
      <c r="H320" s="14">
        <f t="shared" si="38"/>
        <v>14</v>
      </c>
      <c r="I320" s="4">
        <f t="shared" si="26"/>
        <v>82.5</v>
      </c>
      <c r="J320" s="2">
        <f t="shared" si="27"/>
        <v>34158750</v>
      </c>
      <c r="K320" s="21">
        <v>1</v>
      </c>
      <c r="N320" t="str">
        <v>B2-11.5-14</v>
      </c>
      <c r="O320">
        <v>82.5</v>
      </c>
      <c r="P320" s="19">
        <v>34158750</v>
      </c>
    </row>
    <row r="321" spans="5:16" x14ac:dyDescent="0.25">
      <c r="E321" s="1">
        <f t="shared" si="24"/>
        <v>315</v>
      </c>
      <c r="F321" s="10" t="str">
        <f t="shared" si="36"/>
        <v>B2-11.5-14.5</v>
      </c>
      <c r="G321" s="14">
        <f t="shared" si="37"/>
        <v>11.5</v>
      </c>
      <c r="H321" s="14">
        <f t="shared" si="38"/>
        <v>14.5</v>
      </c>
      <c r="I321" s="4">
        <f t="shared" si="26"/>
        <v>85.375</v>
      </c>
      <c r="J321" s="2">
        <f t="shared" si="27"/>
        <v>35192313</v>
      </c>
      <c r="K321" s="21">
        <v>1</v>
      </c>
      <c r="N321" t="str">
        <v>B2-11.5-14.5</v>
      </c>
      <c r="O321">
        <v>85.375</v>
      </c>
      <c r="P321" s="19">
        <v>35192313</v>
      </c>
    </row>
    <row r="322" spans="5:16" x14ac:dyDescent="0.25">
      <c r="E322" s="1">
        <f t="shared" si="24"/>
        <v>316</v>
      </c>
      <c r="F322" s="10" t="str">
        <f t="shared" si="36"/>
        <v>B2-11.5-15</v>
      </c>
      <c r="G322" s="14">
        <f t="shared" si="37"/>
        <v>11.5</v>
      </c>
      <c r="H322" s="14">
        <f t="shared" si="38"/>
        <v>15</v>
      </c>
      <c r="I322" s="4">
        <f t="shared" si="26"/>
        <v>88.25</v>
      </c>
      <c r="J322" s="2">
        <f t="shared" si="27"/>
        <v>36225875</v>
      </c>
      <c r="K322" s="21">
        <v>1</v>
      </c>
      <c r="N322" t="str">
        <v>B2-11.5-15</v>
      </c>
      <c r="O322">
        <v>88.25</v>
      </c>
      <c r="P322" s="19">
        <v>36225875</v>
      </c>
    </row>
    <row r="323" spans="5:16" x14ac:dyDescent="0.25">
      <c r="E323" s="1">
        <f t="shared" si="24"/>
        <v>317</v>
      </c>
      <c r="F323" s="10" t="str">
        <f t="shared" si="36"/>
        <v>B2-11.5-15.5</v>
      </c>
      <c r="G323" s="14">
        <f t="shared" si="37"/>
        <v>11.5</v>
      </c>
      <c r="H323" s="14">
        <f t="shared" si="38"/>
        <v>15.5</v>
      </c>
      <c r="I323" s="4">
        <f t="shared" si="26"/>
        <v>91.125</v>
      </c>
      <c r="J323" s="2">
        <f t="shared" si="27"/>
        <v>37259438</v>
      </c>
      <c r="K323" s="21">
        <v>1</v>
      </c>
      <c r="N323" t="str">
        <v>B2-11.5-15.5</v>
      </c>
      <c r="O323">
        <v>91.125</v>
      </c>
      <c r="P323" s="19">
        <v>37259438</v>
      </c>
    </row>
    <row r="324" spans="5:16" x14ac:dyDescent="0.25">
      <c r="E324" s="1">
        <f t="shared" si="24"/>
        <v>318</v>
      </c>
      <c r="F324" s="10" t="str">
        <f t="shared" si="36"/>
        <v>B2-11.5-16</v>
      </c>
      <c r="G324" s="14">
        <f t="shared" si="37"/>
        <v>11.5</v>
      </c>
      <c r="H324" s="14">
        <f t="shared" si="38"/>
        <v>16</v>
      </c>
      <c r="I324" s="4">
        <f t="shared" si="26"/>
        <v>94</v>
      </c>
      <c r="J324" s="2">
        <f t="shared" si="27"/>
        <v>38293000</v>
      </c>
      <c r="K324" s="21">
        <v>1</v>
      </c>
      <c r="N324" t="str">
        <v>B2-11.5-16</v>
      </c>
      <c r="O324">
        <v>94</v>
      </c>
      <c r="P324" s="19">
        <v>38293000</v>
      </c>
    </row>
    <row r="325" spans="5:16" x14ac:dyDescent="0.25">
      <c r="E325" s="1">
        <f t="shared" si="24"/>
        <v>319</v>
      </c>
      <c r="F325" s="10" t="str">
        <f t="shared" si="36"/>
        <v>B2-11.5-16.5</v>
      </c>
      <c r="G325" s="14">
        <f t="shared" si="37"/>
        <v>11.5</v>
      </c>
      <c r="H325" s="14">
        <f t="shared" si="38"/>
        <v>16.5</v>
      </c>
      <c r="I325" s="4">
        <f t="shared" si="26"/>
        <v>96.875</v>
      </c>
      <c r="J325" s="2">
        <f t="shared" si="27"/>
        <v>39326563</v>
      </c>
      <c r="K325" s="21">
        <v>1</v>
      </c>
      <c r="N325" t="str">
        <v>B2-11.5-16.5</v>
      </c>
      <c r="O325">
        <v>96.875</v>
      </c>
      <c r="P325" s="19">
        <v>39326563</v>
      </c>
    </row>
    <row r="326" spans="5:16" x14ac:dyDescent="0.25">
      <c r="E326" s="1">
        <f t="shared" si="24"/>
        <v>320</v>
      </c>
      <c r="F326" s="10" t="str">
        <f t="shared" si="36"/>
        <v>B2-11.5-17</v>
      </c>
      <c r="G326" s="14">
        <f t="shared" si="37"/>
        <v>11.5</v>
      </c>
      <c r="H326" s="14">
        <f t="shared" si="38"/>
        <v>17</v>
      </c>
      <c r="I326" s="4">
        <f t="shared" si="26"/>
        <v>99.75</v>
      </c>
      <c r="J326" s="2">
        <f t="shared" si="27"/>
        <v>40360125</v>
      </c>
      <c r="K326" s="21">
        <v>1</v>
      </c>
      <c r="N326" t="str">
        <v>B2-11.5-17</v>
      </c>
      <c r="O326">
        <v>99.75</v>
      </c>
      <c r="P326" s="19">
        <v>40360125</v>
      </c>
    </row>
    <row r="327" spans="5:16" x14ac:dyDescent="0.25">
      <c r="E327" s="1">
        <f t="shared" si="24"/>
        <v>321</v>
      </c>
      <c r="F327" s="10" t="str">
        <f>$C$4&amp;"-"&amp;G327&amp;"-"&amp;H327</f>
        <v>B2-11.5-17.5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9">SUM((G327*H327)/4,1)*2</f>
        <v>102.625</v>
      </c>
      <c r="J327" s="2">
        <f t="shared" ref="J327:J328" si="40">ROUND(SUM(IF(I327&lt;$K$4,$K$4,I327)*$C$6,$C$5),0)</f>
        <v>41393688</v>
      </c>
      <c r="K327" s="21">
        <v>1</v>
      </c>
      <c r="N327" t="str">
        <v>B2-11.5-17.5</v>
      </c>
      <c r="O327">
        <v>102.625</v>
      </c>
      <c r="P327" s="19">
        <v>41393688</v>
      </c>
    </row>
    <row r="328" spans="5:16" x14ac:dyDescent="0.25">
      <c r="E328" s="1">
        <f t="shared" ref="E328" si="41">ROW()-6</f>
        <v>322</v>
      </c>
      <c r="F328" s="10" t="str">
        <f t="shared" ref="F328" si="42">$C$4&amp;"-"&amp;G328&amp;"-"&amp;H328</f>
        <v>B2-11.5-18</v>
      </c>
      <c r="G328" s="14">
        <f t="shared" ref="G328" si="43">$G$3+ROUNDDOWN($E327/($I$4+1),0)*0.5</f>
        <v>11.5</v>
      </c>
      <c r="H328" s="14">
        <f t="shared" ref="H328" si="44">IF(MOD(E328-1,$I$4+1)=0,$H$3,H327+0.5)</f>
        <v>18</v>
      </c>
      <c r="I328" s="4">
        <f t="shared" si="39"/>
        <v>105.5</v>
      </c>
      <c r="J328" s="2">
        <f t="shared" si="40"/>
        <v>42427250</v>
      </c>
      <c r="K328" s="21">
        <v>1</v>
      </c>
      <c r="N328" t="str">
        <v>B2-11.5-18</v>
      </c>
      <c r="O328">
        <v>105.5</v>
      </c>
      <c r="P328" s="19">
        <v>42427250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8CD68-80C4-46FD-BC18-001CF7ADEA6F}">
  <sheetPr codeName="Sheet4">
    <tabColor theme="8" tint="0.39997558519241921"/>
  </sheetPr>
  <dimension ref="A2:P680"/>
  <sheetViews>
    <sheetView zoomScaleNormal="100" workbookViewId="0">
      <pane xSplit="5" ySplit="6" topLeftCell="F7" activePane="bottomRight" state="frozen"/>
      <selection activeCell="L10" sqref="L10"/>
      <selection pane="topRight" activeCell="L10" sqref="L10"/>
      <selection pane="bottomLeft" activeCell="L10" sqref="L10"/>
      <selection pane="bottomRight" activeCell="F7" sqref="F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21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18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73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K4" s="16">
        <v>25</v>
      </c>
      <c r="L4" s="101">
        <f>ROUND(SUM($K$4*$C$6,$C$5),0)</f>
        <v>12405000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v>4000000</v>
      </c>
      <c r="N5" s="114"/>
      <c r="O5" s="114"/>
      <c r="P5" s="114"/>
    </row>
    <row r="6" spans="2:16" x14ac:dyDescent="0.25">
      <c r="B6" s="6" t="s">
        <v>2</v>
      </c>
      <c r="C6" s="9">
        <v>336200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NV-5-7</v>
      </c>
      <c r="G7" s="14">
        <f>G3</f>
        <v>5</v>
      </c>
      <c r="H7" s="14">
        <f>H3</f>
        <v>7</v>
      </c>
      <c r="I7" s="4">
        <f>SUM(((G7*H7)/4)*2,2)</f>
        <v>19.5</v>
      </c>
      <c r="J7" s="2">
        <f t="shared" ref="J7:J70" si="2">ROUND(SUM(IF(I7&lt;$K$4,$K$4,I7)*$C$6,$C$5),0)</f>
        <v>12405000</v>
      </c>
      <c r="K7" s="22"/>
      <c r="N7" t="str" cm="1">
        <f t="array" ref="N7:N243">_xlfn._xlws.FILTER(NVテーブル[キー],NVテーブル[許可]=1)</f>
        <v>NV-5-9</v>
      </c>
      <c r="O7" cm="1">
        <f t="array" ref="O7:O243">_xlfn._xlws.FILTER(NVテーブル[坪],NVテーブル[許可]=1)</f>
        <v>24.5</v>
      </c>
      <c r="P7" s="19" cm="1">
        <f t="array" ref="P7:P243">_xlfn._xlws.FILTER(NVテーブル[M],NVテーブル[許可]=1)</f>
        <v>12405000</v>
      </c>
    </row>
    <row r="8" spans="2:16" x14ac:dyDescent="0.25">
      <c r="E8" s="1">
        <f t="shared" si="0"/>
        <v>2</v>
      </c>
      <c r="F8" s="10" t="str">
        <f t="shared" si="1"/>
        <v>NV-5-7.5</v>
      </c>
      <c r="G8" s="14">
        <f t="shared" ref="G8:G71" si="3">$G$3+ROUNDDOWN($E7/($I$4+1),0)*0.5</f>
        <v>5</v>
      </c>
      <c r="H8" s="14">
        <f t="shared" ref="H8:H71" si="4">IF(MOD(E8-1,$I$4+1)=0,$H$3,H7+0.5)</f>
        <v>7.5</v>
      </c>
      <c r="I8" s="4">
        <f t="shared" ref="I8:I70" si="5">SUM(((G8*H8)/4)*2,2)</f>
        <v>20.75</v>
      </c>
      <c r="J8" s="2">
        <f t="shared" si="2"/>
        <v>12405000</v>
      </c>
      <c r="K8" s="22"/>
      <c r="N8" t="str">
        <v>NV-5-9.5</v>
      </c>
      <c r="O8">
        <v>25.75</v>
      </c>
      <c r="P8" s="19">
        <v>12657150</v>
      </c>
    </row>
    <row r="9" spans="2:16" x14ac:dyDescent="0.25">
      <c r="E9" s="1">
        <f t="shared" si="0"/>
        <v>3</v>
      </c>
      <c r="F9" s="10" t="str">
        <f t="shared" si="1"/>
        <v>NV-5-8</v>
      </c>
      <c r="G9" s="14">
        <f t="shared" si="3"/>
        <v>5</v>
      </c>
      <c r="H9" s="14">
        <f t="shared" si="4"/>
        <v>8</v>
      </c>
      <c r="I9" s="4">
        <f t="shared" si="5"/>
        <v>22</v>
      </c>
      <c r="J9" s="2">
        <f t="shared" si="2"/>
        <v>12405000</v>
      </c>
      <c r="K9" s="22"/>
      <c r="N9" t="str">
        <v>NV-5-10</v>
      </c>
      <c r="O9">
        <v>27</v>
      </c>
      <c r="P9" s="19">
        <v>13077400</v>
      </c>
    </row>
    <row r="10" spans="2:16" x14ac:dyDescent="0.25">
      <c r="E10" s="1">
        <f t="shared" si="0"/>
        <v>4</v>
      </c>
      <c r="F10" s="10" t="str">
        <f t="shared" si="1"/>
        <v>NV-5-8.5</v>
      </c>
      <c r="G10" s="14">
        <f t="shared" si="3"/>
        <v>5</v>
      </c>
      <c r="H10" s="14">
        <f t="shared" si="4"/>
        <v>8.5</v>
      </c>
      <c r="I10" s="4">
        <f t="shared" si="5"/>
        <v>23.25</v>
      </c>
      <c r="J10" s="2">
        <f t="shared" si="2"/>
        <v>12405000</v>
      </c>
      <c r="K10" s="22"/>
      <c r="N10" t="str">
        <v>NV-5-10.5</v>
      </c>
      <c r="O10">
        <v>28.25</v>
      </c>
      <c r="P10" s="19">
        <v>13497650</v>
      </c>
    </row>
    <row r="11" spans="2:16" x14ac:dyDescent="0.25">
      <c r="E11" s="1">
        <f t="shared" si="0"/>
        <v>5</v>
      </c>
      <c r="F11" s="10" t="str">
        <f t="shared" si="1"/>
        <v>NV-5-9</v>
      </c>
      <c r="G11" s="14">
        <f t="shared" si="3"/>
        <v>5</v>
      </c>
      <c r="H11" s="14">
        <f t="shared" si="4"/>
        <v>9</v>
      </c>
      <c r="I11" s="4">
        <f t="shared" si="5"/>
        <v>24.5</v>
      </c>
      <c r="J11" s="2">
        <f t="shared" si="2"/>
        <v>12405000</v>
      </c>
      <c r="K11" s="22">
        <v>1</v>
      </c>
      <c r="N11" t="str">
        <v>NV-5-11</v>
      </c>
      <c r="O11">
        <v>29.5</v>
      </c>
      <c r="P11" s="19">
        <v>13917900</v>
      </c>
    </row>
    <row r="12" spans="2:16" x14ac:dyDescent="0.25">
      <c r="E12" s="1">
        <f t="shared" si="0"/>
        <v>6</v>
      </c>
      <c r="F12" s="10" t="str">
        <f t="shared" si="1"/>
        <v>NV-5-9.5</v>
      </c>
      <c r="G12" s="14">
        <f t="shared" si="3"/>
        <v>5</v>
      </c>
      <c r="H12" s="14">
        <f t="shared" si="4"/>
        <v>9.5</v>
      </c>
      <c r="I12" s="4">
        <f t="shared" si="5"/>
        <v>25.75</v>
      </c>
      <c r="J12" s="2">
        <f t="shared" si="2"/>
        <v>12657150</v>
      </c>
      <c r="K12" s="22">
        <v>1</v>
      </c>
      <c r="N12" t="str">
        <v>NV-5-11.5</v>
      </c>
      <c r="O12">
        <v>30.75</v>
      </c>
      <c r="P12" s="19">
        <v>14338150</v>
      </c>
    </row>
    <row r="13" spans="2:16" x14ac:dyDescent="0.25">
      <c r="E13" s="1">
        <f t="shared" si="0"/>
        <v>7</v>
      </c>
      <c r="F13" s="10" t="str">
        <f t="shared" si="1"/>
        <v>NV-5-10</v>
      </c>
      <c r="G13" s="14">
        <f t="shared" si="3"/>
        <v>5</v>
      </c>
      <c r="H13" s="14">
        <f t="shared" si="4"/>
        <v>10</v>
      </c>
      <c r="I13" s="4">
        <f t="shared" si="5"/>
        <v>27</v>
      </c>
      <c r="J13" s="2">
        <f t="shared" si="2"/>
        <v>13077400</v>
      </c>
      <c r="K13" s="22">
        <v>1</v>
      </c>
      <c r="N13" t="str">
        <v>NV-5-12</v>
      </c>
      <c r="O13">
        <v>32</v>
      </c>
      <c r="P13" s="19">
        <v>14758400</v>
      </c>
    </row>
    <row r="14" spans="2:16" x14ac:dyDescent="0.25">
      <c r="E14" s="1">
        <f t="shared" si="0"/>
        <v>8</v>
      </c>
      <c r="F14" s="10" t="str">
        <f t="shared" si="1"/>
        <v>NV-5-10.5</v>
      </c>
      <c r="G14" s="14">
        <f t="shared" si="3"/>
        <v>5</v>
      </c>
      <c r="H14" s="14">
        <f t="shared" si="4"/>
        <v>10.5</v>
      </c>
      <c r="I14" s="4">
        <f t="shared" si="5"/>
        <v>28.25</v>
      </c>
      <c r="J14" s="2">
        <f t="shared" si="2"/>
        <v>13497650</v>
      </c>
      <c r="K14" s="22">
        <v>1</v>
      </c>
      <c r="N14" t="str">
        <v>NV-5-12.5</v>
      </c>
      <c r="O14">
        <v>33.25</v>
      </c>
      <c r="P14" s="19">
        <v>15178650</v>
      </c>
    </row>
    <row r="15" spans="2:16" x14ac:dyDescent="0.25">
      <c r="E15" s="1">
        <f t="shared" si="0"/>
        <v>9</v>
      </c>
      <c r="F15" s="10" t="str">
        <f t="shared" si="1"/>
        <v>NV-5-11</v>
      </c>
      <c r="G15" s="14">
        <f t="shared" si="3"/>
        <v>5</v>
      </c>
      <c r="H15" s="14">
        <f t="shared" si="4"/>
        <v>11</v>
      </c>
      <c r="I15" s="4">
        <f t="shared" si="5"/>
        <v>29.5</v>
      </c>
      <c r="J15" s="2">
        <f t="shared" si="2"/>
        <v>13917900</v>
      </c>
      <c r="K15" s="22">
        <v>1</v>
      </c>
      <c r="N15" t="str">
        <v>NV-5-13</v>
      </c>
      <c r="O15">
        <v>34.5</v>
      </c>
      <c r="P15" s="19">
        <v>15598900</v>
      </c>
    </row>
    <row r="16" spans="2:16" x14ac:dyDescent="0.25">
      <c r="E16" s="1">
        <f t="shared" si="0"/>
        <v>10</v>
      </c>
      <c r="F16" s="10" t="str">
        <f t="shared" si="1"/>
        <v>NV-5-11.5</v>
      </c>
      <c r="G16" s="14">
        <f t="shared" si="3"/>
        <v>5</v>
      </c>
      <c r="H16" s="14">
        <f t="shared" si="4"/>
        <v>11.5</v>
      </c>
      <c r="I16" s="4">
        <f t="shared" si="5"/>
        <v>30.75</v>
      </c>
      <c r="J16" s="2">
        <f>ROUND(SUM(IF(I16&lt;$K$4,$K$4,I16)*$C$6,$C$5),0)</f>
        <v>14338150</v>
      </c>
      <c r="K16" s="22">
        <v>1</v>
      </c>
      <c r="N16" t="str">
        <v>NV-5-13.5</v>
      </c>
      <c r="O16">
        <v>35.75</v>
      </c>
      <c r="P16" s="19">
        <v>16019150</v>
      </c>
    </row>
    <row r="17" spans="5:16" x14ac:dyDescent="0.25">
      <c r="E17" s="1">
        <f t="shared" si="0"/>
        <v>11</v>
      </c>
      <c r="F17" s="10" t="str">
        <f t="shared" si="1"/>
        <v>NV-5-12</v>
      </c>
      <c r="G17" s="14">
        <f t="shared" si="3"/>
        <v>5</v>
      </c>
      <c r="H17" s="14">
        <f t="shared" si="4"/>
        <v>12</v>
      </c>
      <c r="I17" s="4">
        <f t="shared" si="5"/>
        <v>32</v>
      </c>
      <c r="J17" s="2">
        <f t="shared" si="2"/>
        <v>14758400</v>
      </c>
      <c r="K17" s="22">
        <v>1</v>
      </c>
      <c r="N17" t="str">
        <v>NV-5-14</v>
      </c>
      <c r="O17">
        <v>37</v>
      </c>
      <c r="P17" s="19">
        <v>16439400</v>
      </c>
    </row>
    <row r="18" spans="5:16" x14ac:dyDescent="0.25">
      <c r="E18" s="1">
        <f t="shared" si="0"/>
        <v>12</v>
      </c>
      <c r="F18" s="10" t="str">
        <f t="shared" si="1"/>
        <v>NV-5-12.5</v>
      </c>
      <c r="G18" s="14">
        <f t="shared" si="3"/>
        <v>5</v>
      </c>
      <c r="H18" s="14">
        <f t="shared" si="4"/>
        <v>12.5</v>
      </c>
      <c r="I18" s="4">
        <f t="shared" si="5"/>
        <v>33.25</v>
      </c>
      <c r="J18" s="2">
        <f t="shared" si="2"/>
        <v>15178650</v>
      </c>
      <c r="K18" s="22">
        <v>1</v>
      </c>
      <c r="N18" t="str">
        <v>NV-5-14.5</v>
      </c>
      <c r="O18">
        <v>38.25</v>
      </c>
      <c r="P18" s="19">
        <v>16859650</v>
      </c>
    </row>
    <row r="19" spans="5:16" x14ac:dyDescent="0.25">
      <c r="E19" s="1">
        <f t="shared" si="0"/>
        <v>13</v>
      </c>
      <c r="F19" s="10" t="str">
        <f t="shared" si="1"/>
        <v>NV-5-13</v>
      </c>
      <c r="G19" s="14">
        <f t="shared" si="3"/>
        <v>5</v>
      </c>
      <c r="H19" s="14">
        <f t="shared" si="4"/>
        <v>13</v>
      </c>
      <c r="I19" s="4">
        <f t="shared" si="5"/>
        <v>34.5</v>
      </c>
      <c r="J19" s="2">
        <f t="shared" si="2"/>
        <v>15598900</v>
      </c>
      <c r="K19" s="22">
        <v>1</v>
      </c>
      <c r="N19" t="str">
        <v>NV-5-15</v>
      </c>
      <c r="O19">
        <v>39.5</v>
      </c>
      <c r="P19" s="19">
        <v>17279900</v>
      </c>
    </row>
    <row r="20" spans="5:16" x14ac:dyDescent="0.25">
      <c r="E20" s="1">
        <f t="shared" si="0"/>
        <v>14</v>
      </c>
      <c r="F20" s="10" t="str">
        <f t="shared" si="1"/>
        <v>NV-5-13.5</v>
      </c>
      <c r="G20" s="14">
        <f t="shared" si="3"/>
        <v>5</v>
      </c>
      <c r="H20" s="14">
        <f t="shared" si="4"/>
        <v>13.5</v>
      </c>
      <c r="I20" s="4">
        <f t="shared" si="5"/>
        <v>35.75</v>
      </c>
      <c r="J20" s="2">
        <f t="shared" si="2"/>
        <v>16019150</v>
      </c>
      <c r="K20" s="22">
        <v>1</v>
      </c>
      <c r="N20" t="str">
        <v>NV-5-15.5</v>
      </c>
      <c r="O20">
        <v>40.75</v>
      </c>
      <c r="P20" s="19">
        <v>17700150</v>
      </c>
    </row>
    <row r="21" spans="5:16" x14ac:dyDescent="0.25">
      <c r="E21" s="1">
        <f t="shared" si="0"/>
        <v>15</v>
      </c>
      <c r="F21" s="10" t="str">
        <f t="shared" si="1"/>
        <v>NV-5-14</v>
      </c>
      <c r="G21" s="14">
        <f t="shared" si="3"/>
        <v>5</v>
      </c>
      <c r="H21" s="14">
        <f t="shared" si="4"/>
        <v>14</v>
      </c>
      <c r="I21" s="4">
        <f t="shared" si="5"/>
        <v>37</v>
      </c>
      <c r="J21" s="2">
        <f t="shared" si="2"/>
        <v>16439400</v>
      </c>
      <c r="K21" s="22">
        <v>1</v>
      </c>
      <c r="N21" t="str">
        <v>NV-5-16</v>
      </c>
      <c r="O21">
        <v>42</v>
      </c>
      <c r="P21" s="19">
        <v>18120400</v>
      </c>
    </row>
    <row r="22" spans="5:16" x14ac:dyDescent="0.25">
      <c r="E22" s="1">
        <f t="shared" si="0"/>
        <v>16</v>
      </c>
      <c r="F22" s="10" t="str">
        <f t="shared" si="1"/>
        <v>NV-5-14.5</v>
      </c>
      <c r="G22" s="14">
        <f t="shared" si="3"/>
        <v>5</v>
      </c>
      <c r="H22" s="14">
        <f t="shared" si="4"/>
        <v>14.5</v>
      </c>
      <c r="I22" s="4">
        <f t="shared" si="5"/>
        <v>38.25</v>
      </c>
      <c r="J22" s="2">
        <f t="shared" si="2"/>
        <v>16859650</v>
      </c>
      <c r="K22" s="22">
        <v>1</v>
      </c>
      <c r="N22" t="str">
        <v>NV-5-16.5</v>
      </c>
      <c r="O22">
        <v>43.25</v>
      </c>
      <c r="P22" s="19">
        <v>18540650</v>
      </c>
    </row>
    <row r="23" spans="5:16" x14ac:dyDescent="0.25">
      <c r="E23" s="1">
        <f t="shared" si="0"/>
        <v>17</v>
      </c>
      <c r="F23" s="10" t="str">
        <f t="shared" si="1"/>
        <v>NV-5-15</v>
      </c>
      <c r="G23" s="14">
        <f t="shared" si="3"/>
        <v>5</v>
      </c>
      <c r="H23" s="14">
        <f t="shared" si="4"/>
        <v>15</v>
      </c>
      <c r="I23" s="4">
        <f t="shared" si="5"/>
        <v>39.5</v>
      </c>
      <c r="J23" s="2">
        <f t="shared" si="2"/>
        <v>17279900</v>
      </c>
      <c r="K23" s="22">
        <v>1</v>
      </c>
      <c r="N23" t="str">
        <v>NV-5-17</v>
      </c>
      <c r="O23">
        <v>44.5</v>
      </c>
      <c r="P23" s="19">
        <v>18960900</v>
      </c>
    </row>
    <row r="24" spans="5:16" x14ac:dyDescent="0.25">
      <c r="E24" s="1">
        <f t="shared" si="0"/>
        <v>18</v>
      </c>
      <c r="F24" s="10" t="str">
        <f t="shared" si="1"/>
        <v>NV-5-15.5</v>
      </c>
      <c r="G24" s="14">
        <f t="shared" si="3"/>
        <v>5</v>
      </c>
      <c r="H24" s="14">
        <f t="shared" si="4"/>
        <v>15.5</v>
      </c>
      <c r="I24" s="4">
        <f t="shared" si="5"/>
        <v>40.75</v>
      </c>
      <c r="J24" s="2">
        <f t="shared" si="2"/>
        <v>17700150</v>
      </c>
      <c r="K24" s="22">
        <v>1</v>
      </c>
      <c r="N24" t="str">
        <v>NV-5-17.5</v>
      </c>
      <c r="O24">
        <v>45.75</v>
      </c>
      <c r="P24" s="19">
        <v>19381150</v>
      </c>
    </row>
    <row r="25" spans="5:16" x14ac:dyDescent="0.25">
      <c r="E25" s="1">
        <f t="shared" si="0"/>
        <v>19</v>
      </c>
      <c r="F25" s="10" t="str">
        <f t="shared" si="1"/>
        <v>NV-5-16</v>
      </c>
      <c r="G25" s="14">
        <f t="shared" si="3"/>
        <v>5</v>
      </c>
      <c r="H25" s="14">
        <f t="shared" si="4"/>
        <v>16</v>
      </c>
      <c r="I25" s="4">
        <f t="shared" si="5"/>
        <v>42</v>
      </c>
      <c r="J25" s="2">
        <f t="shared" si="2"/>
        <v>18120400</v>
      </c>
      <c r="K25" s="22">
        <v>1</v>
      </c>
      <c r="N25" t="str">
        <v>NV-5-18</v>
      </c>
      <c r="O25">
        <v>47</v>
      </c>
      <c r="P25" s="19">
        <v>19801400</v>
      </c>
    </row>
    <row r="26" spans="5:16" x14ac:dyDescent="0.25">
      <c r="E26" s="1">
        <f t="shared" si="0"/>
        <v>20</v>
      </c>
      <c r="F26" s="10" t="str">
        <f t="shared" si="1"/>
        <v>NV-5-16.5</v>
      </c>
      <c r="G26" s="14">
        <f t="shared" si="3"/>
        <v>5</v>
      </c>
      <c r="H26" s="14">
        <f t="shared" si="4"/>
        <v>16.5</v>
      </c>
      <c r="I26" s="4">
        <f t="shared" si="5"/>
        <v>43.25</v>
      </c>
      <c r="J26" s="2">
        <f t="shared" si="2"/>
        <v>18540650</v>
      </c>
      <c r="K26" s="22">
        <v>1</v>
      </c>
      <c r="N26" t="str">
        <v>NV-5.5-8.5</v>
      </c>
      <c r="O26">
        <v>25.375</v>
      </c>
      <c r="P26" s="19">
        <v>12531075</v>
      </c>
    </row>
    <row r="27" spans="5:16" x14ac:dyDescent="0.25">
      <c r="E27" s="1">
        <f t="shared" si="0"/>
        <v>21</v>
      </c>
      <c r="F27" s="10" t="str">
        <f t="shared" si="1"/>
        <v>NV-5-17</v>
      </c>
      <c r="G27" s="14">
        <f t="shared" si="3"/>
        <v>5</v>
      </c>
      <c r="H27" s="14">
        <f t="shared" si="4"/>
        <v>17</v>
      </c>
      <c r="I27" s="4">
        <f t="shared" si="5"/>
        <v>44.5</v>
      </c>
      <c r="J27" s="2">
        <f t="shared" si="2"/>
        <v>18960900</v>
      </c>
      <c r="K27" s="22">
        <v>1</v>
      </c>
      <c r="N27" t="str">
        <v>NV-5.5-9</v>
      </c>
      <c r="O27">
        <v>26.75</v>
      </c>
      <c r="P27" s="19">
        <v>12993350</v>
      </c>
    </row>
    <row r="28" spans="5:16" x14ac:dyDescent="0.25">
      <c r="E28" s="1">
        <f t="shared" si="0"/>
        <v>22</v>
      </c>
      <c r="F28" s="10" t="str">
        <f t="shared" si="1"/>
        <v>NV-5-17.5</v>
      </c>
      <c r="G28" s="14">
        <f t="shared" si="3"/>
        <v>5</v>
      </c>
      <c r="H28" s="14">
        <f t="shared" si="4"/>
        <v>17.5</v>
      </c>
      <c r="I28" s="4">
        <f t="shared" si="5"/>
        <v>45.75</v>
      </c>
      <c r="J28" s="2">
        <f t="shared" si="2"/>
        <v>19381150</v>
      </c>
      <c r="K28" s="22">
        <v>1</v>
      </c>
      <c r="N28" t="str">
        <v>NV-5.5-9.5</v>
      </c>
      <c r="O28">
        <v>28.125</v>
      </c>
      <c r="P28" s="19">
        <v>13455625</v>
      </c>
    </row>
    <row r="29" spans="5:16" x14ac:dyDescent="0.25">
      <c r="E29" s="1">
        <f t="shared" si="0"/>
        <v>23</v>
      </c>
      <c r="F29" s="10" t="str">
        <f t="shared" si="1"/>
        <v>NV-5-18</v>
      </c>
      <c r="G29" s="14">
        <f t="shared" si="3"/>
        <v>5</v>
      </c>
      <c r="H29" s="14">
        <f t="shared" si="4"/>
        <v>18</v>
      </c>
      <c r="I29" s="4">
        <f t="shared" si="5"/>
        <v>47</v>
      </c>
      <c r="J29" s="2">
        <f t="shared" si="2"/>
        <v>19801400</v>
      </c>
      <c r="K29" s="22">
        <v>1</v>
      </c>
      <c r="N29" t="str">
        <v>NV-5.5-10</v>
      </c>
      <c r="O29">
        <v>29.5</v>
      </c>
      <c r="P29" s="19">
        <v>13917900</v>
      </c>
    </row>
    <row r="30" spans="5:16" x14ac:dyDescent="0.25">
      <c r="E30" s="1">
        <f t="shared" si="0"/>
        <v>24</v>
      </c>
      <c r="F30" s="10" t="str">
        <f t="shared" si="1"/>
        <v>NV-5.5-7</v>
      </c>
      <c r="G30" s="14">
        <f t="shared" si="3"/>
        <v>5.5</v>
      </c>
      <c r="H30" s="14">
        <f t="shared" si="4"/>
        <v>7</v>
      </c>
      <c r="I30" s="4">
        <f t="shared" si="5"/>
        <v>21.25</v>
      </c>
      <c r="J30" s="2">
        <f t="shared" si="2"/>
        <v>12405000</v>
      </c>
      <c r="K30" s="22"/>
      <c r="N30" t="str">
        <v>NV-5.5-10.5</v>
      </c>
      <c r="O30">
        <v>30.875</v>
      </c>
      <c r="P30" s="19">
        <v>14380175</v>
      </c>
    </row>
    <row r="31" spans="5:16" x14ac:dyDescent="0.25">
      <c r="E31" s="1">
        <f t="shared" si="0"/>
        <v>25</v>
      </c>
      <c r="F31" s="10" t="str">
        <f t="shared" si="1"/>
        <v>NV-5.5-7.5</v>
      </c>
      <c r="G31" s="14">
        <f t="shared" si="3"/>
        <v>5.5</v>
      </c>
      <c r="H31" s="14">
        <f t="shared" si="4"/>
        <v>7.5</v>
      </c>
      <c r="I31" s="4">
        <f t="shared" si="5"/>
        <v>22.625</v>
      </c>
      <c r="J31" s="2">
        <f t="shared" si="2"/>
        <v>12405000</v>
      </c>
      <c r="K31" s="22"/>
      <c r="N31" t="str">
        <v>NV-5.5-11</v>
      </c>
      <c r="O31">
        <v>32.25</v>
      </c>
      <c r="P31" s="19">
        <v>14842450</v>
      </c>
    </row>
    <row r="32" spans="5:16" x14ac:dyDescent="0.25">
      <c r="E32" s="1">
        <f t="shared" si="0"/>
        <v>26</v>
      </c>
      <c r="F32" s="10" t="str">
        <f t="shared" si="1"/>
        <v>NV-5.5-8</v>
      </c>
      <c r="G32" s="14">
        <f t="shared" si="3"/>
        <v>5.5</v>
      </c>
      <c r="H32" s="14">
        <f t="shared" si="4"/>
        <v>8</v>
      </c>
      <c r="I32" s="4">
        <f t="shared" si="5"/>
        <v>24</v>
      </c>
      <c r="J32" s="2">
        <f t="shared" si="2"/>
        <v>12405000</v>
      </c>
      <c r="K32" s="22"/>
      <c r="N32" t="str">
        <v>NV-5.5-11.5</v>
      </c>
      <c r="O32">
        <v>33.625</v>
      </c>
      <c r="P32" s="19">
        <v>15304725</v>
      </c>
    </row>
    <row r="33" spans="5:16" x14ac:dyDescent="0.25">
      <c r="E33" s="1">
        <f t="shared" si="0"/>
        <v>27</v>
      </c>
      <c r="F33" s="10" t="str">
        <f t="shared" si="1"/>
        <v>NV-5.5-8.5</v>
      </c>
      <c r="G33" s="14">
        <f t="shared" si="3"/>
        <v>5.5</v>
      </c>
      <c r="H33" s="14">
        <f t="shared" si="4"/>
        <v>8.5</v>
      </c>
      <c r="I33" s="4">
        <f t="shared" si="5"/>
        <v>25.375</v>
      </c>
      <c r="J33" s="2">
        <f t="shared" si="2"/>
        <v>12531075</v>
      </c>
      <c r="K33" s="22">
        <v>1</v>
      </c>
      <c r="N33" t="str">
        <v>NV-5.5-12</v>
      </c>
      <c r="O33">
        <v>35</v>
      </c>
      <c r="P33" s="19">
        <v>15767000</v>
      </c>
    </row>
    <row r="34" spans="5:16" x14ac:dyDescent="0.25">
      <c r="E34" s="1">
        <f t="shared" si="0"/>
        <v>28</v>
      </c>
      <c r="F34" s="10" t="str">
        <f t="shared" si="1"/>
        <v>NV-5.5-9</v>
      </c>
      <c r="G34" s="14">
        <f t="shared" si="3"/>
        <v>5.5</v>
      </c>
      <c r="H34" s="14">
        <f t="shared" si="4"/>
        <v>9</v>
      </c>
      <c r="I34" s="4">
        <f t="shared" si="5"/>
        <v>26.75</v>
      </c>
      <c r="J34" s="2">
        <f t="shared" si="2"/>
        <v>12993350</v>
      </c>
      <c r="K34" s="22">
        <v>1</v>
      </c>
      <c r="N34" t="str">
        <v>NV-5.5-12.5</v>
      </c>
      <c r="O34">
        <v>36.375</v>
      </c>
      <c r="P34" s="19">
        <v>16229275</v>
      </c>
    </row>
    <row r="35" spans="5:16" x14ac:dyDescent="0.25">
      <c r="E35" s="1">
        <f t="shared" si="0"/>
        <v>29</v>
      </c>
      <c r="F35" s="10" t="str">
        <f t="shared" si="1"/>
        <v>NV-5.5-9.5</v>
      </c>
      <c r="G35" s="14">
        <f t="shared" si="3"/>
        <v>5.5</v>
      </c>
      <c r="H35" s="14">
        <f t="shared" si="4"/>
        <v>9.5</v>
      </c>
      <c r="I35" s="4">
        <f t="shared" si="5"/>
        <v>28.125</v>
      </c>
      <c r="J35" s="2">
        <f t="shared" si="2"/>
        <v>13455625</v>
      </c>
      <c r="K35" s="22">
        <v>1</v>
      </c>
      <c r="N35" t="str">
        <v>NV-5.5-13</v>
      </c>
      <c r="O35">
        <v>37.75</v>
      </c>
      <c r="P35" s="19">
        <v>16691550</v>
      </c>
    </row>
    <row r="36" spans="5:16" x14ac:dyDescent="0.25">
      <c r="E36" s="1">
        <f t="shared" si="0"/>
        <v>30</v>
      </c>
      <c r="F36" s="10" t="str">
        <f t="shared" si="1"/>
        <v>NV-5.5-10</v>
      </c>
      <c r="G36" s="14">
        <f t="shared" si="3"/>
        <v>5.5</v>
      </c>
      <c r="H36" s="14">
        <f t="shared" si="4"/>
        <v>10</v>
      </c>
      <c r="I36" s="4">
        <f t="shared" si="5"/>
        <v>29.5</v>
      </c>
      <c r="J36" s="2">
        <f t="shared" si="2"/>
        <v>13917900</v>
      </c>
      <c r="K36" s="22">
        <v>1</v>
      </c>
      <c r="N36" t="str">
        <v>NV-5.5-13.5</v>
      </c>
      <c r="O36">
        <v>39.125</v>
      </c>
      <c r="P36" s="19">
        <v>17153825</v>
      </c>
    </row>
    <row r="37" spans="5:16" x14ac:dyDescent="0.25">
      <c r="E37" s="1">
        <f t="shared" si="0"/>
        <v>31</v>
      </c>
      <c r="F37" s="10" t="str">
        <f t="shared" si="1"/>
        <v>NV-5.5-10.5</v>
      </c>
      <c r="G37" s="14">
        <f t="shared" si="3"/>
        <v>5.5</v>
      </c>
      <c r="H37" s="14">
        <f t="shared" si="4"/>
        <v>10.5</v>
      </c>
      <c r="I37" s="4">
        <f t="shared" si="5"/>
        <v>30.875</v>
      </c>
      <c r="J37" s="2">
        <f t="shared" si="2"/>
        <v>14380175</v>
      </c>
      <c r="K37" s="22">
        <v>1</v>
      </c>
      <c r="N37" t="str">
        <v>NV-5.5-14</v>
      </c>
      <c r="O37">
        <v>40.5</v>
      </c>
      <c r="P37" s="19">
        <v>17616100</v>
      </c>
    </row>
    <row r="38" spans="5:16" x14ac:dyDescent="0.25">
      <c r="E38" s="1">
        <f t="shared" si="0"/>
        <v>32</v>
      </c>
      <c r="F38" s="10" t="str">
        <f t="shared" si="1"/>
        <v>NV-5.5-11</v>
      </c>
      <c r="G38" s="14">
        <f t="shared" si="3"/>
        <v>5.5</v>
      </c>
      <c r="H38" s="14">
        <f t="shared" si="4"/>
        <v>11</v>
      </c>
      <c r="I38" s="4">
        <f t="shared" si="5"/>
        <v>32.25</v>
      </c>
      <c r="J38" s="2">
        <f t="shared" si="2"/>
        <v>14842450</v>
      </c>
      <c r="K38" s="22">
        <v>1</v>
      </c>
      <c r="N38" t="str">
        <v>NV-5.5-14.5</v>
      </c>
      <c r="O38">
        <v>41.875</v>
      </c>
      <c r="P38" s="19">
        <v>18078375</v>
      </c>
    </row>
    <row r="39" spans="5:16" x14ac:dyDescent="0.25">
      <c r="E39" s="1">
        <f t="shared" si="0"/>
        <v>33</v>
      </c>
      <c r="F39" s="10" t="str">
        <f t="shared" si="1"/>
        <v>NV-5.5-11.5</v>
      </c>
      <c r="G39" s="14">
        <f t="shared" si="3"/>
        <v>5.5</v>
      </c>
      <c r="H39" s="14">
        <f t="shared" si="4"/>
        <v>11.5</v>
      </c>
      <c r="I39" s="4">
        <f t="shared" si="5"/>
        <v>33.625</v>
      </c>
      <c r="J39" s="2">
        <f t="shared" si="2"/>
        <v>15304725</v>
      </c>
      <c r="K39" s="22">
        <v>1</v>
      </c>
      <c r="N39" t="str">
        <v>NV-5.5-15</v>
      </c>
      <c r="O39">
        <v>43.25</v>
      </c>
      <c r="P39" s="19">
        <v>18540650</v>
      </c>
    </row>
    <row r="40" spans="5:16" x14ac:dyDescent="0.25">
      <c r="E40" s="1">
        <f t="shared" si="0"/>
        <v>34</v>
      </c>
      <c r="F40" s="10" t="str">
        <f t="shared" si="1"/>
        <v>NV-5.5-12</v>
      </c>
      <c r="G40" s="14">
        <f t="shared" si="3"/>
        <v>5.5</v>
      </c>
      <c r="H40" s="14">
        <f t="shared" si="4"/>
        <v>12</v>
      </c>
      <c r="I40" s="4">
        <f t="shared" si="5"/>
        <v>35</v>
      </c>
      <c r="J40" s="2">
        <f t="shared" si="2"/>
        <v>15767000</v>
      </c>
      <c r="K40" s="22">
        <v>1</v>
      </c>
      <c r="N40" t="str">
        <v>NV-5.5-15.5</v>
      </c>
      <c r="O40">
        <v>44.625</v>
      </c>
      <c r="P40" s="19">
        <v>19002925</v>
      </c>
    </row>
    <row r="41" spans="5:16" x14ac:dyDescent="0.25">
      <c r="E41" s="1">
        <f t="shared" si="0"/>
        <v>35</v>
      </c>
      <c r="F41" s="10" t="str">
        <f t="shared" si="1"/>
        <v>NV-5.5-12.5</v>
      </c>
      <c r="G41" s="14">
        <f t="shared" si="3"/>
        <v>5.5</v>
      </c>
      <c r="H41" s="14">
        <f t="shared" si="4"/>
        <v>12.5</v>
      </c>
      <c r="I41" s="4">
        <f t="shared" si="5"/>
        <v>36.375</v>
      </c>
      <c r="J41" s="2">
        <f t="shared" si="2"/>
        <v>16229275</v>
      </c>
      <c r="K41" s="22">
        <v>1</v>
      </c>
      <c r="N41" t="str">
        <v>NV-5.5-16</v>
      </c>
      <c r="O41">
        <v>46</v>
      </c>
      <c r="P41" s="19">
        <v>19465200</v>
      </c>
    </row>
    <row r="42" spans="5:16" x14ac:dyDescent="0.25">
      <c r="E42" s="1">
        <f t="shared" si="0"/>
        <v>36</v>
      </c>
      <c r="F42" s="10" t="str">
        <f t="shared" si="1"/>
        <v>NV-5.5-13</v>
      </c>
      <c r="G42" s="14">
        <f t="shared" si="3"/>
        <v>5.5</v>
      </c>
      <c r="H42" s="14">
        <f t="shared" si="4"/>
        <v>13</v>
      </c>
      <c r="I42" s="4">
        <f t="shared" si="5"/>
        <v>37.75</v>
      </c>
      <c r="J42" s="2">
        <f t="shared" si="2"/>
        <v>16691550</v>
      </c>
      <c r="K42" s="22">
        <v>1</v>
      </c>
      <c r="N42" t="str">
        <v>NV-5.5-16.5</v>
      </c>
      <c r="O42">
        <v>47.375</v>
      </c>
      <c r="P42" s="19">
        <v>19927475</v>
      </c>
    </row>
    <row r="43" spans="5:16" x14ac:dyDescent="0.25">
      <c r="E43" s="1">
        <f t="shared" si="0"/>
        <v>37</v>
      </c>
      <c r="F43" s="10" t="str">
        <f t="shared" si="1"/>
        <v>NV-5.5-13.5</v>
      </c>
      <c r="G43" s="14">
        <f t="shared" si="3"/>
        <v>5.5</v>
      </c>
      <c r="H43" s="14">
        <f t="shared" si="4"/>
        <v>13.5</v>
      </c>
      <c r="I43" s="4">
        <f t="shared" si="5"/>
        <v>39.125</v>
      </c>
      <c r="J43" s="2">
        <f t="shared" si="2"/>
        <v>17153825</v>
      </c>
      <c r="K43" s="22">
        <v>1</v>
      </c>
      <c r="N43" t="str">
        <v>NV-5.5-17</v>
      </c>
      <c r="O43">
        <v>48.75</v>
      </c>
      <c r="P43" s="19">
        <v>20389750</v>
      </c>
    </row>
    <row r="44" spans="5:16" x14ac:dyDescent="0.25">
      <c r="E44" s="1">
        <f t="shared" si="0"/>
        <v>38</v>
      </c>
      <c r="F44" s="10" t="str">
        <f t="shared" si="1"/>
        <v>NV-5.5-14</v>
      </c>
      <c r="G44" s="14">
        <f t="shared" si="3"/>
        <v>5.5</v>
      </c>
      <c r="H44" s="14">
        <f t="shared" si="4"/>
        <v>14</v>
      </c>
      <c r="I44" s="4">
        <f t="shared" si="5"/>
        <v>40.5</v>
      </c>
      <c r="J44" s="2">
        <f t="shared" si="2"/>
        <v>17616100</v>
      </c>
      <c r="K44" s="22">
        <v>1</v>
      </c>
      <c r="N44" t="str">
        <v>NV-5.5-17.5</v>
      </c>
      <c r="O44">
        <v>50.125</v>
      </c>
      <c r="P44" s="19">
        <v>20852025</v>
      </c>
    </row>
    <row r="45" spans="5:16" x14ac:dyDescent="0.25">
      <c r="E45" s="1">
        <f t="shared" si="0"/>
        <v>39</v>
      </c>
      <c r="F45" s="10" t="str">
        <f t="shared" si="1"/>
        <v>NV-5.5-14.5</v>
      </c>
      <c r="G45" s="14">
        <f t="shared" si="3"/>
        <v>5.5</v>
      </c>
      <c r="H45" s="14">
        <f t="shared" si="4"/>
        <v>14.5</v>
      </c>
      <c r="I45" s="4">
        <f t="shared" si="5"/>
        <v>41.875</v>
      </c>
      <c r="J45" s="2">
        <f t="shared" si="2"/>
        <v>18078375</v>
      </c>
      <c r="K45" s="22">
        <v>1</v>
      </c>
      <c r="N45" t="str">
        <v>NV-5.5-18</v>
      </c>
      <c r="O45">
        <v>51.5</v>
      </c>
      <c r="P45" s="19">
        <v>21314300</v>
      </c>
    </row>
    <row r="46" spans="5:16" x14ac:dyDescent="0.25">
      <c r="E46" s="1">
        <f t="shared" si="0"/>
        <v>40</v>
      </c>
      <c r="F46" s="10" t="str">
        <f t="shared" si="1"/>
        <v>NV-5.5-15</v>
      </c>
      <c r="G46" s="14">
        <f t="shared" si="3"/>
        <v>5.5</v>
      </c>
      <c r="H46" s="14">
        <f t="shared" si="4"/>
        <v>15</v>
      </c>
      <c r="I46" s="4">
        <f t="shared" si="5"/>
        <v>43.25</v>
      </c>
      <c r="J46" s="2">
        <f t="shared" si="2"/>
        <v>18540650</v>
      </c>
      <c r="K46" s="22">
        <v>1</v>
      </c>
      <c r="N46" t="str">
        <v>NV-6-8.5</v>
      </c>
      <c r="O46">
        <v>27.5</v>
      </c>
      <c r="P46" s="19">
        <v>13245500</v>
      </c>
    </row>
    <row r="47" spans="5:16" x14ac:dyDescent="0.25">
      <c r="E47" s="1">
        <f t="shared" si="0"/>
        <v>41</v>
      </c>
      <c r="F47" s="10" t="str">
        <f t="shared" si="1"/>
        <v>NV-5.5-15.5</v>
      </c>
      <c r="G47" s="14">
        <f t="shared" si="3"/>
        <v>5.5</v>
      </c>
      <c r="H47" s="14">
        <f t="shared" si="4"/>
        <v>15.5</v>
      </c>
      <c r="I47" s="4">
        <f t="shared" si="5"/>
        <v>44.625</v>
      </c>
      <c r="J47" s="2">
        <f t="shared" si="2"/>
        <v>19002925</v>
      </c>
      <c r="K47" s="22">
        <v>1</v>
      </c>
      <c r="N47" t="str">
        <v>NV-6-9</v>
      </c>
      <c r="O47">
        <v>29</v>
      </c>
      <c r="P47" s="19">
        <v>13749800</v>
      </c>
    </row>
    <row r="48" spans="5:16" x14ac:dyDescent="0.25">
      <c r="E48" s="1">
        <f t="shared" si="0"/>
        <v>42</v>
      </c>
      <c r="F48" s="10" t="str">
        <f t="shared" si="1"/>
        <v>NV-5.5-16</v>
      </c>
      <c r="G48" s="14">
        <f t="shared" si="3"/>
        <v>5.5</v>
      </c>
      <c r="H48" s="14">
        <f t="shared" si="4"/>
        <v>16</v>
      </c>
      <c r="I48" s="4">
        <f t="shared" si="5"/>
        <v>46</v>
      </c>
      <c r="J48" s="2">
        <f t="shared" si="2"/>
        <v>19465200</v>
      </c>
      <c r="K48" s="22">
        <v>1</v>
      </c>
      <c r="N48" t="str">
        <v>NV-6-9.5</v>
      </c>
      <c r="O48">
        <v>30.5</v>
      </c>
      <c r="P48" s="19">
        <v>14254100</v>
      </c>
    </row>
    <row r="49" spans="5:16" x14ac:dyDescent="0.25">
      <c r="E49" s="1">
        <f t="shared" si="0"/>
        <v>43</v>
      </c>
      <c r="F49" s="10" t="str">
        <f t="shared" si="1"/>
        <v>NV-5.5-16.5</v>
      </c>
      <c r="G49" s="14">
        <f t="shared" si="3"/>
        <v>5.5</v>
      </c>
      <c r="H49" s="14">
        <f t="shared" si="4"/>
        <v>16.5</v>
      </c>
      <c r="I49" s="4">
        <f t="shared" si="5"/>
        <v>47.375</v>
      </c>
      <c r="J49" s="2">
        <f t="shared" si="2"/>
        <v>19927475</v>
      </c>
      <c r="K49" s="22">
        <v>1</v>
      </c>
      <c r="N49" t="str">
        <v>NV-6-10</v>
      </c>
      <c r="O49">
        <v>32</v>
      </c>
      <c r="P49" s="19">
        <v>14758400</v>
      </c>
    </row>
    <row r="50" spans="5:16" x14ac:dyDescent="0.25">
      <c r="E50" s="1">
        <f t="shared" si="0"/>
        <v>44</v>
      </c>
      <c r="F50" s="10" t="str">
        <f t="shared" si="1"/>
        <v>NV-5.5-17</v>
      </c>
      <c r="G50" s="14">
        <f t="shared" si="3"/>
        <v>5.5</v>
      </c>
      <c r="H50" s="14">
        <f t="shared" si="4"/>
        <v>17</v>
      </c>
      <c r="I50" s="4">
        <f t="shared" si="5"/>
        <v>48.75</v>
      </c>
      <c r="J50" s="2">
        <f t="shared" si="2"/>
        <v>20389750</v>
      </c>
      <c r="K50" s="22">
        <v>1</v>
      </c>
      <c r="N50" t="str">
        <v>NV-6-10.5</v>
      </c>
      <c r="O50">
        <v>33.5</v>
      </c>
      <c r="P50" s="19">
        <v>15262700</v>
      </c>
    </row>
    <row r="51" spans="5:16" x14ac:dyDescent="0.25">
      <c r="E51" s="1">
        <f t="shared" si="0"/>
        <v>45</v>
      </c>
      <c r="F51" s="10" t="str">
        <f t="shared" si="1"/>
        <v>NV-5.5-17.5</v>
      </c>
      <c r="G51" s="14">
        <f t="shared" si="3"/>
        <v>5.5</v>
      </c>
      <c r="H51" s="14">
        <f t="shared" si="4"/>
        <v>17.5</v>
      </c>
      <c r="I51" s="4">
        <f t="shared" si="5"/>
        <v>50.125</v>
      </c>
      <c r="J51" s="2">
        <f t="shared" si="2"/>
        <v>20852025</v>
      </c>
      <c r="K51" s="22">
        <v>1</v>
      </c>
      <c r="N51" t="str">
        <v>NV-6-11</v>
      </c>
      <c r="O51">
        <v>35</v>
      </c>
      <c r="P51" s="19">
        <v>15767000</v>
      </c>
    </row>
    <row r="52" spans="5:16" x14ac:dyDescent="0.25">
      <c r="E52" s="1">
        <f t="shared" si="0"/>
        <v>46</v>
      </c>
      <c r="F52" s="10" t="str">
        <f t="shared" si="1"/>
        <v>NV-5.5-18</v>
      </c>
      <c r="G52" s="14">
        <f t="shared" si="3"/>
        <v>5.5</v>
      </c>
      <c r="H52" s="14">
        <f t="shared" si="4"/>
        <v>18</v>
      </c>
      <c r="I52" s="4">
        <f t="shared" si="5"/>
        <v>51.5</v>
      </c>
      <c r="J52" s="2">
        <f t="shared" si="2"/>
        <v>21314300</v>
      </c>
      <c r="K52" s="22">
        <v>1</v>
      </c>
      <c r="N52" t="str">
        <v>NV-6-11.5</v>
      </c>
      <c r="O52">
        <v>36.5</v>
      </c>
      <c r="P52" s="19">
        <v>16271300</v>
      </c>
    </row>
    <row r="53" spans="5:16" x14ac:dyDescent="0.25">
      <c r="E53" s="1">
        <f t="shared" si="0"/>
        <v>47</v>
      </c>
      <c r="F53" s="10" t="str">
        <f t="shared" si="1"/>
        <v>NV-6-7</v>
      </c>
      <c r="G53" s="14">
        <f t="shared" si="3"/>
        <v>6</v>
      </c>
      <c r="H53" s="14">
        <f t="shared" si="4"/>
        <v>7</v>
      </c>
      <c r="I53" s="4">
        <f t="shared" si="5"/>
        <v>23</v>
      </c>
      <c r="J53" s="2">
        <f t="shared" si="2"/>
        <v>12405000</v>
      </c>
      <c r="K53" s="22"/>
      <c r="N53" t="str">
        <v>NV-6-12</v>
      </c>
      <c r="O53">
        <v>38</v>
      </c>
      <c r="P53" s="19">
        <v>16775600</v>
      </c>
    </row>
    <row r="54" spans="5:16" x14ac:dyDescent="0.25">
      <c r="E54" s="1">
        <f t="shared" si="0"/>
        <v>48</v>
      </c>
      <c r="F54" s="10" t="str">
        <f t="shared" si="1"/>
        <v>NV-6-7.5</v>
      </c>
      <c r="G54" s="14">
        <f t="shared" si="3"/>
        <v>6</v>
      </c>
      <c r="H54" s="14">
        <f t="shared" si="4"/>
        <v>7.5</v>
      </c>
      <c r="I54" s="4">
        <f t="shared" si="5"/>
        <v>24.5</v>
      </c>
      <c r="J54" s="2">
        <f t="shared" si="2"/>
        <v>12405000</v>
      </c>
      <c r="K54" s="22"/>
      <c r="N54" t="str">
        <v>NV-6-12.5</v>
      </c>
      <c r="O54">
        <v>39.5</v>
      </c>
      <c r="P54" s="19">
        <v>17279900</v>
      </c>
    </row>
    <row r="55" spans="5:16" x14ac:dyDescent="0.25">
      <c r="E55" s="1">
        <f t="shared" si="0"/>
        <v>49</v>
      </c>
      <c r="F55" s="10" t="str">
        <f t="shared" si="1"/>
        <v>NV-6-8</v>
      </c>
      <c r="G55" s="14">
        <f t="shared" si="3"/>
        <v>6</v>
      </c>
      <c r="H55" s="14">
        <f t="shared" si="4"/>
        <v>8</v>
      </c>
      <c r="I55" s="4">
        <f t="shared" si="5"/>
        <v>26</v>
      </c>
      <c r="J55" s="2">
        <f t="shared" si="2"/>
        <v>12741200</v>
      </c>
      <c r="K55" s="22"/>
      <c r="N55" t="str">
        <v>NV-6-13</v>
      </c>
      <c r="O55">
        <v>41</v>
      </c>
      <c r="P55" s="19">
        <v>17784200</v>
      </c>
    </row>
    <row r="56" spans="5:16" x14ac:dyDescent="0.25">
      <c r="E56" s="1">
        <f t="shared" si="0"/>
        <v>50</v>
      </c>
      <c r="F56" s="10" t="str">
        <f t="shared" si="1"/>
        <v>NV-6-8.5</v>
      </c>
      <c r="G56" s="14">
        <f t="shared" si="3"/>
        <v>6</v>
      </c>
      <c r="H56" s="14">
        <f t="shared" si="4"/>
        <v>8.5</v>
      </c>
      <c r="I56" s="4">
        <f t="shared" si="5"/>
        <v>27.5</v>
      </c>
      <c r="J56" s="2">
        <f t="shared" si="2"/>
        <v>13245500</v>
      </c>
      <c r="K56" s="22">
        <v>1</v>
      </c>
      <c r="N56" t="str">
        <v>NV-6-13.5</v>
      </c>
      <c r="O56">
        <v>42.5</v>
      </c>
      <c r="P56" s="19">
        <v>18288500</v>
      </c>
    </row>
    <row r="57" spans="5:16" x14ac:dyDescent="0.25">
      <c r="E57" s="1">
        <f t="shared" si="0"/>
        <v>51</v>
      </c>
      <c r="F57" s="10" t="str">
        <f t="shared" si="1"/>
        <v>NV-6-9</v>
      </c>
      <c r="G57" s="14">
        <f t="shared" si="3"/>
        <v>6</v>
      </c>
      <c r="H57" s="14">
        <f t="shared" si="4"/>
        <v>9</v>
      </c>
      <c r="I57" s="4">
        <f t="shared" si="5"/>
        <v>29</v>
      </c>
      <c r="J57" s="2">
        <f t="shared" si="2"/>
        <v>13749800</v>
      </c>
      <c r="K57" s="22">
        <v>1</v>
      </c>
      <c r="N57" t="str">
        <v>NV-6-14</v>
      </c>
      <c r="O57">
        <v>44</v>
      </c>
      <c r="P57" s="19">
        <v>18792800</v>
      </c>
    </row>
    <row r="58" spans="5:16" x14ac:dyDescent="0.25">
      <c r="E58" s="1">
        <f t="shared" si="0"/>
        <v>52</v>
      </c>
      <c r="F58" s="10" t="str">
        <f t="shared" si="1"/>
        <v>NV-6-9.5</v>
      </c>
      <c r="G58" s="14">
        <f t="shared" si="3"/>
        <v>6</v>
      </c>
      <c r="H58" s="14">
        <f t="shared" si="4"/>
        <v>9.5</v>
      </c>
      <c r="I58" s="4">
        <f t="shared" si="5"/>
        <v>30.5</v>
      </c>
      <c r="J58" s="2">
        <f t="shared" si="2"/>
        <v>14254100</v>
      </c>
      <c r="K58" s="22">
        <v>1</v>
      </c>
      <c r="N58" t="str">
        <v>NV-6-14.5</v>
      </c>
      <c r="O58">
        <v>45.5</v>
      </c>
      <c r="P58" s="19">
        <v>19297100</v>
      </c>
    </row>
    <row r="59" spans="5:16" x14ac:dyDescent="0.25">
      <c r="E59" s="1">
        <f t="shared" si="0"/>
        <v>53</v>
      </c>
      <c r="F59" s="10" t="str">
        <f t="shared" si="1"/>
        <v>NV-6-10</v>
      </c>
      <c r="G59" s="14">
        <f t="shared" si="3"/>
        <v>6</v>
      </c>
      <c r="H59" s="14">
        <f t="shared" si="4"/>
        <v>10</v>
      </c>
      <c r="I59" s="4">
        <f t="shared" si="5"/>
        <v>32</v>
      </c>
      <c r="J59" s="2">
        <f t="shared" si="2"/>
        <v>14758400</v>
      </c>
      <c r="K59" s="22">
        <v>1</v>
      </c>
      <c r="N59" t="str">
        <v>NV-6-15</v>
      </c>
      <c r="O59">
        <v>47</v>
      </c>
      <c r="P59" s="19">
        <v>19801400</v>
      </c>
    </row>
    <row r="60" spans="5:16" x14ac:dyDescent="0.25">
      <c r="E60" s="1">
        <f t="shared" si="0"/>
        <v>54</v>
      </c>
      <c r="F60" s="10" t="str">
        <f t="shared" si="1"/>
        <v>NV-6-10.5</v>
      </c>
      <c r="G60" s="14">
        <f t="shared" si="3"/>
        <v>6</v>
      </c>
      <c r="H60" s="14">
        <f t="shared" si="4"/>
        <v>10.5</v>
      </c>
      <c r="I60" s="4">
        <f t="shared" si="5"/>
        <v>33.5</v>
      </c>
      <c r="J60" s="2">
        <f t="shared" si="2"/>
        <v>15262700</v>
      </c>
      <c r="K60" s="22">
        <v>1</v>
      </c>
      <c r="N60" t="str">
        <v>NV-6-15.5</v>
      </c>
      <c r="O60">
        <v>48.5</v>
      </c>
      <c r="P60" s="19">
        <v>20305700</v>
      </c>
    </row>
    <row r="61" spans="5:16" x14ac:dyDescent="0.25">
      <c r="E61" s="1">
        <f t="shared" si="0"/>
        <v>55</v>
      </c>
      <c r="F61" s="10" t="str">
        <f t="shared" si="1"/>
        <v>NV-6-11</v>
      </c>
      <c r="G61" s="14">
        <f t="shared" si="3"/>
        <v>6</v>
      </c>
      <c r="H61" s="14">
        <f t="shared" si="4"/>
        <v>11</v>
      </c>
      <c r="I61" s="4">
        <f t="shared" si="5"/>
        <v>35</v>
      </c>
      <c r="J61" s="2">
        <f t="shared" si="2"/>
        <v>15767000</v>
      </c>
      <c r="K61" s="22">
        <v>1</v>
      </c>
      <c r="N61" t="str">
        <v>NV-6-16</v>
      </c>
      <c r="O61">
        <v>50</v>
      </c>
      <c r="P61" s="19">
        <v>20810000</v>
      </c>
    </row>
    <row r="62" spans="5:16" x14ac:dyDescent="0.25">
      <c r="E62" s="1">
        <f t="shared" si="0"/>
        <v>56</v>
      </c>
      <c r="F62" s="10" t="str">
        <f t="shared" si="1"/>
        <v>NV-6-11.5</v>
      </c>
      <c r="G62" s="14">
        <f t="shared" si="3"/>
        <v>6</v>
      </c>
      <c r="H62" s="14">
        <f t="shared" si="4"/>
        <v>11.5</v>
      </c>
      <c r="I62" s="4">
        <f t="shared" si="5"/>
        <v>36.5</v>
      </c>
      <c r="J62" s="2">
        <f t="shared" si="2"/>
        <v>16271300</v>
      </c>
      <c r="K62" s="22">
        <v>1</v>
      </c>
      <c r="N62" t="str">
        <v>NV-6-16.5</v>
      </c>
      <c r="O62">
        <v>51.5</v>
      </c>
      <c r="P62" s="19">
        <v>21314300</v>
      </c>
    </row>
    <row r="63" spans="5:16" x14ac:dyDescent="0.25">
      <c r="E63" s="1">
        <f t="shared" si="0"/>
        <v>57</v>
      </c>
      <c r="F63" s="10" t="str">
        <f t="shared" si="1"/>
        <v>NV-6-12</v>
      </c>
      <c r="G63" s="14">
        <f t="shared" si="3"/>
        <v>6</v>
      </c>
      <c r="H63" s="14">
        <f t="shared" si="4"/>
        <v>12</v>
      </c>
      <c r="I63" s="4">
        <f t="shared" si="5"/>
        <v>38</v>
      </c>
      <c r="J63" s="2">
        <f t="shared" si="2"/>
        <v>16775600</v>
      </c>
      <c r="K63" s="22">
        <v>1</v>
      </c>
      <c r="N63" t="str">
        <v>NV-6-17</v>
      </c>
      <c r="O63">
        <v>53</v>
      </c>
      <c r="P63" s="19">
        <v>21818600</v>
      </c>
    </row>
    <row r="64" spans="5:16" x14ac:dyDescent="0.25">
      <c r="E64" s="1">
        <f t="shared" si="0"/>
        <v>58</v>
      </c>
      <c r="F64" s="10" t="str">
        <f t="shared" si="1"/>
        <v>NV-6-12.5</v>
      </c>
      <c r="G64" s="14">
        <f t="shared" si="3"/>
        <v>6</v>
      </c>
      <c r="H64" s="14">
        <f t="shared" si="4"/>
        <v>12.5</v>
      </c>
      <c r="I64" s="4">
        <f t="shared" si="5"/>
        <v>39.5</v>
      </c>
      <c r="J64" s="2">
        <f t="shared" si="2"/>
        <v>17279900</v>
      </c>
      <c r="K64" s="22">
        <v>1</v>
      </c>
      <c r="N64" t="str">
        <v>NV-6-17.5</v>
      </c>
      <c r="O64">
        <v>54.5</v>
      </c>
      <c r="P64" s="19">
        <v>22322900</v>
      </c>
    </row>
    <row r="65" spans="5:16" x14ac:dyDescent="0.25">
      <c r="E65" s="1">
        <f t="shared" si="0"/>
        <v>59</v>
      </c>
      <c r="F65" s="10" t="str">
        <f t="shared" si="1"/>
        <v>NV-6-13</v>
      </c>
      <c r="G65" s="14">
        <f t="shared" si="3"/>
        <v>6</v>
      </c>
      <c r="H65" s="14">
        <f t="shared" si="4"/>
        <v>13</v>
      </c>
      <c r="I65" s="4">
        <f t="shared" si="5"/>
        <v>41</v>
      </c>
      <c r="J65" s="2">
        <f t="shared" si="2"/>
        <v>17784200</v>
      </c>
      <c r="K65" s="22">
        <v>1</v>
      </c>
      <c r="N65" t="str">
        <v>NV-6-18</v>
      </c>
      <c r="O65">
        <v>56</v>
      </c>
      <c r="P65" s="19">
        <v>22827200</v>
      </c>
    </row>
    <row r="66" spans="5:16" x14ac:dyDescent="0.25">
      <c r="E66" s="1">
        <f t="shared" si="0"/>
        <v>60</v>
      </c>
      <c r="F66" s="10" t="str">
        <f t="shared" si="1"/>
        <v>NV-6-13.5</v>
      </c>
      <c r="G66" s="14">
        <f t="shared" si="3"/>
        <v>6</v>
      </c>
      <c r="H66" s="14">
        <f t="shared" si="4"/>
        <v>13.5</v>
      </c>
      <c r="I66" s="4">
        <f t="shared" si="5"/>
        <v>42.5</v>
      </c>
      <c r="J66" s="2">
        <f t="shared" si="2"/>
        <v>18288500</v>
      </c>
      <c r="K66" s="22">
        <v>1</v>
      </c>
      <c r="N66" t="str">
        <v>NV-6.5-7</v>
      </c>
      <c r="O66">
        <v>24.75</v>
      </c>
      <c r="P66" s="19">
        <v>12405000</v>
      </c>
    </row>
    <row r="67" spans="5:16" x14ac:dyDescent="0.25">
      <c r="E67" s="1">
        <f t="shared" si="0"/>
        <v>61</v>
      </c>
      <c r="F67" s="10" t="str">
        <f t="shared" si="1"/>
        <v>NV-6-14</v>
      </c>
      <c r="G67" s="14">
        <f t="shared" si="3"/>
        <v>6</v>
      </c>
      <c r="H67" s="14">
        <f t="shared" si="4"/>
        <v>14</v>
      </c>
      <c r="I67" s="4">
        <f t="shared" si="5"/>
        <v>44</v>
      </c>
      <c r="J67" s="2">
        <f t="shared" si="2"/>
        <v>18792800</v>
      </c>
      <c r="K67" s="22">
        <v>1</v>
      </c>
      <c r="N67" t="str">
        <v>NV-6.5-7.5</v>
      </c>
      <c r="O67">
        <v>26.375</v>
      </c>
      <c r="P67" s="19">
        <v>12867275</v>
      </c>
    </row>
    <row r="68" spans="5:16" x14ac:dyDescent="0.25">
      <c r="E68" s="1">
        <f t="shared" si="0"/>
        <v>62</v>
      </c>
      <c r="F68" s="10" t="str">
        <f t="shared" si="1"/>
        <v>NV-6-14.5</v>
      </c>
      <c r="G68" s="14">
        <f t="shared" si="3"/>
        <v>6</v>
      </c>
      <c r="H68" s="14">
        <f t="shared" si="4"/>
        <v>14.5</v>
      </c>
      <c r="I68" s="4">
        <f t="shared" si="5"/>
        <v>45.5</v>
      </c>
      <c r="J68" s="2">
        <f t="shared" si="2"/>
        <v>19297100</v>
      </c>
      <c r="K68" s="22">
        <v>1</v>
      </c>
      <c r="N68" t="str">
        <v>NV-6.5-8</v>
      </c>
      <c r="O68">
        <v>28</v>
      </c>
      <c r="P68" s="19">
        <v>13413600</v>
      </c>
    </row>
    <row r="69" spans="5:16" x14ac:dyDescent="0.25">
      <c r="E69" s="1">
        <f t="shared" si="0"/>
        <v>63</v>
      </c>
      <c r="F69" s="10" t="str">
        <f t="shared" si="1"/>
        <v>NV-6-15</v>
      </c>
      <c r="G69" s="14">
        <f t="shared" si="3"/>
        <v>6</v>
      </c>
      <c r="H69" s="14">
        <f t="shared" si="4"/>
        <v>15</v>
      </c>
      <c r="I69" s="4">
        <f t="shared" si="5"/>
        <v>47</v>
      </c>
      <c r="J69" s="2">
        <f t="shared" si="2"/>
        <v>19801400</v>
      </c>
      <c r="K69" s="22">
        <v>1</v>
      </c>
      <c r="N69" t="str">
        <v>NV-6.5-8.5</v>
      </c>
      <c r="O69">
        <v>29.625</v>
      </c>
      <c r="P69" s="19">
        <v>13959925</v>
      </c>
    </row>
    <row r="70" spans="5:16" x14ac:dyDescent="0.25">
      <c r="E70" s="1">
        <f t="shared" si="0"/>
        <v>64</v>
      </c>
      <c r="F70" s="10" t="str">
        <f t="shared" si="1"/>
        <v>NV-6-15.5</v>
      </c>
      <c r="G70" s="14">
        <f t="shared" si="3"/>
        <v>6</v>
      </c>
      <c r="H70" s="14">
        <f t="shared" si="4"/>
        <v>15.5</v>
      </c>
      <c r="I70" s="4">
        <f t="shared" si="5"/>
        <v>48.5</v>
      </c>
      <c r="J70" s="2">
        <f t="shared" si="2"/>
        <v>20305700</v>
      </c>
      <c r="K70" s="22">
        <v>1</v>
      </c>
      <c r="N70" t="str">
        <v>NV-6.5-9</v>
      </c>
      <c r="O70">
        <v>31.25</v>
      </c>
      <c r="P70" s="19">
        <v>14506250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NV-6-16</v>
      </c>
      <c r="G71" s="14">
        <f t="shared" si="3"/>
        <v>6</v>
      </c>
      <c r="H71" s="14">
        <f t="shared" si="4"/>
        <v>16</v>
      </c>
      <c r="I71" s="4">
        <f t="shared" ref="I71:I134" si="8">SUM(((G71*H71)/4)*2,2)</f>
        <v>50</v>
      </c>
      <c r="J71" s="2">
        <f t="shared" ref="J71:J134" si="9">ROUND(SUM(IF(I71&lt;$K$4,$K$4,I71)*$C$6,$C$5),0)</f>
        <v>20810000</v>
      </c>
      <c r="K71" s="22">
        <v>1</v>
      </c>
      <c r="N71" t="str">
        <v>NV-6.5-9.5</v>
      </c>
      <c r="O71">
        <v>32.875</v>
      </c>
      <c r="P71" s="19">
        <v>15052575</v>
      </c>
    </row>
    <row r="72" spans="5:16" x14ac:dyDescent="0.25">
      <c r="E72" s="1">
        <f t="shared" si="6"/>
        <v>66</v>
      </c>
      <c r="F72" s="10" t="str">
        <f t="shared" si="7"/>
        <v>NV-6-16.5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21314300</v>
      </c>
      <c r="K72" s="22">
        <v>1</v>
      </c>
      <c r="N72" t="str">
        <v>NV-6.5-10</v>
      </c>
      <c r="O72">
        <v>34.5</v>
      </c>
      <c r="P72" s="19">
        <v>15598900</v>
      </c>
    </row>
    <row r="73" spans="5:16" x14ac:dyDescent="0.25">
      <c r="E73" s="1">
        <f t="shared" si="6"/>
        <v>67</v>
      </c>
      <c r="F73" s="10" t="str">
        <f t="shared" si="7"/>
        <v>NV-6-17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21818600</v>
      </c>
      <c r="K73" s="22">
        <v>1</v>
      </c>
      <c r="N73" t="str">
        <v>NV-6.5-10.5</v>
      </c>
      <c r="O73">
        <v>36.125</v>
      </c>
      <c r="P73" s="19">
        <v>16145225</v>
      </c>
    </row>
    <row r="74" spans="5:16" x14ac:dyDescent="0.25">
      <c r="E74" s="1">
        <f t="shared" si="6"/>
        <v>68</v>
      </c>
      <c r="F74" s="10" t="str">
        <f t="shared" si="7"/>
        <v>NV-6-17.5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22322900</v>
      </c>
      <c r="K74" s="22">
        <v>1</v>
      </c>
      <c r="N74" t="str">
        <v>NV-6.5-11</v>
      </c>
      <c r="O74">
        <v>37.75</v>
      </c>
      <c r="P74" s="19">
        <v>16691550</v>
      </c>
    </row>
    <row r="75" spans="5:16" x14ac:dyDescent="0.25">
      <c r="E75" s="1">
        <f t="shared" si="6"/>
        <v>69</v>
      </c>
      <c r="F75" s="10" t="str">
        <f t="shared" si="7"/>
        <v>NV-6-18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22827200</v>
      </c>
      <c r="K75" s="22">
        <v>1</v>
      </c>
      <c r="N75" t="str">
        <v>NV-6.5-11.5</v>
      </c>
      <c r="O75">
        <v>39.375</v>
      </c>
      <c r="P75" s="19">
        <v>17237875</v>
      </c>
    </row>
    <row r="76" spans="5:16" x14ac:dyDescent="0.25">
      <c r="E76" s="1">
        <f t="shared" si="6"/>
        <v>70</v>
      </c>
      <c r="F76" s="10" t="str">
        <f t="shared" si="7"/>
        <v>NV-6.5-7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12405000</v>
      </c>
      <c r="K76" s="22">
        <v>1</v>
      </c>
      <c r="N76" t="str">
        <v>NV-6.5-12</v>
      </c>
      <c r="O76">
        <v>41</v>
      </c>
      <c r="P76" s="19">
        <v>17784200</v>
      </c>
    </row>
    <row r="77" spans="5:16" x14ac:dyDescent="0.25">
      <c r="E77" s="1">
        <f t="shared" si="6"/>
        <v>71</v>
      </c>
      <c r="F77" s="10" t="str">
        <f t="shared" si="7"/>
        <v>NV-6.5-7.5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12867275</v>
      </c>
      <c r="K77" s="22">
        <v>1</v>
      </c>
      <c r="N77" t="str">
        <v>NV-6.5-12.5</v>
      </c>
      <c r="O77">
        <v>42.625</v>
      </c>
      <c r="P77" s="19">
        <v>18330525</v>
      </c>
    </row>
    <row r="78" spans="5:16" x14ac:dyDescent="0.25">
      <c r="E78" s="1">
        <f t="shared" si="6"/>
        <v>72</v>
      </c>
      <c r="F78" s="10" t="str">
        <f t="shared" si="7"/>
        <v>NV-6.5-8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13413600</v>
      </c>
      <c r="K78" s="22">
        <v>1</v>
      </c>
      <c r="N78" t="str">
        <v>NV-6.5-13</v>
      </c>
      <c r="O78">
        <v>44.25</v>
      </c>
      <c r="P78" s="19">
        <v>18876850</v>
      </c>
    </row>
    <row r="79" spans="5:16" x14ac:dyDescent="0.25">
      <c r="E79" s="1">
        <f t="shared" si="6"/>
        <v>73</v>
      </c>
      <c r="F79" s="10" t="str">
        <f t="shared" si="7"/>
        <v>NV-6.5-8.5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13959925</v>
      </c>
      <c r="K79" s="22">
        <v>1</v>
      </c>
      <c r="N79" t="str">
        <v>NV-6.5-13.5</v>
      </c>
      <c r="O79">
        <v>45.875</v>
      </c>
      <c r="P79" s="19">
        <v>19423175</v>
      </c>
    </row>
    <row r="80" spans="5:16" x14ac:dyDescent="0.25">
      <c r="E80" s="1">
        <f t="shared" si="6"/>
        <v>74</v>
      </c>
      <c r="F80" s="10" t="str">
        <f t="shared" si="7"/>
        <v>NV-6.5-9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14506250</v>
      </c>
      <c r="K80" s="22">
        <v>1</v>
      </c>
      <c r="N80" t="str">
        <v>NV-6.5-14</v>
      </c>
      <c r="O80">
        <v>47.5</v>
      </c>
      <c r="P80" s="19">
        <v>19969500</v>
      </c>
    </row>
    <row r="81" spans="5:16" x14ac:dyDescent="0.25">
      <c r="E81" s="1">
        <f t="shared" si="6"/>
        <v>75</v>
      </c>
      <c r="F81" s="10" t="str">
        <f t="shared" si="7"/>
        <v>NV-6.5-9.5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15052575</v>
      </c>
      <c r="K81" s="22">
        <v>1</v>
      </c>
      <c r="N81" t="str">
        <v>NV-6.5-14.5</v>
      </c>
      <c r="O81">
        <v>49.125</v>
      </c>
      <c r="P81" s="19">
        <v>20515825</v>
      </c>
    </row>
    <row r="82" spans="5:16" x14ac:dyDescent="0.25">
      <c r="E82" s="1">
        <f t="shared" si="6"/>
        <v>76</v>
      </c>
      <c r="F82" s="10" t="str">
        <f t="shared" si="7"/>
        <v>NV-6.5-10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15598900</v>
      </c>
      <c r="K82" s="22">
        <v>1</v>
      </c>
      <c r="N82" t="str">
        <v>NV-6.5-15</v>
      </c>
      <c r="O82">
        <v>50.75</v>
      </c>
      <c r="P82" s="19">
        <v>21062150</v>
      </c>
    </row>
    <row r="83" spans="5:16" x14ac:dyDescent="0.25">
      <c r="E83" s="1">
        <f t="shared" si="6"/>
        <v>77</v>
      </c>
      <c r="F83" s="10" t="str">
        <f t="shared" si="7"/>
        <v>NV-6.5-10.5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16145225</v>
      </c>
      <c r="K83" s="22">
        <v>1</v>
      </c>
      <c r="N83" t="str">
        <v>NV-6.5-15.5</v>
      </c>
      <c r="O83">
        <v>52.375</v>
      </c>
      <c r="P83" s="19">
        <v>21608475</v>
      </c>
    </row>
    <row r="84" spans="5:16" x14ac:dyDescent="0.25">
      <c r="E84" s="1">
        <f t="shared" si="6"/>
        <v>78</v>
      </c>
      <c r="F84" s="10" t="str">
        <f t="shared" si="7"/>
        <v>NV-6.5-11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16691550</v>
      </c>
      <c r="K84" s="22">
        <v>1</v>
      </c>
      <c r="N84" t="str">
        <v>NV-6.5-16</v>
      </c>
      <c r="O84">
        <v>54</v>
      </c>
      <c r="P84" s="19">
        <v>22154800</v>
      </c>
    </row>
    <row r="85" spans="5:16" x14ac:dyDescent="0.25">
      <c r="E85" s="1">
        <f t="shared" si="6"/>
        <v>79</v>
      </c>
      <c r="F85" s="10" t="str">
        <f t="shared" si="7"/>
        <v>NV-6.5-11.5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17237875</v>
      </c>
      <c r="K85" s="22">
        <v>1</v>
      </c>
      <c r="N85" t="str">
        <v>NV-6.5-16.5</v>
      </c>
      <c r="O85">
        <v>55.625</v>
      </c>
      <c r="P85" s="19">
        <v>22701125</v>
      </c>
    </row>
    <row r="86" spans="5:16" x14ac:dyDescent="0.25">
      <c r="E86" s="1">
        <f t="shared" si="6"/>
        <v>80</v>
      </c>
      <c r="F86" s="10" t="str">
        <f t="shared" si="7"/>
        <v>NV-6.5-12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17784200</v>
      </c>
      <c r="K86" s="22">
        <v>1</v>
      </c>
      <c r="N86" t="str">
        <v>NV-6.5-17</v>
      </c>
      <c r="O86">
        <v>57.25</v>
      </c>
      <c r="P86" s="19">
        <v>23247450</v>
      </c>
    </row>
    <row r="87" spans="5:16" x14ac:dyDescent="0.25">
      <c r="E87" s="1">
        <f t="shared" si="6"/>
        <v>81</v>
      </c>
      <c r="F87" s="10" t="str">
        <f t="shared" si="7"/>
        <v>NV-6.5-12.5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18330525</v>
      </c>
      <c r="K87" s="22">
        <v>1</v>
      </c>
      <c r="N87" t="str">
        <v>NV-6.5-17.5</v>
      </c>
      <c r="O87">
        <v>58.875</v>
      </c>
      <c r="P87" s="19">
        <v>23793775</v>
      </c>
    </row>
    <row r="88" spans="5:16" x14ac:dyDescent="0.25">
      <c r="E88" s="1">
        <f t="shared" si="6"/>
        <v>82</v>
      </c>
      <c r="F88" s="10" t="str">
        <f t="shared" si="7"/>
        <v>NV-6.5-13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18876850</v>
      </c>
      <c r="K88" s="22">
        <v>1</v>
      </c>
      <c r="N88" t="str">
        <v>NV-6.5-18</v>
      </c>
      <c r="O88">
        <v>60.5</v>
      </c>
      <c r="P88" s="19">
        <v>24340100</v>
      </c>
    </row>
    <row r="89" spans="5:16" x14ac:dyDescent="0.25">
      <c r="E89" s="1">
        <f t="shared" si="6"/>
        <v>83</v>
      </c>
      <c r="F89" s="10" t="str">
        <f t="shared" si="7"/>
        <v>NV-6.5-13.5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19423175</v>
      </c>
      <c r="K89" s="22">
        <v>1</v>
      </c>
      <c r="N89" t="str">
        <v>NV-7-7</v>
      </c>
      <c r="O89">
        <v>26.5</v>
      </c>
      <c r="P89" s="19">
        <v>12909300</v>
      </c>
    </row>
    <row r="90" spans="5:16" x14ac:dyDescent="0.25">
      <c r="E90" s="1">
        <f t="shared" si="6"/>
        <v>84</v>
      </c>
      <c r="F90" s="10" t="str">
        <f t="shared" si="7"/>
        <v>NV-6.5-14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19969500</v>
      </c>
      <c r="K90" s="22">
        <v>1</v>
      </c>
      <c r="N90" t="str">
        <v>NV-7-7.5</v>
      </c>
      <c r="O90">
        <v>28.25</v>
      </c>
      <c r="P90" s="19">
        <v>13497650</v>
      </c>
    </row>
    <row r="91" spans="5:16" x14ac:dyDescent="0.25">
      <c r="E91" s="1">
        <f t="shared" si="6"/>
        <v>85</v>
      </c>
      <c r="F91" s="10" t="str">
        <f t="shared" si="7"/>
        <v>NV-6.5-14.5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20515825</v>
      </c>
      <c r="K91" s="22">
        <v>1</v>
      </c>
      <c r="N91" t="str">
        <v>NV-7-8</v>
      </c>
      <c r="O91">
        <v>30</v>
      </c>
      <c r="P91" s="19">
        <v>14086000</v>
      </c>
    </row>
    <row r="92" spans="5:16" x14ac:dyDescent="0.25">
      <c r="E92" s="1">
        <f t="shared" si="6"/>
        <v>86</v>
      </c>
      <c r="F92" s="10" t="str">
        <f t="shared" si="7"/>
        <v>NV-6.5-15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21062150</v>
      </c>
      <c r="K92" s="22">
        <v>1</v>
      </c>
      <c r="N92" t="str">
        <v>NV-7-8.5</v>
      </c>
      <c r="O92">
        <v>31.75</v>
      </c>
      <c r="P92" s="19">
        <v>14674350</v>
      </c>
    </row>
    <row r="93" spans="5:16" x14ac:dyDescent="0.25">
      <c r="E93" s="1">
        <f t="shared" si="6"/>
        <v>87</v>
      </c>
      <c r="F93" s="10" t="str">
        <f t="shared" si="7"/>
        <v>NV-6.5-15.5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21608475</v>
      </c>
      <c r="K93" s="22">
        <v>1</v>
      </c>
      <c r="N93" t="str">
        <v>NV-7-9</v>
      </c>
      <c r="O93">
        <v>33.5</v>
      </c>
      <c r="P93" s="19">
        <v>15262700</v>
      </c>
    </row>
    <row r="94" spans="5:16" x14ac:dyDescent="0.25">
      <c r="E94" s="1">
        <f t="shared" si="6"/>
        <v>88</v>
      </c>
      <c r="F94" s="10" t="str">
        <f t="shared" si="7"/>
        <v>NV-6.5-16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22154800</v>
      </c>
      <c r="K94" s="22">
        <v>1</v>
      </c>
      <c r="N94" t="str">
        <v>NV-7-9.5</v>
      </c>
      <c r="O94">
        <v>35.25</v>
      </c>
      <c r="P94" s="19">
        <v>15851050</v>
      </c>
    </row>
    <row r="95" spans="5:16" x14ac:dyDescent="0.25">
      <c r="E95" s="1">
        <f t="shared" si="6"/>
        <v>89</v>
      </c>
      <c r="F95" s="10" t="str">
        <f t="shared" si="7"/>
        <v>NV-6.5-16.5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22701125</v>
      </c>
      <c r="K95" s="22">
        <v>1</v>
      </c>
      <c r="N95" t="str">
        <v>NV-7-10</v>
      </c>
      <c r="O95">
        <v>37</v>
      </c>
      <c r="P95" s="19">
        <v>16439400</v>
      </c>
    </row>
    <row r="96" spans="5:16" x14ac:dyDescent="0.25">
      <c r="E96" s="1">
        <f t="shared" si="6"/>
        <v>90</v>
      </c>
      <c r="F96" s="10" t="str">
        <f t="shared" si="7"/>
        <v>NV-6.5-17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23247450</v>
      </c>
      <c r="K96" s="22">
        <v>1</v>
      </c>
      <c r="N96" t="str">
        <v>NV-7-10.5</v>
      </c>
      <c r="O96">
        <v>38.75</v>
      </c>
      <c r="P96" s="19">
        <v>17027750</v>
      </c>
    </row>
    <row r="97" spans="5:16" x14ac:dyDescent="0.25">
      <c r="E97" s="1">
        <f t="shared" si="6"/>
        <v>91</v>
      </c>
      <c r="F97" s="10" t="str">
        <f t="shared" si="7"/>
        <v>NV-6.5-17.5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23793775</v>
      </c>
      <c r="K97" s="22">
        <v>1</v>
      </c>
      <c r="N97" t="str">
        <v>NV-7-11</v>
      </c>
      <c r="O97">
        <v>40.5</v>
      </c>
      <c r="P97" s="19">
        <v>17616100</v>
      </c>
    </row>
    <row r="98" spans="5:16" x14ac:dyDescent="0.25">
      <c r="E98" s="1">
        <f t="shared" si="6"/>
        <v>92</v>
      </c>
      <c r="F98" s="10" t="str">
        <f t="shared" si="7"/>
        <v>NV-6.5-18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24340100</v>
      </c>
      <c r="K98" s="22">
        <v>1</v>
      </c>
      <c r="N98" t="str">
        <v>NV-7-11.5</v>
      </c>
      <c r="O98">
        <v>42.25</v>
      </c>
      <c r="P98" s="19">
        <v>18204450</v>
      </c>
    </row>
    <row r="99" spans="5:16" x14ac:dyDescent="0.25">
      <c r="E99" s="1">
        <f t="shared" si="6"/>
        <v>93</v>
      </c>
      <c r="F99" s="10" t="str">
        <f t="shared" si="7"/>
        <v>NV-7-7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12909300</v>
      </c>
      <c r="K99" s="22">
        <v>1</v>
      </c>
      <c r="N99" t="str">
        <v>NV-7-12</v>
      </c>
      <c r="O99">
        <v>44</v>
      </c>
      <c r="P99" s="19">
        <v>18792800</v>
      </c>
    </row>
    <row r="100" spans="5:16" x14ac:dyDescent="0.25">
      <c r="E100" s="1">
        <f t="shared" si="6"/>
        <v>94</v>
      </c>
      <c r="F100" s="10" t="str">
        <f t="shared" si="7"/>
        <v>NV-7-7.5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13497650</v>
      </c>
      <c r="K100" s="22">
        <v>1</v>
      </c>
      <c r="N100" t="str">
        <v>NV-7-12.5</v>
      </c>
      <c r="O100">
        <v>45.75</v>
      </c>
      <c r="P100" s="19">
        <v>19381150</v>
      </c>
    </row>
    <row r="101" spans="5:16" x14ac:dyDescent="0.25">
      <c r="E101" s="1">
        <f t="shared" si="6"/>
        <v>95</v>
      </c>
      <c r="F101" s="10" t="str">
        <f t="shared" si="7"/>
        <v>NV-7-8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14086000</v>
      </c>
      <c r="K101" s="22">
        <v>1</v>
      </c>
      <c r="N101" t="str">
        <v>NV-7-13</v>
      </c>
      <c r="O101">
        <v>47.5</v>
      </c>
      <c r="P101" s="19">
        <v>19969500</v>
      </c>
    </row>
    <row r="102" spans="5:16" x14ac:dyDescent="0.25">
      <c r="E102" s="1">
        <f t="shared" si="6"/>
        <v>96</v>
      </c>
      <c r="F102" s="10" t="str">
        <f t="shared" si="7"/>
        <v>NV-7-8.5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14674350</v>
      </c>
      <c r="K102" s="22">
        <v>1</v>
      </c>
      <c r="N102" t="str">
        <v>NV-7-13.5</v>
      </c>
      <c r="O102">
        <v>49.25</v>
      </c>
      <c r="P102" s="19">
        <v>20557850</v>
      </c>
    </row>
    <row r="103" spans="5:16" x14ac:dyDescent="0.25">
      <c r="E103" s="1">
        <f t="shared" si="6"/>
        <v>97</v>
      </c>
      <c r="F103" s="10" t="str">
        <f t="shared" si="7"/>
        <v>NV-7-9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15262700</v>
      </c>
      <c r="K103" s="22">
        <v>1</v>
      </c>
      <c r="N103" t="str">
        <v>NV-7-14</v>
      </c>
      <c r="O103">
        <v>51</v>
      </c>
      <c r="P103" s="19">
        <v>21146200</v>
      </c>
    </row>
    <row r="104" spans="5:16" x14ac:dyDescent="0.25">
      <c r="E104" s="1">
        <f t="shared" si="6"/>
        <v>98</v>
      </c>
      <c r="F104" s="10" t="str">
        <f t="shared" si="7"/>
        <v>NV-7-9.5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15851050</v>
      </c>
      <c r="K104" s="22">
        <v>1</v>
      </c>
      <c r="N104" t="str">
        <v>NV-7-14.5</v>
      </c>
      <c r="O104">
        <v>52.75</v>
      </c>
      <c r="P104" s="19">
        <v>21734550</v>
      </c>
    </row>
    <row r="105" spans="5:16" x14ac:dyDescent="0.25">
      <c r="E105" s="1">
        <f t="shared" si="6"/>
        <v>99</v>
      </c>
      <c r="F105" s="10" t="str">
        <f t="shared" si="7"/>
        <v>NV-7-10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16439400</v>
      </c>
      <c r="K105" s="22">
        <v>1</v>
      </c>
      <c r="N105" t="str">
        <v>NV-7-15</v>
      </c>
      <c r="O105">
        <v>54.5</v>
      </c>
      <c r="P105" s="19">
        <v>22322900</v>
      </c>
    </row>
    <row r="106" spans="5:16" x14ac:dyDescent="0.25">
      <c r="E106" s="1">
        <f t="shared" si="6"/>
        <v>100</v>
      </c>
      <c r="F106" s="10" t="str">
        <f t="shared" si="7"/>
        <v>NV-7-10.5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17027750</v>
      </c>
      <c r="K106" s="22">
        <v>1</v>
      </c>
      <c r="N106" t="str">
        <v>NV-7-15.5</v>
      </c>
      <c r="O106">
        <v>56.25</v>
      </c>
      <c r="P106" s="19">
        <v>22911250</v>
      </c>
    </row>
    <row r="107" spans="5:16" x14ac:dyDescent="0.25">
      <c r="E107" s="1">
        <f t="shared" si="6"/>
        <v>101</v>
      </c>
      <c r="F107" s="10" t="str">
        <f t="shared" si="7"/>
        <v>NV-7-11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17616100</v>
      </c>
      <c r="K107" s="22">
        <v>1</v>
      </c>
      <c r="N107" t="str">
        <v>NV-7-16</v>
      </c>
      <c r="O107">
        <v>58</v>
      </c>
      <c r="P107" s="19">
        <v>23499600</v>
      </c>
    </row>
    <row r="108" spans="5:16" x14ac:dyDescent="0.25">
      <c r="E108" s="1">
        <f t="shared" si="6"/>
        <v>102</v>
      </c>
      <c r="F108" s="10" t="str">
        <f t="shared" si="7"/>
        <v>NV-7-11.5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18204450</v>
      </c>
      <c r="K108" s="22">
        <v>1</v>
      </c>
      <c r="N108" t="str">
        <v>NV-7-16.5</v>
      </c>
      <c r="O108">
        <v>59.75</v>
      </c>
      <c r="P108" s="19">
        <v>24087950</v>
      </c>
    </row>
    <row r="109" spans="5:16" x14ac:dyDescent="0.25">
      <c r="E109" s="1">
        <f t="shared" si="6"/>
        <v>103</v>
      </c>
      <c r="F109" s="10" t="str">
        <f t="shared" si="7"/>
        <v>NV-7-12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18792800</v>
      </c>
      <c r="K109" s="22">
        <v>1</v>
      </c>
      <c r="N109" t="str">
        <v>NV-7-17</v>
      </c>
      <c r="O109">
        <v>61.5</v>
      </c>
      <c r="P109" s="19">
        <v>24676300</v>
      </c>
    </row>
    <row r="110" spans="5:16" x14ac:dyDescent="0.25">
      <c r="E110" s="1">
        <f t="shared" si="6"/>
        <v>104</v>
      </c>
      <c r="F110" s="10" t="str">
        <f t="shared" si="7"/>
        <v>NV-7-12.5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19381150</v>
      </c>
      <c r="K110" s="22">
        <v>1</v>
      </c>
      <c r="N110" t="str">
        <v>NV-7-17.5</v>
      </c>
      <c r="O110">
        <v>63.25</v>
      </c>
      <c r="P110" s="19">
        <v>25264650</v>
      </c>
    </row>
    <row r="111" spans="5:16" x14ac:dyDescent="0.25">
      <c r="E111" s="1">
        <f t="shared" si="6"/>
        <v>105</v>
      </c>
      <c r="F111" s="10" t="str">
        <f t="shared" si="7"/>
        <v>NV-7-13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19969500</v>
      </c>
      <c r="K111" s="22">
        <v>1</v>
      </c>
      <c r="N111" t="str">
        <v>NV-7-18</v>
      </c>
      <c r="O111">
        <v>65</v>
      </c>
      <c r="P111" s="19">
        <v>25853000</v>
      </c>
    </row>
    <row r="112" spans="5:16" x14ac:dyDescent="0.25">
      <c r="E112" s="1">
        <f t="shared" si="6"/>
        <v>106</v>
      </c>
      <c r="F112" s="10" t="str">
        <f t="shared" si="7"/>
        <v>NV-7-13.5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20557850</v>
      </c>
      <c r="K112" s="22">
        <v>1</v>
      </c>
      <c r="N112" t="str">
        <v>NV-7.5-7</v>
      </c>
      <c r="O112">
        <v>28.25</v>
      </c>
      <c r="P112" s="19">
        <v>13497650</v>
      </c>
    </row>
    <row r="113" spans="5:16" x14ac:dyDescent="0.25">
      <c r="E113" s="1">
        <f t="shared" si="6"/>
        <v>107</v>
      </c>
      <c r="F113" s="10" t="str">
        <f t="shared" si="7"/>
        <v>NV-7-14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21146200</v>
      </c>
      <c r="K113" s="22">
        <v>1</v>
      </c>
      <c r="N113" t="str">
        <v>NV-7.5-7.5</v>
      </c>
      <c r="O113">
        <v>30.125</v>
      </c>
      <c r="P113" s="19">
        <v>14128025</v>
      </c>
    </row>
    <row r="114" spans="5:16" x14ac:dyDescent="0.25">
      <c r="E114" s="1">
        <f t="shared" si="6"/>
        <v>108</v>
      </c>
      <c r="F114" s="10" t="str">
        <f t="shared" si="7"/>
        <v>NV-7-14.5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21734550</v>
      </c>
      <c r="K114" s="22">
        <v>1</v>
      </c>
      <c r="N114" t="str">
        <v>NV-7.5-8</v>
      </c>
      <c r="O114">
        <v>32</v>
      </c>
      <c r="P114" s="19">
        <v>14758400</v>
      </c>
    </row>
    <row r="115" spans="5:16" x14ac:dyDescent="0.25">
      <c r="E115" s="1">
        <f t="shared" si="6"/>
        <v>109</v>
      </c>
      <c r="F115" s="10" t="str">
        <f t="shared" si="7"/>
        <v>NV-7-15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22322900</v>
      </c>
      <c r="K115" s="22">
        <v>1</v>
      </c>
      <c r="N115" t="str">
        <v>NV-7.5-8.5</v>
      </c>
      <c r="O115">
        <v>33.875</v>
      </c>
      <c r="P115" s="19">
        <v>15388775</v>
      </c>
    </row>
    <row r="116" spans="5:16" x14ac:dyDescent="0.25">
      <c r="E116" s="1">
        <f t="shared" si="6"/>
        <v>110</v>
      </c>
      <c r="F116" s="10" t="str">
        <f t="shared" si="7"/>
        <v>NV-7-15.5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22911250</v>
      </c>
      <c r="K116" s="22">
        <v>1</v>
      </c>
      <c r="N116" t="str">
        <v>NV-7.5-9</v>
      </c>
      <c r="O116">
        <v>35.75</v>
      </c>
      <c r="P116" s="19">
        <v>16019150</v>
      </c>
    </row>
    <row r="117" spans="5:16" x14ac:dyDescent="0.25">
      <c r="E117" s="1">
        <f t="shared" si="6"/>
        <v>111</v>
      </c>
      <c r="F117" s="10" t="str">
        <f t="shared" si="7"/>
        <v>NV-7-16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23499600</v>
      </c>
      <c r="K117" s="22">
        <v>1</v>
      </c>
      <c r="N117" t="str">
        <v>NV-7.5-9.5</v>
      </c>
      <c r="O117">
        <v>37.625</v>
      </c>
      <c r="P117" s="19">
        <v>16649525</v>
      </c>
    </row>
    <row r="118" spans="5:16" x14ac:dyDescent="0.25">
      <c r="E118" s="1">
        <f t="shared" si="6"/>
        <v>112</v>
      </c>
      <c r="F118" s="10" t="str">
        <f t="shared" si="7"/>
        <v>NV-7-16.5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24087950</v>
      </c>
      <c r="K118" s="22">
        <v>1</v>
      </c>
      <c r="N118" t="str">
        <v>NV-7.5-10</v>
      </c>
      <c r="O118">
        <v>39.5</v>
      </c>
      <c r="P118" s="19">
        <v>17279900</v>
      </c>
    </row>
    <row r="119" spans="5:16" x14ac:dyDescent="0.25">
      <c r="E119" s="1">
        <f t="shared" si="6"/>
        <v>113</v>
      </c>
      <c r="F119" s="10" t="str">
        <f t="shared" si="7"/>
        <v>NV-7-17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24676300</v>
      </c>
      <c r="K119" s="22">
        <v>1</v>
      </c>
      <c r="N119" t="str">
        <v>NV-7.5-10.5</v>
      </c>
      <c r="O119">
        <v>41.375</v>
      </c>
      <c r="P119" s="19">
        <v>17910275</v>
      </c>
    </row>
    <row r="120" spans="5:16" x14ac:dyDescent="0.25">
      <c r="E120" s="1">
        <f t="shared" si="6"/>
        <v>114</v>
      </c>
      <c r="F120" s="10" t="str">
        <f t="shared" si="7"/>
        <v>NV-7-17.5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25264650</v>
      </c>
      <c r="K120" s="22">
        <v>1</v>
      </c>
      <c r="N120" t="str">
        <v>NV-7.5-11</v>
      </c>
      <c r="O120">
        <v>43.25</v>
      </c>
      <c r="P120" s="19">
        <v>18540650</v>
      </c>
    </row>
    <row r="121" spans="5:16" x14ac:dyDescent="0.25">
      <c r="E121" s="1">
        <f t="shared" si="6"/>
        <v>115</v>
      </c>
      <c r="F121" s="10" t="str">
        <f t="shared" si="7"/>
        <v>NV-7-18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25853000</v>
      </c>
      <c r="K121" s="22">
        <v>1</v>
      </c>
      <c r="N121" t="str">
        <v>NV-7.5-11.5</v>
      </c>
      <c r="O121">
        <v>45.125</v>
      </c>
      <c r="P121" s="19">
        <v>19171025</v>
      </c>
    </row>
    <row r="122" spans="5:16" x14ac:dyDescent="0.25">
      <c r="E122" s="1">
        <f t="shared" si="6"/>
        <v>116</v>
      </c>
      <c r="F122" s="10" t="str">
        <f t="shared" si="7"/>
        <v>NV-7.5-7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13497650</v>
      </c>
      <c r="K122" s="22">
        <v>1</v>
      </c>
      <c r="N122" t="str">
        <v>NV-7.5-12</v>
      </c>
      <c r="O122">
        <v>47</v>
      </c>
      <c r="P122" s="19">
        <v>19801400</v>
      </c>
    </row>
    <row r="123" spans="5:16" x14ac:dyDescent="0.25">
      <c r="E123" s="1">
        <f t="shared" si="6"/>
        <v>117</v>
      </c>
      <c r="F123" s="10" t="str">
        <f t="shared" si="7"/>
        <v>NV-7.5-7.5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14128025</v>
      </c>
      <c r="K123" s="22">
        <v>1</v>
      </c>
      <c r="N123" t="str">
        <v>NV-7.5-12.5</v>
      </c>
      <c r="O123">
        <v>48.875</v>
      </c>
      <c r="P123" s="19">
        <v>20431775</v>
      </c>
    </row>
    <row r="124" spans="5:16" x14ac:dyDescent="0.25">
      <c r="E124" s="1">
        <f t="shared" si="6"/>
        <v>118</v>
      </c>
      <c r="F124" s="10" t="str">
        <f t="shared" si="7"/>
        <v>NV-7.5-8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14758400</v>
      </c>
      <c r="K124" s="22">
        <v>1</v>
      </c>
      <c r="N124" t="str">
        <v>NV-7.5-13</v>
      </c>
      <c r="O124">
        <v>50.75</v>
      </c>
      <c r="P124" s="19">
        <v>21062150</v>
      </c>
    </row>
    <row r="125" spans="5:16" x14ac:dyDescent="0.25">
      <c r="E125" s="1">
        <f t="shared" si="6"/>
        <v>119</v>
      </c>
      <c r="F125" s="10" t="str">
        <f t="shared" si="7"/>
        <v>NV-7.5-8.5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15388775</v>
      </c>
      <c r="K125" s="22">
        <v>1</v>
      </c>
      <c r="N125" t="str">
        <v>NV-7.5-13.5</v>
      </c>
      <c r="O125">
        <v>52.625</v>
      </c>
      <c r="P125" s="19">
        <v>21692525</v>
      </c>
    </row>
    <row r="126" spans="5:16" x14ac:dyDescent="0.25">
      <c r="E126" s="1">
        <f t="shared" si="6"/>
        <v>120</v>
      </c>
      <c r="F126" s="10" t="str">
        <f t="shared" si="7"/>
        <v>NV-7.5-9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16019150</v>
      </c>
      <c r="K126" s="22">
        <v>1</v>
      </c>
      <c r="N126" t="str">
        <v>NV-7.5-14</v>
      </c>
      <c r="O126">
        <v>54.5</v>
      </c>
      <c r="P126" s="19">
        <v>22322900</v>
      </c>
    </row>
    <row r="127" spans="5:16" x14ac:dyDescent="0.25">
      <c r="E127" s="1">
        <f t="shared" si="6"/>
        <v>121</v>
      </c>
      <c r="F127" s="10" t="str">
        <f t="shared" si="7"/>
        <v>NV-7.5-9.5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16649525</v>
      </c>
      <c r="K127" s="22">
        <v>1</v>
      </c>
      <c r="N127" t="str">
        <v>NV-7.5-14.5</v>
      </c>
      <c r="O127">
        <v>56.375</v>
      </c>
      <c r="P127" s="19">
        <v>22953275</v>
      </c>
    </row>
    <row r="128" spans="5:16" x14ac:dyDescent="0.25">
      <c r="E128" s="1">
        <f t="shared" si="6"/>
        <v>122</v>
      </c>
      <c r="F128" s="10" t="str">
        <f t="shared" si="7"/>
        <v>NV-7.5-10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17279900</v>
      </c>
      <c r="K128" s="22">
        <v>1</v>
      </c>
      <c r="N128" t="str">
        <v>NV-7.5-15</v>
      </c>
      <c r="O128">
        <v>58.25</v>
      </c>
      <c r="P128" s="19">
        <v>23583650</v>
      </c>
    </row>
    <row r="129" spans="5:16" x14ac:dyDescent="0.25">
      <c r="E129" s="1">
        <f t="shared" si="6"/>
        <v>123</v>
      </c>
      <c r="F129" s="10" t="str">
        <f t="shared" si="7"/>
        <v>NV-7.5-10.5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17910275</v>
      </c>
      <c r="K129" s="22">
        <v>1</v>
      </c>
      <c r="N129" t="str">
        <v>NV-7.5-15.5</v>
      </c>
      <c r="O129">
        <v>60.125</v>
      </c>
      <c r="P129" s="19">
        <v>24214025</v>
      </c>
    </row>
    <row r="130" spans="5:16" x14ac:dyDescent="0.25">
      <c r="E130" s="1">
        <f t="shared" si="6"/>
        <v>124</v>
      </c>
      <c r="F130" s="10" t="str">
        <f t="shared" si="7"/>
        <v>NV-7.5-11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18540650</v>
      </c>
      <c r="K130" s="22">
        <v>1</v>
      </c>
      <c r="N130" t="str">
        <v>NV-7.5-16</v>
      </c>
      <c r="O130">
        <v>62</v>
      </c>
      <c r="P130" s="19">
        <v>24844400</v>
      </c>
    </row>
    <row r="131" spans="5:16" x14ac:dyDescent="0.25">
      <c r="E131" s="1">
        <f t="shared" si="6"/>
        <v>125</v>
      </c>
      <c r="F131" s="10" t="str">
        <f t="shared" si="7"/>
        <v>NV-7.5-11.5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19171025</v>
      </c>
      <c r="K131" s="22">
        <v>1</v>
      </c>
      <c r="N131" t="str">
        <v>NV-7.5-16.5</v>
      </c>
      <c r="O131">
        <v>63.875</v>
      </c>
      <c r="P131" s="19">
        <v>25474775</v>
      </c>
    </row>
    <row r="132" spans="5:16" x14ac:dyDescent="0.25">
      <c r="E132" s="1">
        <f t="shared" si="6"/>
        <v>126</v>
      </c>
      <c r="F132" s="10" t="str">
        <f t="shared" si="7"/>
        <v>NV-7.5-12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19801400</v>
      </c>
      <c r="K132" s="22">
        <v>1</v>
      </c>
      <c r="N132" t="str">
        <v>NV-7.5-17</v>
      </c>
      <c r="O132">
        <v>65.75</v>
      </c>
      <c r="P132" s="19">
        <v>26105150</v>
      </c>
    </row>
    <row r="133" spans="5:16" x14ac:dyDescent="0.25">
      <c r="E133" s="1">
        <f t="shared" si="6"/>
        <v>127</v>
      </c>
      <c r="F133" s="10" t="str">
        <f t="shared" si="7"/>
        <v>NV-7.5-12.5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20431775</v>
      </c>
      <c r="K133" s="22">
        <v>1</v>
      </c>
      <c r="N133" t="str">
        <v>NV-7.5-17.5</v>
      </c>
      <c r="O133">
        <v>67.625</v>
      </c>
      <c r="P133" s="19">
        <v>26735525</v>
      </c>
    </row>
    <row r="134" spans="5:16" x14ac:dyDescent="0.25">
      <c r="E134" s="1">
        <f t="shared" si="6"/>
        <v>128</v>
      </c>
      <c r="F134" s="10" t="str">
        <f t="shared" si="7"/>
        <v>NV-7.5-13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21062150</v>
      </c>
      <c r="K134" s="22">
        <v>1</v>
      </c>
      <c r="N134" t="str">
        <v>NV-8-7</v>
      </c>
      <c r="O134">
        <v>30</v>
      </c>
      <c r="P134" s="19">
        <v>14086000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NV-7.5-13.5</v>
      </c>
      <c r="G135" s="14">
        <f t="shared" si="10"/>
        <v>7.5</v>
      </c>
      <c r="H135" s="14">
        <f t="shared" si="11"/>
        <v>13.5</v>
      </c>
      <c r="I135" s="4">
        <f t="shared" ref="I135:I198" si="14">SUM(((G135*H135)/4)*2,2)</f>
        <v>52.625</v>
      </c>
      <c r="J135" s="2">
        <f t="shared" ref="J135:J198" si="15">ROUND(SUM(IF(I135&lt;$K$4,$K$4,I135)*$C$6,$C$5),0)</f>
        <v>21692525</v>
      </c>
      <c r="K135" s="22">
        <v>1</v>
      </c>
      <c r="N135" t="str">
        <v>NV-8-7.5</v>
      </c>
      <c r="O135">
        <v>32</v>
      </c>
      <c r="P135" s="19">
        <v>14758400</v>
      </c>
    </row>
    <row r="136" spans="5:16" x14ac:dyDescent="0.25">
      <c r="E136" s="1">
        <f t="shared" si="12"/>
        <v>130</v>
      </c>
      <c r="F136" s="10" t="str">
        <f t="shared" si="13"/>
        <v>NV-7.5-14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22322900</v>
      </c>
      <c r="K136" s="22">
        <v>1</v>
      </c>
      <c r="N136" t="str">
        <v>NV-8-8</v>
      </c>
      <c r="O136">
        <v>34</v>
      </c>
      <c r="P136" s="19">
        <v>15430800</v>
      </c>
    </row>
    <row r="137" spans="5:16" x14ac:dyDescent="0.25">
      <c r="E137" s="1">
        <f t="shared" si="12"/>
        <v>131</v>
      </c>
      <c r="F137" s="10" t="str">
        <f t="shared" si="13"/>
        <v>NV-7.5-14.5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22953275</v>
      </c>
      <c r="K137" s="22">
        <v>1</v>
      </c>
      <c r="N137" t="str">
        <v>NV-8-8.5</v>
      </c>
      <c r="O137">
        <v>36</v>
      </c>
      <c r="P137" s="19">
        <v>16103200</v>
      </c>
    </row>
    <row r="138" spans="5:16" x14ac:dyDescent="0.25">
      <c r="E138" s="1">
        <f t="shared" si="12"/>
        <v>132</v>
      </c>
      <c r="F138" s="10" t="str">
        <f t="shared" si="13"/>
        <v>NV-7.5-15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23583650</v>
      </c>
      <c r="K138" s="22">
        <v>1</v>
      </c>
      <c r="N138" t="str">
        <v>NV-8-9</v>
      </c>
      <c r="O138">
        <v>38</v>
      </c>
      <c r="P138" s="19">
        <v>16775600</v>
      </c>
    </row>
    <row r="139" spans="5:16" x14ac:dyDescent="0.25">
      <c r="E139" s="1">
        <f t="shared" si="12"/>
        <v>133</v>
      </c>
      <c r="F139" s="10" t="str">
        <f t="shared" si="13"/>
        <v>NV-7.5-15.5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24214025</v>
      </c>
      <c r="K139" s="22">
        <v>1</v>
      </c>
      <c r="N139" t="str">
        <v>NV-8-9.5</v>
      </c>
      <c r="O139">
        <v>40</v>
      </c>
      <c r="P139" s="19">
        <v>17448000</v>
      </c>
    </row>
    <row r="140" spans="5:16" x14ac:dyDescent="0.25">
      <c r="E140" s="1">
        <f t="shared" si="12"/>
        <v>134</v>
      </c>
      <c r="F140" s="10" t="str">
        <f t="shared" si="13"/>
        <v>NV-7.5-16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24844400</v>
      </c>
      <c r="K140" s="22">
        <v>1</v>
      </c>
      <c r="N140" t="str">
        <v>NV-8-10</v>
      </c>
      <c r="O140">
        <v>42</v>
      </c>
      <c r="P140" s="19">
        <v>18120400</v>
      </c>
    </row>
    <row r="141" spans="5:16" x14ac:dyDescent="0.25">
      <c r="E141" s="1">
        <f t="shared" si="12"/>
        <v>135</v>
      </c>
      <c r="F141" s="10" t="str">
        <f t="shared" si="13"/>
        <v>NV-7.5-16.5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25474775</v>
      </c>
      <c r="K141" s="22">
        <v>1</v>
      </c>
      <c r="N141" t="str">
        <v>NV-8-10.5</v>
      </c>
      <c r="O141">
        <v>44</v>
      </c>
      <c r="P141" s="19">
        <v>18792800</v>
      </c>
    </row>
    <row r="142" spans="5:16" x14ac:dyDescent="0.25">
      <c r="E142" s="1">
        <f t="shared" si="12"/>
        <v>136</v>
      </c>
      <c r="F142" s="10" t="str">
        <f t="shared" si="13"/>
        <v>NV-7.5-17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26105150</v>
      </c>
      <c r="K142" s="22">
        <v>1</v>
      </c>
      <c r="N142" t="str">
        <v>NV-8-11</v>
      </c>
      <c r="O142">
        <v>46</v>
      </c>
      <c r="P142" s="19">
        <v>19465200</v>
      </c>
    </row>
    <row r="143" spans="5:16" x14ac:dyDescent="0.25">
      <c r="E143" s="1">
        <f t="shared" si="12"/>
        <v>137</v>
      </c>
      <c r="F143" s="10" t="str">
        <f t="shared" si="13"/>
        <v>NV-7.5-17.5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26735525</v>
      </c>
      <c r="K143" s="22">
        <v>1</v>
      </c>
      <c r="N143" t="str">
        <v>NV-8-11.5</v>
      </c>
      <c r="O143">
        <v>48</v>
      </c>
      <c r="P143" s="19">
        <v>20137600</v>
      </c>
    </row>
    <row r="144" spans="5:16" x14ac:dyDescent="0.25">
      <c r="E144" s="1">
        <f t="shared" si="12"/>
        <v>138</v>
      </c>
      <c r="F144" s="10" t="str">
        <f t="shared" si="13"/>
        <v>NV-7.5-18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27365900</v>
      </c>
      <c r="K144" s="22"/>
      <c r="N144" t="str">
        <v>NV-8-12</v>
      </c>
      <c r="O144">
        <v>50</v>
      </c>
      <c r="P144" s="19">
        <v>20810000</v>
      </c>
    </row>
    <row r="145" spans="5:16" x14ac:dyDescent="0.25">
      <c r="E145" s="1">
        <f t="shared" si="12"/>
        <v>139</v>
      </c>
      <c r="F145" s="10" t="str">
        <f t="shared" si="13"/>
        <v>NV-8-7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14086000</v>
      </c>
      <c r="K145" s="22">
        <v>1</v>
      </c>
      <c r="N145" t="str">
        <v>NV-8-12.5</v>
      </c>
      <c r="O145">
        <v>52</v>
      </c>
      <c r="P145" s="19">
        <v>21482400</v>
      </c>
    </row>
    <row r="146" spans="5:16" x14ac:dyDescent="0.25">
      <c r="E146" s="1">
        <f t="shared" si="12"/>
        <v>140</v>
      </c>
      <c r="F146" s="10" t="str">
        <f t="shared" si="13"/>
        <v>NV-8-7.5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14758400</v>
      </c>
      <c r="K146" s="22">
        <v>1</v>
      </c>
      <c r="N146" t="str">
        <v>NV-8-13</v>
      </c>
      <c r="O146">
        <v>54</v>
      </c>
      <c r="P146" s="19">
        <v>22154800</v>
      </c>
    </row>
    <row r="147" spans="5:16" x14ac:dyDescent="0.25">
      <c r="E147" s="1">
        <f t="shared" si="12"/>
        <v>141</v>
      </c>
      <c r="F147" s="10" t="str">
        <f t="shared" si="13"/>
        <v>NV-8-8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15430800</v>
      </c>
      <c r="K147" s="22">
        <v>1</v>
      </c>
      <c r="N147" t="str">
        <v>NV-8-13.5</v>
      </c>
      <c r="O147">
        <v>56</v>
      </c>
      <c r="P147" s="19">
        <v>22827200</v>
      </c>
    </row>
    <row r="148" spans="5:16" x14ac:dyDescent="0.25">
      <c r="E148" s="1">
        <f t="shared" si="12"/>
        <v>142</v>
      </c>
      <c r="F148" s="10" t="str">
        <f t="shared" si="13"/>
        <v>NV-8-8.5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16103200</v>
      </c>
      <c r="K148" s="22">
        <v>1</v>
      </c>
      <c r="N148" t="str">
        <v>NV-8-14</v>
      </c>
      <c r="O148">
        <v>58</v>
      </c>
      <c r="P148" s="19">
        <v>23499600</v>
      </c>
    </row>
    <row r="149" spans="5:16" x14ac:dyDescent="0.25">
      <c r="E149" s="1">
        <f t="shared" si="12"/>
        <v>143</v>
      </c>
      <c r="F149" s="10" t="str">
        <f t="shared" si="13"/>
        <v>NV-8-9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16775600</v>
      </c>
      <c r="K149" s="22">
        <v>1</v>
      </c>
      <c r="N149" t="str">
        <v>NV-8-14.5</v>
      </c>
      <c r="O149">
        <v>60</v>
      </c>
      <c r="P149" s="19">
        <v>24172000</v>
      </c>
    </row>
    <row r="150" spans="5:16" x14ac:dyDescent="0.25">
      <c r="E150" s="1">
        <f t="shared" si="12"/>
        <v>144</v>
      </c>
      <c r="F150" s="10" t="str">
        <f t="shared" si="13"/>
        <v>NV-8-9.5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17448000</v>
      </c>
      <c r="K150" s="22">
        <v>1</v>
      </c>
      <c r="N150" t="str">
        <v>NV-8-15</v>
      </c>
      <c r="O150">
        <v>62</v>
      </c>
      <c r="P150" s="19">
        <v>24844400</v>
      </c>
    </row>
    <row r="151" spans="5:16" x14ac:dyDescent="0.25">
      <c r="E151" s="1">
        <f t="shared" si="12"/>
        <v>145</v>
      </c>
      <c r="F151" s="10" t="str">
        <f t="shared" si="13"/>
        <v>NV-8-10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18120400</v>
      </c>
      <c r="K151" s="22">
        <v>1</v>
      </c>
      <c r="N151" t="str">
        <v>NV-8-15.5</v>
      </c>
      <c r="O151">
        <v>64</v>
      </c>
      <c r="P151" s="19">
        <v>25516800</v>
      </c>
    </row>
    <row r="152" spans="5:16" x14ac:dyDescent="0.25">
      <c r="E152" s="1">
        <f t="shared" si="12"/>
        <v>146</v>
      </c>
      <c r="F152" s="10" t="str">
        <f t="shared" si="13"/>
        <v>NV-8-10.5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18792800</v>
      </c>
      <c r="K152" s="22">
        <v>1</v>
      </c>
      <c r="N152" t="str">
        <v>NV-8-16</v>
      </c>
      <c r="O152">
        <v>66</v>
      </c>
      <c r="P152" s="19">
        <v>26189200</v>
      </c>
    </row>
    <row r="153" spans="5:16" x14ac:dyDescent="0.25">
      <c r="E153" s="1">
        <f t="shared" si="12"/>
        <v>147</v>
      </c>
      <c r="F153" s="10" t="str">
        <f t="shared" si="13"/>
        <v>NV-8-11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19465200</v>
      </c>
      <c r="K153" s="22">
        <v>1</v>
      </c>
      <c r="N153" t="str">
        <v>NV-8.5-7</v>
      </c>
      <c r="O153">
        <v>31.75</v>
      </c>
      <c r="P153" s="19">
        <v>14674350</v>
      </c>
    </row>
    <row r="154" spans="5:16" x14ac:dyDescent="0.25">
      <c r="E154" s="1">
        <f t="shared" si="12"/>
        <v>148</v>
      </c>
      <c r="F154" s="10" t="str">
        <f t="shared" si="13"/>
        <v>NV-8-11.5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20137600</v>
      </c>
      <c r="K154" s="22">
        <v>1</v>
      </c>
      <c r="N154" t="str">
        <v>NV-8.5-7.5</v>
      </c>
      <c r="O154">
        <v>33.875</v>
      </c>
      <c r="P154" s="19">
        <v>15388775</v>
      </c>
    </row>
    <row r="155" spans="5:16" x14ac:dyDescent="0.25">
      <c r="E155" s="1">
        <f t="shared" si="12"/>
        <v>149</v>
      </c>
      <c r="F155" s="10" t="str">
        <f t="shared" si="13"/>
        <v>NV-8-12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20810000</v>
      </c>
      <c r="K155" s="22">
        <v>1</v>
      </c>
      <c r="N155" t="str">
        <v>NV-8.5-8</v>
      </c>
      <c r="O155">
        <v>36</v>
      </c>
      <c r="P155" s="19">
        <v>16103200</v>
      </c>
    </row>
    <row r="156" spans="5:16" x14ac:dyDescent="0.25">
      <c r="E156" s="1">
        <f t="shared" si="12"/>
        <v>150</v>
      </c>
      <c r="F156" s="10" t="str">
        <f t="shared" si="13"/>
        <v>NV-8-12.5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21482400</v>
      </c>
      <c r="K156" s="22">
        <v>1</v>
      </c>
      <c r="N156" t="str">
        <v>NV-8.5-8.5</v>
      </c>
      <c r="O156">
        <v>38.125</v>
      </c>
      <c r="P156" s="19">
        <v>16817625</v>
      </c>
    </row>
    <row r="157" spans="5:16" x14ac:dyDescent="0.25">
      <c r="E157" s="1">
        <f t="shared" si="12"/>
        <v>151</v>
      </c>
      <c r="F157" s="10" t="str">
        <f t="shared" si="13"/>
        <v>NV-8-13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22154800</v>
      </c>
      <c r="K157" s="22">
        <v>1</v>
      </c>
      <c r="N157" t="str">
        <v>NV-8.5-9</v>
      </c>
      <c r="O157">
        <v>40.25</v>
      </c>
      <c r="P157" s="19">
        <v>17532050</v>
      </c>
    </row>
    <row r="158" spans="5:16" x14ac:dyDescent="0.25">
      <c r="E158" s="1">
        <f t="shared" si="12"/>
        <v>152</v>
      </c>
      <c r="F158" s="10" t="str">
        <f t="shared" si="13"/>
        <v>NV-8-13.5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22827200</v>
      </c>
      <c r="K158" s="22">
        <v>1</v>
      </c>
      <c r="N158" t="str">
        <v>NV-8.5-9.5</v>
      </c>
      <c r="O158">
        <v>42.375</v>
      </c>
      <c r="P158" s="19">
        <v>18246475</v>
      </c>
    </row>
    <row r="159" spans="5:16" x14ac:dyDescent="0.25">
      <c r="E159" s="1">
        <f t="shared" si="12"/>
        <v>153</v>
      </c>
      <c r="F159" s="10" t="str">
        <f t="shared" si="13"/>
        <v>NV-8-14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23499600</v>
      </c>
      <c r="K159" s="22">
        <v>1</v>
      </c>
      <c r="N159" t="str">
        <v>NV-8.5-10</v>
      </c>
      <c r="O159">
        <v>44.5</v>
      </c>
      <c r="P159" s="19">
        <v>18960900</v>
      </c>
    </row>
    <row r="160" spans="5:16" x14ac:dyDescent="0.25">
      <c r="E160" s="1">
        <f t="shared" si="12"/>
        <v>154</v>
      </c>
      <c r="F160" s="10" t="str">
        <f t="shared" si="13"/>
        <v>NV-8-14.5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24172000</v>
      </c>
      <c r="K160" s="22">
        <v>1</v>
      </c>
      <c r="N160" t="str">
        <v>NV-8.5-10.5</v>
      </c>
      <c r="O160">
        <v>46.625</v>
      </c>
      <c r="P160" s="19">
        <v>19675325</v>
      </c>
    </row>
    <row r="161" spans="5:16" x14ac:dyDescent="0.25">
      <c r="E161" s="1">
        <f t="shared" si="12"/>
        <v>155</v>
      </c>
      <c r="F161" s="10" t="str">
        <f t="shared" si="13"/>
        <v>NV-8-15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24844400</v>
      </c>
      <c r="K161" s="22">
        <v>1</v>
      </c>
      <c r="N161" t="str">
        <v>NV-8.5-11</v>
      </c>
      <c r="O161">
        <v>48.75</v>
      </c>
      <c r="P161" s="19">
        <v>20389750</v>
      </c>
    </row>
    <row r="162" spans="5:16" x14ac:dyDescent="0.25">
      <c r="E162" s="1">
        <f t="shared" si="12"/>
        <v>156</v>
      </c>
      <c r="F162" s="10" t="str">
        <f t="shared" si="13"/>
        <v>NV-8-15.5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25516800</v>
      </c>
      <c r="K162" s="22">
        <v>1</v>
      </c>
      <c r="N162" t="str">
        <v>NV-8.5-11.5</v>
      </c>
      <c r="O162">
        <v>50.875</v>
      </c>
      <c r="P162" s="19">
        <v>21104175</v>
      </c>
    </row>
    <row r="163" spans="5:16" x14ac:dyDescent="0.25">
      <c r="E163" s="1">
        <f t="shared" si="12"/>
        <v>157</v>
      </c>
      <c r="F163" s="10" t="str">
        <f t="shared" si="13"/>
        <v>NV-8-16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26189200</v>
      </c>
      <c r="K163" s="22">
        <v>1</v>
      </c>
      <c r="N163" t="str">
        <v>NV-8.5-12</v>
      </c>
      <c r="O163">
        <v>53</v>
      </c>
      <c r="P163" s="19">
        <v>21818600</v>
      </c>
    </row>
    <row r="164" spans="5:16" x14ac:dyDescent="0.25">
      <c r="E164" s="1">
        <f t="shared" si="12"/>
        <v>158</v>
      </c>
      <c r="F164" s="10" t="str">
        <f t="shared" si="13"/>
        <v>NV-8-16.5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26861600</v>
      </c>
      <c r="K164" s="22"/>
      <c r="N164" t="str">
        <v>NV-8.5-12.5</v>
      </c>
      <c r="O164">
        <v>55.125</v>
      </c>
      <c r="P164" s="19">
        <v>22533025</v>
      </c>
    </row>
    <row r="165" spans="5:16" x14ac:dyDescent="0.25">
      <c r="E165" s="1">
        <f t="shared" si="12"/>
        <v>159</v>
      </c>
      <c r="F165" s="10" t="str">
        <f t="shared" si="13"/>
        <v>NV-8-17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27534000</v>
      </c>
      <c r="K165" s="22"/>
      <c r="N165" t="str">
        <v>NV-8.5-13</v>
      </c>
      <c r="O165">
        <v>57.25</v>
      </c>
      <c r="P165" s="19">
        <v>23247450</v>
      </c>
    </row>
    <row r="166" spans="5:16" x14ac:dyDescent="0.25">
      <c r="E166" s="1">
        <f t="shared" si="12"/>
        <v>160</v>
      </c>
      <c r="F166" s="10" t="str">
        <f t="shared" si="13"/>
        <v>NV-8-17.5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28206400</v>
      </c>
      <c r="K166" s="22"/>
      <c r="N166" t="str">
        <v>NV-8.5-13.5</v>
      </c>
      <c r="O166">
        <v>59.375</v>
      </c>
      <c r="P166" s="19">
        <v>23961875</v>
      </c>
    </row>
    <row r="167" spans="5:16" x14ac:dyDescent="0.25">
      <c r="E167" s="1">
        <f t="shared" si="12"/>
        <v>161</v>
      </c>
      <c r="F167" s="10" t="str">
        <f t="shared" si="13"/>
        <v>NV-8-18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28878800</v>
      </c>
      <c r="K167" s="22"/>
      <c r="N167" t="str">
        <v>NV-8.5-14</v>
      </c>
      <c r="O167">
        <v>61.5</v>
      </c>
      <c r="P167" s="19">
        <v>24676300</v>
      </c>
    </row>
    <row r="168" spans="5:16" x14ac:dyDescent="0.25">
      <c r="E168" s="1">
        <f t="shared" si="12"/>
        <v>162</v>
      </c>
      <c r="F168" s="10" t="str">
        <f t="shared" si="13"/>
        <v>NV-8.5-7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14674350</v>
      </c>
      <c r="K168" s="22">
        <v>1</v>
      </c>
      <c r="N168" t="str">
        <v>NV-8.5-14.5</v>
      </c>
      <c r="O168">
        <v>63.625</v>
      </c>
      <c r="P168" s="19">
        <v>25390725</v>
      </c>
    </row>
    <row r="169" spans="5:16" x14ac:dyDescent="0.25">
      <c r="E169" s="1">
        <f t="shared" si="12"/>
        <v>163</v>
      </c>
      <c r="F169" s="10" t="str">
        <f t="shared" si="13"/>
        <v>NV-8.5-7.5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15388775</v>
      </c>
      <c r="K169" s="22">
        <v>1</v>
      </c>
      <c r="N169" t="str">
        <v>NV-8.5-15</v>
      </c>
      <c r="O169">
        <v>65.75</v>
      </c>
      <c r="P169" s="19">
        <v>26105150</v>
      </c>
    </row>
    <row r="170" spans="5:16" x14ac:dyDescent="0.25">
      <c r="E170" s="1">
        <f t="shared" si="12"/>
        <v>164</v>
      </c>
      <c r="F170" s="10" t="str">
        <f t="shared" si="13"/>
        <v>NV-8.5-8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16103200</v>
      </c>
      <c r="K170" s="22">
        <v>1</v>
      </c>
      <c r="N170" t="str">
        <v>NV-9-7</v>
      </c>
      <c r="O170">
        <v>33.5</v>
      </c>
      <c r="P170" s="19">
        <v>15262700</v>
      </c>
    </row>
    <row r="171" spans="5:16" x14ac:dyDescent="0.25">
      <c r="E171" s="1">
        <f t="shared" si="12"/>
        <v>165</v>
      </c>
      <c r="F171" s="10" t="str">
        <f t="shared" si="13"/>
        <v>NV-8.5-8.5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16817625</v>
      </c>
      <c r="K171" s="22">
        <v>1</v>
      </c>
      <c r="N171" t="str">
        <v>NV-9-7.5</v>
      </c>
      <c r="O171">
        <v>35.75</v>
      </c>
      <c r="P171" s="19">
        <v>16019150</v>
      </c>
    </row>
    <row r="172" spans="5:16" x14ac:dyDescent="0.25">
      <c r="E172" s="1">
        <f t="shared" si="12"/>
        <v>166</v>
      </c>
      <c r="F172" s="10" t="str">
        <f t="shared" si="13"/>
        <v>NV-8.5-9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17532050</v>
      </c>
      <c r="K172" s="22">
        <v>1</v>
      </c>
      <c r="N172" t="str">
        <v>NV-9-8</v>
      </c>
      <c r="O172">
        <v>38</v>
      </c>
      <c r="P172" s="19">
        <v>16775600</v>
      </c>
    </row>
    <row r="173" spans="5:16" x14ac:dyDescent="0.25">
      <c r="E173" s="1">
        <f t="shared" si="12"/>
        <v>167</v>
      </c>
      <c r="F173" s="10" t="str">
        <f t="shared" si="13"/>
        <v>NV-8.5-9.5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18246475</v>
      </c>
      <c r="K173" s="22">
        <v>1</v>
      </c>
      <c r="N173" t="str">
        <v>NV-9-8.5</v>
      </c>
      <c r="O173">
        <v>40.25</v>
      </c>
      <c r="P173" s="19">
        <v>17532050</v>
      </c>
    </row>
    <row r="174" spans="5:16" x14ac:dyDescent="0.25">
      <c r="E174" s="1">
        <f t="shared" si="12"/>
        <v>168</v>
      </c>
      <c r="F174" s="10" t="str">
        <f t="shared" si="13"/>
        <v>NV-8.5-10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18960900</v>
      </c>
      <c r="K174" s="22">
        <v>1</v>
      </c>
      <c r="N174" t="str">
        <v>NV-9-9</v>
      </c>
      <c r="O174">
        <v>42.5</v>
      </c>
      <c r="P174" s="19">
        <v>18288500</v>
      </c>
    </row>
    <row r="175" spans="5:16" x14ac:dyDescent="0.25">
      <c r="E175" s="1">
        <f t="shared" si="12"/>
        <v>169</v>
      </c>
      <c r="F175" s="10" t="str">
        <f t="shared" si="13"/>
        <v>NV-8.5-10.5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19675325</v>
      </c>
      <c r="K175" s="22">
        <v>1</v>
      </c>
      <c r="N175" t="str">
        <v>NV-9-9.5</v>
      </c>
      <c r="O175">
        <v>44.75</v>
      </c>
      <c r="P175" s="19">
        <v>19044950</v>
      </c>
    </row>
    <row r="176" spans="5:16" x14ac:dyDescent="0.25">
      <c r="E176" s="1">
        <f t="shared" si="12"/>
        <v>170</v>
      </c>
      <c r="F176" s="10" t="str">
        <f t="shared" si="13"/>
        <v>NV-8.5-11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20389750</v>
      </c>
      <c r="K176" s="22">
        <v>1</v>
      </c>
      <c r="N176" t="str">
        <v>NV-9-10</v>
      </c>
      <c r="O176">
        <v>47</v>
      </c>
      <c r="P176" s="19">
        <v>19801400</v>
      </c>
    </row>
    <row r="177" spans="5:16" x14ac:dyDescent="0.25">
      <c r="E177" s="1">
        <f t="shared" si="12"/>
        <v>171</v>
      </c>
      <c r="F177" s="10" t="str">
        <f t="shared" si="13"/>
        <v>NV-8.5-11.5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21104175</v>
      </c>
      <c r="K177" s="22">
        <v>1</v>
      </c>
      <c r="N177" t="str">
        <v>NV-9-10.5</v>
      </c>
      <c r="O177">
        <v>49.25</v>
      </c>
      <c r="P177" s="19">
        <v>20557850</v>
      </c>
    </row>
    <row r="178" spans="5:16" x14ac:dyDescent="0.25">
      <c r="E178" s="1">
        <f t="shared" si="12"/>
        <v>172</v>
      </c>
      <c r="F178" s="10" t="str">
        <f t="shared" si="13"/>
        <v>NV-8.5-12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21818600</v>
      </c>
      <c r="K178" s="22">
        <v>1</v>
      </c>
      <c r="N178" t="str">
        <v>NV-9-11</v>
      </c>
      <c r="O178">
        <v>51.5</v>
      </c>
      <c r="P178" s="19">
        <v>21314300</v>
      </c>
    </row>
    <row r="179" spans="5:16" x14ac:dyDescent="0.25">
      <c r="E179" s="1">
        <f t="shared" si="12"/>
        <v>173</v>
      </c>
      <c r="F179" s="10" t="str">
        <f t="shared" si="13"/>
        <v>NV-8.5-12.5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22533025</v>
      </c>
      <c r="K179" s="22">
        <v>1</v>
      </c>
      <c r="N179" t="str">
        <v>NV-9-11.5</v>
      </c>
      <c r="O179">
        <v>53.75</v>
      </c>
      <c r="P179" s="19">
        <v>22070750</v>
      </c>
    </row>
    <row r="180" spans="5:16" x14ac:dyDescent="0.25">
      <c r="E180" s="1">
        <f t="shared" si="12"/>
        <v>174</v>
      </c>
      <c r="F180" s="10" t="str">
        <f t="shared" si="13"/>
        <v>NV-8.5-13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23247450</v>
      </c>
      <c r="K180" s="22">
        <v>1</v>
      </c>
      <c r="N180" t="str">
        <v>NV-9-12</v>
      </c>
      <c r="O180">
        <v>56</v>
      </c>
      <c r="P180" s="19">
        <v>22827200</v>
      </c>
    </row>
    <row r="181" spans="5:16" x14ac:dyDescent="0.25">
      <c r="E181" s="1">
        <f t="shared" si="12"/>
        <v>175</v>
      </c>
      <c r="F181" s="10" t="str">
        <f t="shared" si="13"/>
        <v>NV-8.5-13.5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23961875</v>
      </c>
      <c r="K181" s="22">
        <v>1</v>
      </c>
      <c r="N181" t="str">
        <v>NV-9-12.5</v>
      </c>
      <c r="O181">
        <v>58.25</v>
      </c>
      <c r="P181" s="19">
        <v>23583650</v>
      </c>
    </row>
    <row r="182" spans="5:16" x14ac:dyDescent="0.25">
      <c r="E182" s="1">
        <f t="shared" si="12"/>
        <v>176</v>
      </c>
      <c r="F182" s="10" t="str">
        <f t="shared" si="13"/>
        <v>NV-8.5-14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24676300</v>
      </c>
      <c r="K182" s="22">
        <v>1</v>
      </c>
      <c r="N182" t="str">
        <v>NV-9-13</v>
      </c>
      <c r="O182">
        <v>60.5</v>
      </c>
      <c r="P182" s="19">
        <v>24340100</v>
      </c>
    </row>
    <row r="183" spans="5:16" x14ac:dyDescent="0.25">
      <c r="E183" s="1">
        <f t="shared" si="12"/>
        <v>177</v>
      </c>
      <c r="F183" s="10" t="str">
        <f t="shared" si="13"/>
        <v>NV-8.5-14.5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25390725</v>
      </c>
      <c r="K183" s="22">
        <v>1</v>
      </c>
      <c r="N183" t="str">
        <v>NV-9-13.5</v>
      </c>
      <c r="O183">
        <v>62.75</v>
      </c>
      <c r="P183" s="19">
        <v>25096550</v>
      </c>
    </row>
    <row r="184" spans="5:16" x14ac:dyDescent="0.25">
      <c r="E184" s="1">
        <f t="shared" si="12"/>
        <v>178</v>
      </c>
      <c r="F184" s="10" t="str">
        <f t="shared" si="13"/>
        <v>NV-8.5-15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26105150</v>
      </c>
      <c r="K184" s="22">
        <v>1</v>
      </c>
      <c r="N184" t="str">
        <v>NV-9-14</v>
      </c>
      <c r="O184">
        <v>65</v>
      </c>
      <c r="P184" s="19">
        <v>25853000</v>
      </c>
    </row>
    <row r="185" spans="5:16" x14ac:dyDescent="0.25">
      <c r="E185" s="1">
        <f t="shared" si="12"/>
        <v>179</v>
      </c>
      <c r="F185" s="10" t="str">
        <f t="shared" si="13"/>
        <v>NV-8.5-15.5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26819575</v>
      </c>
      <c r="K185" s="22"/>
      <c r="N185" t="str">
        <v>NV-9-14.5</v>
      </c>
      <c r="O185">
        <v>67.25</v>
      </c>
      <c r="P185" s="19">
        <v>26609450</v>
      </c>
    </row>
    <row r="186" spans="5:16" x14ac:dyDescent="0.25">
      <c r="E186" s="1">
        <f t="shared" si="12"/>
        <v>180</v>
      </c>
      <c r="F186" s="10" t="str">
        <f t="shared" si="13"/>
        <v>NV-8.5-16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27534000</v>
      </c>
      <c r="K186" s="22"/>
      <c r="N186" t="str">
        <v>NV-9.5-7</v>
      </c>
      <c r="O186">
        <v>35.25</v>
      </c>
      <c r="P186" s="19">
        <v>15851050</v>
      </c>
    </row>
    <row r="187" spans="5:16" x14ac:dyDescent="0.25">
      <c r="E187" s="1">
        <f t="shared" si="12"/>
        <v>181</v>
      </c>
      <c r="F187" s="10" t="str">
        <f t="shared" si="13"/>
        <v>NV-8.5-16.5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28248425</v>
      </c>
      <c r="K187" s="22"/>
      <c r="N187" t="str">
        <v>NV-9.5-7.5</v>
      </c>
      <c r="O187">
        <v>37.625</v>
      </c>
      <c r="P187" s="19">
        <v>16649525</v>
      </c>
    </row>
    <row r="188" spans="5:16" x14ac:dyDescent="0.25">
      <c r="E188" s="1">
        <f t="shared" si="12"/>
        <v>182</v>
      </c>
      <c r="F188" s="10" t="str">
        <f t="shared" si="13"/>
        <v>NV-8.5-17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28962850</v>
      </c>
      <c r="K188" s="22"/>
      <c r="N188" t="str">
        <v>NV-9.5-8</v>
      </c>
      <c r="O188">
        <v>40</v>
      </c>
      <c r="P188" s="19">
        <v>17448000</v>
      </c>
    </row>
    <row r="189" spans="5:16" x14ac:dyDescent="0.25">
      <c r="E189" s="1">
        <f t="shared" si="12"/>
        <v>183</v>
      </c>
      <c r="F189" s="10" t="str">
        <f t="shared" si="13"/>
        <v>NV-8.5-17.5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29677275</v>
      </c>
      <c r="K189" s="22"/>
      <c r="N189" t="str">
        <v>NV-9.5-8.5</v>
      </c>
      <c r="O189">
        <v>42.375</v>
      </c>
      <c r="P189" s="19">
        <v>18246475</v>
      </c>
    </row>
    <row r="190" spans="5:16" x14ac:dyDescent="0.25">
      <c r="E190" s="1">
        <f t="shared" si="12"/>
        <v>184</v>
      </c>
      <c r="F190" s="10" t="str">
        <f t="shared" si="13"/>
        <v>NV-8.5-18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30391700</v>
      </c>
      <c r="K190" s="22"/>
      <c r="N190" t="str">
        <v>NV-9.5-9</v>
      </c>
      <c r="O190">
        <v>44.75</v>
      </c>
      <c r="P190" s="19">
        <v>19044950</v>
      </c>
    </row>
    <row r="191" spans="5:16" x14ac:dyDescent="0.25">
      <c r="E191" s="1">
        <f t="shared" si="12"/>
        <v>185</v>
      </c>
      <c r="F191" s="10" t="str">
        <f t="shared" si="13"/>
        <v>NV-9-7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15262700</v>
      </c>
      <c r="K191" s="22">
        <v>1</v>
      </c>
      <c r="N191" t="str">
        <v>NV-9.5-9.5</v>
      </c>
      <c r="O191">
        <v>47.125</v>
      </c>
      <c r="P191" s="19">
        <v>19843425</v>
      </c>
    </row>
    <row r="192" spans="5:16" x14ac:dyDescent="0.25">
      <c r="E192" s="1">
        <f t="shared" si="12"/>
        <v>186</v>
      </c>
      <c r="F192" s="10" t="str">
        <f t="shared" si="13"/>
        <v>NV-9-7.5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16019150</v>
      </c>
      <c r="K192" s="22">
        <v>1</v>
      </c>
      <c r="N192" t="str">
        <v>NV-9.5-10</v>
      </c>
      <c r="O192">
        <v>49.5</v>
      </c>
      <c r="P192" s="19">
        <v>20641900</v>
      </c>
    </row>
    <row r="193" spans="5:16" x14ac:dyDescent="0.25">
      <c r="E193" s="1">
        <f t="shared" si="12"/>
        <v>187</v>
      </c>
      <c r="F193" s="10" t="str">
        <f t="shared" si="13"/>
        <v>NV-9-8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16775600</v>
      </c>
      <c r="K193" s="22">
        <v>1</v>
      </c>
      <c r="N193" t="str">
        <v>NV-9.5-10.5</v>
      </c>
      <c r="O193">
        <v>51.875</v>
      </c>
      <c r="P193" s="19">
        <v>21440375</v>
      </c>
    </row>
    <row r="194" spans="5:16" x14ac:dyDescent="0.25">
      <c r="E194" s="1">
        <f t="shared" si="12"/>
        <v>188</v>
      </c>
      <c r="F194" s="10" t="str">
        <f t="shared" si="13"/>
        <v>NV-9-8.5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17532050</v>
      </c>
      <c r="K194" s="22">
        <v>1</v>
      </c>
      <c r="N194" t="str">
        <v>NV-9.5-11</v>
      </c>
      <c r="O194">
        <v>54.25</v>
      </c>
      <c r="P194" s="19">
        <v>22238850</v>
      </c>
    </row>
    <row r="195" spans="5:16" x14ac:dyDescent="0.25">
      <c r="E195" s="1">
        <f t="shared" si="12"/>
        <v>189</v>
      </c>
      <c r="F195" s="10" t="str">
        <f t="shared" si="13"/>
        <v>NV-9-9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18288500</v>
      </c>
      <c r="K195" s="22">
        <v>1</v>
      </c>
      <c r="N195" t="str">
        <v>NV-9.5-11.5</v>
      </c>
      <c r="O195">
        <v>56.625</v>
      </c>
      <c r="P195" s="19">
        <v>23037325</v>
      </c>
    </row>
    <row r="196" spans="5:16" x14ac:dyDescent="0.25">
      <c r="E196" s="1">
        <f t="shared" si="12"/>
        <v>190</v>
      </c>
      <c r="F196" s="10" t="str">
        <f t="shared" si="13"/>
        <v>NV-9-9.5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19044950</v>
      </c>
      <c r="K196" s="22">
        <v>1</v>
      </c>
      <c r="N196" t="str">
        <v>NV-9.5-12</v>
      </c>
      <c r="O196">
        <v>59</v>
      </c>
      <c r="P196" s="19">
        <v>23835800</v>
      </c>
    </row>
    <row r="197" spans="5:16" x14ac:dyDescent="0.25">
      <c r="E197" s="1">
        <f t="shared" si="12"/>
        <v>191</v>
      </c>
      <c r="F197" s="10" t="str">
        <f t="shared" si="13"/>
        <v>NV-9-10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19801400</v>
      </c>
      <c r="K197" s="22">
        <v>1</v>
      </c>
      <c r="N197" t="str">
        <v>NV-9.5-12.5</v>
      </c>
      <c r="O197">
        <v>61.375</v>
      </c>
      <c r="P197" s="19">
        <v>24634275</v>
      </c>
    </row>
    <row r="198" spans="5:16" x14ac:dyDescent="0.25">
      <c r="E198" s="1">
        <f t="shared" si="12"/>
        <v>192</v>
      </c>
      <c r="F198" s="10" t="str">
        <f t="shared" si="13"/>
        <v>NV-9-10.5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20557850</v>
      </c>
      <c r="K198" s="22">
        <v>1</v>
      </c>
      <c r="N198" t="str">
        <v>NV-9.5-13</v>
      </c>
      <c r="O198">
        <v>63.75</v>
      </c>
      <c r="P198" s="19">
        <v>25432750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NV-9-11</v>
      </c>
      <c r="G199" s="14">
        <f t="shared" si="16"/>
        <v>9</v>
      </c>
      <c r="H199" s="14">
        <f t="shared" si="17"/>
        <v>11</v>
      </c>
      <c r="I199" s="4">
        <f t="shared" ref="I199:I262" si="20">SUM(((G199*H199)/4)*2,2)</f>
        <v>51.5</v>
      </c>
      <c r="J199" s="2">
        <f t="shared" ref="J199:J262" si="21">ROUND(SUM(IF(I199&lt;$K$4,$K$4,I199)*$C$6,$C$5),0)</f>
        <v>21314300</v>
      </c>
      <c r="K199" s="22">
        <v>1</v>
      </c>
      <c r="N199" t="str">
        <v>NV-9.5-13.5</v>
      </c>
      <c r="O199">
        <v>66.125</v>
      </c>
      <c r="P199" s="19">
        <v>26231225</v>
      </c>
    </row>
    <row r="200" spans="5:16" x14ac:dyDescent="0.25">
      <c r="E200" s="1">
        <f t="shared" si="18"/>
        <v>194</v>
      </c>
      <c r="F200" s="10" t="str">
        <f t="shared" si="19"/>
        <v>NV-9-11.5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22070750</v>
      </c>
      <c r="K200" s="22">
        <v>1</v>
      </c>
      <c r="N200" t="str">
        <v>NV-10-7</v>
      </c>
      <c r="O200">
        <v>37</v>
      </c>
      <c r="P200" s="19">
        <v>16439400</v>
      </c>
    </row>
    <row r="201" spans="5:16" x14ac:dyDescent="0.25">
      <c r="E201" s="1">
        <f t="shared" si="18"/>
        <v>195</v>
      </c>
      <c r="F201" s="10" t="str">
        <f t="shared" si="19"/>
        <v>NV-9-12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22827200</v>
      </c>
      <c r="K201" s="22">
        <v>1</v>
      </c>
      <c r="N201" t="str">
        <v>NV-10-7.5</v>
      </c>
      <c r="O201">
        <v>39.5</v>
      </c>
      <c r="P201" s="19">
        <v>17279900</v>
      </c>
    </row>
    <row r="202" spans="5:16" x14ac:dyDescent="0.25">
      <c r="E202" s="1">
        <f t="shared" si="18"/>
        <v>196</v>
      </c>
      <c r="F202" s="10" t="str">
        <f t="shared" si="19"/>
        <v>NV-9-12.5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23583650</v>
      </c>
      <c r="K202" s="22">
        <v>1</v>
      </c>
      <c r="N202" t="str">
        <v>NV-10-8</v>
      </c>
      <c r="O202">
        <v>42</v>
      </c>
      <c r="P202" s="19">
        <v>18120400</v>
      </c>
    </row>
    <row r="203" spans="5:16" x14ac:dyDescent="0.25">
      <c r="E203" s="1">
        <f t="shared" si="18"/>
        <v>197</v>
      </c>
      <c r="F203" s="10" t="str">
        <f t="shared" si="19"/>
        <v>NV-9-13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24340100</v>
      </c>
      <c r="K203" s="22">
        <v>1</v>
      </c>
      <c r="N203" t="str">
        <v>NV-10-8.5</v>
      </c>
      <c r="O203">
        <v>44.5</v>
      </c>
      <c r="P203" s="19">
        <v>18960900</v>
      </c>
    </row>
    <row r="204" spans="5:16" x14ac:dyDescent="0.25">
      <c r="E204" s="1">
        <f t="shared" si="18"/>
        <v>198</v>
      </c>
      <c r="F204" s="10" t="str">
        <f t="shared" si="19"/>
        <v>NV-9-13.5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25096550</v>
      </c>
      <c r="K204" s="22">
        <v>1</v>
      </c>
      <c r="N204" t="str">
        <v>NV-10-9</v>
      </c>
      <c r="O204">
        <v>47</v>
      </c>
      <c r="P204" s="19">
        <v>19801400</v>
      </c>
    </row>
    <row r="205" spans="5:16" x14ac:dyDescent="0.25">
      <c r="E205" s="1">
        <f t="shared" si="18"/>
        <v>199</v>
      </c>
      <c r="F205" s="10" t="str">
        <f t="shared" si="19"/>
        <v>NV-9-14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25853000</v>
      </c>
      <c r="K205" s="22">
        <v>1</v>
      </c>
      <c r="N205" t="str">
        <v>NV-10-9.5</v>
      </c>
      <c r="O205">
        <v>49.5</v>
      </c>
      <c r="P205" s="19">
        <v>20641900</v>
      </c>
    </row>
    <row r="206" spans="5:16" x14ac:dyDescent="0.25">
      <c r="E206" s="1">
        <f t="shared" si="18"/>
        <v>200</v>
      </c>
      <c r="F206" s="10" t="str">
        <f t="shared" si="19"/>
        <v>NV-9-14.5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26609450</v>
      </c>
      <c r="K206" s="22">
        <v>1</v>
      </c>
      <c r="N206" t="str">
        <v>NV-10-10</v>
      </c>
      <c r="O206">
        <v>52</v>
      </c>
      <c r="P206" s="19">
        <v>21482400</v>
      </c>
    </row>
    <row r="207" spans="5:16" x14ac:dyDescent="0.25">
      <c r="E207" s="1">
        <f t="shared" si="18"/>
        <v>201</v>
      </c>
      <c r="F207" s="10" t="str">
        <f t="shared" si="19"/>
        <v>NV-9-15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27365900</v>
      </c>
      <c r="K207" s="22"/>
      <c r="N207" t="str">
        <v>NV-10-10.5</v>
      </c>
      <c r="O207">
        <v>54.5</v>
      </c>
      <c r="P207" s="19">
        <v>22322900</v>
      </c>
    </row>
    <row r="208" spans="5:16" x14ac:dyDescent="0.25">
      <c r="E208" s="1">
        <f t="shared" si="18"/>
        <v>202</v>
      </c>
      <c r="F208" s="10" t="str">
        <f t="shared" si="19"/>
        <v>NV-9-15.5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28122350</v>
      </c>
      <c r="K208" s="22"/>
      <c r="N208" t="str">
        <v>NV-10-11</v>
      </c>
      <c r="O208">
        <v>57</v>
      </c>
      <c r="P208" s="19">
        <v>23163400</v>
      </c>
    </row>
    <row r="209" spans="5:16" x14ac:dyDescent="0.25">
      <c r="E209" s="1">
        <f t="shared" si="18"/>
        <v>203</v>
      </c>
      <c r="F209" s="10" t="str">
        <f t="shared" si="19"/>
        <v>NV-9-16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28878800</v>
      </c>
      <c r="K209" s="22"/>
      <c r="N209" t="str">
        <v>NV-10-11.5</v>
      </c>
      <c r="O209">
        <v>59.5</v>
      </c>
      <c r="P209" s="19">
        <v>24003900</v>
      </c>
    </row>
    <row r="210" spans="5:16" x14ac:dyDescent="0.25">
      <c r="E210" s="1">
        <f t="shared" si="18"/>
        <v>204</v>
      </c>
      <c r="F210" s="10" t="str">
        <f t="shared" si="19"/>
        <v>NV-9-16.5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29635250</v>
      </c>
      <c r="K210" s="22"/>
      <c r="N210" t="str">
        <v>NV-10-12</v>
      </c>
      <c r="O210">
        <v>62</v>
      </c>
      <c r="P210" s="19">
        <v>24844400</v>
      </c>
    </row>
    <row r="211" spans="5:16" x14ac:dyDescent="0.25">
      <c r="E211" s="1">
        <f t="shared" si="18"/>
        <v>205</v>
      </c>
      <c r="F211" s="10" t="str">
        <f t="shared" si="19"/>
        <v>NV-9-17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30391700</v>
      </c>
      <c r="K211" s="22"/>
      <c r="N211" t="str">
        <v>NV-10-12.5</v>
      </c>
      <c r="O211">
        <v>64.5</v>
      </c>
      <c r="P211" s="19">
        <v>25684900</v>
      </c>
    </row>
    <row r="212" spans="5:16" x14ac:dyDescent="0.25">
      <c r="E212" s="1">
        <f t="shared" si="18"/>
        <v>206</v>
      </c>
      <c r="F212" s="10" t="str">
        <f t="shared" si="19"/>
        <v>NV-9-17.5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31148150</v>
      </c>
      <c r="K212" s="22"/>
      <c r="N212" t="str">
        <v>NV-10-13</v>
      </c>
      <c r="O212">
        <v>67</v>
      </c>
      <c r="P212" s="19">
        <v>26525400</v>
      </c>
    </row>
    <row r="213" spans="5:16" x14ac:dyDescent="0.25">
      <c r="E213" s="1">
        <f t="shared" si="18"/>
        <v>207</v>
      </c>
      <c r="F213" s="10" t="str">
        <f t="shared" si="19"/>
        <v>NV-9-18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31904600</v>
      </c>
      <c r="K213" s="22"/>
      <c r="N213" t="str">
        <v>NV-10.5-7</v>
      </c>
      <c r="O213">
        <v>38.75</v>
      </c>
      <c r="P213" s="19">
        <v>17027750</v>
      </c>
    </row>
    <row r="214" spans="5:16" x14ac:dyDescent="0.25">
      <c r="E214" s="1">
        <f t="shared" si="18"/>
        <v>208</v>
      </c>
      <c r="F214" s="10" t="str">
        <f t="shared" si="19"/>
        <v>NV-9.5-7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15851050</v>
      </c>
      <c r="K214" s="22">
        <v>1</v>
      </c>
      <c r="N214" t="str">
        <v>NV-10.5-7.5</v>
      </c>
      <c r="O214">
        <v>41.375</v>
      </c>
      <c r="P214" s="19">
        <v>17910275</v>
      </c>
    </row>
    <row r="215" spans="5:16" x14ac:dyDescent="0.25">
      <c r="E215" s="1">
        <f t="shared" si="18"/>
        <v>209</v>
      </c>
      <c r="F215" s="10" t="str">
        <f t="shared" si="19"/>
        <v>NV-9.5-7.5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16649525</v>
      </c>
      <c r="K215" s="22">
        <v>1</v>
      </c>
      <c r="N215" t="str">
        <v>NV-10.5-8</v>
      </c>
      <c r="O215">
        <v>44</v>
      </c>
      <c r="P215" s="19">
        <v>18792800</v>
      </c>
    </row>
    <row r="216" spans="5:16" x14ac:dyDescent="0.25">
      <c r="E216" s="1">
        <f t="shared" si="18"/>
        <v>210</v>
      </c>
      <c r="F216" s="10" t="str">
        <f t="shared" si="19"/>
        <v>NV-9.5-8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17448000</v>
      </c>
      <c r="K216" s="22">
        <v>1</v>
      </c>
      <c r="N216" t="str">
        <v>NV-10.5-8.5</v>
      </c>
      <c r="O216">
        <v>46.625</v>
      </c>
      <c r="P216" s="19">
        <v>19675325</v>
      </c>
    </row>
    <row r="217" spans="5:16" x14ac:dyDescent="0.25">
      <c r="E217" s="1">
        <f t="shared" si="18"/>
        <v>211</v>
      </c>
      <c r="F217" s="10" t="str">
        <f t="shared" si="19"/>
        <v>NV-9.5-8.5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18246475</v>
      </c>
      <c r="K217" s="22">
        <v>1</v>
      </c>
      <c r="N217" t="str">
        <v>NV-10.5-9</v>
      </c>
      <c r="O217">
        <v>49.25</v>
      </c>
      <c r="P217" s="19">
        <v>20557850</v>
      </c>
    </row>
    <row r="218" spans="5:16" x14ac:dyDescent="0.25">
      <c r="E218" s="1">
        <f t="shared" si="18"/>
        <v>212</v>
      </c>
      <c r="F218" s="10" t="str">
        <f t="shared" si="19"/>
        <v>NV-9.5-9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19044950</v>
      </c>
      <c r="K218" s="22">
        <v>1</v>
      </c>
      <c r="N218" t="str">
        <v>NV-10.5-9.5</v>
      </c>
      <c r="O218">
        <v>51.875</v>
      </c>
      <c r="P218" s="19">
        <v>21440375</v>
      </c>
    </row>
    <row r="219" spans="5:16" x14ac:dyDescent="0.25">
      <c r="E219" s="1">
        <f t="shared" si="18"/>
        <v>213</v>
      </c>
      <c r="F219" s="10" t="str">
        <f t="shared" si="19"/>
        <v>NV-9.5-9.5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19843425</v>
      </c>
      <c r="K219" s="22">
        <v>1</v>
      </c>
      <c r="N219" t="str">
        <v>NV-10.5-10</v>
      </c>
      <c r="O219">
        <v>54.5</v>
      </c>
      <c r="P219" s="19">
        <v>22322900</v>
      </c>
    </row>
    <row r="220" spans="5:16" x14ac:dyDescent="0.25">
      <c r="E220" s="1">
        <f t="shared" si="18"/>
        <v>214</v>
      </c>
      <c r="F220" s="10" t="str">
        <f t="shared" si="19"/>
        <v>NV-9.5-10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20641900</v>
      </c>
      <c r="K220" s="22">
        <v>1</v>
      </c>
      <c r="N220" t="str">
        <v>NV-10.5-10.5</v>
      </c>
      <c r="O220">
        <v>57.125</v>
      </c>
      <c r="P220" s="19">
        <v>23205425</v>
      </c>
    </row>
    <row r="221" spans="5:16" x14ac:dyDescent="0.25">
      <c r="E221" s="1">
        <f t="shared" si="18"/>
        <v>215</v>
      </c>
      <c r="F221" s="10" t="str">
        <f t="shared" si="19"/>
        <v>NV-9.5-10.5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21440375</v>
      </c>
      <c r="K221" s="22">
        <v>1</v>
      </c>
      <c r="N221" t="str">
        <v>NV-10.5-11</v>
      </c>
      <c r="O221">
        <v>59.75</v>
      </c>
      <c r="P221" s="19">
        <v>24087950</v>
      </c>
    </row>
    <row r="222" spans="5:16" x14ac:dyDescent="0.25">
      <c r="E222" s="1">
        <f t="shared" si="18"/>
        <v>216</v>
      </c>
      <c r="F222" s="10" t="str">
        <f t="shared" si="19"/>
        <v>NV-9.5-11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22238850</v>
      </c>
      <c r="K222" s="22">
        <v>1</v>
      </c>
      <c r="N222" t="str">
        <v>NV-10.5-11.5</v>
      </c>
      <c r="O222">
        <v>62.375</v>
      </c>
      <c r="P222" s="19">
        <v>24970475</v>
      </c>
    </row>
    <row r="223" spans="5:16" x14ac:dyDescent="0.25">
      <c r="E223" s="1">
        <f t="shared" si="18"/>
        <v>217</v>
      </c>
      <c r="F223" s="10" t="str">
        <f t="shared" si="19"/>
        <v>NV-9.5-11.5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23037325</v>
      </c>
      <c r="K223" s="22">
        <v>1</v>
      </c>
      <c r="N223" t="str">
        <v>NV-10.5-12</v>
      </c>
      <c r="O223">
        <v>65</v>
      </c>
      <c r="P223" s="19">
        <v>25853000</v>
      </c>
    </row>
    <row r="224" spans="5:16" x14ac:dyDescent="0.25">
      <c r="E224" s="1">
        <f t="shared" si="18"/>
        <v>218</v>
      </c>
      <c r="F224" s="10" t="str">
        <f t="shared" si="19"/>
        <v>NV-9.5-12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23835800</v>
      </c>
      <c r="K224" s="22">
        <v>1</v>
      </c>
      <c r="N224" t="str">
        <v>NV-10.5-12.5</v>
      </c>
      <c r="O224">
        <v>67.625</v>
      </c>
      <c r="P224" s="19">
        <v>26735525</v>
      </c>
    </row>
    <row r="225" spans="5:16" x14ac:dyDescent="0.25">
      <c r="E225" s="1">
        <f t="shared" si="18"/>
        <v>219</v>
      </c>
      <c r="F225" s="10" t="str">
        <f t="shared" si="19"/>
        <v>NV-9.5-12.5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24634275</v>
      </c>
      <c r="K225" s="22">
        <v>1</v>
      </c>
      <c r="N225" t="str">
        <v>NV-11-7</v>
      </c>
      <c r="O225">
        <v>40.5</v>
      </c>
      <c r="P225" s="19">
        <v>17616100</v>
      </c>
    </row>
    <row r="226" spans="5:16" x14ac:dyDescent="0.25">
      <c r="E226" s="1">
        <f t="shared" si="18"/>
        <v>220</v>
      </c>
      <c r="F226" s="10" t="str">
        <f t="shared" si="19"/>
        <v>NV-9.5-13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25432750</v>
      </c>
      <c r="K226" s="22">
        <v>1</v>
      </c>
      <c r="N226" t="str">
        <v>NV-11-7.5</v>
      </c>
      <c r="O226">
        <v>43.25</v>
      </c>
      <c r="P226" s="19">
        <v>18540650</v>
      </c>
    </row>
    <row r="227" spans="5:16" x14ac:dyDescent="0.25">
      <c r="E227" s="1">
        <f t="shared" si="18"/>
        <v>221</v>
      </c>
      <c r="F227" s="10" t="str">
        <f t="shared" si="19"/>
        <v>NV-9.5-13.5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26231225</v>
      </c>
      <c r="K227" s="22">
        <v>1</v>
      </c>
      <c r="N227" t="str">
        <v>NV-11-8</v>
      </c>
      <c r="O227">
        <v>46</v>
      </c>
      <c r="P227" s="19">
        <v>19465200</v>
      </c>
    </row>
    <row r="228" spans="5:16" x14ac:dyDescent="0.25">
      <c r="E228" s="1">
        <f t="shared" si="18"/>
        <v>222</v>
      </c>
      <c r="F228" s="10" t="str">
        <f t="shared" si="19"/>
        <v>NV-9.5-14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27029700</v>
      </c>
      <c r="K228" s="22"/>
      <c r="N228" t="str">
        <v>NV-11-8.5</v>
      </c>
      <c r="O228">
        <v>48.75</v>
      </c>
      <c r="P228" s="19">
        <v>20389750</v>
      </c>
    </row>
    <row r="229" spans="5:16" x14ac:dyDescent="0.25">
      <c r="E229" s="1">
        <f t="shared" si="18"/>
        <v>223</v>
      </c>
      <c r="F229" s="10" t="str">
        <f t="shared" si="19"/>
        <v>NV-9.5-14.5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27828175</v>
      </c>
      <c r="K229" s="22"/>
      <c r="N229" t="str">
        <v>NV-11-9</v>
      </c>
      <c r="O229">
        <v>51.5</v>
      </c>
      <c r="P229" s="19">
        <v>21314300</v>
      </c>
    </row>
    <row r="230" spans="5:16" x14ac:dyDescent="0.25">
      <c r="E230" s="1">
        <f t="shared" si="18"/>
        <v>224</v>
      </c>
      <c r="F230" s="10" t="str">
        <f t="shared" si="19"/>
        <v>NV-9.5-15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28626650</v>
      </c>
      <c r="K230" s="22"/>
      <c r="N230" t="str">
        <v>NV-11-9.5</v>
      </c>
      <c r="O230">
        <v>54.25</v>
      </c>
      <c r="P230" s="19">
        <v>22238850</v>
      </c>
    </row>
    <row r="231" spans="5:16" x14ac:dyDescent="0.25">
      <c r="E231" s="1">
        <f t="shared" si="18"/>
        <v>225</v>
      </c>
      <c r="F231" s="10" t="str">
        <f t="shared" si="19"/>
        <v>NV-9.5-15.5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29425125</v>
      </c>
      <c r="K231" s="22"/>
      <c r="N231" t="str">
        <v>NV-11-10</v>
      </c>
      <c r="O231">
        <v>57</v>
      </c>
      <c r="P231" s="19">
        <v>23163400</v>
      </c>
    </row>
    <row r="232" spans="5:16" x14ac:dyDescent="0.25">
      <c r="E232" s="1">
        <f t="shared" si="18"/>
        <v>226</v>
      </c>
      <c r="F232" s="10" t="str">
        <f t="shared" si="19"/>
        <v>NV-9.5-16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30223600</v>
      </c>
      <c r="K232" s="22"/>
      <c r="N232" t="str">
        <v>NV-11-10.5</v>
      </c>
      <c r="O232">
        <v>59.75</v>
      </c>
      <c r="P232" s="19">
        <v>24087950</v>
      </c>
    </row>
    <row r="233" spans="5:16" x14ac:dyDescent="0.25">
      <c r="E233" s="1">
        <f t="shared" si="18"/>
        <v>227</v>
      </c>
      <c r="F233" s="10" t="str">
        <f t="shared" si="19"/>
        <v>NV-9.5-16.5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31022075</v>
      </c>
      <c r="K233" s="22"/>
      <c r="N233" t="str">
        <v>NV-11-11</v>
      </c>
      <c r="O233">
        <v>62.5</v>
      </c>
      <c r="P233" s="19">
        <v>25012500</v>
      </c>
    </row>
    <row r="234" spans="5:16" x14ac:dyDescent="0.25">
      <c r="E234" s="1">
        <f t="shared" si="18"/>
        <v>228</v>
      </c>
      <c r="F234" s="10" t="str">
        <f t="shared" si="19"/>
        <v>NV-9.5-17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31820550</v>
      </c>
      <c r="K234" s="22"/>
      <c r="N234" t="str">
        <v>NV-11-11.5</v>
      </c>
      <c r="O234">
        <v>65.25</v>
      </c>
      <c r="P234" s="19">
        <v>25937050</v>
      </c>
    </row>
    <row r="235" spans="5:16" x14ac:dyDescent="0.25">
      <c r="E235" s="1">
        <f t="shared" si="18"/>
        <v>229</v>
      </c>
      <c r="F235" s="10" t="str">
        <f t="shared" si="19"/>
        <v>NV-9.5-17.5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32619025</v>
      </c>
      <c r="K235" s="22"/>
      <c r="N235" t="str">
        <v>NV-11.5-7</v>
      </c>
      <c r="O235">
        <v>42.25</v>
      </c>
      <c r="P235" s="19">
        <v>18204450</v>
      </c>
    </row>
    <row r="236" spans="5:16" x14ac:dyDescent="0.25">
      <c r="E236" s="1">
        <f t="shared" si="18"/>
        <v>230</v>
      </c>
      <c r="F236" s="10" t="str">
        <f t="shared" si="19"/>
        <v>NV-9.5-18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33417500</v>
      </c>
      <c r="K236" s="22"/>
      <c r="N236" t="str">
        <v>NV-11.5-7.5</v>
      </c>
      <c r="O236">
        <v>45.125</v>
      </c>
      <c r="P236" s="19">
        <v>19171025</v>
      </c>
    </row>
    <row r="237" spans="5:16" x14ac:dyDescent="0.25">
      <c r="E237" s="1">
        <f t="shared" si="18"/>
        <v>231</v>
      </c>
      <c r="F237" s="10" t="str">
        <f t="shared" si="19"/>
        <v>NV-10-7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16439400</v>
      </c>
      <c r="K237" s="22">
        <v>1</v>
      </c>
      <c r="N237" t="str">
        <v>NV-11.5-8</v>
      </c>
      <c r="O237">
        <v>48</v>
      </c>
      <c r="P237" s="19">
        <v>20137600</v>
      </c>
    </row>
    <row r="238" spans="5:16" x14ac:dyDescent="0.25">
      <c r="E238" s="1">
        <f t="shared" si="18"/>
        <v>232</v>
      </c>
      <c r="F238" s="10" t="str">
        <f t="shared" si="19"/>
        <v>NV-10-7.5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17279900</v>
      </c>
      <c r="K238" s="22">
        <v>1</v>
      </c>
      <c r="N238" t="str">
        <v>NV-11.5-8.5</v>
      </c>
      <c r="O238">
        <v>50.875</v>
      </c>
      <c r="P238" s="19">
        <v>21104175</v>
      </c>
    </row>
    <row r="239" spans="5:16" x14ac:dyDescent="0.25">
      <c r="E239" s="1">
        <f t="shared" si="18"/>
        <v>233</v>
      </c>
      <c r="F239" s="10" t="str">
        <f t="shared" si="19"/>
        <v>NV-10-8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18120400</v>
      </c>
      <c r="K239" s="22">
        <v>1</v>
      </c>
      <c r="N239" t="str">
        <v>NV-11.5-9</v>
      </c>
      <c r="O239">
        <v>53.75</v>
      </c>
      <c r="P239" s="19">
        <v>22070750</v>
      </c>
    </row>
    <row r="240" spans="5:16" x14ac:dyDescent="0.25">
      <c r="E240" s="1">
        <f t="shared" si="18"/>
        <v>234</v>
      </c>
      <c r="F240" s="10" t="str">
        <f t="shared" si="19"/>
        <v>NV-10-8.5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18960900</v>
      </c>
      <c r="K240" s="22">
        <v>1</v>
      </c>
      <c r="N240" t="str">
        <v>NV-11.5-9.5</v>
      </c>
      <c r="O240">
        <v>56.625</v>
      </c>
      <c r="P240" s="19">
        <v>23037325</v>
      </c>
    </row>
    <row r="241" spans="5:16" x14ac:dyDescent="0.25">
      <c r="E241" s="1">
        <f t="shared" si="18"/>
        <v>235</v>
      </c>
      <c r="F241" s="10" t="str">
        <f t="shared" si="19"/>
        <v>NV-10-9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19801400</v>
      </c>
      <c r="K241" s="22">
        <v>1</v>
      </c>
      <c r="N241" t="str">
        <v>NV-11.5-10</v>
      </c>
      <c r="O241">
        <v>59.5</v>
      </c>
      <c r="P241" s="19">
        <v>24003900</v>
      </c>
    </row>
    <row r="242" spans="5:16" x14ac:dyDescent="0.25">
      <c r="E242" s="1">
        <f t="shared" si="18"/>
        <v>236</v>
      </c>
      <c r="F242" s="10" t="str">
        <f t="shared" si="19"/>
        <v>NV-10-9.5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20641900</v>
      </c>
      <c r="K242" s="22">
        <v>1</v>
      </c>
      <c r="N242" t="str">
        <v>NV-11.5-10.5</v>
      </c>
      <c r="O242">
        <v>62.375</v>
      </c>
      <c r="P242" s="19">
        <v>24970475</v>
      </c>
    </row>
    <row r="243" spans="5:16" x14ac:dyDescent="0.25">
      <c r="E243" s="1">
        <f t="shared" si="18"/>
        <v>237</v>
      </c>
      <c r="F243" s="10" t="str">
        <f t="shared" si="19"/>
        <v>NV-10-10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21482400</v>
      </c>
      <c r="K243" s="22">
        <v>1</v>
      </c>
      <c r="N243" t="str">
        <v>NV-11.5-11</v>
      </c>
      <c r="O243">
        <v>65.25</v>
      </c>
      <c r="P243" s="19">
        <v>25937050</v>
      </c>
    </row>
    <row r="244" spans="5:16" x14ac:dyDescent="0.25">
      <c r="E244" s="1">
        <f t="shared" si="18"/>
        <v>238</v>
      </c>
      <c r="F244" s="10" t="str">
        <f t="shared" si="19"/>
        <v>NV-10-10.5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22322900</v>
      </c>
      <c r="K244" s="22">
        <v>1</v>
      </c>
      <c r="P244" s="19"/>
    </row>
    <row r="245" spans="5:16" x14ac:dyDescent="0.25">
      <c r="E245" s="1">
        <f t="shared" si="18"/>
        <v>239</v>
      </c>
      <c r="F245" s="10" t="str">
        <f t="shared" si="19"/>
        <v>NV-10-11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23163400</v>
      </c>
      <c r="K245" s="22">
        <v>1</v>
      </c>
      <c r="P245" s="19"/>
    </row>
    <row r="246" spans="5:16" x14ac:dyDescent="0.25">
      <c r="E246" s="1">
        <f t="shared" si="18"/>
        <v>240</v>
      </c>
      <c r="F246" s="10" t="str">
        <f t="shared" si="19"/>
        <v>NV-10-11.5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24003900</v>
      </c>
      <c r="K246" s="22">
        <v>1</v>
      </c>
      <c r="P246" s="19"/>
    </row>
    <row r="247" spans="5:16" x14ac:dyDescent="0.25">
      <c r="E247" s="1">
        <f t="shared" si="18"/>
        <v>241</v>
      </c>
      <c r="F247" s="10" t="str">
        <f t="shared" si="19"/>
        <v>NV-10-12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24844400</v>
      </c>
      <c r="K247" s="22">
        <v>1</v>
      </c>
      <c r="P247" s="19"/>
    </row>
    <row r="248" spans="5:16" x14ac:dyDescent="0.25">
      <c r="E248" s="1">
        <f t="shared" si="18"/>
        <v>242</v>
      </c>
      <c r="F248" s="10" t="str">
        <f t="shared" si="19"/>
        <v>NV-10-12.5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25684900</v>
      </c>
      <c r="K248" s="22">
        <v>1</v>
      </c>
      <c r="P248" s="19"/>
    </row>
    <row r="249" spans="5:16" x14ac:dyDescent="0.25">
      <c r="E249" s="1">
        <f t="shared" si="18"/>
        <v>243</v>
      </c>
      <c r="F249" s="10" t="str">
        <f t="shared" si="19"/>
        <v>NV-10-13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26525400</v>
      </c>
      <c r="K249" s="22">
        <v>1</v>
      </c>
      <c r="P249" s="19"/>
    </row>
    <row r="250" spans="5:16" x14ac:dyDescent="0.25">
      <c r="E250" s="1">
        <f t="shared" si="18"/>
        <v>244</v>
      </c>
      <c r="F250" s="10" t="str">
        <f t="shared" si="19"/>
        <v>NV-10-13.5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27365900</v>
      </c>
      <c r="K250" s="22"/>
      <c r="P250" s="19"/>
    </row>
    <row r="251" spans="5:16" x14ac:dyDescent="0.25">
      <c r="E251" s="1">
        <f t="shared" si="18"/>
        <v>245</v>
      </c>
      <c r="F251" s="10" t="str">
        <f t="shared" si="19"/>
        <v>NV-10-14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28206400</v>
      </c>
      <c r="K251" s="22"/>
      <c r="P251" s="19"/>
    </row>
    <row r="252" spans="5:16" x14ac:dyDescent="0.25">
      <c r="E252" s="1">
        <f t="shared" si="18"/>
        <v>246</v>
      </c>
      <c r="F252" s="10" t="str">
        <f t="shared" si="19"/>
        <v>NV-10-14.5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29046900</v>
      </c>
      <c r="K252" s="22"/>
      <c r="P252" s="19"/>
    </row>
    <row r="253" spans="5:16" x14ac:dyDescent="0.25">
      <c r="E253" s="1">
        <f t="shared" si="18"/>
        <v>247</v>
      </c>
      <c r="F253" s="10" t="str">
        <f t="shared" si="19"/>
        <v>NV-10-15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29887400</v>
      </c>
      <c r="K253" s="22"/>
      <c r="P253" s="19"/>
    </row>
    <row r="254" spans="5:16" x14ac:dyDescent="0.25">
      <c r="E254" s="1">
        <f t="shared" si="18"/>
        <v>248</v>
      </c>
      <c r="F254" s="10" t="str">
        <f t="shared" si="19"/>
        <v>NV-10-15.5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30727900</v>
      </c>
      <c r="K254" s="22"/>
      <c r="P254" s="19"/>
    </row>
    <row r="255" spans="5:16" x14ac:dyDescent="0.25">
      <c r="E255" s="1">
        <f t="shared" si="18"/>
        <v>249</v>
      </c>
      <c r="F255" s="10" t="str">
        <f t="shared" si="19"/>
        <v>NV-10-16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31568400</v>
      </c>
      <c r="K255" s="22"/>
      <c r="P255" s="19"/>
    </row>
    <row r="256" spans="5:16" x14ac:dyDescent="0.25">
      <c r="E256" s="1">
        <f t="shared" si="18"/>
        <v>250</v>
      </c>
      <c r="F256" s="10" t="str">
        <f t="shared" si="19"/>
        <v>NV-10-16.5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32408900</v>
      </c>
      <c r="K256" s="22"/>
      <c r="P256" s="19"/>
    </row>
    <row r="257" spans="5:16" x14ac:dyDescent="0.25">
      <c r="E257" s="1">
        <f t="shared" si="18"/>
        <v>251</v>
      </c>
      <c r="F257" s="10" t="str">
        <f t="shared" si="19"/>
        <v>NV-10-17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33249400</v>
      </c>
      <c r="K257" s="22"/>
      <c r="P257" s="19"/>
    </row>
    <row r="258" spans="5:16" x14ac:dyDescent="0.25">
      <c r="E258" s="1">
        <f t="shared" si="18"/>
        <v>252</v>
      </c>
      <c r="F258" s="10" t="str">
        <f t="shared" si="19"/>
        <v>NV-10-17.5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34089900</v>
      </c>
      <c r="K258" s="22"/>
      <c r="P258" s="19"/>
    </row>
    <row r="259" spans="5:16" x14ac:dyDescent="0.25">
      <c r="E259" s="1">
        <f t="shared" si="18"/>
        <v>253</v>
      </c>
      <c r="F259" s="10" t="str">
        <f t="shared" si="19"/>
        <v>NV-10-18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34930400</v>
      </c>
      <c r="K259" s="22"/>
      <c r="P259" s="19"/>
    </row>
    <row r="260" spans="5:16" x14ac:dyDescent="0.25">
      <c r="E260" s="1">
        <f t="shared" si="18"/>
        <v>254</v>
      </c>
      <c r="F260" s="10" t="str">
        <f t="shared" si="19"/>
        <v>NV-10.5-7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17027750</v>
      </c>
      <c r="K260" s="22">
        <v>1</v>
      </c>
      <c r="P260" s="19"/>
    </row>
    <row r="261" spans="5:16" x14ac:dyDescent="0.25">
      <c r="E261" s="1">
        <f t="shared" si="18"/>
        <v>255</v>
      </c>
      <c r="F261" s="10" t="str">
        <f t="shared" si="19"/>
        <v>NV-10.5-7.5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17910275</v>
      </c>
      <c r="K261" s="22">
        <v>1</v>
      </c>
      <c r="P261" s="19"/>
    </row>
    <row r="262" spans="5:16" x14ac:dyDescent="0.25">
      <c r="E262" s="1">
        <f t="shared" si="18"/>
        <v>256</v>
      </c>
      <c r="F262" s="10" t="str">
        <f t="shared" si="19"/>
        <v>NV-10.5-8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18792800</v>
      </c>
      <c r="K262" s="22">
        <v>1</v>
      </c>
      <c r="P262" s="19"/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NV-10.5-8.5</v>
      </c>
      <c r="G263" s="14">
        <f t="shared" si="22"/>
        <v>10.5</v>
      </c>
      <c r="H263" s="14">
        <f t="shared" si="23"/>
        <v>8.5</v>
      </c>
      <c r="I263" s="4">
        <f t="shared" ref="I263:I326" si="26">SUM(((G263*H263)/4)*2,2)</f>
        <v>46.625</v>
      </c>
      <c r="J263" s="2">
        <f t="shared" ref="J263:J326" si="27">ROUND(SUM(IF(I263&lt;$K$4,$K$4,I263)*$C$6,$C$5),0)</f>
        <v>19675325</v>
      </c>
      <c r="K263" s="22">
        <v>1</v>
      </c>
      <c r="P263" s="19"/>
    </row>
    <row r="264" spans="5:16" x14ac:dyDescent="0.25">
      <c r="E264" s="1">
        <f t="shared" si="24"/>
        <v>258</v>
      </c>
      <c r="F264" s="10" t="str">
        <f t="shared" si="25"/>
        <v>NV-10.5-9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20557850</v>
      </c>
      <c r="K264" s="22">
        <v>1</v>
      </c>
      <c r="P264" s="19"/>
    </row>
    <row r="265" spans="5:16" x14ac:dyDescent="0.25">
      <c r="E265" s="1">
        <f t="shared" si="24"/>
        <v>259</v>
      </c>
      <c r="F265" s="10" t="str">
        <f t="shared" si="25"/>
        <v>NV-10.5-9.5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21440375</v>
      </c>
      <c r="K265" s="22">
        <v>1</v>
      </c>
      <c r="P265" s="19"/>
    </row>
    <row r="266" spans="5:16" x14ac:dyDescent="0.25">
      <c r="E266" s="1">
        <f t="shared" si="24"/>
        <v>260</v>
      </c>
      <c r="F266" s="10" t="str">
        <f t="shared" si="25"/>
        <v>NV-10.5-10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22322900</v>
      </c>
      <c r="K266" s="22">
        <v>1</v>
      </c>
      <c r="P266" s="19"/>
    </row>
    <row r="267" spans="5:16" x14ac:dyDescent="0.25">
      <c r="E267" s="1">
        <f t="shared" si="24"/>
        <v>261</v>
      </c>
      <c r="F267" s="10" t="str">
        <f t="shared" si="25"/>
        <v>NV-10.5-10.5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23205425</v>
      </c>
      <c r="K267" s="22">
        <v>1</v>
      </c>
      <c r="P267" s="19"/>
    </row>
    <row r="268" spans="5:16" x14ac:dyDescent="0.25">
      <c r="E268" s="1">
        <f t="shared" si="24"/>
        <v>262</v>
      </c>
      <c r="F268" s="10" t="str">
        <f t="shared" si="25"/>
        <v>NV-10.5-11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24087950</v>
      </c>
      <c r="K268" s="22">
        <v>1</v>
      </c>
      <c r="P268" s="19"/>
    </row>
    <row r="269" spans="5:16" x14ac:dyDescent="0.25">
      <c r="E269" s="1">
        <f t="shared" si="24"/>
        <v>263</v>
      </c>
      <c r="F269" s="10" t="str">
        <f t="shared" si="25"/>
        <v>NV-10.5-11.5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24970475</v>
      </c>
      <c r="K269" s="22">
        <v>1</v>
      </c>
      <c r="P269" s="19"/>
    </row>
    <row r="270" spans="5:16" x14ac:dyDescent="0.25">
      <c r="E270" s="1">
        <f t="shared" si="24"/>
        <v>264</v>
      </c>
      <c r="F270" s="10" t="str">
        <f t="shared" si="25"/>
        <v>NV-10.5-12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25853000</v>
      </c>
      <c r="K270" s="22">
        <v>1</v>
      </c>
      <c r="P270" s="19"/>
    </row>
    <row r="271" spans="5:16" x14ac:dyDescent="0.25">
      <c r="E271" s="1">
        <f t="shared" si="24"/>
        <v>265</v>
      </c>
      <c r="F271" s="10" t="str">
        <f t="shared" si="25"/>
        <v>NV-10.5-12.5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26735525</v>
      </c>
      <c r="K271" s="22">
        <v>1</v>
      </c>
      <c r="P271" s="19"/>
    </row>
    <row r="272" spans="5:16" x14ac:dyDescent="0.25">
      <c r="E272" s="1">
        <f t="shared" si="24"/>
        <v>266</v>
      </c>
      <c r="F272" s="10" t="str">
        <f t="shared" si="25"/>
        <v>NV-10.5-13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27618050</v>
      </c>
      <c r="K272" s="22"/>
      <c r="P272" s="19"/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NV-10.5-13.5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28500575</v>
      </c>
      <c r="K273" s="21"/>
      <c r="P273" s="19"/>
    </row>
    <row r="274" spans="5:16" x14ac:dyDescent="0.25">
      <c r="E274" s="1">
        <f t="shared" si="24"/>
        <v>268</v>
      </c>
      <c r="F274" s="10" t="str">
        <f t="shared" si="30"/>
        <v>NV-10.5-14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29383100</v>
      </c>
      <c r="K274" s="21"/>
      <c r="P274" s="19"/>
    </row>
    <row r="275" spans="5:16" x14ac:dyDescent="0.25">
      <c r="E275" s="1">
        <f t="shared" si="24"/>
        <v>269</v>
      </c>
      <c r="F275" s="10" t="str">
        <f t="shared" si="30"/>
        <v>NV-10.5-14.5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30265625</v>
      </c>
      <c r="K275" s="21"/>
      <c r="P275" s="19"/>
    </row>
    <row r="276" spans="5:16" x14ac:dyDescent="0.25">
      <c r="E276" s="1">
        <f t="shared" si="24"/>
        <v>270</v>
      </c>
      <c r="F276" s="10" t="str">
        <f t="shared" si="30"/>
        <v>NV-10.5-15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31148150</v>
      </c>
      <c r="K276" s="21"/>
      <c r="P276" s="19"/>
    </row>
    <row r="277" spans="5:16" x14ac:dyDescent="0.25">
      <c r="E277" s="1">
        <f t="shared" si="24"/>
        <v>271</v>
      </c>
      <c r="F277" s="10" t="str">
        <f t="shared" si="30"/>
        <v>NV-10.5-15.5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32030675</v>
      </c>
      <c r="K277" s="21"/>
      <c r="P277" s="19"/>
    </row>
    <row r="278" spans="5:16" x14ac:dyDescent="0.25">
      <c r="E278" s="1">
        <f t="shared" si="24"/>
        <v>272</v>
      </c>
      <c r="F278" s="10" t="str">
        <f t="shared" si="30"/>
        <v>NV-10.5-16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32913200</v>
      </c>
      <c r="K278" s="21"/>
      <c r="P278" s="19"/>
    </row>
    <row r="279" spans="5:16" x14ac:dyDescent="0.25">
      <c r="E279" s="1">
        <f t="shared" si="24"/>
        <v>273</v>
      </c>
      <c r="F279" s="10" t="str">
        <f t="shared" si="30"/>
        <v>NV-10.5-16.5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33795725</v>
      </c>
      <c r="K279" s="21"/>
      <c r="P279" s="19"/>
    </row>
    <row r="280" spans="5:16" x14ac:dyDescent="0.25">
      <c r="E280" s="1">
        <f t="shared" si="24"/>
        <v>274</v>
      </c>
      <c r="F280" s="10" t="str">
        <f t="shared" si="30"/>
        <v>NV-10.5-17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34678250</v>
      </c>
      <c r="K280" s="21"/>
      <c r="P280" s="19"/>
    </row>
    <row r="281" spans="5:16" x14ac:dyDescent="0.25">
      <c r="E281" s="1">
        <f t="shared" si="24"/>
        <v>275</v>
      </c>
      <c r="F281" s="10" t="str">
        <f t="shared" si="30"/>
        <v>NV-10.5-17.5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35560775</v>
      </c>
      <c r="K281" s="21"/>
      <c r="P281" s="19"/>
    </row>
    <row r="282" spans="5:16" x14ac:dyDescent="0.25">
      <c r="E282" s="1">
        <f t="shared" si="24"/>
        <v>276</v>
      </c>
      <c r="F282" s="10" t="str">
        <f t="shared" si="30"/>
        <v>NV-10.5-18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36443300</v>
      </c>
      <c r="K282" s="21"/>
      <c r="P282" s="19"/>
    </row>
    <row r="283" spans="5:16" x14ac:dyDescent="0.25">
      <c r="E283" s="1">
        <f t="shared" si="24"/>
        <v>277</v>
      </c>
      <c r="F283" s="10" t="str">
        <f t="shared" si="30"/>
        <v>NV-11-7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17616100</v>
      </c>
      <c r="K283" s="21">
        <v>1</v>
      </c>
      <c r="P283" s="19"/>
    </row>
    <row r="284" spans="5:16" x14ac:dyDescent="0.25">
      <c r="E284" s="1">
        <f t="shared" si="24"/>
        <v>278</v>
      </c>
      <c r="F284" s="10" t="str">
        <f t="shared" si="30"/>
        <v>NV-11-7.5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18540650</v>
      </c>
      <c r="K284" s="21">
        <v>1</v>
      </c>
      <c r="P284" s="19"/>
    </row>
    <row r="285" spans="5:16" x14ac:dyDescent="0.25">
      <c r="E285" s="1">
        <f t="shared" si="24"/>
        <v>279</v>
      </c>
      <c r="F285" s="10" t="str">
        <f t="shared" si="30"/>
        <v>NV-11-8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19465200</v>
      </c>
      <c r="K285" s="21">
        <v>1</v>
      </c>
      <c r="P285" s="19"/>
    </row>
    <row r="286" spans="5:16" x14ac:dyDescent="0.25">
      <c r="E286" s="1">
        <f t="shared" si="24"/>
        <v>280</v>
      </c>
      <c r="F286" s="10" t="str">
        <f t="shared" si="30"/>
        <v>NV-11-8.5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20389750</v>
      </c>
      <c r="K286" s="21">
        <v>1</v>
      </c>
      <c r="P286" s="19"/>
    </row>
    <row r="287" spans="5:16" x14ac:dyDescent="0.25">
      <c r="E287" s="1">
        <f t="shared" si="24"/>
        <v>281</v>
      </c>
      <c r="F287" s="10" t="str">
        <f t="shared" si="30"/>
        <v>NV-11-9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21314300</v>
      </c>
      <c r="K287" s="21">
        <v>1</v>
      </c>
      <c r="P287" s="19"/>
    </row>
    <row r="288" spans="5:16" x14ac:dyDescent="0.25">
      <c r="E288" s="1">
        <f t="shared" si="24"/>
        <v>282</v>
      </c>
      <c r="F288" s="10" t="str">
        <f t="shared" si="30"/>
        <v>NV-11-9.5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22238850</v>
      </c>
      <c r="K288" s="21">
        <v>1</v>
      </c>
      <c r="P288" s="19"/>
    </row>
    <row r="289" spans="5:16" x14ac:dyDescent="0.25">
      <c r="E289" s="1">
        <f t="shared" si="24"/>
        <v>283</v>
      </c>
      <c r="F289" s="10" t="str">
        <f t="shared" si="30"/>
        <v>NV-11-10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23163400</v>
      </c>
      <c r="K289" s="21">
        <v>1</v>
      </c>
      <c r="P289" s="19"/>
    </row>
    <row r="290" spans="5:16" x14ac:dyDescent="0.25">
      <c r="E290" s="1">
        <f t="shared" si="24"/>
        <v>284</v>
      </c>
      <c r="F290" s="10" t="str">
        <f t="shared" si="30"/>
        <v>NV-11-10.5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24087950</v>
      </c>
      <c r="K290" s="21">
        <v>1</v>
      </c>
      <c r="P290" s="19"/>
    </row>
    <row r="291" spans="5:16" x14ac:dyDescent="0.25">
      <c r="E291" s="1">
        <f t="shared" si="24"/>
        <v>285</v>
      </c>
      <c r="F291" s="10" t="str">
        <f t="shared" si="30"/>
        <v>NV-11-11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25012500</v>
      </c>
      <c r="K291" s="21">
        <v>1</v>
      </c>
      <c r="P291" s="19"/>
    </row>
    <row r="292" spans="5:16" x14ac:dyDescent="0.25">
      <c r="E292" s="1">
        <f t="shared" si="24"/>
        <v>286</v>
      </c>
      <c r="F292" s="10" t="str">
        <f t="shared" si="30"/>
        <v>NV-11-11.5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25937050</v>
      </c>
      <c r="K292" s="21">
        <v>1</v>
      </c>
      <c r="P292" s="19"/>
    </row>
    <row r="293" spans="5:16" x14ac:dyDescent="0.25">
      <c r="E293" s="1">
        <f t="shared" si="24"/>
        <v>287</v>
      </c>
      <c r="F293" s="10" t="str">
        <f t="shared" si="30"/>
        <v>NV-11-12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26861600</v>
      </c>
      <c r="K293" s="21"/>
      <c r="P293" s="19"/>
    </row>
    <row r="294" spans="5:16" x14ac:dyDescent="0.25">
      <c r="E294" s="1">
        <f t="shared" si="24"/>
        <v>288</v>
      </c>
      <c r="F294" s="10" t="str">
        <f t="shared" si="30"/>
        <v>NV-11-12.5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27786150</v>
      </c>
      <c r="K294" s="21"/>
      <c r="P294" s="19"/>
    </row>
    <row r="295" spans="5:16" x14ac:dyDescent="0.25">
      <c r="E295" s="1">
        <f t="shared" si="24"/>
        <v>289</v>
      </c>
      <c r="F295" s="10" t="str">
        <f t="shared" si="30"/>
        <v>NV-11-13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28710700</v>
      </c>
      <c r="K295" s="21"/>
      <c r="P295" s="19"/>
    </row>
    <row r="296" spans="5:16" x14ac:dyDescent="0.25">
      <c r="E296" s="1">
        <f t="shared" si="24"/>
        <v>290</v>
      </c>
      <c r="F296" s="10" t="str">
        <f t="shared" si="30"/>
        <v>NV-11-13.5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29635250</v>
      </c>
      <c r="K296" s="21"/>
      <c r="P296" s="19"/>
    </row>
    <row r="297" spans="5:16" x14ac:dyDescent="0.25">
      <c r="E297" s="1">
        <f t="shared" si="24"/>
        <v>291</v>
      </c>
      <c r="F297" s="10" t="str">
        <f t="shared" si="30"/>
        <v>NV-11-14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30559800</v>
      </c>
      <c r="K297" s="21"/>
      <c r="P297" s="19"/>
    </row>
    <row r="298" spans="5:16" x14ac:dyDescent="0.25">
      <c r="E298" s="1">
        <f t="shared" si="24"/>
        <v>292</v>
      </c>
      <c r="F298" s="10" t="str">
        <f t="shared" si="30"/>
        <v>NV-11-14.5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31484350</v>
      </c>
      <c r="K298" s="21"/>
      <c r="P298" s="19"/>
    </row>
    <row r="299" spans="5:16" x14ac:dyDescent="0.25">
      <c r="E299" s="1">
        <f t="shared" si="24"/>
        <v>293</v>
      </c>
      <c r="F299" s="10" t="str">
        <f t="shared" si="30"/>
        <v>NV-11-15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32408900</v>
      </c>
      <c r="K299" s="21"/>
      <c r="P299" s="19"/>
    </row>
    <row r="300" spans="5:16" x14ac:dyDescent="0.25">
      <c r="E300" s="1">
        <f t="shared" si="24"/>
        <v>294</v>
      </c>
      <c r="F300" s="10" t="str">
        <f t="shared" si="30"/>
        <v>NV-11-15.5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33333450</v>
      </c>
      <c r="K300" s="21"/>
      <c r="P300" s="19"/>
    </row>
    <row r="301" spans="5:16" x14ac:dyDescent="0.25">
      <c r="E301" s="1">
        <f t="shared" si="24"/>
        <v>295</v>
      </c>
      <c r="F301" s="10" t="str">
        <f t="shared" si="30"/>
        <v>NV-11-16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34258000</v>
      </c>
      <c r="K301" s="21"/>
      <c r="P301" s="19"/>
    </row>
    <row r="302" spans="5:16" x14ac:dyDescent="0.25">
      <c r="E302" s="1">
        <f t="shared" si="24"/>
        <v>296</v>
      </c>
      <c r="F302" s="10" t="str">
        <f t="shared" si="30"/>
        <v>NV-11-16.5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35182550</v>
      </c>
      <c r="K302" s="21"/>
      <c r="P302" s="19"/>
    </row>
    <row r="303" spans="5:16" x14ac:dyDescent="0.25">
      <c r="E303" s="1">
        <f t="shared" si="24"/>
        <v>297</v>
      </c>
      <c r="F303" s="10" t="str">
        <f t="shared" si="30"/>
        <v>NV-11-17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36107100</v>
      </c>
      <c r="K303" s="21"/>
      <c r="P303" s="19"/>
    </row>
    <row r="304" spans="5:16" x14ac:dyDescent="0.25">
      <c r="E304" s="1">
        <f t="shared" si="24"/>
        <v>298</v>
      </c>
      <c r="F304" s="10" t="str">
        <f t="shared" si="30"/>
        <v>NV-11-17.5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37031650</v>
      </c>
      <c r="K304" s="21"/>
      <c r="P304" s="19"/>
    </row>
    <row r="305" spans="5:16" x14ac:dyDescent="0.25">
      <c r="E305" s="1">
        <f t="shared" si="24"/>
        <v>299</v>
      </c>
      <c r="F305" s="10" t="str">
        <f t="shared" si="30"/>
        <v>NV-11-18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37956200</v>
      </c>
      <c r="K305" s="21"/>
      <c r="P305" s="19"/>
    </row>
    <row r="306" spans="5:16" x14ac:dyDescent="0.25">
      <c r="E306" s="1">
        <f t="shared" si="24"/>
        <v>300</v>
      </c>
      <c r="F306" s="10" t="str">
        <f t="shared" si="30"/>
        <v>NV-11.5-7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18204450</v>
      </c>
      <c r="K306" s="21">
        <v>1</v>
      </c>
      <c r="P306" s="19"/>
    </row>
    <row r="307" spans="5:16" x14ac:dyDescent="0.25">
      <c r="E307" s="1">
        <f t="shared" si="24"/>
        <v>301</v>
      </c>
      <c r="F307" s="10" t="str">
        <f t="shared" si="30"/>
        <v>NV-11.5-7.5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19171025</v>
      </c>
      <c r="K307" s="21">
        <v>1</v>
      </c>
      <c r="P307" s="19"/>
    </row>
    <row r="308" spans="5:16" x14ac:dyDescent="0.25">
      <c r="E308" s="1">
        <f t="shared" si="24"/>
        <v>302</v>
      </c>
      <c r="F308" s="10" t="str">
        <f t="shared" si="30"/>
        <v>NV-11.5-8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20137600</v>
      </c>
      <c r="K308" s="21">
        <v>1</v>
      </c>
      <c r="P308" s="19"/>
    </row>
    <row r="309" spans="5:16" x14ac:dyDescent="0.25">
      <c r="E309" s="1">
        <f t="shared" si="24"/>
        <v>303</v>
      </c>
      <c r="F309" s="10" t="str">
        <f t="shared" si="30"/>
        <v>NV-11.5-8.5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21104175</v>
      </c>
      <c r="K309" s="21">
        <v>1</v>
      </c>
      <c r="P309" s="19"/>
    </row>
    <row r="310" spans="5:16" x14ac:dyDescent="0.25">
      <c r="E310" s="1">
        <f t="shared" si="24"/>
        <v>304</v>
      </c>
      <c r="F310" s="10" t="str">
        <f>$C$4&amp;"-"&amp;G310&amp;"-"&amp;H310</f>
        <v>NV-11.5-9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22070750</v>
      </c>
      <c r="K310" s="21">
        <v>1</v>
      </c>
      <c r="P310" s="19"/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NV-11.5-9.5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23037325</v>
      </c>
      <c r="K311" s="21">
        <v>1</v>
      </c>
      <c r="P311" s="19"/>
    </row>
    <row r="312" spans="5:16" x14ac:dyDescent="0.25">
      <c r="E312" s="1">
        <f t="shared" si="24"/>
        <v>306</v>
      </c>
      <c r="F312" s="10" t="str">
        <f t="shared" si="33"/>
        <v>NV-11.5-10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24003900</v>
      </c>
      <c r="K312" s="21">
        <v>1</v>
      </c>
      <c r="P312" s="19"/>
    </row>
    <row r="313" spans="5:16" x14ac:dyDescent="0.25">
      <c r="E313" s="1">
        <f t="shared" si="24"/>
        <v>307</v>
      </c>
      <c r="F313" s="10" t="str">
        <f t="shared" si="33"/>
        <v>NV-11.5-10.5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24970475</v>
      </c>
      <c r="K313" s="21">
        <v>1</v>
      </c>
      <c r="P313" s="19"/>
    </row>
    <row r="314" spans="5:16" x14ac:dyDescent="0.25">
      <c r="E314" s="1">
        <f t="shared" si="24"/>
        <v>308</v>
      </c>
      <c r="F314" s="10" t="str">
        <f t="shared" si="33"/>
        <v>NV-11.5-11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25937050</v>
      </c>
      <c r="K314" s="21">
        <v>1</v>
      </c>
      <c r="P314" s="19"/>
    </row>
    <row r="315" spans="5:16" x14ac:dyDescent="0.25">
      <c r="E315" s="1">
        <f t="shared" si="24"/>
        <v>309</v>
      </c>
      <c r="F315" s="10" t="str">
        <f t="shared" si="33"/>
        <v>NV-11.5-11.5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26903625</v>
      </c>
      <c r="K315" s="21"/>
      <c r="P315" s="19"/>
    </row>
    <row r="316" spans="5:16" x14ac:dyDescent="0.25">
      <c r="E316" s="1">
        <f t="shared" si="24"/>
        <v>310</v>
      </c>
      <c r="F316" s="10" t="str">
        <f t="shared" si="33"/>
        <v>NV-11.5-12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27870200</v>
      </c>
      <c r="K316" s="21"/>
      <c r="P316" s="19"/>
    </row>
    <row r="317" spans="5:16" x14ac:dyDescent="0.25">
      <c r="E317" s="1">
        <f t="shared" si="24"/>
        <v>311</v>
      </c>
      <c r="F317" s="10" t="str">
        <f t="shared" si="33"/>
        <v>NV-11.5-12.5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28836775</v>
      </c>
      <c r="K317" s="21"/>
      <c r="P317" s="19"/>
    </row>
    <row r="318" spans="5:16" x14ac:dyDescent="0.25">
      <c r="E318" s="1">
        <f t="shared" si="24"/>
        <v>312</v>
      </c>
      <c r="F318" s="10" t="str">
        <f t="shared" si="33"/>
        <v>NV-11.5-13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29803350</v>
      </c>
      <c r="K318" s="21"/>
      <c r="P318" s="19"/>
    </row>
    <row r="319" spans="5:16" x14ac:dyDescent="0.25">
      <c r="E319" s="1">
        <f t="shared" si="24"/>
        <v>313</v>
      </c>
      <c r="F319" s="10" t="str">
        <f t="shared" si="33"/>
        <v>NV-11.5-13.5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30769925</v>
      </c>
      <c r="K319" s="21"/>
      <c r="P319" s="19"/>
    </row>
    <row r="320" spans="5:16" x14ac:dyDescent="0.25">
      <c r="E320" s="1">
        <f t="shared" si="24"/>
        <v>314</v>
      </c>
      <c r="F320" s="10" t="str">
        <f t="shared" si="33"/>
        <v>NV-11.5-14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31736500</v>
      </c>
      <c r="K320" s="21"/>
      <c r="P320" s="19"/>
    </row>
    <row r="321" spans="5:16" x14ac:dyDescent="0.25">
      <c r="E321" s="1">
        <f t="shared" si="24"/>
        <v>315</v>
      </c>
      <c r="F321" s="10" t="str">
        <f t="shared" si="33"/>
        <v>NV-11.5-14.5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32703075</v>
      </c>
      <c r="K321" s="21"/>
      <c r="P321" s="19"/>
    </row>
    <row r="322" spans="5:16" x14ac:dyDescent="0.25">
      <c r="E322" s="1">
        <f t="shared" si="24"/>
        <v>316</v>
      </c>
      <c r="F322" s="10" t="str">
        <f t="shared" si="33"/>
        <v>NV-11.5-15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33669650</v>
      </c>
      <c r="K322" s="21"/>
      <c r="P322" s="19"/>
    </row>
    <row r="323" spans="5:16" x14ac:dyDescent="0.25">
      <c r="E323" s="1">
        <f t="shared" si="24"/>
        <v>317</v>
      </c>
      <c r="F323" s="10" t="str">
        <f t="shared" si="33"/>
        <v>NV-11.5-15.5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34636225</v>
      </c>
      <c r="K323" s="21"/>
      <c r="P323" s="19"/>
    </row>
    <row r="324" spans="5:16" x14ac:dyDescent="0.25">
      <c r="E324" s="1">
        <f t="shared" si="24"/>
        <v>318</v>
      </c>
      <c r="F324" s="10" t="str">
        <f t="shared" si="33"/>
        <v>NV-11.5-16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35602800</v>
      </c>
      <c r="K324" s="21"/>
      <c r="P324" s="19"/>
    </row>
    <row r="325" spans="5:16" x14ac:dyDescent="0.25">
      <c r="E325" s="1">
        <f t="shared" si="24"/>
        <v>319</v>
      </c>
      <c r="F325" s="10" t="str">
        <f t="shared" si="33"/>
        <v>NV-11.5-16.5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36569375</v>
      </c>
      <c r="K325" s="21"/>
      <c r="P325" s="19"/>
    </row>
    <row r="326" spans="5:16" x14ac:dyDescent="0.25">
      <c r="E326" s="1">
        <f t="shared" si="24"/>
        <v>320</v>
      </c>
      <c r="F326" s="10" t="str">
        <f t="shared" si="33"/>
        <v>NV-11.5-17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37535950</v>
      </c>
      <c r="K326" s="21"/>
      <c r="P326" s="19"/>
    </row>
    <row r="327" spans="5:16" x14ac:dyDescent="0.25">
      <c r="E327" s="1">
        <f t="shared" si="24"/>
        <v>321</v>
      </c>
      <c r="F327" s="10" t="str">
        <f>$C$4&amp;"-"&amp;G327&amp;"-"&amp;H327</f>
        <v>NV-11.5-17.5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SUM(((G327*H327)/4)*2,2)</f>
        <v>102.625</v>
      </c>
      <c r="J327" s="2">
        <f t="shared" ref="J327:J328" si="37">ROUND(SUM(IF(I327&lt;$K$4,$K$4,I327)*$C$6,$C$5),0)</f>
        <v>38502525</v>
      </c>
      <c r="K327" s="21"/>
      <c r="P327" s="19"/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NV-11.5-18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39469100</v>
      </c>
      <c r="K328" s="21"/>
      <c r="P328" s="19"/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59B4C-88E6-443F-ADFF-E6C369DC485F}">
  <sheetPr codeName="Sheet5">
    <tabColor theme="8" tint="0.39997558519241921"/>
  </sheetPr>
  <dimension ref="A2:P680"/>
  <sheetViews>
    <sheetView zoomScaleNormal="100" workbookViewId="0">
      <pane xSplit="5" ySplit="6" topLeftCell="F7" activePane="bottomRight" state="frozen"/>
      <selection activeCell="L10" sqref="L10"/>
      <selection pane="topRight" activeCell="L10" sqref="L10"/>
      <selection pane="bottomLeft" activeCell="L10" sqref="L10"/>
      <selection pane="bottomRight" activeCell="F7" sqref="F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28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0</v>
      </c>
      <c r="F3" s="18" t="s">
        <v>5</v>
      </c>
      <c r="G3" s="12">
        <v>7</v>
      </c>
      <c r="H3" s="13">
        <v>7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74</v>
      </c>
      <c r="F4" s="18" t="s">
        <v>6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K4" s="16">
        <v>20</v>
      </c>
      <c r="L4" s="101">
        <f>ROUND(SUM($K$4*$C$6,$C$5),0)</f>
        <v>13384000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v>4500000</v>
      </c>
      <c r="N5" s="114"/>
      <c r="O5" s="114"/>
      <c r="P5" s="114"/>
    </row>
    <row r="6" spans="2:16" x14ac:dyDescent="0.25">
      <c r="B6" s="6" t="s">
        <v>2</v>
      </c>
      <c r="C6" s="9">
        <v>444200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NL-7-7</v>
      </c>
      <c r="G7" s="14">
        <f>G3</f>
        <v>7</v>
      </c>
      <c r="H7" s="14">
        <f>H3</f>
        <v>7</v>
      </c>
      <c r="I7" s="4">
        <f>SUM(((G7*H7)/4),1)</f>
        <v>13.25</v>
      </c>
      <c r="J7" s="2">
        <f t="shared" ref="J7:J70" si="2">ROUND(SUM(IF(I7&lt;$K$4,$K$4,I7)*$C$6,$C$5),0)</f>
        <v>13384000</v>
      </c>
      <c r="K7" s="22">
        <v>1</v>
      </c>
      <c r="N7" t="str" cm="1">
        <f t="array" ref="N7:N272">_xlfn._xlws.FILTER(NLテーブル[キー],NLテーブル[許可]=1)</f>
        <v>NL-7-7</v>
      </c>
      <c r="O7" cm="1">
        <f t="array" ref="O7:O272">_xlfn._xlws.FILTER(NLテーブル[坪],NLテーブル[許可]=1)</f>
        <v>13.25</v>
      </c>
      <c r="P7" s="19" cm="1">
        <f t="array" ref="P7:P272">_xlfn._xlws.FILTER(NLテーブル[M],NLテーブル[許可]=1)</f>
        <v>13384000</v>
      </c>
    </row>
    <row r="8" spans="2:16" x14ac:dyDescent="0.25">
      <c r="E8" s="1">
        <f t="shared" si="0"/>
        <v>2</v>
      </c>
      <c r="F8" s="10" t="str">
        <f t="shared" si="1"/>
        <v>NL-7-7.5</v>
      </c>
      <c r="G8" s="14">
        <f t="shared" ref="G8:G71" si="3">$G$3+ROUNDDOWN($E7/($I$4+1),0)*0.5</f>
        <v>7</v>
      </c>
      <c r="H8" s="14">
        <f t="shared" ref="H8:H71" si="4">IF(MOD(E8-1,$I$4+1)=0,$H$3,H7+0.5)</f>
        <v>7.5</v>
      </c>
      <c r="I8" s="4">
        <f t="shared" ref="I8:I70" si="5">SUM(((G8*H8)/4),1)</f>
        <v>14.125</v>
      </c>
      <c r="J8" s="2">
        <f t="shared" si="2"/>
        <v>13384000</v>
      </c>
      <c r="K8" s="22">
        <v>1</v>
      </c>
      <c r="N8" t="str">
        <v>NL-7-7.5</v>
      </c>
      <c r="O8">
        <v>14.125</v>
      </c>
      <c r="P8" s="19">
        <v>13384000</v>
      </c>
    </row>
    <row r="9" spans="2:16" x14ac:dyDescent="0.25">
      <c r="E9" s="1">
        <f t="shared" si="0"/>
        <v>3</v>
      </c>
      <c r="F9" s="10" t="str">
        <f t="shared" si="1"/>
        <v>NL-7-8</v>
      </c>
      <c r="G9" s="14">
        <f t="shared" si="3"/>
        <v>7</v>
      </c>
      <c r="H9" s="14">
        <f t="shared" si="4"/>
        <v>8</v>
      </c>
      <c r="I9" s="4">
        <f t="shared" si="5"/>
        <v>15</v>
      </c>
      <c r="J9" s="2">
        <f t="shared" si="2"/>
        <v>13384000</v>
      </c>
      <c r="K9" s="22">
        <v>1</v>
      </c>
      <c r="N9" t="str">
        <v>NL-7-8</v>
      </c>
      <c r="O9">
        <v>15</v>
      </c>
      <c r="P9" s="19">
        <v>13384000</v>
      </c>
    </row>
    <row r="10" spans="2:16" x14ac:dyDescent="0.25">
      <c r="E10" s="1">
        <f t="shared" si="0"/>
        <v>4</v>
      </c>
      <c r="F10" s="10" t="str">
        <f t="shared" si="1"/>
        <v>NL-7-8.5</v>
      </c>
      <c r="G10" s="14">
        <f t="shared" si="3"/>
        <v>7</v>
      </c>
      <c r="H10" s="14">
        <f t="shared" si="4"/>
        <v>8.5</v>
      </c>
      <c r="I10" s="4">
        <f t="shared" si="5"/>
        <v>15.875</v>
      </c>
      <c r="J10" s="2">
        <f t="shared" si="2"/>
        <v>13384000</v>
      </c>
      <c r="K10" s="22">
        <v>1</v>
      </c>
      <c r="N10" t="str">
        <v>NL-7-8.5</v>
      </c>
      <c r="O10">
        <v>15.875</v>
      </c>
      <c r="P10" s="19">
        <v>13384000</v>
      </c>
    </row>
    <row r="11" spans="2:16" x14ac:dyDescent="0.25">
      <c r="E11" s="1">
        <f t="shared" si="0"/>
        <v>5</v>
      </c>
      <c r="F11" s="10" t="str">
        <f t="shared" si="1"/>
        <v>NL-7-9</v>
      </c>
      <c r="G11" s="14">
        <f t="shared" si="3"/>
        <v>7</v>
      </c>
      <c r="H11" s="14">
        <f t="shared" si="4"/>
        <v>9</v>
      </c>
      <c r="I11" s="4">
        <f t="shared" si="5"/>
        <v>16.75</v>
      </c>
      <c r="J11" s="2">
        <f t="shared" si="2"/>
        <v>13384000</v>
      </c>
      <c r="K11" s="22">
        <v>1</v>
      </c>
      <c r="N11" t="str">
        <v>NL-7-9</v>
      </c>
      <c r="O11">
        <v>16.75</v>
      </c>
      <c r="P11" s="19">
        <v>13384000</v>
      </c>
    </row>
    <row r="12" spans="2:16" x14ac:dyDescent="0.25">
      <c r="E12" s="1">
        <f t="shared" si="0"/>
        <v>6</v>
      </c>
      <c r="F12" s="10" t="str">
        <f t="shared" si="1"/>
        <v>NL-7-9.5</v>
      </c>
      <c r="G12" s="14">
        <f t="shared" si="3"/>
        <v>7</v>
      </c>
      <c r="H12" s="14">
        <f t="shared" si="4"/>
        <v>9.5</v>
      </c>
      <c r="I12" s="4">
        <f t="shared" si="5"/>
        <v>17.625</v>
      </c>
      <c r="J12" s="2">
        <f t="shared" si="2"/>
        <v>13384000</v>
      </c>
      <c r="K12" s="22">
        <v>1</v>
      </c>
      <c r="N12" t="str">
        <v>NL-7-9.5</v>
      </c>
      <c r="O12">
        <v>17.625</v>
      </c>
      <c r="P12" s="19">
        <v>13384000</v>
      </c>
    </row>
    <row r="13" spans="2:16" x14ac:dyDescent="0.25">
      <c r="E13" s="1">
        <f t="shared" si="0"/>
        <v>7</v>
      </c>
      <c r="F13" s="10" t="str">
        <f t="shared" si="1"/>
        <v>NL-7-10</v>
      </c>
      <c r="G13" s="14">
        <f t="shared" si="3"/>
        <v>7</v>
      </c>
      <c r="H13" s="14">
        <f t="shared" si="4"/>
        <v>10</v>
      </c>
      <c r="I13" s="4">
        <f t="shared" si="5"/>
        <v>18.5</v>
      </c>
      <c r="J13" s="2">
        <f t="shared" si="2"/>
        <v>13384000</v>
      </c>
      <c r="K13" s="22">
        <v>1</v>
      </c>
      <c r="N13" t="str">
        <v>NL-7-10</v>
      </c>
      <c r="O13">
        <v>18.5</v>
      </c>
      <c r="P13" s="19">
        <v>13384000</v>
      </c>
    </row>
    <row r="14" spans="2:16" x14ac:dyDescent="0.25">
      <c r="E14" s="1">
        <f t="shared" si="0"/>
        <v>8</v>
      </c>
      <c r="F14" s="10" t="str">
        <f t="shared" si="1"/>
        <v>NL-7-10.5</v>
      </c>
      <c r="G14" s="14">
        <f t="shared" si="3"/>
        <v>7</v>
      </c>
      <c r="H14" s="14">
        <f t="shared" si="4"/>
        <v>10.5</v>
      </c>
      <c r="I14" s="4">
        <f t="shared" si="5"/>
        <v>19.375</v>
      </c>
      <c r="J14" s="2">
        <f t="shared" si="2"/>
        <v>13384000</v>
      </c>
      <c r="K14" s="22">
        <v>1</v>
      </c>
      <c r="N14" t="str">
        <v>NL-7-10.5</v>
      </c>
      <c r="O14">
        <v>19.375</v>
      </c>
      <c r="P14" s="19">
        <v>13384000</v>
      </c>
    </row>
    <row r="15" spans="2:16" x14ac:dyDescent="0.25">
      <c r="E15" s="1">
        <f t="shared" si="0"/>
        <v>9</v>
      </c>
      <c r="F15" s="10" t="str">
        <f t="shared" si="1"/>
        <v>NL-7-11</v>
      </c>
      <c r="G15" s="14">
        <f t="shared" si="3"/>
        <v>7</v>
      </c>
      <c r="H15" s="14">
        <f t="shared" si="4"/>
        <v>11</v>
      </c>
      <c r="I15" s="4">
        <f t="shared" si="5"/>
        <v>20.25</v>
      </c>
      <c r="J15" s="2">
        <f t="shared" si="2"/>
        <v>13495050</v>
      </c>
      <c r="K15" s="22">
        <v>1</v>
      </c>
      <c r="N15" t="str">
        <v>NL-7-11</v>
      </c>
      <c r="O15">
        <v>20.25</v>
      </c>
      <c r="P15" s="19">
        <v>13495050</v>
      </c>
    </row>
    <row r="16" spans="2:16" x14ac:dyDescent="0.25">
      <c r="E16" s="1">
        <f t="shared" si="0"/>
        <v>10</v>
      </c>
      <c r="F16" s="10" t="str">
        <f t="shared" si="1"/>
        <v>NL-7-11.5</v>
      </c>
      <c r="G16" s="14">
        <f t="shared" si="3"/>
        <v>7</v>
      </c>
      <c r="H16" s="14">
        <f t="shared" si="4"/>
        <v>11.5</v>
      </c>
      <c r="I16" s="4">
        <f t="shared" si="5"/>
        <v>21.125</v>
      </c>
      <c r="J16" s="2">
        <f t="shared" si="2"/>
        <v>13883725</v>
      </c>
      <c r="K16" s="22">
        <v>1</v>
      </c>
      <c r="N16" t="str">
        <v>NL-7-11.5</v>
      </c>
      <c r="O16">
        <v>21.125</v>
      </c>
      <c r="P16" s="19">
        <v>13883725</v>
      </c>
    </row>
    <row r="17" spans="5:16" x14ac:dyDescent="0.25">
      <c r="E17" s="1">
        <f t="shared" si="0"/>
        <v>11</v>
      </c>
      <c r="F17" s="10" t="str">
        <f t="shared" si="1"/>
        <v>NL-7-12</v>
      </c>
      <c r="G17" s="14">
        <f t="shared" si="3"/>
        <v>7</v>
      </c>
      <c r="H17" s="14">
        <f t="shared" si="4"/>
        <v>12</v>
      </c>
      <c r="I17" s="4">
        <f t="shared" si="5"/>
        <v>22</v>
      </c>
      <c r="J17" s="2">
        <f t="shared" si="2"/>
        <v>14272400</v>
      </c>
      <c r="K17" s="22">
        <v>1</v>
      </c>
      <c r="N17" t="str">
        <v>NL-7-12</v>
      </c>
      <c r="O17">
        <v>22</v>
      </c>
      <c r="P17" s="19">
        <v>14272400</v>
      </c>
    </row>
    <row r="18" spans="5:16" x14ac:dyDescent="0.25">
      <c r="E18" s="1">
        <f t="shared" si="0"/>
        <v>12</v>
      </c>
      <c r="F18" s="10" t="str">
        <f t="shared" si="1"/>
        <v>NL-7-12.5</v>
      </c>
      <c r="G18" s="14">
        <f t="shared" si="3"/>
        <v>7</v>
      </c>
      <c r="H18" s="14">
        <f t="shared" si="4"/>
        <v>12.5</v>
      </c>
      <c r="I18" s="4">
        <f t="shared" si="5"/>
        <v>22.875</v>
      </c>
      <c r="J18" s="2">
        <f t="shared" si="2"/>
        <v>14661075</v>
      </c>
      <c r="K18" s="22">
        <v>1</v>
      </c>
      <c r="N18" t="str">
        <v>NL-7-12.5</v>
      </c>
      <c r="O18">
        <v>22.875</v>
      </c>
      <c r="P18" s="19">
        <v>14661075</v>
      </c>
    </row>
    <row r="19" spans="5:16" x14ac:dyDescent="0.25">
      <c r="E19" s="1">
        <f t="shared" si="0"/>
        <v>13</v>
      </c>
      <c r="F19" s="10" t="str">
        <f t="shared" si="1"/>
        <v>NL-7-13</v>
      </c>
      <c r="G19" s="14">
        <f t="shared" si="3"/>
        <v>7</v>
      </c>
      <c r="H19" s="14">
        <f t="shared" si="4"/>
        <v>13</v>
      </c>
      <c r="I19" s="4">
        <f t="shared" si="5"/>
        <v>23.75</v>
      </c>
      <c r="J19" s="2">
        <f t="shared" si="2"/>
        <v>15049750</v>
      </c>
      <c r="K19" s="22">
        <v>1</v>
      </c>
      <c r="N19" t="str">
        <v>NL-7-13</v>
      </c>
      <c r="O19">
        <v>23.75</v>
      </c>
      <c r="P19" s="19">
        <v>15049750</v>
      </c>
    </row>
    <row r="20" spans="5:16" x14ac:dyDescent="0.25">
      <c r="E20" s="1">
        <f t="shared" si="0"/>
        <v>14</v>
      </c>
      <c r="F20" s="10" t="str">
        <f t="shared" si="1"/>
        <v>NL-7-13.5</v>
      </c>
      <c r="G20" s="14">
        <f t="shared" si="3"/>
        <v>7</v>
      </c>
      <c r="H20" s="14">
        <f t="shared" si="4"/>
        <v>13.5</v>
      </c>
      <c r="I20" s="4">
        <f t="shared" si="5"/>
        <v>24.625</v>
      </c>
      <c r="J20" s="2">
        <f t="shared" si="2"/>
        <v>15438425</v>
      </c>
      <c r="K20" s="22">
        <v>1</v>
      </c>
      <c r="N20" t="str">
        <v>NL-7-13.5</v>
      </c>
      <c r="O20">
        <v>24.625</v>
      </c>
      <c r="P20" s="19">
        <v>15438425</v>
      </c>
    </row>
    <row r="21" spans="5:16" x14ac:dyDescent="0.25">
      <c r="E21" s="1">
        <f t="shared" si="0"/>
        <v>15</v>
      </c>
      <c r="F21" s="10" t="str">
        <f t="shared" si="1"/>
        <v>NL-7-14</v>
      </c>
      <c r="G21" s="14">
        <f t="shared" si="3"/>
        <v>7</v>
      </c>
      <c r="H21" s="14">
        <f t="shared" si="4"/>
        <v>14</v>
      </c>
      <c r="I21" s="4">
        <f t="shared" si="5"/>
        <v>25.5</v>
      </c>
      <c r="J21" s="2">
        <f t="shared" si="2"/>
        <v>15827100</v>
      </c>
      <c r="K21" s="22">
        <v>1</v>
      </c>
      <c r="N21" t="str">
        <v>NL-7-14</v>
      </c>
      <c r="O21">
        <v>25.5</v>
      </c>
      <c r="P21" s="19">
        <v>15827100</v>
      </c>
    </row>
    <row r="22" spans="5:16" x14ac:dyDescent="0.25">
      <c r="E22" s="1">
        <f t="shared" si="0"/>
        <v>16</v>
      </c>
      <c r="F22" s="10" t="str">
        <f t="shared" si="1"/>
        <v>NL-7-14.5</v>
      </c>
      <c r="G22" s="14">
        <f t="shared" si="3"/>
        <v>7</v>
      </c>
      <c r="H22" s="14">
        <f t="shared" si="4"/>
        <v>14.5</v>
      </c>
      <c r="I22" s="4">
        <f t="shared" si="5"/>
        <v>26.375</v>
      </c>
      <c r="J22" s="2">
        <f t="shared" si="2"/>
        <v>16215775</v>
      </c>
      <c r="K22" s="22">
        <v>1</v>
      </c>
      <c r="N22" t="str">
        <v>NL-7-14.5</v>
      </c>
      <c r="O22">
        <v>26.375</v>
      </c>
      <c r="P22" s="19">
        <v>16215775</v>
      </c>
    </row>
    <row r="23" spans="5:16" x14ac:dyDescent="0.25">
      <c r="E23" s="1">
        <f t="shared" si="0"/>
        <v>17</v>
      </c>
      <c r="F23" s="10" t="str">
        <f t="shared" si="1"/>
        <v>NL-7-15</v>
      </c>
      <c r="G23" s="14">
        <f t="shared" si="3"/>
        <v>7</v>
      </c>
      <c r="H23" s="14">
        <f t="shared" si="4"/>
        <v>15</v>
      </c>
      <c r="I23" s="4">
        <f t="shared" si="5"/>
        <v>27.25</v>
      </c>
      <c r="J23" s="2">
        <f t="shared" si="2"/>
        <v>16604450</v>
      </c>
      <c r="K23" s="22">
        <v>1</v>
      </c>
      <c r="N23" t="str">
        <v>NL-7-15</v>
      </c>
      <c r="O23">
        <v>27.25</v>
      </c>
      <c r="P23" s="19">
        <v>16604450</v>
      </c>
    </row>
    <row r="24" spans="5:16" x14ac:dyDescent="0.25">
      <c r="E24" s="1">
        <f t="shared" si="0"/>
        <v>18</v>
      </c>
      <c r="F24" s="10" t="str">
        <f t="shared" si="1"/>
        <v>NL-7-15.5</v>
      </c>
      <c r="G24" s="14">
        <f t="shared" si="3"/>
        <v>7</v>
      </c>
      <c r="H24" s="14">
        <f t="shared" si="4"/>
        <v>15.5</v>
      </c>
      <c r="I24" s="4">
        <f t="shared" si="5"/>
        <v>28.125</v>
      </c>
      <c r="J24" s="2">
        <f t="shared" si="2"/>
        <v>16993125</v>
      </c>
      <c r="K24" s="22">
        <v>1</v>
      </c>
      <c r="N24" t="str">
        <v>NL-7-15.5</v>
      </c>
      <c r="O24">
        <v>28.125</v>
      </c>
      <c r="P24" s="19">
        <v>16993125</v>
      </c>
    </row>
    <row r="25" spans="5:16" x14ac:dyDescent="0.25">
      <c r="E25" s="1">
        <f t="shared" si="0"/>
        <v>19</v>
      </c>
      <c r="F25" s="10" t="str">
        <f t="shared" si="1"/>
        <v>NL-7-16</v>
      </c>
      <c r="G25" s="14">
        <f t="shared" si="3"/>
        <v>7</v>
      </c>
      <c r="H25" s="14">
        <f t="shared" si="4"/>
        <v>16</v>
      </c>
      <c r="I25" s="4">
        <f t="shared" si="5"/>
        <v>29</v>
      </c>
      <c r="J25" s="2">
        <f t="shared" si="2"/>
        <v>17381800</v>
      </c>
      <c r="K25" s="22">
        <v>1</v>
      </c>
      <c r="N25" t="str">
        <v>NL-7-16</v>
      </c>
      <c r="O25">
        <v>29</v>
      </c>
      <c r="P25" s="19">
        <v>17381800</v>
      </c>
    </row>
    <row r="26" spans="5:16" x14ac:dyDescent="0.25">
      <c r="E26" s="1">
        <f t="shared" si="0"/>
        <v>20</v>
      </c>
      <c r="F26" s="10" t="str">
        <f t="shared" si="1"/>
        <v>NL-7.5-7</v>
      </c>
      <c r="G26" s="14">
        <f t="shared" si="3"/>
        <v>7.5</v>
      </c>
      <c r="H26" s="14">
        <f t="shared" si="4"/>
        <v>7</v>
      </c>
      <c r="I26" s="4">
        <f t="shared" si="5"/>
        <v>14.125</v>
      </c>
      <c r="J26" s="2">
        <f t="shared" si="2"/>
        <v>13384000</v>
      </c>
      <c r="K26" s="22">
        <v>1</v>
      </c>
      <c r="N26" t="str">
        <v>NL-7.5-7</v>
      </c>
      <c r="O26">
        <v>14.125</v>
      </c>
      <c r="P26" s="19">
        <v>13384000</v>
      </c>
    </row>
    <row r="27" spans="5:16" x14ac:dyDescent="0.25">
      <c r="E27" s="1">
        <f t="shared" si="0"/>
        <v>21</v>
      </c>
      <c r="F27" s="10" t="str">
        <f t="shared" si="1"/>
        <v>NL-7.5-7.5</v>
      </c>
      <c r="G27" s="14">
        <f t="shared" si="3"/>
        <v>7.5</v>
      </c>
      <c r="H27" s="14">
        <f t="shared" si="4"/>
        <v>7.5</v>
      </c>
      <c r="I27" s="4">
        <f t="shared" si="5"/>
        <v>15.0625</v>
      </c>
      <c r="J27" s="2">
        <f t="shared" si="2"/>
        <v>13384000</v>
      </c>
      <c r="K27" s="22">
        <v>1</v>
      </c>
      <c r="N27" t="str">
        <v>NL-7.5-7.5</v>
      </c>
      <c r="O27">
        <v>15.0625</v>
      </c>
      <c r="P27" s="19">
        <v>13384000</v>
      </c>
    </row>
    <row r="28" spans="5:16" x14ac:dyDescent="0.25">
      <c r="E28" s="1">
        <f t="shared" si="0"/>
        <v>22</v>
      </c>
      <c r="F28" s="10" t="str">
        <f t="shared" si="1"/>
        <v>NL-7.5-8</v>
      </c>
      <c r="G28" s="14">
        <f t="shared" si="3"/>
        <v>7.5</v>
      </c>
      <c r="H28" s="14">
        <f t="shared" si="4"/>
        <v>8</v>
      </c>
      <c r="I28" s="4">
        <f t="shared" si="5"/>
        <v>16</v>
      </c>
      <c r="J28" s="2">
        <f t="shared" si="2"/>
        <v>13384000</v>
      </c>
      <c r="K28" s="22">
        <v>1</v>
      </c>
      <c r="N28" t="str">
        <v>NL-7.5-8</v>
      </c>
      <c r="O28">
        <v>16</v>
      </c>
      <c r="P28" s="19">
        <v>13384000</v>
      </c>
    </row>
    <row r="29" spans="5:16" x14ac:dyDescent="0.25">
      <c r="E29" s="1">
        <f t="shared" si="0"/>
        <v>23</v>
      </c>
      <c r="F29" s="10" t="str">
        <f t="shared" si="1"/>
        <v>NL-7.5-8.5</v>
      </c>
      <c r="G29" s="14">
        <f t="shared" si="3"/>
        <v>7.5</v>
      </c>
      <c r="H29" s="14">
        <f t="shared" si="4"/>
        <v>8.5</v>
      </c>
      <c r="I29" s="4">
        <f t="shared" si="5"/>
        <v>16.9375</v>
      </c>
      <c r="J29" s="2">
        <f t="shared" si="2"/>
        <v>13384000</v>
      </c>
      <c r="K29" s="22">
        <v>1</v>
      </c>
      <c r="N29" t="str">
        <v>NL-7.5-8.5</v>
      </c>
      <c r="O29">
        <v>16.9375</v>
      </c>
      <c r="P29" s="19">
        <v>13384000</v>
      </c>
    </row>
    <row r="30" spans="5:16" x14ac:dyDescent="0.25">
      <c r="E30" s="1">
        <f t="shared" si="0"/>
        <v>24</v>
      </c>
      <c r="F30" s="10" t="str">
        <f t="shared" si="1"/>
        <v>NL-7.5-9</v>
      </c>
      <c r="G30" s="14">
        <f t="shared" si="3"/>
        <v>7.5</v>
      </c>
      <c r="H30" s="14">
        <f t="shared" si="4"/>
        <v>9</v>
      </c>
      <c r="I30" s="4">
        <f t="shared" si="5"/>
        <v>17.875</v>
      </c>
      <c r="J30" s="2">
        <f t="shared" si="2"/>
        <v>13384000</v>
      </c>
      <c r="K30" s="22">
        <v>1</v>
      </c>
      <c r="N30" t="str">
        <v>NL-7.5-9</v>
      </c>
      <c r="O30">
        <v>17.875</v>
      </c>
      <c r="P30" s="19">
        <v>13384000</v>
      </c>
    </row>
    <row r="31" spans="5:16" x14ac:dyDescent="0.25">
      <c r="E31" s="1">
        <f t="shared" si="0"/>
        <v>25</v>
      </c>
      <c r="F31" s="10" t="str">
        <f t="shared" si="1"/>
        <v>NL-7.5-9.5</v>
      </c>
      <c r="G31" s="14">
        <f t="shared" si="3"/>
        <v>7.5</v>
      </c>
      <c r="H31" s="14">
        <f t="shared" si="4"/>
        <v>9.5</v>
      </c>
      <c r="I31" s="4">
        <f t="shared" si="5"/>
        <v>18.8125</v>
      </c>
      <c r="J31" s="2">
        <f t="shared" si="2"/>
        <v>13384000</v>
      </c>
      <c r="K31" s="22">
        <v>1</v>
      </c>
      <c r="N31" t="str">
        <v>NL-7.5-9.5</v>
      </c>
      <c r="O31">
        <v>18.8125</v>
      </c>
      <c r="P31" s="19">
        <v>13384000</v>
      </c>
    </row>
    <row r="32" spans="5:16" x14ac:dyDescent="0.25">
      <c r="E32" s="1">
        <f t="shared" si="0"/>
        <v>26</v>
      </c>
      <c r="F32" s="10" t="str">
        <f t="shared" si="1"/>
        <v>NL-7.5-10</v>
      </c>
      <c r="G32" s="14">
        <f t="shared" si="3"/>
        <v>7.5</v>
      </c>
      <c r="H32" s="14">
        <f t="shared" si="4"/>
        <v>10</v>
      </c>
      <c r="I32" s="4">
        <f t="shared" si="5"/>
        <v>19.75</v>
      </c>
      <c r="J32" s="2">
        <f t="shared" si="2"/>
        <v>13384000</v>
      </c>
      <c r="K32" s="22">
        <v>1</v>
      </c>
      <c r="N32" t="str">
        <v>NL-7.5-10</v>
      </c>
      <c r="O32">
        <v>19.75</v>
      </c>
      <c r="P32" s="19">
        <v>13384000</v>
      </c>
    </row>
    <row r="33" spans="5:16" x14ac:dyDescent="0.25">
      <c r="E33" s="1">
        <f t="shared" si="0"/>
        <v>27</v>
      </c>
      <c r="F33" s="10" t="str">
        <f t="shared" si="1"/>
        <v>NL-7.5-10.5</v>
      </c>
      <c r="G33" s="14">
        <f t="shared" si="3"/>
        <v>7.5</v>
      </c>
      <c r="H33" s="14">
        <f t="shared" si="4"/>
        <v>10.5</v>
      </c>
      <c r="I33" s="4">
        <f t="shared" si="5"/>
        <v>20.6875</v>
      </c>
      <c r="J33" s="2">
        <f t="shared" si="2"/>
        <v>13689388</v>
      </c>
      <c r="K33" s="22">
        <v>1</v>
      </c>
      <c r="N33" t="str">
        <v>NL-7.5-10.5</v>
      </c>
      <c r="O33">
        <v>20.6875</v>
      </c>
      <c r="P33" s="19">
        <v>13689388</v>
      </c>
    </row>
    <row r="34" spans="5:16" x14ac:dyDescent="0.25">
      <c r="E34" s="1">
        <f t="shared" si="0"/>
        <v>28</v>
      </c>
      <c r="F34" s="10" t="str">
        <f t="shared" si="1"/>
        <v>NL-7.5-11</v>
      </c>
      <c r="G34" s="14">
        <f t="shared" si="3"/>
        <v>7.5</v>
      </c>
      <c r="H34" s="14">
        <f t="shared" si="4"/>
        <v>11</v>
      </c>
      <c r="I34" s="4">
        <f t="shared" si="5"/>
        <v>21.625</v>
      </c>
      <c r="J34" s="2">
        <f t="shared" si="2"/>
        <v>14105825</v>
      </c>
      <c r="K34" s="22">
        <v>1</v>
      </c>
      <c r="N34" t="str">
        <v>NL-7.5-11</v>
      </c>
      <c r="O34">
        <v>21.625</v>
      </c>
      <c r="P34" s="19">
        <v>14105825</v>
      </c>
    </row>
    <row r="35" spans="5:16" x14ac:dyDescent="0.25">
      <c r="E35" s="1">
        <f t="shared" si="0"/>
        <v>29</v>
      </c>
      <c r="F35" s="10" t="str">
        <f t="shared" si="1"/>
        <v>NL-7.5-11.5</v>
      </c>
      <c r="G35" s="14">
        <f t="shared" si="3"/>
        <v>7.5</v>
      </c>
      <c r="H35" s="14">
        <f t="shared" si="4"/>
        <v>11.5</v>
      </c>
      <c r="I35" s="4">
        <f t="shared" si="5"/>
        <v>22.5625</v>
      </c>
      <c r="J35" s="2">
        <f t="shared" si="2"/>
        <v>14522263</v>
      </c>
      <c r="K35" s="22">
        <v>1</v>
      </c>
      <c r="N35" t="str">
        <v>NL-7.5-11.5</v>
      </c>
      <c r="O35">
        <v>22.5625</v>
      </c>
      <c r="P35" s="19">
        <v>14522263</v>
      </c>
    </row>
    <row r="36" spans="5:16" x14ac:dyDescent="0.25">
      <c r="E36" s="1">
        <f t="shared" si="0"/>
        <v>30</v>
      </c>
      <c r="F36" s="10" t="str">
        <f t="shared" si="1"/>
        <v>NL-7.5-12</v>
      </c>
      <c r="G36" s="14">
        <f t="shared" si="3"/>
        <v>7.5</v>
      </c>
      <c r="H36" s="14">
        <f t="shared" si="4"/>
        <v>12</v>
      </c>
      <c r="I36" s="4">
        <f t="shared" si="5"/>
        <v>23.5</v>
      </c>
      <c r="J36" s="2">
        <f t="shared" si="2"/>
        <v>14938700</v>
      </c>
      <c r="K36" s="22">
        <v>1</v>
      </c>
      <c r="N36" t="str">
        <v>NL-7.5-12</v>
      </c>
      <c r="O36">
        <v>23.5</v>
      </c>
      <c r="P36" s="19">
        <v>14938700</v>
      </c>
    </row>
    <row r="37" spans="5:16" x14ac:dyDescent="0.25">
      <c r="E37" s="1">
        <f t="shared" si="0"/>
        <v>31</v>
      </c>
      <c r="F37" s="10" t="str">
        <f t="shared" si="1"/>
        <v>NL-7.5-12.5</v>
      </c>
      <c r="G37" s="14">
        <f t="shared" si="3"/>
        <v>7.5</v>
      </c>
      <c r="H37" s="14">
        <f t="shared" si="4"/>
        <v>12.5</v>
      </c>
      <c r="I37" s="4">
        <f t="shared" si="5"/>
        <v>24.4375</v>
      </c>
      <c r="J37" s="2">
        <f t="shared" si="2"/>
        <v>15355138</v>
      </c>
      <c r="K37" s="22">
        <v>1</v>
      </c>
      <c r="N37" t="str">
        <v>NL-7.5-12.5</v>
      </c>
      <c r="O37">
        <v>24.4375</v>
      </c>
      <c r="P37" s="19">
        <v>15355138</v>
      </c>
    </row>
    <row r="38" spans="5:16" x14ac:dyDescent="0.25">
      <c r="E38" s="1">
        <f t="shared" si="0"/>
        <v>32</v>
      </c>
      <c r="F38" s="10" t="str">
        <f t="shared" si="1"/>
        <v>NL-7.5-13</v>
      </c>
      <c r="G38" s="14">
        <f t="shared" si="3"/>
        <v>7.5</v>
      </c>
      <c r="H38" s="14">
        <f t="shared" si="4"/>
        <v>13</v>
      </c>
      <c r="I38" s="4">
        <f t="shared" si="5"/>
        <v>25.375</v>
      </c>
      <c r="J38" s="2">
        <f t="shared" si="2"/>
        <v>15771575</v>
      </c>
      <c r="K38" s="22">
        <v>1</v>
      </c>
      <c r="N38" t="str">
        <v>NL-7.5-13</v>
      </c>
      <c r="O38">
        <v>25.375</v>
      </c>
      <c r="P38" s="19">
        <v>15771575</v>
      </c>
    </row>
    <row r="39" spans="5:16" x14ac:dyDescent="0.25">
      <c r="E39" s="1">
        <f t="shared" si="0"/>
        <v>33</v>
      </c>
      <c r="F39" s="10" t="str">
        <f t="shared" si="1"/>
        <v>NL-7.5-13.5</v>
      </c>
      <c r="G39" s="14">
        <f t="shared" si="3"/>
        <v>7.5</v>
      </c>
      <c r="H39" s="14">
        <f t="shared" si="4"/>
        <v>13.5</v>
      </c>
      <c r="I39" s="4">
        <f t="shared" si="5"/>
        <v>26.3125</v>
      </c>
      <c r="J39" s="2">
        <f t="shared" si="2"/>
        <v>16188013</v>
      </c>
      <c r="K39" s="22">
        <v>1</v>
      </c>
      <c r="N39" t="str">
        <v>NL-7.5-13.5</v>
      </c>
      <c r="O39">
        <v>26.3125</v>
      </c>
      <c r="P39" s="19">
        <v>16188013</v>
      </c>
    </row>
    <row r="40" spans="5:16" x14ac:dyDescent="0.25">
      <c r="E40" s="1">
        <f t="shared" si="0"/>
        <v>34</v>
      </c>
      <c r="F40" s="10" t="str">
        <f t="shared" si="1"/>
        <v>NL-7.5-14</v>
      </c>
      <c r="G40" s="14">
        <f t="shared" si="3"/>
        <v>7.5</v>
      </c>
      <c r="H40" s="14">
        <f t="shared" si="4"/>
        <v>14</v>
      </c>
      <c r="I40" s="4">
        <f t="shared" si="5"/>
        <v>27.25</v>
      </c>
      <c r="J40" s="2">
        <f t="shared" si="2"/>
        <v>16604450</v>
      </c>
      <c r="K40" s="22">
        <v>1</v>
      </c>
      <c r="N40" t="str">
        <v>NL-7.5-14</v>
      </c>
      <c r="O40">
        <v>27.25</v>
      </c>
      <c r="P40" s="19">
        <v>16604450</v>
      </c>
    </row>
    <row r="41" spans="5:16" x14ac:dyDescent="0.25">
      <c r="E41" s="1">
        <f t="shared" si="0"/>
        <v>35</v>
      </c>
      <c r="F41" s="10" t="str">
        <f t="shared" si="1"/>
        <v>NL-7.5-14.5</v>
      </c>
      <c r="G41" s="14">
        <f t="shared" si="3"/>
        <v>7.5</v>
      </c>
      <c r="H41" s="14">
        <f t="shared" si="4"/>
        <v>14.5</v>
      </c>
      <c r="I41" s="4">
        <f t="shared" si="5"/>
        <v>28.1875</v>
      </c>
      <c r="J41" s="2">
        <f t="shared" si="2"/>
        <v>17020888</v>
      </c>
      <c r="K41" s="22">
        <v>1</v>
      </c>
      <c r="N41" t="str">
        <v>NL-7.5-14.5</v>
      </c>
      <c r="O41">
        <v>28.1875</v>
      </c>
      <c r="P41" s="19">
        <v>17020888</v>
      </c>
    </row>
    <row r="42" spans="5:16" x14ac:dyDescent="0.25">
      <c r="E42" s="1">
        <f t="shared" si="0"/>
        <v>36</v>
      </c>
      <c r="F42" s="10" t="str">
        <f t="shared" si="1"/>
        <v>NL-7.5-15</v>
      </c>
      <c r="G42" s="14">
        <f t="shared" si="3"/>
        <v>7.5</v>
      </c>
      <c r="H42" s="14">
        <f t="shared" si="4"/>
        <v>15</v>
      </c>
      <c r="I42" s="4">
        <f t="shared" si="5"/>
        <v>29.125</v>
      </c>
      <c r="J42" s="2">
        <f t="shared" si="2"/>
        <v>17437325</v>
      </c>
      <c r="K42" s="22">
        <v>1</v>
      </c>
      <c r="N42" t="str">
        <v>NL-7.5-15</v>
      </c>
      <c r="O42">
        <v>29.125</v>
      </c>
      <c r="P42" s="19">
        <v>17437325</v>
      </c>
    </row>
    <row r="43" spans="5:16" x14ac:dyDescent="0.25">
      <c r="E43" s="1">
        <f t="shared" si="0"/>
        <v>37</v>
      </c>
      <c r="F43" s="10" t="str">
        <f t="shared" si="1"/>
        <v>NL-7.5-15.5</v>
      </c>
      <c r="G43" s="14">
        <f t="shared" si="3"/>
        <v>7.5</v>
      </c>
      <c r="H43" s="14">
        <f t="shared" si="4"/>
        <v>15.5</v>
      </c>
      <c r="I43" s="4">
        <f t="shared" si="5"/>
        <v>30.0625</v>
      </c>
      <c r="J43" s="2">
        <f t="shared" si="2"/>
        <v>17853763</v>
      </c>
      <c r="K43" s="22">
        <v>1</v>
      </c>
      <c r="N43" t="str">
        <v>NL-7.5-15.5</v>
      </c>
      <c r="O43">
        <v>30.0625</v>
      </c>
      <c r="P43" s="19">
        <v>17853763</v>
      </c>
    </row>
    <row r="44" spans="5:16" x14ac:dyDescent="0.25">
      <c r="E44" s="1">
        <f t="shared" si="0"/>
        <v>38</v>
      </c>
      <c r="F44" s="10" t="str">
        <f t="shared" si="1"/>
        <v>NL-7.5-16</v>
      </c>
      <c r="G44" s="14">
        <f t="shared" si="3"/>
        <v>7.5</v>
      </c>
      <c r="H44" s="14">
        <f t="shared" si="4"/>
        <v>16</v>
      </c>
      <c r="I44" s="4">
        <f t="shared" si="5"/>
        <v>31</v>
      </c>
      <c r="J44" s="2">
        <f t="shared" si="2"/>
        <v>18270200</v>
      </c>
      <c r="K44" s="22">
        <v>1</v>
      </c>
      <c r="N44" t="str">
        <v>NL-7.5-16</v>
      </c>
      <c r="O44">
        <v>31</v>
      </c>
      <c r="P44" s="19">
        <v>18270200</v>
      </c>
    </row>
    <row r="45" spans="5:16" x14ac:dyDescent="0.25">
      <c r="E45" s="1">
        <f t="shared" si="0"/>
        <v>39</v>
      </c>
      <c r="F45" s="10" t="str">
        <f t="shared" si="1"/>
        <v>NL-8-7</v>
      </c>
      <c r="G45" s="14">
        <f t="shared" si="3"/>
        <v>8</v>
      </c>
      <c r="H45" s="14">
        <f t="shared" si="4"/>
        <v>7</v>
      </c>
      <c r="I45" s="4">
        <f t="shared" si="5"/>
        <v>15</v>
      </c>
      <c r="J45" s="2">
        <f t="shared" si="2"/>
        <v>13384000</v>
      </c>
      <c r="K45" s="22">
        <v>1</v>
      </c>
      <c r="N45" t="str">
        <v>NL-8-7</v>
      </c>
      <c r="O45">
        <v>15</v>
      </c>
      <c r="P45" s="19">
        <v>13384000</v>
      </c>
    </row>
    <row r="46" spans="5:16" x14ac:dyDescent="0.25">
      <c r="E46" s="1">
        <f t="shared" si="0"/>
        <v>40</v>
      </c>
      <c r="F46" s="10" t="str">
        <f t="shared" si="1"/>
        <v>NL-8-7.5</v>
      </c>
      <c r="G46" s="14">
        <f t="shared" si="3"/>
        <v>8</v>
      </c>
      <c r="H46" s="14">
        <f t="shared" si="4"/>
        <v>7.5</v>
      </c>
      <c r="I46" s="4">
        <f t="shared" si="5"/>
        <v>16</v>
      </c>
      <c r="J46" s="2">
        <f t="shared" si="2"/>
        <v>13384000</v>
      </c>
      <c r="K46" s="22">
        <v>1</v>
      </c>
      <c r="N46" t="str">
        <v>NL-8-7.5</v>
      </c>
      <c r="O46">
        <v>16</v>
      </c>
      <c r="P46" s="19">
        <v>13384000</v>
      </c>
    </row>
    <row r="47" spans="5:16" x14ac:dyDescent="0.25">
      <c r="E47" s="1">
        <f t="shared" si="0"/>
        <v>41</v>
      </c>
      <c r="F47" s="10" t="str">
        <f t="shared" si="1"/>
        <v>NL-8-8</v>
      </c>
      <c r="G47" s="14">
        <f t="shared" si="3"/>
        <v>8</v>
      </c>
      <c r="H47" s="14">
        <f t="shared" si="4"/>
        <v>8</v>
      </c>
      <c r="I47" s="4">
        <f t="shared" si="5"/>
        <v>17</v>
      </c>
      <c r="J47" s="2">
        <f t="shared" si="2"/>
        <v>13384000</v>
      </c>
      <c r="K47" s="22">
        <v>1</v>
      </c>
      <c r="N47" t="str">
        <v>NL-8-8</v>
      </c>
      <c r="O47">
        <v>17</v>
      </c>
      <c r="P47" s="19">
        <v>13384000</v>
      </c>
    </row>
    <row r="48" spans="5:16" x14ac:dyDescent="0.25">
      <c r="E48" s="1">
        <f t="shared" si="0"/>
        <v>42</v>
      </c>
      <c r="F48" s="10" t="str">
        <f t="shared" si="1"/>
        <v>NL-8-8.5</v>
      </c>
      <c r="G48" s="14">
        <f t="shared" si="3"/>
        <v>8</v>
      </c>
      <c r="H48" s="14">
        <f t="shared" si="4"/>
        <v>8.5</v>
      </c>
      <c r="I48" s="4">
        <f t="shared" si="5"/>
        <v>18</v>
      </c>
      <c r="J48" s="2">
        <f t="shared" si="2"/>
        <v>13384000</v>
      </c>
      <c r="K48" s="22">
        <v>1</v>
      </c>
      <c r="N48" t="str">
        <v>NL-8-8.5</v>
      </c>
      <c r="O48">
        <v>18</v>
      </c>
      <c r="P48" s="19">
        <v>13384000</v>
      </c>
    </row>
    <row r="49" spans="5:16" x14ac:dyDescent="0.25">
      <c r="E49" s="1">
        <f t="shared" si="0"/>
        <v>43</v>
      </c>
      <c r="F49" s="10" t="str">
        <f t="shared" si="1"/>
        <v>NL-8-9</v>
      </c>
      <c r="G49" s="14">
        <f t="shared" si="3"/>
        <v>8</v>
      </c>
      <c r="H49" s="14">
        <f t="shared" si="4"/>
        <v>9</v>
      </c>
      <c r="I49" s="4">
        <f t="shared" si="5"/>
        <v>19</v>
      </c>
      <c r="J49" s="2">
        <f t="shared" si="2"/>
        <v>13384000</v>
      </c>
      <c r="K49" s="22">
        <v>1</v>
      </c>
      <c r="N49" t="str">
        <v>NL-8-9</v>
      </c>
      <c r="O49">
        <v>19</v>
      </c>
      <c r="P49" s="19">
        <v>13384000</v>
      </c>
    </row>
    <row r="50" spans="5:16" x14ac:dyDescent="0.25">
      <c r="E50" s="1">
        <f t="shared" si="0"/>
        <v>44</v>
      </c>
      <c r="F50" s="10" t="str">
        <f t="shared" si="1"/>
        <v>NL-8-9.5</v>
      </c>
      <c r="G50" s="14">
        <f t="shared" si="3"/>
        <v>8</v>
      </c>
      <c r="H50" s="14">
        <f t="shared" si="4"/>
        <v>9.5</v>
      </c>
      <c r="I50" s="4">
        <f t="shared" si="5"/>
        <v>20</v>
      </c>
      <c r="J50" s="2">
        <f t="shared" si="2"/>
        <v>13384000</v>
      </c>
      <c r="K50" s="22">
        <v>1</v>
      </c>
      <c r="N50" t="str">
        <v>NL-8-9.5</v>
      </c>
      <c r="O50">
        <v>20</v>
      </c>
      <c r="P50" s="19">
        <v>13384000</v>
      </c>
    </row>
    <row r="51" spans="5:16" x14ac:dyDescent="0.25">
      <c r="E51" s="1">
        <f t="shared" si="0"/>
        <v>45</v>
      </c>
      <c r="F51" s="10" t="str">
        <f t="shared" si="1"/>
        <v>NL-8-10</v>
      </c>
      <c r="G51" s="14">
        <f t="shared" si="3"/>
        <v>8</v>
      </c>
      <c r="H51" s="14">
        <f t="shared" si="4"/>
        <v>10</v>
      </c>
      <c r="I51" s="4">
        <f t="shared" si="5"/>
        <v>21</v>
      </c>
      <c r="J51" s="2">
        <f t="shared" si="2"/>
        <v>13828200</v>
      </c>
      <c r="K51" s="22">
        <v>1</v>
      </c>
      <c r="N51" t="str">
        <v>NL-8-10</v>
      </c>
      <c r="O51">
        <v>21</v>
      </c>
      <c r="P51" s="19">
        <v>13828200</v>
      </c>
    </row>
    <row r="52" spans="5:16" x14ac:dyDescent="0.25">
      <c r="E52" s="1">
        <f t="shared" si="0"/>
        <v>46</v>
      </c>
      <c r="F52" s="10" t="str">
        <f t="shared" si="1"/>
        <v>NL-8-10.5</v>
      </c>
      <c r="G52" s="14">
        <f t="shared" si="3"/>
        <v>8</v>
      </c>
      <c r="H52" s="14">
        <f t="shared" si="4"/>
        <v>10.5</v>
      </c>
      <c r="I52" s="4">
        <f t="shared" si="5"/>
        <v>22</v>
      </c>
      <c r="J52" s="2">
        <f t="shared" si="2"/>
        <v>14272400</v>
      </c>
      <c r="K52" s="22">
        <v>1</v>
      </c>
      <c r="N52" t="str">
        <v>NL-8-10.5</v>
      </c>
      <c r="O52">
        <v>22</v>
      </c>
      <c r="P52" s="19">
        <v>14272400</v>
      </c>
    </row>
    <row r="53" spans="5:16" x14ac:dyDescent="0.25">
      <c r="E53" s="1">
        <f t="shared" si="0"/>
        <v>47</v>
      </c>
      <c r="F53" s="10" t="str">
        <f t="shared" si="1"/>
        <v>NL-8-11</v>
      </c>
      <c r="G53" s="14">
        <f t="shared" si="3"/>
        <v>8</v>
      </c>
      <c r="H53" s="14">
        <f t="shared" si="4"/>
        <v>11</v>
      </c>
      <c r="I53" s="4">
        <f t="shared" si="5"/>
        <v>23</v>
      </c>
      <c r="J53" s="2">
        <f t="shared" si="2"/>
        <v>14716600</v>
      </c>
      <c r="K53" s="22">
        <v>1</v>
      </c>
      <c r="N53" t="str">
        <v>NL-8-11</v>
      </c>
      <c r="O53">
        <v>23</v>
      </c>
      <c r="P53" s="19">
        <v>14716600</v>
      </c>
    </row>
    <row r="54" spans="5:16" x14ac:dyDescent="0.25">
      <c r="E54" s="1">
        <f t="shared" si="0"/>
        <v>48</v>
      </c>
      <c r="F54" s="10" t="str">
        <f t="shared" si="1"/>
        <v>NL-8-11.5</v>
      </c>
      <c r="G54" s="14">
        <f t="shared" si="3"/>
        <v>8</v>
      </c>
      <c r="H54" s="14">
        <f t="shared" si="4"/>
        <v>11.5</v>
      </c>
      <c r="I54" s="4">
        <f t="shared" si="5"/>
        <v>24</v>
      </c>
      <c r="J54" s="2">
        <f t="shared" si="2"/>
        <v>15160800</v>
      </c>
      <c r="K54" s="22">
        <v>1</v>
      </c>
      <c r="N54" t="str">
        <v>NL-8-11.5</v>
      </c>
      <c r="O54">
        <v>24</v>
      </c>
      <c r="P54" s="19">
        <v>15160800</v>
      </c>
    </row>
    <row r="55" spans="5:16" x14ac:dyDescent="0.25">
      <c r="E55" s="1">
        <f t="shared" si="0"/>
        <v>49</v>
      </c>
      <c r="F55" s="10" t="str">
        <f t="shared" si="1"/>
        <v>NL-8-12</v>
      </c>
      <c r="G55" s="14">
        <f t="shared" si="3"/>
        <v>8</v>
      </c>
      <c r="H55" s="14">
        <f t="shared" si="4"/>
        <v>12</v>
      </c>
      <c r="I55" s="4">
        <f t="shared" si="5"/>
        <v>25</v>
      </c>
      <c r="J55" s="2">
        <f t="shared" si="2"/>
        <v>15605000</v>
      </c>
      <c r="K55" s="22">
        <v>1</v>
      </c>
      <c r="N55" t="str">
        <v>NL-8-12</v>
      </c>
      <c r="O55">
        <v>25</v>
      </c>
      <c r="P55" s="19">
        <v>15605000</v>
      </c>
    </row>
    <row r="56" spans="5:16" x14ac:dyDescent="0.25">
      <c r="E56" s="1">
        <f t="shared" si="0"/>
        <v>50</v>
      </c>
      <c r="F56" s="10" t="str">
        <f t="shared" si="1"/>
        <v>NL-8-12.5</v>
      </c>
      <c r="G56" s="14">
        <f t="shared" si="3"/>
        <v>8</v>
      </c>
      <c r="H56" s="14">
        <f t="shared" si="4"/>
        <v>12.5</v>
      </c>
      <c r="I56" s="4">
        <f t="shared" si="5"/>
        <v>26</v>
      </c>
      <c r="J56" s="2">
        <f t="shared" si="2"/>
        <v>16049200</v>
      </c>
      <c r="K56" s="22">
        <v>1</v>
      </c>
      <c r="N56" t="str">
        <v>NL-8-12.5</v>
      </c>
      <c r="O56">
        <v>26</v>
      </c>
      <c r="P56" s="19">
        <v>16049200</v>
      </c>
    </row>
    <row r="57" spans="5:16" x14ac:dyDescent="0.25">
      <c r="E57" s="1">
        <f t="shared" si="0"/>
        <v>51</v>
      </c>
      <c r="F57" s="10" t="str">
        <f t="shared" si="1"/>
        <v>NL-8-13</v>
      </c>
      <c r="G57" s="14">
        <f t="shared" si="3"/>
        <v>8</v>
      </c>
      <c r="H57" s="14">
        <f t="shared" si="4"/>
        <v>13</v>
      </c>
      <c r="I57" s="4">
        <f t="shared" si="5"/>
        <v>27</v>
      </c>
      <c r="J57" s="2">
        <f t="shared" si="2"/>
        <v>16493400</v>
      </c>
      <c r="K57" s="22">
        <v>1</v>
      </c>
      <c r="N57" t="str">
        <v>NL-8-13</v>
      </c>
      <c r="O57">
        <v>27</v>
      </c>
      <c r="P57" s="19">
        <v>16493400</v>
      </c>
    </row>
    <row r="58" spans="5:16" x14ac:dyDescent="0.25">
      <c r="E58" s="1">
        <f t="shared" si="0"/>
        <v>52</v>
      </c>
      <c r="F58" s="10" t="str">
        <f t="shared" si="1"/>
        <v>NL-8-13.5</v>
      </c>
      <c r="G58" s="14">
        <f t="shared" si="3"/>
        <v>8</v>
      </c>
      <c r="H58" s="14">
        <f t="shared" si="4"/>
        <v>13.5</v>
      </c>
      <c r="I58" s="4">
        <f t="shared" si="5"/>
        <v>28</v>
      </c>
      <c r="J58" s="2">
        <f t="shared" si="2"/>
        <v>16937600</v>
      </c>
      <c r="K58" s="22">
        <v>1</v>
      </c>
      <c r="N58" t="str">
        <v>NL-8-13.5</v>
      </c>
      <c r="O58">
        <v>28</v>
      </c>
      <c r="P58" s="19">
        <v>16937600</v>
      </c>
    </row>
    <row r="59" spans="5:16" x14ac:dyDescent="0.25">
      <c r="E59" s="1">
        <f t="shared" si="0"/>
        <v>53</v>
      </c>
      <c r="F59" s="10" t="str">
        <f t="shared" si="1"/>
        <v>NL-8-14</v>
      </c>
      <c r="G59" s="14">
        <f t="shared" si="3"/>
        <v>8</v>
      </c>
      <c r="H59" s="14">
        <f t="shared" si="4"/>
        <v>14</v>
      </c>
      <c r="I59" s="4">
        <f t="shared" si="5"/>
        <v>29</v>
      </c>
      <c r="J59" s="2">
        <f t="shared" si="2"/>
        <v>17381800</v>
      </c>
      <c r="K59" s="22">
        <v>1</v>
      </c>
      <c r="N59" t="str">
        <v>NL-8-14</v>
      </c>
      <c r="O59">
        <v>29</v>
      </c>
      <c r="P59" s="19">
        <v>17381800</v>
      </c>
    </row>
    <row r="60" spans="5:16" x14ac:dyDescent="0.25">
      <c r="E60" s="1">
        <f t="shared" si="0"/>
        <v>54</v>
      </c>
      <c r="F60" s="10" t="str">
        <f t="shared" si="1"/>
        <v>NL-8-14.5</v>
      </c>
      <c r="G60" s="14">
        <f t="shared" si="3"/>
        <v>8</v>
      </c>
      <c r="H60" s="14">
        <f t="shared" si="4"/>
        <v>14.5</v>
      </c>
      <c r="I60" s="4">
        <f t="shared" si="5"/>
        <v>30</v>
      </c>
      <c r="J60" s="2">
        <f t="shared" si="2"/>
        <v>17826000</v>
      </c>
      <c r="K60" s="22">
        <v>1</v>
      </c>
      <c r="N60" t="str">
        <v>NL-8-14.5</v>
      </c>
      <c r="O60">
        <v>30</v>
      </c>
      <c r="P60" s="19">
        <v>17826000</v>
      </c>
    </row>
    <row r="61" spans="5:16" x14ac:dyDescent="0.25">
      <c r="E61" s="1">
        <f t="shared" si="0"/>
        <v>55</v>
      </c>
      <c r="F61" s="10" t="str">
        <f t="shared" si="1"/>
        <v>NL-8-15</v>
      </c>
      <c r="G61" s="14">
        <f t="shared" si="3"/>
        <v>8</v>
      </c>
      <c r="H61" s="14">
        <f t="shared" si="4"/>
        <v>15</v>
      </c>
      <c r="I61" s="4">
        <f t="shared" si="5"/>
        <v>31</v>
      </c>
      <c r="J61" s="2">
        <f t="shared" si="2"/>
        <v>18270200</v>
      </c>
      <c r="K61" s="22">
        <v>1</v>
      </c>
      <c r="N61" t="str">
        <v>NL-8-15</v>
      </c>
      <c r="O61">
        <v>31</v>
      </c>
      <c r="P61" s="19">
        <v>18270200</v>
      </c>
    </row>
    <row r="62" spans="5:16" x14ac:dyDescent="0.25">
      <c r="E62" s="1">
        <f t="shared" si="0"/>
        <v>56</v>
      </c>
      <c r="F62" s="10" t="str">
        <f t="shared" si="1"/>
        <v>NL-8-15.5</v>
      </c>
      <c r="G62" s="14">
        <f t="shared" si="3"/>
        <v>8</v>
      </c>
      <c r="H62" s="14">
        <f t="shared" si="4"/>
        <v>15.5</v>
      </c>
      <c r="I62" s="4">
        <f t="shared" si="5"/>
        <v>32</v>
      </c>
      <c r="J62" s="2">
        <f t="shared" si="2"/>
        <v>18714400</v>
      </c>
      <c r="K62" s="22">
        <v>1</v>
      </c>
      <c r="N62" t="str">
        <v>NL-8-15.5</v>
      </c>
      <c r="O62">
        <v>32</v>
      </c>
      <c r="P62" s="19">
        <v>18714400</v>
      </c>
    </row>
    <row r="63" spans="5:16" x14ac:dyDescent="0.25">
      <c r="E63" s="1">
        <f t="shared" si="0"/>
        <v>57</v>
      </c>
      <c r="F63" s="10" t="str">
        <f t="shared" si="1"/>
        <v>NL-8-16</v>
      </c>
      <c r="G63" s="14">
        <f t="shared" si="3"/>
        <v>8</v>
      </c>
      <c r="H63" s="14">
        <f t="shared" si="4"/>
        <v>16</v>
      </c>
      <c r="I63" s="4">
        <f t="shared" si="5"/>
        <v>33</v>
      </c>
      <c r="J63" s="2">
        <f t="shared" si="2"/>
        <v>19158600</v>
      </c>
      <c r="K63" s="22">
        <v>1</v>
      </c>
      <c r="N63" t="str">
        <v>NL-8-16</v>
      </c>
      <c r="O63">
        <v>33</v>
      </c>
      <c r="P63" s="19">
        <v>19158600</v>
      </c>
    </row>
    <row r="64" spans="5:16" x14ac:dyDescent="0.25">
      <c r="E64" s="1">
        <f t="shared" si="0"/>
        <v>58</v>
      </c>
      <c r="F64" s="10" t="str">
        <f t="shared" si="1"/>
        <v>NL-8.5-7</v>
      </c>
      <c r="G64" s="14">
        <f t="shared" si="3"/>
        <v>8.5</v>
      </c>
      <c r="H64" s="14">
        <f t="shared" si="4"/>
        <v>7</v>
      </c>
      <c r="I64" s="4">
        <f t="shared" si="5"/>
        <v>15.875</v>
      </c>
      <c r="J64" s="2">
        <f t="shared" si="2"/>
        <v>13384000</v>
      </c>
      <c r="K64" s="22">
        <v>1</v>
      </c>
      <c r="N64" t="str">
        <v>NL-8.5-7</v>
      </c>
      <c r="O64">
        <v>15.875</v>
      </c>
      <c r="P64" s="19">
        <v>13384000</v>
      </c>
    </row>
    <row r="65" spans="5:16" x14ac:dyDescent="0.25">
      <c r="E65" s="1">
        <f t="shared" si="0"/>
        <v>59</v>
      </c>
      <c r="F65" s="10" t="str">
        <f t="shared" si="1"/>
        <v>NL-8.5-7.5</v>
      </c>
      <c r="G65" s="14">
        <f t="shared" si="3"/>
        <v>8.5</v>
      </c>
      <c r="H65" s="14">
        <f t="shared" si="4"/>
        <v>7.5</v>
      </c>
      <c r="I65" s="4">
        <f t="shared" si="5"/>
        <v>16.9375</v>
      </c>
      <c r="J65" s="2">
        <f t="shared" si="2"/>
        <v>13384000</v>
      </c>
      <c r="K65" s="22">
        <v>1</v>
      </c>
      <c r="N65" t="str">
        <v>NL-8.5-7.5</v>
      </c>
      <c r="O65">
        <v>16.9375</v>
      </c>
      <c r="P65" s="19">
        <v>13384000</v>
      </c>
    </row>
    <row r="66" spans="5:16" x14ac:dyDescent="0.25">
      <c r="E66" s="1">
        <f t="shared" si="0"/>
        <v>60</v>
      </c>
      <c r="F66" s="10" t="str">
        <f t="shared" si="1"/>
        <v>NL-8.5-8</v>
      </c>
      <c r="G66" s="14">
        <f t="shared" si="3"/>
        <v>8.5</v>
      </c>
      <c r="H66" s="14">
        <f t="shared" si="4"/>
        <v>8</v>
      </c>
      <c r="I66" s="4">
        <f t="shared" si="5"/>
        <v>18</v>
      </c>
      <c r="J66" s="2">
        <f t="shared" si="2"/>
        <v>13384000</v>
      </c>
      <c r="K66" s="22">
        <v>1</v>
      </c>
      <c r="N66" t="str">
        <v>NL-8.5-8</v>
      </c>
      <c r="O66">
        <v>18</v>
      </c>
      <c r="P66" s="19">
        <v>13384000</v>
      </c>
    </row>
    <row r="67" spans="5:16" x14ac:dyDescent="0.25">
      <c r="E67" s="1">
        <f t="shared" si="0"/>
        <v>61</v>
      </c>
      <c r="F67" s="10" t="str">
        <f t="shared" si="1"/>
        <v>NL-8.5-8.5</v>
      </c>
      <c r="G67" s="14">
        <f t="shared" si="3"/>
        <v>8.5</v>
      </c>
      <c r="H67" s="14">
        <f t="shared" si="4"/>
        <v>8.5</v>
      </c>
      <c r="I67" s="4">
        <f t="shared" si="5"/>
        <v>19.0625</v>
      </c>
      <c r="J67" s="2">
        <f t="shared" si="2"/>
        <v>13384000</v>
      </c>
      <c r="K67" s="22">
        <v>1</v>
      </c>
      <c r="N67" t="str">
        <v>NL-8.5-8.5</v>
      </c>
      <c r="O67">
        <v>19.0625</v>
      </c>
      <c r="P67" s="19">
        <v>13384000</v>
      </c>
    </row>
    <row r="68" spans="5:16" x14ac:dyDescent="0.25">
      <c r="E68" s="1">
        <f t="shared" si="0"/>
        <v>62</v>
      </c>
      <c r="F68" s="10" t="str">
        <f t="shared" si="1"/>
        <v>NL-8.5-9</v>
      </c>
      <c r="G68" s="14">
        <f t="shared" si="3"/>
        <v>8.5</v>
      </c>
      <c r="H68" s="14">
        <f t="shared" si="4"/>
        <v>9</v>
      </c>
      <c r="I68" s="4">
        <f t="shared" si="5"/>
        <v>20.125</v>
      </c>
      <c r="J68" s="2">
        <f t="shared" si="2"/>
        <v>13439525</v>
      </c>
      <c r="K68" s="22">
        <v>1</v>
      </c>
      <c r="N68" t="str">
        <v>NL-8.5-9</v>
      </c>
      <c r="O68">
        <v>20.125</v>
      </c>
      <c r="P68" s="19">
        <v>13439525</v>
      </c>
    </row>
    <row r="69" spans="5:16" x14ac:dyDescent="0.25">
      <c r="E69" s="1">
        <f t="shared" si="0"/>
        <v>63</v>
      </c>
      <c r="F69" s="10" t="str">
        <f t="shared" si="1"/>
        <v>NL-8.5-9.5</v>
      </c>
      <c r="G69" s="14">
        <f t="shared" si="3"/>
        <v>8.5</v>
      </c>
      <c r="H69" s="14">
        <f t="shared" si="4"/>
        <v>9.5</v>
      </c>
      <c r="I69" s="4">
        <f t="shared" si="5"/>
        <v>21.1875</v>
      </c>
      <c r="J69" s="2">
        <f t="shared" si="2"/>
        <v>13911488</v>
      </c>
      <c r="K69" s="22">
        <v>1</v>
      </c>
      <c r="N69" t="str">
        <v>NL-8.5-9.5</v>
      </c>
      <c r="O69">
        <v>21.1875</v>
      </c>
      <c r="P69" s="19">
        <v>13911488</v>
      </c>
    </row>
    <row r="70" spans="5:16" x14ac:dyDescent="0.25">
      <c r="E70" s="1">
        <f t="shared" si="0"/>
        <v>64</v>
      </c>
      <c r="F70" s="10" t="str">
        <f t="shared" si="1"/>
        <v>NL-8.5-10</v>
      </c>
      <c r="G70" s="14">
        <f t="shared" si="3"/>
        <v>8.5</v>
      </c>
      <c r="H70" s="14">
        <f t="shared" si="4"/>
        <v>10</v>
      </c>
      <c r="I70" s="4">
        <f t="shared" si="5"/>
        <v>22.25</v>
      </c>
      <c r="J70" s="2">
        <f t="shared" si="2"/>
        <v>14383450</v>
      </c>
      <c r="K70" s="22">
        <v>1</v>
      </c>
      <c r="N70" t="str">
        <v>NL-8.5-10</v>
      </c>
      <c r="O70">
        <v>22.25</v>
      </c>
      <c r="P70" s="19">
        <v>14383450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NL-8.5-10.5</v>
      </c>
      <c r="G71" s="14">
        <f t="shared" si="3"/>
        <v>8.5</v>
      </c>
      <c r="H71" s="14">
        <f t="shared" si="4"/>
        <v>10.5</v>
      </c>
      <c r="I71" s="4">
        <f t="shared" ref="I71:I134" si="8">SUM(((G71*H71)/4),1)</f>
        <v>23.3125</v>
      </c>
      <c r="J71" s="2">
        <f t="shared" ref="J71:J134" si="9">ROUND(SUM(IF(I71&lt;$K$4,$K$4,I71)*$C$6,$C$5),0)</f>
        <v>14855413</v>
      </c>
      <c r="K71" s="22">
        <v>1</v>
      </c>
      <c r="N71" t="str">
        <v>NL-8.5-10.5</v>
      </c>
      <c r="O71">
        <v>23.3125</v>
      </c>
      <c r="P71" s="19">
        <v>14855413</v>
      </c>
    </row>
    <row r="72" spans="5:16" x14ac:dyDescent="0.25">
      <c r="E72" s="1">
        <f t="shared" si="6"/>
        <v>66</v>
      </c>
      <c r="F72" s="10" t="str">
        <f t="shared" si="7"/>
        <v>NL-8.5-11</v>
      </c>
      <c r="G72" s="14">
        <f t="shared" ref="G72:G135" si="10">$G$3+ROUNDDOWN($E71/($I$4+1),0)*0.5</f>
        <v>8.5</v>
      </c>
      <c r="H72" s="14">
        <f t="shared" ref="H72:H135" si="11">IF(MOD(E72-1,$I$4+1)=0,$H$3,H71+0.5)</f>
        <v>11</v>
      </c>
      <c r="I72" s="4">
        <f t="shared" si="8"/>
        <v>24.375</v>
      </c>
      <c r="J72" s="2">
        <f t="shared" si="9"/>
        <v>15327375</v>
      </c>
      <c r="K72" s="22">
        <v>1</v>
      </c>
      <c r="N72" t="str">
        <v>NL-8.5-11</v>
      </c>
      <c r="O72">
        <v>24.375</v>
      </c>
      <c r="P72" s="19">
        <v>15327375</v>
      </c>
    </row>
    <row r="73" spans="5:16" x14ac:dyDescent="0.25">
      <c r="E73" s="1">
        <f t="shared" si="6"/>
        <v>67</v>
      </c>
      <c r="F73" s="10" t="str">
        <f t="shared" si="7"/>
        <v>NL-8.5-11.5</v>
      </c>
      <c r="G73" s="14">
        <f t="shared" si="10"/>
        <v>8.5</v>
      </c>
      <c r="H73" s="14">
        <f t="shared" si="11"/>
        <v>11.5</v>
      </c>
      <c r="I73" s="4">
        <f t="shared" si="8"/>
        <v>25.4375</v>
      </c>
      <c r="J73" s="2">
        <f t="shared" si="9"/>
        <v>15799338</v>
      </c>
      <c r="K73" s="22">
        <v>1</v>
      </c>
      <c r="N73" t="str">
        <v>NL-8.5-11.5</v>
      </c>
      <c r="O73">
        <v>25.4375</v>
      </c>
      <c r="P73" s="19">
        <v>15799338</v>
      </c>
    </row>
    <row r="74" spans="5:16" x14ac:dyDescent="0.25">
      <c r="E74" s="1">
        <f t="shared" si="6"/>
        <v>68</v>
      </c>
      <c r="F74" s="10" t="str">
        <f t="shared" si="7"/>
        <v>NL-8.5-12</v>
      </c>
      <c r="G74" s="14">
        <f t="shared" si="10"/>
        <v>8.5</v>
      </c>
      <c r="H74" s="14">
        <f t="shared" si="11"/>
        <v>12</v>
      </c>
      <c r="I74" s="4">
        <f t="shared" si="8"/>
        <v>26.5</v>
      </c>
      <c r="J74" s="2">
        <f t="shared" si="9"/>
        <v>16271300</v>
      </c>
      <c r="K74" s="22">
        <v>1</v>
      </c>
      <c r="N74" t="str">
        <v>NL-8.5-12</v>
      </c>
      <c r="O74">
        <v>26.5</v>
      </c>
      <c r="P74" s="19">
        <v>16271300</v>
      </c>
    </row>
    <row r="75" spans="5:16" x14ac:dyDescent="0.25">
      <c r="E75" s="1">
        <f t="shared" si="6"/>
        <v>69</v>
      </c>
      <c r="F75" s="10" t="str">
        <f t="shared" si="7"/>
        <v>NL-8.5-12.5</v>
      </c>
      <c r="G75" s="14">
        <f t="shared" si="10"/>
        <v>8.5</v>
      </c>
      <c r="H75" s="14">
        <f t="shared" si="11"/>
        <v>12.5</v>
      </c>
      <c r="I75" s="4">
        <f t="shared" si="8"/>
        <v>27.5625</v>
      </c>
      <c r="J75" s="2">
        <f t="shared" si="9"/>
        <v>16743263</v>
      </c>
      <c r="K75" s="22">
        <v>1</v>
      </c>
      <c r="N75" t="str">
        <v>NL-8.5-12.5</v>
      </c>
      <c r="O75">
        <v>27.5625</v>
      </c>
      <c r="P75" s="19">
        <v>16743263</v>
      </c>
    </row>
    <row r="76" spans="5:16" x14ac:dyDescent="0.25">
      <c r="E76" s="1">
        <f t="shared" si="6"/>
        <v>70</v>
      </c>
      <c r="F76" s="10" t="str">
        <f t="shared" si="7"/>
        <v>NL-8.5-13</v>
      </c>
      <c r="G76" s="14">
        <f t="shared" si="10"/>
        <v>8.5</v>
      </c>
      <c r="H76" s="14">
        <f t="shared" si="11"/>
        <v>13</v>
      </c>
      <c r="I76" s="4">
        <f t="shared" si="8"/>
        <v>28.625</v>
      </c>
      <c r="J76" s="2">
        <f t="shared" si="9"/>
        <v>17215225</v>
      </c>
      <c r="K76" s="22">
        <v>1</v>
      </c>
      <c r="N76" t="str">
        <v>NL-8.5-13</v>
      </c>
      <c r="O76">
        <v>28.625</v>
      </c>
      <c r="P76" s="19">
        <v>17215225</v>
      </c>
    </row>
    <row r="77" spans="5:16" x14ac:dyDescent="0.25">
      <c r="E77" s="1">
        <f t="shared" si="6"/>
        <v>71</v>
      </c>
      <c r="F77" s="10" t="str">
        <f t="shared" si="7"/>
        <v>NL-8.5-13.5</v>
      </c>
      <c r="G77" s="14">
        <f t="shared" si="10"/>
        <v>8.5</v>
      </c>
      <c r="H77" s="14">
        <f t="shared" si="11"/>
        <v>13.5</v>
      </c>
      <c r="I77" s="4">
        <f t="shared" si="8"/>
        <v>29.6875</v>
      </c>
      <c r="J77" s="2">
        <f t="shared" si="9"/>
        <v>17687188</v>
      </c>
      <c r="K77" s="22">
        <v>1</v>
      </c>
      <c r="N77" t="str">
        <v>NL-8.5-13.5</v>
      </c>
      <c r="O77">
        <v>29.6875</v>
      </c>
      <c r="P77" s="19">
        <v>17687188</v>
      </c>
    </row>
    <row r="78" spans="5:16" x14ac:dyDescent="0.25">
      <c r="E78" s="1">
        <f t="shared" si="6"/>
        <v>72</v>
      </c>
      <c r="F78" s="10" t="str">
        <f t="shared" si="7"/>
        <v>NL-8.5-14</v>
      </c>
      <c r="G78" s="14">
        <f t="shared" si="10"/>
        <v>8.5</v>
      </c>
      <c r="H78" s="14">
        <f t="shared" si="11"/>
        <v>14</v>
      </c>
      <c r="I78" s="4">
        <f t="shared" si="8"/>
        <v>30.75</v>
      </c>
      <c r="J78" s="2">
        <f t="shared" si="9"/>
        <v>18159150</v>
      </c>
      <c r="K78" s="22">
        <v>1</v>
      </c>
      <c r="N78" t="str">
        <v>NL-8.5-14</v>
      </c>
      <c r="O78">
        <v>30.75</v>
      </c>
      <c r="P78" s="19">
        <v>18159150</v>
      </c>
    </row>
    <row r="79" spans="5:16" x14ac:dyDescent="0.25">
      <c r="E79" s="1">
        <f t="shared" si="6"/>
        <v>73</v>
      </c>
      <c r="F79" s="10" t="str">
        <f t="shared" si="7"/>
        <v>NL-8.5-14.5</v>
      </c>
      <c r="G79" s="14">
        <f t="shared" si="10"/>
        <v>8.5</v>
      </c>
      <c r="H79" s="14">
        <f t="shared" si="11"/>
        <v>14.5</v>
      </c>
      <c r="I79" s="4">
        <f t="shared" si="8"/>
        <v>31.8125</v>
      </c>
      <c r="J79" s="2">
        <f t="shared" si="9"/>
        <v>18631113</v>
      </c>
      <c r="K79" s="22">
        <v>1</v>
      </c>
      <c r="N79" t="str">
        <v>NL-8.5-14.5</v>
      </c>
      <c r="O79">
        <v>31.8125</v>
      </c>
      <c r="P79" s="19">
        <v>18631113</v>
      </c>
    </row>
    <row r="80" spans="5:16" x14ac:dyDescent="0.25">
      <c r="E80" s="1">
        <f t="shared" si="6"/>
        <v>74</v>
      </c>
      <c r="F80" s="10" t="str">
        <f t="shared" si="7"/>
        <v>NL-8.5-15</v>
      </c>
      <c r="G80" s="14">
        <f t="shared" si="10"/>
        <v>8.5</v>
      </c>
      <c r="H80" s="14">
        <f t="shared" si="11"/>
        <v>15</v>
      </c>
      <c r="I80" s="4">
        <f t="shared" si="8"/>
        <v>32.875</v>
      </c>
      <c r="J80" s="2">
        <f t="shared" si="9"/>
        <v>19103075</v>
      </c>
      <c r="K80" s="22">
        <v>1</v>
      </c>
      <c r="N80" t="str">
        <v>NL-8.5-15</v>
      </c>
      <c r="O80">
        <v>32.875</v>
      </c>
      <c r="P80" s="19">
        <v>19103075</v>
      </c>
    </row>
    <row r="81" spans="5:16" x14ac:dyDescent="0.25">
      <c r="E81" s="1">
        <f t="shared" si="6"/>
        <v>75</v>
      </c>
      <c r="F81" s="10" t="str">
        <f t="shared" si="7"/>
        <v>NL-8.5-15.5</v>
      </c>
      <c r="G81" s="14">
        <f t="shared" si="10"/>
        <v>8.5</v>
      </c>
      <c r="H81" s="14">
        <f t="shared" si="11"/>
        <v>15.5</v>
      </c>
      <c r="I81" s="4">
        <f t="shared" si="8"/>
        <v>33.9375</v>
      </c>
      <c r="J81" s="2">
        <f t="shared" si="9"/>
        <v>19575038</v>
      </c>
      <c r="K81" s="22">
        <v>1</v>
      </c>
      <c r="N81" t="str">
        <v>NL-8.5-15.5</v>
      </c>
      <c r="O81">
        <v>33.9375</v>
      </c>
      <c r="P81" s="19">
        <v>19575038</v>
      </c>
    </row>
    <row r="82" spans="5:16" x14ac:dyDescent="0.25">
      <c r="E82" s="1">
        <f t="shared" si="6"/>
        <v>76</v>
      </c>
      <c r="F82" s="10" t="str">
        <f t="shared" si="7"/>
        <v>NL-8.5-16</v>
      </c>
      <c r="G82" s="14">
        <f t="shared" si="10"/>
        <v>8.5</v>
      </c>
      <c r="H82" s="14">
        <f t="shared" si="11"/>
        <v>16</v>
      </c>
      <c r="I82" s="4">
        <f t="shared" si="8"/>
        <v>35</v>
      </c>
      <c r="J82" s="2">
        <f t="shared" si="9"/>
        <v>20047000</v>
      </c>
      <c r="K82" s="22">
        <v>1</v>
      </c>
      <c r="N82" t="str">
        <v>NL-8.5-16</v>
      </c>
      <c r="O82">
        <v>35</v>
      </c>
      <c r="P82" s="19">
        <v>20047000</v>
      </c>
    </row>
    <row r="83" spans="5:16" x14ac:dyDescent="0.25">
      <c r="E83" s="1">
        <f t="shared" si="6"/>
        <v>77</v>
      </c>
      <c r="F83" s="10" t="str">
        <f t="shared" si="7"/>
        <v>NL-9-7</v>
      </c>
      <c r="G83" s="14">
        <f t="shared" si="10"/>
        <v>9</v>
      </c>
      <c r="H83" s="14">
        <f t="shared" si="11"/>
        <v>7</v>
      </c>
      <c r="I83" s="4">
        <f t="shared" si="8"/>
        <v>16.75</v>
      </c>
      <c r="J83" s="2">
        <f t="shared" si="9"/>
        <v>13384000</v>
      </c>
      <c r="K83" s="22">
        <v>1</v>
      </c>
      <c r="N83" t="str">
        <v>NL-9-7</v>
      </c>
      <c r="O83">
        <v>16.75</v>
      </c>
      <c r="P83" s="19">
        <v>13384000</v>
      </c>
    </row>
    <row r="84" spans="5:16" x14ac:dyDescent="0.25">
      <c r="E84" s="1">
        <f t="shared" si="6"/>
        <v>78</v>
      </c>
      <c r="F84" s="10" t="str">
        <f t="shared" si="7"/>
        <v>NL-9-7.5</v>
      </c>
      <c r="G84" s="14">
        <f t="shared" si="10"/>
        <v>9</v>
      </c>
      <c r="H84" s="14">
        <f t="shared" si="11"/>
        <v>7.5</v>
      </c>
      <c r="I84" s="4">
        <f t="shared" si="8"/>
        <v>17.875</v>
      </c>
      <c r="J84" s="2">
        <f t="shared" si="9"/>
        <v>13384000</v>
      </c>
      <c r="K84" s="22">
        <v>1</v>
      </c>
      <c r="N84" t="str">
        <v>NL-9-7.5</v>
      </c>
      <c r="O84">
        <v>17.875</v>
      </c>
      <c r="P84" s="19">
        <v>13384000</v>
      </c>
    </row>
    <row r="85" spans="5:16" x14ac:dyDescent="0.25">
      <c r="E85" s="1">
        <f t="shared" si="6"/>
        <v>79</v>
      </c>
      <c r="F85" s="10" t="str">
        <f t="shared" si="7"/>
        <v>NL-9-8</v>
      </c>
      <c r="G85" s="14">
        <f t="shared" si="10"/>
        <v>9</v>
      </c>
      <c r="H85" s="14">
        <f t="shared" si="11"/>
        <v>8</v>
      </c>
      <c r="I85" s="4">
        <f t="shared" si="8"/>
        <v>19</v>
      </c>
      <c r="J85" s="2">
        <f t="shared" si="9"/>
        <v>13384000</v>
      </c>
      <c r="K85" s="22">
        <v>1</v>
      </c>
      <c r="N85" t="str">
        <v>NL-9-8</v>
      </c>
      <c r="O85">
        <v>19</v>
      </c>
      <c r="P85" s="19">
        <v>13384000</v>
      </c>
    </row>
    <row r="86" spans="5:16" x14ac:dyDescent="0.25">
      <c r="E86" s="1">
        <f t="shared" si="6"/>
        <v>80</v>
      </c>
      <c r="F86" s="10" t="str">
        <f t="shared" si="7"/>
        <v>NL-9-8.5</v>
      </c>
      <c r="G86" s="14">
        <f t="shared" si="10"/>
        <v>9</v>
      </c>
      <c r="H86" s="14">
        <f t="shared" si="11"/>
        <v>8.5</v>
      </c>
      <c r="I86" s="4">
        <f t="shared" si="8"/>
        <v>20.125</v>
      </c>
      <c r="J86" s="2">
        <f t="shared" si="9"/>
        <v>13439525</v>
      </c>
      <c r="K86" s="22">
        <v>1</v>
      </c>
      <c r="N86" t="str">
        <v>NL-9-8.5</v>
      </c>
      <c r="O86">
        <v>20.125</v>
      </c>
      <c r="P86" s="19">
        <v>13439525</v>
      </c>
    </row>
    <row r="87" spans="5:16" x14ac:dyDescent="0.25">
      <c r="E87" s="1">
        <f t="shared" si="6"/>
        <v>81</v>
      </c>
      <c r="F87" s="10" t="str">
        <f t="shared" si="7"/>
        <v>NL-9-9</v>
      </c>
      <c r="G87" s="14">
        <f t="shared" si="10"/>
        <v>9</v>
      </c>
      <c r="H87" s="14">
        <f t="shared" si="11"/>
        <v>9</v>
      </c>
      <c r="I87" s="4">
        <f t="shared" si="8"/>
        <v>21.25</v>
      </c>
      <c r="J87" s="2">
        <f t="shared" si="9"/>
        <v>13939250</v>
      </c>
      <c r="K87" s="22">
        <v>1</v>
      </c>
      <c r="N87" t="str">
        <v>NL-9-9</v>
      </c>
      <c r="O87">
        <v>21.25</v>
      </c>
      <c r="P87" s="19">
        <v>13939250</v>
      </c>
    </row>
    <row r="88" spans="5:16" x14ac:dyDescent="0.25">
      <c r="E88" s="1">
        <f t="shared" si="6"/>
        <v>82</v>
      </c>
      <c r="F88" s="10" t="str">
        <f t="shared" si="7"/>
        <v>NL-9-9.5</v>
      </c>
      <c r="G88" s="14">
        <f t="shared" si="10"/>
        <v>9</v>
      </c>
      <c r="H88" s="14">
        <f t="shared" si="11"/>
        <v>9.5</v>
      </c>
      <c r="I88" s="4">
        <f t="shared" si="8"/>
        <v>22.375</v>
      </c>
      <c r="J88" s="2">
        <f t="shared" si="9"/>
        <v>14438975</v>
      </c>
      <c r="K88" s="22">
        <v>1</v>
      </c>
      <c r="N88" t="str">
        <v>NL-9-9.5</v>
      </c>
      <c r="O88">
        <v>22.375</v>
      </c>
      <c r="P88" s="19">
        <v>14438975</v>
      </c>
    </row>
    <row r="89" spans="5:16" x14ac:dyDescent="0.25">
      <c r="E89" s="1">
        <f t="shared" si="6"/>
        <v>83</v>
      </c>
      <c r="F89" s="10" t="str">
        <f t="shared" si="7"/>
        <v>NL-9-10</v>
      </c>
      <c r="G89" s="14">
        <f t="shared" si="10"/>
        <v>9</v>
      </c>
      <c r="H89" s="14">
        <f t="shared" si="11"/>
        <v>10</v>
      </c>
      <c r="I89" s="4">
        <f t="shared" si="8"/>
        <v>23.5</v>
      </c>
      <c r="J89" s="2">
        <f t="shared" si="9"/>
        <v>14938700</v>
      </c>
      <c r="K89" s="22">
        <v>1</v>
      </c>
      <c r="N89" t="str">
        <v>NL-9-10</v>
      </c>
      <c r="O89">
        <v>23.5</v>
      </c>
      <c r="P89" s="19">
        <v>14938700</v>
      </c>
    </row>
    <row r="90" spans="5:16" x14ac:dyDescent="0.25">
      <c r="E90" s="1">
        <f t="shared" si="6"/>
        <v>84</v>
      </c>
      <c r="F90" s="10" t="str">
        <f t="shared" si="7"/>
        <v>NL-9-10.5</v>
      </c>
      <c r="G90" s="14">
        <f t="shared" si="10"/>
        <v>9</v>
      </c>
      <c r="H90" s="14">
        <f t="shared" si="11"/>
        <v>10.5</v>
      </c>
      <c r="I90" s="4">
        <f t="shared" si="8"/>
        <v>24.625</v>
      </c>
      <c r="J90" s="2">
        <f t="shared" si="9"/>
        <v>15438425</v>
      </c>
      <c r="K90" s="22">
        <v>1</v>
      </c>
      <c r="N90" t="str">
        <v>NL-9-10.5</v>
      </c>
      <c r="O90">
        <v>24.625</v>
      </c>
      <c r="P90" s="19">
        <v>15438425</v>
      </c>
    </row>
    <row r="91" spans="5:16" x14ac:dyDescent="0.25">
      <c r="E91" s="1">
        <f t="shared" si="6"/>
        <v>85</v>
      </c>
      <c r="F91" s="10" t="str">
        <f t="shared" si="7"/>
        <v>NL-9-11</v>
      </c>
      <c r="G91" s="14">
        <f t="shared" si="10"/>
        <v>9</v>
      </c>
      <c r="H91" s="14">
        <f t="shared" si="11"/>
        <v>11</v>
      </c>
      <c r="I91" s="4">
        <f t="shared" si="8"/>
        <v>25.75</v>
      </c>
      <c r="J91" s="2">
        <f t="shared" si="9"/>
        <v>15938150</v>
      </c>
      <c r="K91" s="22">
        <v>1</v>
      </c>
      <c r="N91" t="str">
        <v>NL-9-11</v>
      </c>
      <c r="O91">
        <v>25.75</v>
      </c>
      <c r="P91" s="19">
        <v>15938150</v>
      </c>
    </row>
    <row r="92" spans="5:16" x14ac:dyDescent="0.25">
      <c r="E92" s="1">
        <f t="shared" si="6"/>
        <v>86</v>
      </c>
      <c r="F92" s="10" t="str">
        <f t="shared" si="7"/>
        <v>NL-9-11.5</v>
      </c>
      <c r="G92" s="14">
        <f t="shared" si="10"/>
        <v>9</v>
      </c>
      <c r="H92" s="14">
        <f t="shared" si="11"/>
        <v>11.5</v>
      </c>
      <c r="I92" s="4">
        <f t="shared" si="8"/>
        <v>26.875</v>
      </c>
      <c r="J92" s="2">
        <f t="shared" si="9"/>
        <v>16437875</v>
      </c>
      <c r="K92" s="22">
        <v>1</v>
      </c>
      <c r="N92" t="str">
        <v>NL-9-11.5</v>
      </c>
      <c r="O92">
        <v>26.875</v>
      </c>
      <c r="P92" s="19">
        <v>16437875</v>
      </c>
    </row>
    <row r="93" spans="5:16" x14ac:dyDescent="0.25">
      <c r="E93" s="1">
        <f t="shared" si="6"/>
        <v>87</v>
      </c>
      <c r="F93" s="10" t="str">
        <f t="shared" si="7"/>
        <v>NL-9-12</v>
      </c>
      <c r="G93" s="14">
        <f t="shared" si="10"/>
        <v>9</v>
      </c>
      <c r="H93" s="14">
        <f t="shared" si="11"/>
        <v>12</v>
      </c>
      <c r="I93" s="4">
        <f t="shared" si="8"/>
        <v>28</v>
      </c>
      <c r="J93" s="2">
        <f t="shared" si="9"/>
        <v>16937600</v>
      </c>
      <c r="K93" s="22">
        <v>1</v>
      </c>
      <c r="N93" t="str">
        <v>NL-9-12</v>
      </c>
      <c r="O93">
        <v>28</v>
      </c>
      <c r="P93" s="19">
        <v>16937600</v>
      </c>
    </row>
    <row r="94" spans="5:16" x14ac:dyDescent="0.25">
      <c r="E94" s="1">
        <f t="shared" si="6"/>
        <v>88</v>
      </c>
      <c r="F94" s="10" t="str">
        <f t="shared" si="7"/>
        <v>NL-9-12.5</v>
      </c>
      <c r="G94" s="14">
        <f t="shared" si="10"/>
        <v>9</v>
      </c>
      <c r="H94" s="14">
        <f t="shared" si="11"/>
        <v>12.5</v>
      </c>
      <c r="I94" s="4">
        <f t="shared" si="8"/>
        <v>29.125</v>
      </c>
      <c r="J94" s="2">
        <f t="shared" si="9"/>
        <v>17437325</v>
      </c>
      <c r="K94" s="22">
        <v>1</v>
      </c>
      <c r="N94" t="str">
        <v>NL-9-12.5</v>
      </c>
      <c r="O94">
        <v>29.125</v>
      </c>
      <c r="P94" s="19">
        <v>17437325</v>
      </c>
    </row>
    <row r="95" spans="5:16" x14ac:dyDescent="0.25">
      <c r="E95" s="1">
        <f t="shared" si="6"/>
        <v>89</v>
      </c>
      <c r="F95" s="10" t="str">
        <f t="shared" si="7"/>
        <v>NL-9-13</v>
      </c>
      <c r="G95" s="14">
        <f t="shared" si="10"/>
        <v>9</v>
      </c>
      <c r="H95" s="14">
        <f t="shared" si="11"/>
        <v>13</v>
      </c>
      <c r="I95" s="4">
        <f t="shared" si="8"/>
        <v>30.25</v>
      </c>
      <c r="J95" s="2">
        <f t="shared" si="9"/>
        <v>17937050</v>
      </c>
      <c r="K95" s="22">
        <v>1</v>
      </c>
      <c r="N95" t="str">
        <v>NL-9-13</v>
      </c>
      <c r="O95">
        <v>30.25</v>
      </c>
      <c r="P95" s="19">
        <v>17937050</v>
      </c>
    </row>
    <row r="96" spans="5:16" x14ac:dyDescent="0.25">
      <c r="E96" s="1">
        <f t="shared" si="6"/>
        <v>90</v>
      </c>
      <c r="F96" s="10" t="str">
        <f t="shared" si="7"/>
        <v>NL-9-13.5</v>
      </c>
      <c r="G96" s="14">
        <f t="shared" si="10"/>
        <v>9</v>
      </c>
      <c r="H96" s="14">
        <f t="shared" si="11"/>
        <v>13.5</v>
      </c>
      <c r="I96" s="4">
        <f t="shared" si="8"/>
        <v>31.375</v>
      </c>
      <c r="J96" s="2">
        <f t="shared" si="9"/>
        <v>18436775</v>
      </c>
      <c r="K96" s="22">
        <v>1</v>
      </c>
      <c r="N96" t="str">
        <v>NL-9-13.5</v>
      </c>
      <c r="O96">
        <v>31.375</v>
      </c>
      <c r="P96" s="19">
        <v>18436775</v>
      </c>
    </row>
    <row r="97" spans="5:16" x14ac:dyDescent="0.25">
      <c r="E97" s="1">
        <f t="shared" si="6"/>
        <v>91</v>
      </c>
      <c r="F97" s="10" t="str">
        <f t="shared" si="7"/>
        <v>NL-9-14</v>
      </c>
      <c r="G97" s="14">
        <f t="shared" si="10"/>
        <v>9</v>
      </c>
      <c r="H97" s="14">
        <f t="shared" si="11"/>
        <v>14</v>
      </c>
      <c r="I97" s="4">
        <f t="shared" si="8"/>
        <v>32.5</v>
      </c>
      <c r="J97" s="2">
        <f t="shared" si="9"/>
        <v>18936500</v>
      </c>
      <c r="K97" s="22">
        <v>1</v>
      </c>
      <c r="N97" t="str">
        <v>NL-9-14</v>
      </c>
      <c r="O97">
        <v>32.5</v>
      </c>
      <c r="P97" s="19">
        <v>18936500</v>
      </c>
    </row>
    <row r="98" spans="5:16" x14ac:dyDescent="0.25">
      <c r="E98" s="1">
        <f t="shared" si="6"/>
        <v>92</v>
      </c>
      <c r="F98" s="10" t="str">
        <f t="shared" si="7"/>
        <v>NL-9-14.5</v>
      </c>
      <c r="G98" s="14">
        <f t="shared" si="10"/>
        <v>9</v>
      </c>
      <c r="H98" s="14">
        <f t="shared" si="11"/>
        <v>14.5</v>
      </c>
      <c r="I98" s="4">
        <f t="shared" si="8"/>
        <v>33.625</v>
      </c>
      <c r="J98" s="2">
        <f t="shared" si="9"/>
        <v>19436225</v>
      </c>
      <c r="K98" s="22">
        <v>1</v>
      </c>
      <c r="N98" t="str">
        <v>NL-9-14.5</v>
      </c>
      <c r="O98">
        <v>33.625</v>
      </c>
      <c r="P98" s="19">
        <v>19436225</v>
      </c>
    </row>
    <row r="99" spans="5:16" x14ac:dyDescent="0.25">
      <c r="E99" s="1">
        <f t="shared" si="6"/>
        <v>93</v>
      </c>
      <c r="F99" s="10" t="str">
        <f t="shared" si="7"/>
        <v>NL-9-15</v>
      </c>
      <c r="G99" s="14">
        <f t="shared" si="10"/>
        <v>9</v>
      </c>
      <c r="H99" s="14">
        <f t="shared" si="11"/>
        <v>15</v>
      </c>
      <c r="I99" s="4">
        <f t="shared" si="8"/>
        <v>34.75</v>
      </c>
      <c r="J99" s="2">
        <f t="shared" si="9"/>
        <v>19935950</v>
      </c>
      <c r="K99" s="22">
        <v>1</v>
      </c>
      <c r="N99" t="str">
        <v>NL-9-15</v>
      </c>
      <c r="O99">
        <v>34.75</v>
      </c>
      <c r="P99" s="19">
        <v>19935950</v>
      </c>
    </row>
    <row r="100" spans="5:16" x14ac:dyDescent="0.25">
      <c r="E100" s="1">
        <f t="shared" si="6"/>
        <v>94</v>
      </c>
      <c r="F100" s="10" t="str">
        <f t="shared" si="7"/>
        <v>NL-9-15.5</v>
      </c>
      <c r="G100" s="14">
        <f t="shared" si="10"/>
        <v>9</v>
      </c>
      <c r="H100" s="14">
        <f t="shared" si="11"/>
        <v>15.5</v>
      </c>
      <c r="I100" s="4">
        <f t="shared" si="8"/>
        <v>35.875</v>
      </c>
      <c r="J100" s="2">
        <f t="shared" si="9"/>
        <v>20435675</v>
      </c>
      <c r="K100" s="22">
        <v>1</v>
      </c>
      <c r="N100" t="str">
        <v>NL-9-15.5</v>
      </c>
      <c r="O100">
        <v>35.875</v>
      </c>
      <c r="P100" s="19">
        <v>20435675</v>
      </c>
    </row>
    <row r="101" spans="5:16" x14ac:dyDescent="0.25">
      <c r="E101" s="1">
        <f t="shared" si="6"/>
        <v>95</v>
      </c>
      <c r="F101" s="10" t="str">
        <f t="shared" si="7"/>
        <v>NL-9-16</v>
      </c>
      <c r="G101" s="14">
        <f t="shared" si="10"/>
        <v>9</v>
      </c>
      <c r="H101" s="14">
        <f t="shared" si="11"/>
        <v>16</v>
      </c>
      <c r="I101" s="4">
        <f t="shared" si="8"/>
        <v>37</v>
      </c>
      <c r="J101" s="2">
        <f t="shared" si="9"/>
        <v>20935400</v>
      </c>
      <c r="K101" s="22">
        <v>1</v>
      </c>
      <c r="N101" t="str">
        <v>NL-9-16</v>
      </c>
      <c r="O101">
        <v>37</v>
      </c>
      <c r="P101" s="19">
        <v>20935400</v>
      </c>
    </row>
    <row r="102" spans="5:16" x14ac:dyDescent="0.25">
      <c r="E102" s="1">
        <f t="shared" si="6"/>
        <v>96</v>
      </c>
      <c r="F102" s="10" t="str">
        <f t="shared" si="7"/>
        <v>NL-9.5-7</v>
      </c>
      <c r="G102" s="14">
        <f t="shared" si="10"/>
        <v>9.5</v>
      </c>
      <c r="H102" s="14">
        <f t="shared" si="11"/>
        <v>7</v>
      </c>
      <c r="I102" s="4">
        <f t="shared" si="8"/>
        <v>17.625</v>
      </c>
      <c r="J102" s="2">
        <f t="shared" si="9"/>
        <v>13384000</v>
      </c>
      <c r="K102" s="22">
        <v>1</v>
      </c>
      <c r="N102" t="str">
        <v>NL-9.5-7</v>
      </c>
      <c r="O102">
        <v>17.625</v>
      </c>
      <c r="P102" s="19">
        <v>13384000</v>
      </c>
    </row>
    <row r="103" spans="5:16" x14ac:dyDescent="0.25">
      <c r="E103" s="1">
        <f t="shared" si="6"/>
        <v>97</v>
      </c>
      <c r="F103" s="10" t="str">
        <f t="shared" si="7"/>
        <v>NL-9.5-7.5</v>
      </c>
      <c r="G103" s="14">
        <f t="shared" si="10"/>
        <v>9.5</v>
      </c>
      <c r="H103" s="14">
        <f t="shared" si="11"/>
        <v>7.5</v>
      </c>
      <c r="I103" s="4">
        <f t="shared" si="8"/>
        <v>18.8125</v>
      </c>
      <c r="J103" s="2">
        <f t="shared" si="9"/>
        <v>13384000</v>
      </c>
      <c r="K103" s="22">
        <v>1</v>
      </c>
      <c r="N103" t="str">
        <v>NL-9.5-7.5</v>
      </c>
      <c r="O103">
        <v>18.8125</v>
      </c>
      <c r="P103" s="19">
        <v>13384000</v>
      </c>
    </row>
    <row r="104" spans="5:16" x14ac:dyDescent="0.25">
      <c r="E104" s="1">
        <f t="shared" si="6"/>
        <v>98</v>
      </c>
      <c r="F104" s="10" t="str">
        <f t="shared" si="7"/>
        <v>NL-9.5-8</v>
      </c>
      <c r="G104" s="14">
        <f t="shared" si="10"/>
        <v>9.5</v>
      </c>
      <c r="H104" s="14">
        <f t="shared" si="11"/>
        <v>8</v>
      </c>
      <c r="I104" s="4">
        <f t="shared" si="8"/>
        <v>20</v>
      </c>
      <c r="J104" s="2">
        <f t="shared" si="9"/>
        <v>13384000</v>
      </c>
      <c r="K104" s="22">
        <v>1</v>
      </c>
      <c r="N104" t="str">
        <v>NL-9.5-8</v>
      </c>
      <c r="O104">
        <v>20</v>
      </c>
      <c r="P104" s="19">
        <v>13384000</v>
      </c>
    </row>
    <row r="105" spans="5:16" x14ac:dyDescent="0.25">
      <c r="E105" s="1">
        <f t="shared" si="6"/>
        <v>99</v>
      </c>
      <c r="F105" s="10" t="str">
        <f t="shared" si="7"/>
        <v>NL-9.5-8.5</v>
      </c>
      <c r="G105" s="14">
        <f t="shared" si="10"/>
        <v>9.5</v>
      </c>
      <c r="H105" s="14">
        <f t="shared" si="11"/>
        <v>8.5</v>
      </c>
      <c r="I105" s="4">
        <f t="shared" si="8"/>
        <v>21.1875</v>
      </c>
      <c r="J105" s="2">
        <f t="shared" si="9"/>
        <v>13911488</v>
      </c>
      <c r="K105" s="22">
        <v>1</v>
      </c>
      <c r="N105" t="str">
        <v>NL-9.5-8.5</v>
      </c>
      <c r="O105">
        <v>21.1875</v>
      </c>
      <c r="P105" s="19">
        <v>13911488</v>
      </c>
    </row>
    <row r="106" spans="5:16" x14ac:dyDescent="0.25">
      <c r="E106" s="1">
        <f t="shared" si="6"/>
        <v>100</v>
      </c>
      <c r="F106" s="10" t="str">
        <f t="shared" si="7"/>
        <v>NL-9.5-9</v>
      </c>
      <c r="G106" s="14">
        <f t="shared" si="10"/>
        <v>9.5</v>
      </c>
      <c r="H106" s="14">
        <f t="shared" si="11"/>
        <v>9</v>
      </c>
      <c r="I106" s="4">
        <f t="shared" si="8"/>
        <v>22.375</v>
      </c>
      <c r="J106" s="2">
        <f t="shared" si="9"/>
        <v>14438975</v>
      </c>
      <c r="K106" s="22">
        <v>1</v>
      </c>
      <c r="N106" t="str">
        <v>NL-9.5-9</v>
      </c>
      <c r="O106">
        <v>22.375</v>
      </c>
      <c r="P106" s="19">
        <v>14438975</v>
      </c>
    </row>
    <row r="107" spans="5:16" x14ac:dyDescent="0.25">
      <c r="E107" s="1">
        <f t="shared" si="6"/>
        <v>101</v>
      </c>
      <c r="F107" s="10" t="str">
        <f t="shared" si="7"/>
        <v>NL-9.5-9.5</v>
      </c>
      <c r="G107" s="14">
        <f t="shared" si="10"/>
        <v>9.5</v>
      </c>
      <c r="H107" s="14">
        <f t="shared" si="11"/>
        <v>9.5</v>
      </c>
      <c r="I107" s="4">
        <f t="shared" si="8"/>
        <v>23.5625</v>
      </c>
      <c r="J107" s="2">
        <f t="shared" si="9"/>
        <v>14966463</v>
      </c>
      <c r="K107" s="22">
        <v>1</v>
      </c>
      <c r="N107" t="str">
        <v>NL-9.5-9.5</v>
      </c>
      <c r="O107">
        <v>23.5625</v>
      </c>
      <c r="P107" s="19">
        <v>14966463</v>
      </c>
    </row>
    <row r="108" spans="5:16" x14ac:dyDescent="0.25">
      <c r="E108" s="1">
        <f t="shared" si="6"/>
        <v>102</v>
      </c>
      <c r="F108" s="10" t="str">
        <f t="shared" si="7"/>
        <v>NL-9.5-10</v>
      </c>
      <c r="G108" s="14">
        <f t="shared" si="10"/>
        <v>9.5</v>
      </c>
      <c r="H108" s="14">
        <f t="shared" si="11"/>
        <v>10</v>
      </c>
      <c r="I108" s="4">
        <f t="shared" si="8"/>
        <v>24.75</v>
      </c>
      <c r="J108" s="2">
        <f t="shared" si="9"/>
        <v>15493950</v>
      </c>
      <c r="K108" s="22">
        <v>1</v>
      </c>
      <c r="N108" t="str">
        <v>NL-9.5-10</v>
      </c>
      <c r="O108">
        <v>24.75</v>
      </c>
      <c r="P108" s="19">
        <v>15493950</v>
      </c>
    </row>
    <row r="109" spans="5:16" x14ac:dyDescent="0.25">
      <c r="E109" s="1">
        <f t="shared" si="6"/>
        <v>103</v>
      </c>
      <c r="F109" s="10" t="str">
        <f t="shared" si="7"/>
        <v>NL-9.5-10.5</v>
      </c>
      <c r="G109" s="14">
        <f t="shared" si="10"/>
        <v>9.5</v>
      </c>
      <c r="H109" s="14">
        <f t="shared" si="11"/>
        <v>10.5</v>
      </c>
      <c r="I109" s="4">
        <f t="shared" si="8"/>
        <v>25.9375</v>
      </c>
      <c r="J109" s="2">
        <f t="shared" si="9"/>
        <v>16021438</v>
      </c>
      <c r="K109" s="22">
        <v>1</v>
      </c>
      <c r="N109" t="str">
        <v>NL-9.5-10.5</v>
      </c>
      <c r="O109">
        <v>25.9375</v>
      </c>
      <c r="P109" s="19">
        <v>16021438</v>
      </c>
    </row>
    <row r="110" spans="5:16" x14ac:dyDescent="0.25">
      <c r="E110" s="1">
        <f t="shared" si="6"/>
        <v>104</v>
      </c>
      <c r="F110" s="10" t="str">
        <f t="shared" si="7"/>
        <v>NL-9.5-11</v>
      </c>
      <c r="G110" s="14">
        <f t="shared" si="10"/>
        <v>9.5</v>
      </c>
      <c r="H110" s="14">
        <f t="shared" si="11"/>
        <v>11</v>
      </c>
      <c r="I110" s="4">
        <f t="shared" si="8"/>
        <v>27.125</v>
      </c>
      <c r="J110" s="2">
        <f t="shared" si="9"/>
        <v>16548925</v>
      </c>
      <c r="K110" s="22">
        <v>1</v>
      </c>
      <c r="N110" t="str">
        <v>NL-9.5-11</v>
      </c>
      <c r="O110">
        <v>27.125</v>
      </c>
      <c r="P110" s="19">
        <v>16548925</v>
      </c>
    </row>
    <row r="111" spans="5:16" x14ac:dyDescent="0.25">
      <c r="E111" s="1">
        <f t="shared" si="6"/>
        <v>105</v>
      </c>
      <c r="F111" s="10" t="str">
        <f t="shared" si="7"/>
        <v>NL-9.5-11.5</v>
      </c>
      <c r="G111" s="14">
        <f t="shared" si="10"/>
        <v>9.5</v>
      </c>
      <c r="H111" s="14">
        <f t="shared" si="11"/>
        <v>11.5</v>
      </c>
      <c r="I111" s="4">
        <f t="shared" si="8"/>
        <v>28.3125</v>
      </c>
      <c r="J111" s="2">
        <f t="shared" si="9"/>
        <v>17076413</v>
      </c>
      <c r="K111" s="22">
        <v>1</v>
      </c>
      <c r="N111" t="str">
        <v>NL-9.5-11.5</v>
      </c>
      <c r="O111">
        <v>28.3125</v>
      </c>
      <c r="P111" s="19">
        <v>17076413</v>
      </c>
    </row>
    <row r="112" spans="5:16" x14ac:dyDescent="0.25">
      <c r="E112" s="1">
        <f t="shared" si="6"/>
        <v>106</v>
      </c>
      <c r="F112" s="10" t="str">
        <f t="shared" si="7"/>
        <v>NL-9.5-12</v>
      </c>
      <c r="G112" s="14">
        <f t="shared" si="10"/>
        <v>9.5</v>
      </c>
      <c r="H112" s="14">
        <f t="shared" si="11"/>
        <v>12</v>
      </c>
      <c r="I112" s="4">
        <f t="shared" si="8"/>
        <v>29.5</v>
      </c>
      <c r="J112" s="2">
        <f t="shared" si="9"/>
        <v>17603900</v>
      </c>
      <c r="K112" s="22">
        <v>1</v>
      </c>
      <c r="N112" t="str">
        <v>NL-9.5-12</v>
      </c>
      <c r="O112">
        <v>29.5</v>
      </c>
      <c r="P112" s="19">
        <v>17603900</v>
      </c>
    </row>
    <row r="113" spans="5:16" x14ac:dyDescent="0.25">
      <c r="E113" s="1">
        <f t="shared" si="6"/>
        <v>107</v>
      </c>
      <c r="F113" s="10" t="str">
        <f t="shared" si="7"/>
        <v>NL-9.5-12.5</v>
      </c>
      <c r="G113" s="14">
        <f t="shared" si="10"/>
        <v>9.5</v>
      </c>
      <c r="H113" s="14">
        <f t="shared" si="11"/>
        <v>12.5</v>
      </c>
      <c r="I113" s="4">
        <f t="shared" si="8"/>
        <v>30.6875</v>
      </c>
      <c r="J113" s="2">
        <f t="shared" si="9"/>
        <v>18131388</v>
      </c>
      <c r="K113" s="22">
        <v>1</v>
      </c>
      <c r="N113" t="str">
        <v>NL-9.5-12.5</v>
      </c>
      <c r="O113">
        <v>30.6875</v>
      </c>
      <c r="P113" s="19">
        <v>18131388</v>
      </c>
    </row>
    <row r="114" spans="5:16" x14ac:dyDescent="0.25">
      <c r="E114" s="1">
        <f t="shared" si="6"/>
        <v>108</v>
      </c>
      <c r="F114" s="10" t="str">
        <f t="shared" si="7"/>
        <v>NL-9.5-13</v>
      </c>
      <c r="G114" s="14">
        <f t="shared" si="10"/>
        <v>9.5</v>
      </c>
      <c r="H114" s="14">
        <f t="shared" si="11"/>
        <v>13</v>
      </c>
      <c r="I114" s="4">
        <f t="shared" si="8"/>
        <v>31.875</v>
      </c>
      <c r="J114" s="2">
        <f t="shared" si="9"/>
        <v>18658875</v>
      </c>
      <c r="K114" s="22">
        <v>1</v>
      </c>
      <c r="N114" t="str">
        <v>NL-9.5-13</v>
      </c>
      <c r="O114">
        <v>31.875</v>
      </c>
      <c r="P114" s="19">
        <v>18658875</v>
      </c>
    </row>
    <row r="115" spans="5:16" x14ac:dyDescent="0.25">
      <c r="E115" s="1">
        <f t="shared" si="6"/>
        <v>109</v>
      </c>
      <c r="F115" s="10" t="str">
        <f t="shared" si="7"/>
        <v>NL-9.5-13.5</v>
      </c>
      <c r="G115" s="14">
        <f t="shared" si="10"/>
        <v>9.5</v>
      </c>
      <c r="H115" s="14">
        <f t="shared" si="11"/>
        <v>13.5</v>
      </c>
      <c r="I115" s="4">
        <f t="shared" si="8"/>
        <v>33.0625</v>
      </c>
      <c r="J115" s="2">
        <f t="shared" si="9"/>
        <v>19186363</v>
      </c>
      <c r="K115" s="22">
        <v>1</v>
      </c>
      <c r="N115" t="str">
        <v>NL-9.5-13.5</v>
      </c>
      <c r="O115">
        <v>33.0625</v>
      </c>
      <c r="P115" s="19">
        <v>19186363</v>
      </c>
    </row>
    <row r="116" spans="5:16" x14ac:dyDescent="0.25">
      <c r="E116" s="1">
        <f t="shared" si="6"/>
        <v>110</v>
      </c>
      <c r="F116" s="10" t="str">
        <f t="shared" si="7"/>
        <v>NL-9.5-14</v>
      </c>
      <c r="G116" s="14">
        <f t="shared" si="10"/>
        <v>9.5</v>
      </c>
      <c r="H116" s="14">
        <f t="shared" si="11"/>
        <v>14</v>
      </c>
      <c r="I116" s="4">
        <f t="shared" si="8"/>
        <v>34.25</v>
      </c>
      <c r="J116" s="2">
        <f t="shared" si="9"/>
        <v>19713850</v>
      </c>
      <c r="K116" s="22">
        <v>1</v>
      </c>
      <c r="N116" t="str">
        <v>NL-9.5-14</v>
      </c>
      <c r="O116">
        <v>34.25</v>
      </c>
      <c r="P116" s="19">
        <v>19713850</v>
      </c>
    </row>
    <row r="117" spans="5:16" x14ac:dyDescent="0.25">
      <c r="E117" s="1">
        <f t="shared" si="6"/>
        <v>111</v>
      </c>
      <c r="F117" s="10" t="str">
        <f t="shared" si="7"/>
        <v>NL-9.5-14.5</v>
      </c>
      <c r="G117" s="14">
        <f t="shared" si="10"/>
        <v>9.5</v>
      </c>
      <c r="H117" s="14">
        <f t="shared" si="11"/>
        <v>14.5</v>
      </c>
      <c r="I117" s="4">
        <f t="shared" si="8"/>
        <v>35.4375</v>
      </c>
      <c r="J117" s="2">
        <f t="shared" si="9"/>
        <v>20241338</v>
      </c>
      <c r="K117" s="22">
        <v>1</v>
      </c>
      <c r="N117" t="str">
        <v>NL-9.5-14.5</v>
      </c>
      <c r="O117">
        <v>35.4375</v>
      </c>
      <c r="P117" s="19">
        <v>20241338</v>
      </c>
    </row>
    <row r="118" spans="5:16" x14ac:dyDescent="0.25">
      <c r="E118" s="1">
        <f t="shared" si="6"/>
        <v>112</v>
      </c>
      <c r="F118" s="10" t="str">
        <f t="shared" si="7"/>
        <v>NL-9.5-15</v>
      </c>
      <c r="G118" s="14">
        <f t="shared" si="10"/>
        <v>9.5</v>
      </c>
      <c r="H118" s="14">
        <f t="shared" si="11"/>
        <v>15</v>
      </c>
      <c r="I118" s="4">
        <f t="shared" si="8"/>
        <v>36.625</v>
      </c>
      <c r="J118" s="2">
        <f t="shared" si="9"/>
        <v>20768825</v>
      </c>
      <c r="K118" s="22">
        <v>1</v>
      </c>
      <c r="N118" t="str">
        <v>NL-9.5-15</v>
      </c>
      <c r="O118">
        <v>36.625</v>
      </c>
      <c r="P118" s="19">
        <v>20768825</v>
      </c>
    </row>
    <row r="119" spans="5:16" x14ac:dyDescent="0.25">
      <c r="E119" s="1">
        <f t="shared" si="6"/>
        <v>113</v>
      </c>
      <c r="F119" s="10" t="str">
        <f t="shared" si="7"/>
        <v>NL-9.5-15.5</v>
      </c>
      <c r="G119" s="14">
        <f t="shared" si="10"/>
        <v>9.5</v>
      </c>
      <c r="H119" s="14">
        <f t="shared" si="11"/>
        <v>15.5</v>
      </c>
      <c r="I119" s="4">
        <f t="shared" si="8"/>
        <v>37.8125</v>
      </c>
      <c r="J119" s="2">
        <f t="shared" si="9"/>
        <v>21296313</v>
      </c>
      <c r="K119" s="22">
        <v>1</v>
      </c>
      <c r="N119" t="str">
        <v>NL-9.5-15.5</v>
      </c>
      <c r="O119">
        <v>37.8125</v>
      </c>
      <c r="P119" s="19">
        <v>21296313</v>
      </c>
    </row>
    <row r="120" spans="5:16" x14ac:dyDescent="0.25">
      <c r="E120" s="1">
        <f t="shared" si="6"/>
        <v>114</v>
      </c>
      <c r="F120" s="10" t="str">
        <f t="shared" si="7"/>
        <v>NL-9.5-16</v>
      </c>
      <c r="G120" s="14">
        <f t="shared" si="10"/>
        <v>9.5</v>
      </c>
      <c r="H120" s="14">
        <f t="shared" si="11"/>
        <v>16</v>
      </c>
      <c r="I120" s="4">
        <f t="shared" si="8"/>
        <v>39</v>
      </c>
      <c r="J120" s="2">
        <f t="shared" si="9"/>
        <v>21823800</v>
      </c>
      <c r="K120" s="22">
        <v>1</v>
      </c>
      <c r="N120" t="str">
        <v>NL-9.5-16</v>
      </c>
      <c r="O120">
        <v>39</v>
      </c>
      <c r="P120" s="19">
        <v>21823800</v>
      </c>
    </row>
    <row r="121" spans="5:16" x14ac:dyDescent="0.25">
      <c r="E121" s="1">
        <f t="shared" si="6"/>
        <v>115</v>
      </c>
      <c r="F121" s="10" t="str">
        <f t="shared" si="7"/>
        <v>NL-10-7</v>
      </c>
      <c r="G121" s="14">
        <f t="shared" si="10"/>
        <v>10</v>
      </c>
      <c r="H121" s="14">
        <f t="shared" si="11"/>
        <v>7</v>
      </c>
      <c r="I121" s="4">
        <f t="shared" si="8"/>
        <v>18.5</v>
      </c>
      <c r="J121" s="2">
        <f t="shared" si="9"/>
        <v>13384000</v>
      </c>
      <c r="K121" s="22">
        <v>1</v>
      </c>
      <c r="N121" t="str">
        <v>NL-10-7</v>
      </c>
      <c r="O121">
        <v>18.5</v>
      </c>
      <c r="P121" s="19">
        <v>13384000</v>
      </c>
    </row>
    <row r="122" spans="5:16" x14ac:dyDescent="0.25">
      <c r="E122" s="1">
        <f t="shared" si="6"/>
        <v>116</v>
      </c>
      <c r="F122" s="10" t="str">
        <f t="shared" si="7"/>
        <v>NL-10-7.5</v>
      </c>
      <c r="G122" s="14">
        <f t="shared" si="10"/>
        <v>10</v>
      </c>
      <c r="H122" s="14">
        <f t="shared" si="11"/>
        <v>7.5</v>
      </c>
      <c r="I122" s="4">
        <f t="shared" si="8"/>
        <v>19.75</v>
      </c>
      <c r="J122" s="2">
        <f t="shared" si="9"/>
        <v>13384000</v>
      </c>
      <c r="K122" s="22">
        <v>1</v>
      </c>
      <c r="N122" t="str">
        <v>NL-10-7.5</v>
      </c>
      <c r="O122">
        <v>19.75</v>
      </c>
      <c r="P122" s="19">
        <v>13384000</v>
      </c>
    </row>
    <row r="123" spans="5:16" x14ac:dyDescent="0.25">
      <c r="E123" s="1">
        <f t="shared" si="6"/>
        <v>117</v>
      </c>
      <c r="F123" s="10" t="str">
        <f t="shared" si="7"/>
        <v>NL-10-8</v>
      </c>
      <c r="G123" s="14">
        <f t="shared" si="10"/>
        <v>10</v>
      </c>
      <c r="H123" s="14">
        <f t="shared" si="11"/>
        <v>8</v>
      </c>
      <c r="I123" s="4">
        <f t="shared" si="8"/>
        <v>21</v>
      </c>
      <c r="J123" s="2">
        <f t="shared" si="9"/>
        <v>13828200</v>
      </c>
      <c r="K123" s="22">
        <v>1</v>
      </c>
      <c r="N123" t="str">
        <v>NL-10-8</v>
      </c>
      <c r="O123">
        <v>21</v>
      </c>
      <c r="P123" s="19">
        <v>13828200</v>
      </c>
    </row>
    <row r="124" spans="5:16" x14ac:dyDescent="0.25">
      <c r="E124" s="1">
        <f t="shared" si="6"/>
        <v>118</v>
      </c>
      <c r="F124" s="10" t="str">
        <f t="shared" si="7"/>
        <v>NL-10-8.5</v>
      </c>
      <c r="G124" s="14">
        <f t="shared" si="10"/>
        <v>10</v>
      </c>
      <c r="H124" s="14">
        <f t="shared" si="11"/>
        <v>8.5</v>
      </c>
      <c r="I124" s="4">
        <f t="shared" si="8"/>
        <v>22.25</v>
      </c>
      <c r="J124" s="2">
        <f t="shared" si="9"/>
        <v>14383450</v>
      </c>
      <c r="K124" s="22">
        <v>1</v>
      </c>
      <c r="N124" t="str">
        <v>NL-10-8.5</v>
      </c>
      <c r="O124">
        <v>22.25</v>
      </c>
      <c r="P124" s="19">
        <v>14383450</v>
      </c>
    </row>
    <row r="125" spans="5:16" x14ac:dyDescent="0.25">
      <c r="E125" s="1">
        <f t="shared" si="6"/>
        <v>119</v>
      </c>
      <c r="F125" s="10" t="str">
        <f t="shared" si="7"/>
        <v>NL-10-9</v>
      </c>
      <c r="G125" s="14">
        <f t="shared" si="10"/>
        <v>10</v>
      </c>
      <c r="H125" s="14">
        <f t="shared" si="11"/>
        <v>9</v>
      </c>
      <c r="I125" s="4">
        <f t="shared" si="8"/>
        <v>23.5</v>
      </c>
      <c r="J125" s="2">
        <f t="shared" si="9"/>
        <v>14938700</v>
      </c>
      <c r="K125" s="22">
        <v>1</v>
      </c>
      <c r="N125" t="str">
        <v>NL-10-9</v>
      </c>
      <c r="O125">
        <v>23.5</v>
      </c>
      <c r="P125" s="19">
        <v>14938700</v>
      </c>
    </row>
    <row r="126" spans="5:16" x14ac:dyDescent="0.25">
      <c r="E126" s="1">
        <f t="shared" si="6"/>
        <v>120</v>
      </c>
      <c r="F126" s="10" t="str">
        <f t="shared" si="7"/>
        <v>NL-10-9.5</v>
      </c>
      <c r="G126" s="14">
        <f t="shared" si="10"/>
        <v>10</v>
      </c>
      <c r="H126" s="14">
        <f t="shared" si="11"/>
        <v>9.5</v>
      </c>
      <c r="I126" s="4">
        <f t="shared" si="8"/>
        <v>24.75</v>
      </c>
      <c r="J126" s="2">
        <f t="shared" si="9"/>
        <v>15493950</v>
      </c>
      <c r="K126" s="22">
        <v>1</v>
      </c>
      <c r="N126" t="str">
        <v>NL-10-9.5</v>
      </c>
      <c r="O126">
        <v>24.75</v>
      </c>
      <c r="P126" s="19">
        <v>15493950</v>
      </c>
    </row>
    <row r="127" spans="5:16" x14ac:dyDescent="0.25">
      <c r="E127" s="1">
        <f t="shared" si="6"/>
        <v>121</v>
      </c>
      <c r="F127" s="10" t="str">
        <f t="shared" si="7"/>
        <v>NL-10-10</v>
      </c>
      <c r="G127" s="14">
        <f t="shared" si="10"/>
        <v>10</v>
      </c>
      <c r="H127" s="14">
        <f t="shared" si="11"/>
        <v>10</v>
      </c>
      <c r="I127" s="4">
        <f t="shared" si="8"/>
        <v>26</v>
      </c>
      <c r="J127" s="2">
        <f t="shared" si="9"/>
        <v>16049200</v>
      </c>
      <c r="K127" s="22">
        <v>1</v>
      </c>
      <c r="N127" t="str">
        <v>NL-10-10</v>
      </c>
      <c r="O127">
        <v>26</v>
      </c>
      <c r="P127" s="19">
        <v>16049200</v>
      </c>
    </row>
    <row r="128" spans="5:16" x14ac:dyDescent="0.25">
      <c r="E128" s="1">
        <f t="shared" si="6"/>
        <v>122</v>
      </c>
      <c r="F128" s="10" t="str">
        <f t="shared" si="7"/>
        <v>NL-10-10.5</v>
      </c>
      <c r="G128" s="14">
        <f t="shared" si="10"/>
        <v>10</v>
      </c>
      <c r="H128" s="14">
        <f t="shared" si="11"/>
        <v>10.5</v>
      </c>
      <c r="I128" s="4">
        <f t="shared" si="8"/>
        <v>27.25</v>
      </c>
      <c r="J128" s="2">
        <f t="shared" si="9"/>
        <v>16604450</v>
      </c>
      <c r="K128" s="22">
        <v>1</v>
      </c>
      <c r="N128" t="str">
        <v>NL-10-10.5</v>
      </c>
      <c r="O128">
        <v>27.25</v>
      </c>
      <c r="P128" s="19">
        <v>16604450</v>
      </c>
    </row>
    <row r="129" spans="5:16" x14ac:dyDescent="0.25">
      <c r="E129" s="1">
        <f t="shared" si="6"/>
        <v>123</v>
      </c>
      <c r="F129" s="10" t="str">
        <f t="shared" si="7"/>
        <v>NL-10-11</v>
      </c>
      <c r="G129" s="14">
        <f t="shared" si="10"/>
        <v>10</v>
      </c>
      <c r="H129" s="14">
        <f t="shared" si="11"/>
        <v>11</v>
      </c>
      <c r="I129" s="4">
        <f t="shared" si="8"/>
        <v>28.5</v>
      </c>
      <c r="J129" s="2">
        <f t="shared" si="9"/>
        <v>17159700</v>
      </c>
      <c r="K129" s="22">
        <v>1</v>
      </c>
      <c r="N129" t="str">
        <v>NL-10-11</v>
      </c>
      <c r="O129">
        <v>28.5</v>
      </c>
      <c r="P129" s="19">
        <v>17159700</v>
      </c>
    </row>
    <row r="130" spans="5:16" x14ac:dyDescent="0.25">
      <c r="E130" s="1">
        <f t="shared" si="6"/>
        <v>124</v>
      </c>
      <c r="F130" s="10" t="str">
        <f t="shared" si="7"/>
        <v>NL-10-11.5</v>
      </c>
      <c r="G130" s="14">
        <f t="shared" si="10"/>
        <v>10</v>
      </c>
      <c r="H130" s="14">
        <f t="shared" si="11"/>
        <v>11.5</v>
      </c>
      <c r="I130" s="4">
        <f t="shared" si="8"/>
        <v>29.75</v>
      </c>
      <c r="J130" s="2">
        <f t="shared" si="9"/>
        <v>17714950</v>
      </c>
      <c r="K130" s="22">
        <v>1</v>
      </c>
      <c r="N130" t="str">
        <v>NL-10-11.5</v>
      </c>
      <c r="O130">
        <v>29.75</v>
      </c>
      <c r="P130" s="19">
        <v>17714950</v>
      </c>
    </row>
    <row r="131" spans="5:16" x14ac:dyDescent="0.25">
      <c r="E131" s="1">
        <f t="shared" si="6"/>
        <v>125</v>
      </c>
      <c r="F131" s="10" t="str">
        <f t="shared" si="7"/>
        <v>NL-10-12</v>
      </c>
      <c r="G131" s="14">
        <f t="shared" si="10"/>
        <v>10</v>
      </c>
      <c r="H131" s="14">
        <f t="shared" si="11"/>
        <v>12</v>
      </c>
      <c r="I131" s="4">
        <f t="shared" si="8"/>
        <v>31</v>
      </c>
      <c r="J131" s="2">
        <f t="shared" si="9"/>
        <v>18270200</v>
      </c>
      <c r="K131" s="22">
        <v>1</v>
      </c>
      <c r="N131" t="str">
        <v>NL-10-12</v>
      </c>
      <c r="O131">
        <v>31</v>
      </c>
      <c r="P131" s="19">
        <v>18270200</v>
      </c>
    </row>
    <row r="132" spans="5:16" x14ac:dyDescent="0.25">
      <c r="E132" s="1">
        <f t="shared" si="6"/>
        <v>126</v>
      </c>
      <c r="F132" s="10" t="str">
        <f t="shared" si="7"/>
        <v>NL-10-12.5</v>
      </c>
      <c r="G132" s="14">
        <f t="shared" si="10"/>
        <v>10</v>
      </c>
      <c r="H132" s="14">
        <f t="shared" si="11"/>
        <v>12.5</v>
      </c>
      <c r="I132" s="4">
        <f t="shared" si="8"/>
        <v>32.25</v>
      </c>
      <c r="J132" s="2">
        <f t="shared" si="9"/>
        <v>18825450</v>
      </c>
      <c r="K132" s="22">
        <v>1</v>
      </c>
      <c r="N132" t="str">
        <v>NL-10-12.5</v>
      </c>
      <c r="O132">
        <v>32.25</v>
      </c>
      <c r="P132" s="19">
        <v>18825450</v>
      </c>
    </row>
    <row r="133" spans="5:16" x14ac:dyDescent="0.25">
      <c r="E133" s="1">
        <f t="shared" si="6"/>
        <v>127</v>
      </c>
      <c r="F133" s="10" t="str">
        <f t="shared" si="7"/>
        <v>NL-10-13</v>
      </c>
      <c r="G133" s="14">
        <f t="shared" si="10"/>
        <v>10</v>
      </c>
      <c r="H133" s="14">
        <f t="shared" si="11"/>
        <v>13</v>
      </c>
      <c r="I133" s="4">
        <f t="shared" si="8"/>
        <v>33.5</v>
      </c>
      <c r="J133" s="2">
        <f t="shared" si="9"/>
        <v>19380700</v>
      </c>
      <c r="K133" s="22">
        <v>1</v>
      </c>
      <c r="N133" t="str">
        <v>NL-10-13</v>
      </c>
      <c r="O133">
        <v>33.5</v>
      </c>
      <c r="P133" s="19">
        <v>19380700</v>
      </c>
    </row>
    <row r="134" spans="5:16" x14ac:dyDescent="0.25">
      <c r="E134" s="1">
        <f t="shared" si="6"/>
        <v>128</v>
      </c>
      <c r="F134" s="10" t="str">
        <f t="shared" si="7"/>
        <v>NL-10-13.5</v>
      </c>
      <c r="G134" s="14">
        <f t="shared" si="10"/>
        <v>10</v>
      </c>
      <c r="H134" s="14">
        <f t="shared" si="11"/>
        <v>13.5</v>
      </c>
      <c r="I134" s="4">
        <f t="shared" si="8"/>
        <v>34.75</v>
      </c>
      <c r="J134" s="2">
        <f t="shared" si="9"/>
        <v>19935950</v>
      </c>
      <c r="K134" s="22">
        <v>1</v>
      </c>
      <c r="N134" t="str">
        <v>NL-10-13.5</v>
      </c>
      <c r="O134">
        <v>34.75</v>
      </c>
      <c r="P134" s="19">
        <v>19935950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NL-10-14</v>
      </c>
      <c r="G135" s="14">
        <f t="shared" si="10"/>
        <v>10</v>
      </c>
      <c r="H135" s="14">
        <f t="shared" si="11"/>
        <v>14</v>
      </c>
      <c r="I135" s="4">
        <f t="shared" ref="I135:I198" si="14">SUM(((G135*H135)/4),1)</f>
        <v>36</v>
      </c>
      <c r="J135" s="2">
        <f t="shared" ref="J135:J198" si="15">ROUND(SUM(IF(I135&lt;$K$4,$K$4,I135)*$C$6,$C$5),0)</f>
        <v>20491200</v>
      </c>
      <c r="K135" s="22">
        <v>1</v>
      </c>
      <c r="N135" t="str">
        <v>NL-10-14</v>
      </c>
      <c r="O135">
        <v>36</v>
      </c>
      <c r="P135" s="19">
        <v>20491200</v>
      </c>
    </row>
    <row r="136" spans="5:16" x14ac:dyDescent="0.25">
      <c r="E136" s="1">
        <f t="shared" si="12"/>
        <v>130</v>
      </c>
      <c r="F136" s="10" t="str">
        <f t="shared" si="13"/>
        <v>NL-10-14.5</v>
      </c>
      <c r="G136" s="14">
        <f t="shared" ref="G136:G199" si="16">$G$3+ROUNDDOWN($E135/($I$4+1),0)*0.5</f>
        <v>10</v>
      </c>
      <c r="H136" s="14">
        <f t="shared" ref="H136:H199" si="17">IF(MOD(E136-1,$I$4+1)=0,$H$3,H135+0.5)</f>
        <v>14.5</v>
      </c>
      <c r="I136" s="4">
        <f t="shared" si="14"/>
        <v>37.25</v>
      </c>
      <c r="J136" s="2">
        <f t="shared" si="15"/>
        <v>21046450</v>
      </c>
      <c r="K136" s="22">
        <v>1</v>
      </c>
      <c r="N136" t="str">
        <v>NL-10-14.5</v>
      </c>
      <c r="O136">
        <v>37.25</v>
      </c>
      <c r="P136" s="19">
        <v>21046450</v>
      </c>
    </row>
    <row r="137" spans="5:16" x14ac:dyDescent="0.25">
      <c r="E137" s="1">
        <f t="shared" si="12"/>
        <v>131</v>
      </c>
      <c r="F137" s="10" t="str">
        <f t="shared" si="13"/>
        <v>NL-10-15</v>
      </c>
      <c r="G137" s="14">
        <f t="shared" si="16"/>
        <v>10</v>
      </c>
      <c r="H137" s="14">
        <f t="shared" si="17"/>
        <v>15</v>
      </c>
      <c r="I137" s="4">
        <f t="shared" si="14"/>
        <v>38.5</v>
      </c>
      <c r="J137" s="2">
        <f t="shared" si="15"/>
        <v>21601700</v>
      </c>
      <c r="K137" s="22">
        <v>1</v>
      </c>
      <c r="N137" t="str">
        <v>NL-10-15</v>
      </c>
      <c r="O137">
        <v>38.5</v>
      </c>
      <c r="P137" s="19">
        <v>21601700</v>
      </c>
    </row>
    <row r="138" spans="5:16" x14ac:dyDescent="0.25">
      <c r="E138" s="1">
        <f t="shared" si="12"/>
        <v>132</v>
      </c>
      <c r="F138" s="10" t="str">
        <f t="shared" si="13"/>
        <v>NL-10-15.5</v>
      </c>
      <c r="G138" s="14">
        <f t="shared" si="16"/>
        <v>10</v>
      </c>
      <c r="H138" s="14">
        <f t="shared" si="17"/>
        <v>15.5</v>
      </c>
      <c r="I138" s="4">
        <f t="shared" si="14"/>
        <v>39.75</v>
      </c>
      <c r="J138" s="2">
        <f t="shared" si="15"/>
        <v>22156950</v>
      </c>
      <c r="K138" s="22">
        <v>1</v>
      </c>
      <c r="N138" t="str">
        <v>NL-10-15.5</v>
      </c>
      <c r="O138">
        <v>39.75</v>
      </c>
      <c r="P138" s="19">
        <v>22156950</v>
      </c>
    </row>
    <row r="139" spans="5:16" x14ac:dyDescent="0.25">
      <c r="E139" s="1">
        <f t="shared" si="12"/>
        <v>133</v>
      </c>
      <c r="F139" s="10" t="str">
        <f t="shared" si="13"/>
        <v>NL-10-16</v>
      </c>
      <c r="G139" s="14">
        <f t="shared" si="16"/>
        <v>10</v>
      </c>
      <c r="H139" s="14">
        <f t="shared" si="17"/>
        <v>16</v>
      </c>
      <c r="I139" s="4">
        <f t="shared" si="14"/>
        <v>41</v>
      </c>
      <c r="J139" s="2">
        <f t="shared" si="15"/>
        <v>22712200</v>
      </c>
      <c r="K139" s="22">
        <v>1</v>
      </c>
      <c r="N139" t="str">
        <v>NL-10-16</v>
      </c>
      <c r="O139">
        <v>41</v>
      </c>
      <c r="P139" s="19">
        <v>22712200</v>
      </c>
    </row>
    <row r="140" spans="5:16" x14ac:dyDescent="0.25">
      <c r="E140" s="1">
        <f t="shared" si="12"/>
        <v>134</v>
      </c>
      <c r="F140" s="10" t="str">
        <f t="shared" si="13"/>
        <v>NL-10.5-7</v>
      </c>
      <c r="G140" s="14">
        <f t="shared" si="16"/>
        <v>10.5</v>
      </c>
      <c r="H140" s="14">
        <f t="shared" si="17"/>
        <v>7</v>
      </c>
      <c r="I140" s="4">
        <f t="shared" si="14"/>
        <v>19.375</v>
      </c>
      <c r="J140" s="2">
        <f t="shared" si="15"/>
        <v>13384000</v>
      </c>
      <c r="K140" s="22">
        <v>1</v>
      </c>
      <c r="N140" t="str">
        <v>NL-10.5-7</v>
      </c>
      <c r="O140">
        <v>19.375</v>
      </c>
      <c r="P140" s="19">
        <v>13384000</v>
      </c>
    </row>
    <row r="141" spans="5:16" x14ac:dyDescent="0.25">
      <c r="E141" s="1">
        <f t="shared" si="12"/>
        <v>135</v>
      </c>
      <c r="F141" s="10" t="str">
        <f t="shared" si="13"/>
        <v>NL-10.5-7.5</v>
      </c>
      <c r="G141" s="14">
        <f t="shared" si="16"/>
        <v>10.5</v>
      </c>
      <c r="H141" s="14">
        <f t="shared" si="17"/>
        <v>7.5</v>
      </c>
      <c r="I141" s="4">
        <f t="shared" si="14"/>
        <v>20.6875</v>
      </c>
      <c r="J141" s="2">
        <f t="shared" si="15"/>
        <v>13689388</v>
      </c>
      <c r="K141" s="22">
        <v>1</v>
      </c>
      <c r="N141" t="str">
        <v>NL-10.5-7.5</v>
      </c>
      <c r="O141">
        <v>20.6875</v>
      </c>
      <c r="P141" s="19">
        <v>13689388</v>
      </c>
    </row>
    <row r="142" spans="5:16" x14ac:dyDescent="0.25">
      <c r="E142" s="1">
        <f t="shared" si="12"/>
        <v>136</v>
      </c>
      <c r="F142" s="10" t="str">
        <f t="shared" si="13"/>
        <v>NL-10.5-8</v>
      </c>
      <c r="G142" s="14">
        <f t="shared" si="16"/>
        <v>10.5</v>
      </c>
      <c r="H142" s="14">
        <f t="shared" si="17"/>
        <v>8</v>
      </c>
      <c r="I142" s="4">
        <f t="shared" si="14"/>
        <v>22</v>
      </c>
      <c r="J142" s="2">
        <f t="shared" si="15"/>
        <v>14272400</v>
      </c>
      <c r="K142" s="22">
        <v>1</v>
      </c>
      <c r="N142" t="str">
        <v>NL-10.5-8</v>
      </c>
      <c r="O142">
        <v>22</v>
      </c>
      <c r="P142" s="19">
        <v>14272400</v>
      </c>
    </row>
    <row r="143" spans="5:16" x14ac:dyDescent="0.25">
      <c r="E143" s="1">
        <f t="shared" si="12"/>
        <v>137</v>
      </c>
      <c r="F143" s="10" t="str">
        <f t="shared" si="13"/>
        <v>NL-10.5-8.5</v>
      </c>
      <c r="G143" s="14">
        <f t="shared" si="16"/>
        <v>10.5</v>
      </c>
      <c r="H143" s="14">
        <f t="shared" si="17"/>
        <v>8.5</v>
      </c>
      <c r="I143" s="4">
        <f t="shared" si="14"/>
        <v>23.3125</v>
      </c>
      <c r="J143" s="2">
        <f t="shared" si="15"/>
        <v>14855413</v>
      </c>
      <c r="K143" s="22">
        <v>1</v>
      </c>
      <c r="N143" t="str">
        <v>NL-10.5-8.5</v>
      </c>
      <c r="O143">
        <v>23.3125</v>
      </c>
      <c r="P143" s="19">
        <v>14855413</v>
      </c>
    </row>
    <row r="144" spans="5:16" x14ac:dyDescent="0.25">
      <c r="E144" s="1">
        <f t="shared" si="12"/>
        <v>138</v>
      </c>
      <c r="F144" s="10" t="str">
        <f t="shared" si="13"/>
        <v>NL-10.5-9</v>
      </c>
      <c r="G144" s="14">
        <f t="shared" si="16"/>
        <v>10.5</v>
      </c>
      <c r="H144" s="14">
        <f t="shared" si="17"/>
        <v>9</v>
      </c>
      <c r="I144" s="4">
        <f t="shared" si="14"/>
        <v>24.625</v>
      </c>
      <c r="J144" s="2">
        <f t="shared" si="15"/>
        <v>15438425</v>
      </c>
      <c r="K144" s="22">
        <v>1</v>
      </c>
      <c r="N144" t="str">
        <v>NL-10.5-9</v>
      </c>
      <c r="O144">
        <v>24.625</v>
      </c>
      <c r="P144" s="19">
        <v>15438425</v>
      </c>
    </row>
    <row r="145" spans="5:16" x14ac:dyDescent="0.25">
      <c r="E145" s="1">
        <f t="shared" si="12"/>
        <v>139</v>
      </c>
      <c r="F145" s="10" t="str">
        <f t="shared" si="13"/>
        <v>NL-10.5-9.5</v>
      </c>
      <c r="G145" s="14">
        <f t="shared" si="16"/>
        <v>10.5</v>
      </c>
      <c r="H145" s="14">
        <f t="shared" si="17"/>
        <v>9.5</v>
      </c>
      <c r="I145" s="4">
        <f t="shared" si="14"/>
        <v>25.9375</v>
      </c>
      <c r="J145" s="2">
        <f t="shared" si="15"/>
        <v>16021438</v>
      </c>
      <c r="K145" s="22">
        <v>1</v>
      </c>
      <c r="N145" t="str">
        <v>NL-10.5-9.5</v>
      </c>
      <c r="O145">
        <v>25.9375</v>
      </c>
      <c r="P145" s="19">
        <v>16021438</v>
      </c>
    </row>
    <row r="146" spans="5:16" x14ac:dyDescent="0.25">
      <c r="E146" s="1">
        <f t="shared" si="12"/>
        <v>140</v>
      </c>
      <c r="F146" s="10" t="str">
        <f t="shared" si="13"/>
        <v>NL-10.5-10</v>
      </c>
      <c r="G146" s="14">
        <f t="shared" si="16"/>
        <v>10.5</v>
      </c>
      <c r="H146" s="14">
        <f t="shared" si="17"/>
        <v>10</v>
      </c>
      <c r="I146" s="4">
        <f t="shared" si="14"/>
        <v>27.25</v>
      </c>
      <c r="J146" s="2">
        <f t="shared" si="15"/>
        <v>16604450</v>
      </c>
      <c r="K146" s="22">
        <v>1</v>
      </c>
      <c r="N146" t="str">
        <v>NL-10.5-10</v>
      </c>
      <c r="O146">
        <v>27.25</v>
      </c>
      <c r="P146" s="19">
        <v>16604450</v>
      </c>
    </row>
    <row r="147" spans="5:16" x14ac:dyDescent="0.25">
      <c r="E147" s="1">
        <f t="shared" si="12"/>
        <v>141</v>
      </c>
      <c r="F147" s="10" t="str">
        <f t="shared" si="13"/>
        <v>NL-10.5-10.5</v>
      </c>
      <c r="G147" s="14">
        <f t="shared" si="16"/>
        <v>10.5</v>
      </c>
      <c r="H147" s="14">
        <f t="shared" si="17"/>
        <v>10.5</v>
      </c>
      <c r="I147" s="4">
        <f t="shared" si="14"/>
        <v>28.5625</v>
      </c>
      <c r="J147" s="2">
        <f t="shared" si="15"/>
        <v>17187463</v>
      </c>
      <c r="K147" s="22">
        <v>1</v>
      </c>
      <c r="N147" t="str">
        <v>NL-10.5-10.5</v>
      </c>
      <c r="O147">
        <v>28.5625</v>
      </c>
      <c r="P147" s="19">
        <v>17187463</v>
      </c>
    </row>
    <row r="148" spans="5:16" x14ac:dyDescent="0.25">
      <c r="E148" s="1">
        <f t="shared" si="12"/>
        <v>142</v>
      </c>
      <c r="F148" s="10" t="str">
        <f t="shared" si="13"/>
        <v>NL-10.5-11</v>
      </c>
      <c r="G148" s="14">
        <f t="shared" si="16"/>
        <v>10.5</v>
      </c>
      <c r="H148" s="14">
        <f t="shared" si="17"/>
        <v>11</v>
      </c>
      <c r="I148" s="4">
        <f t="shared" si="14"/>
        <v>29.875</v>
      </c>
      <c r="J148" s="2">
        <f t="shared" si="15"/>
        <v>17770475</v>
      </c>
      <c r="K148" s="22">
        <v>1</v>
      </c>
      <c r="N148" t="str">
        <v>NL-10.5-11</v>
      </c>
      <c r="O148">
        <v>29.875</v>
      </c>
      <c r="P148" s="19">
        <v>17770475</v>
      </c>
    </row>
    <row r="149" spans="5:16" x14ac:dyDescent="0.25">
      <c r="E149" s="1">
        <f t="shared" si="12"/>
        <v>143</v>
      </c>
      <c r="F149" s="10" t="str">
        <f t="shared" si="13"/>
        <v>NL-10.5-11.5</v>
      </c>
      <c r="G149" s="14">
        <f t="shared" si="16"/>
        <v>10.5</v>
      </c>
      <c r="H149" s="14">
        <f t="shared" si="17"/>
        <v>11.5</v>
      </c>
      <c r="I149" s="4">
        <f t="shared" si="14"/>
        <v>31.1875</v>
      </c>
      <c r="J149" s="2">
        <f t="shared" si="15"/>
        <v>18353488</v>
      </c>
      <c r="K149" s="22">
        <v>1</v>
      </c>
      <c r="N149" t="str">
        <v>NL-10.5-11.5</v>
      </c>
      <c r="O149">
        <v>31.1875</v>
      </c>
      <c r="P149" s="19">
        <v>18353488</v>
      </c>
    </row>
    <row r="150" spans="5:16" x14ac:dyDescent="0.25">
      <c r="E150" s="1">
        <f t="shared" si="12"/>
        <v>144</v>
      </c>
      <c r="F150" s="10" t="str">
        <f t="shared" si="13"/>
        <v>NL-10.5-12</v>
      </c>
      <c r="G150" s="14">
        <f t="shared" si="16"/>
        <v>10.5</v>
      </c>
      <c r="H150" s="14">
        <f t="shared" si="17"/>
        <v>12</v>
      </c>
      <c r="I150" s="4">
        <f t="shared" si="14"/>
        <v>32.5</v>
      </c>
      <c r="J150" s="2">
        <f t="shared" si="15"/>
        <v>18936500</v>
      </c>
      <c r="K150" s="22">
        <v>1</v>
      </c>
      <c r="N150" t="str">
        <v>NL-10.5-12</v>
      </c>
      <c r="O150">
        <v>32.5</v>
      </c>
      <c r="P150" s="19">
        <v>18936500</v>
      </c>
    </row>
    <row r="151" spans="5:16" x14ac:dyDescent="0.25">
      <c r="E151" s="1">
        <f t="shared" si="12"/>
        <v>145</v>
      </c>
      <c r="F151" s="10" t="str">
        <f t="shared" si="13"/>
        <v>NL-10.5-12.5</v>
      </c>
      <c r="G151" s="14">
        <f t="shared" si="16"/>
        <v>10.5</v>
      </c>
      <c r="H151" s="14">
        <f t="shared" si="17"/>
        <v>12.5</v>
      </c>
      <c r="I151" s="4">
        <f t="shared" si="14"/>
        <v>33.8125</v>
      </c>
      <c r="J151" s="2">
        <f t="shared" si="15"/>
        <v>19519513</v>
      </c>
      <c r="K151" s="22">
        <v>1</v>
      </c>
      <c r="N151" t="str">
        <v>NL-10.5-12.5</v>
      </c>
      <c r="O151">
        <v>33.8125</v>
      </c>
      <c r="P151" s="19">
        <v>19519513</v>
      </c>
    </row>
    <row r="152" spans="5:16" x14ac:dyDescent="0.25">
      <c r="E152" s="1">
        <f t="shared" si="12"/>
        <v>146</v>
      </c>
      <c r="F152" s="10" t="str">
        <f t="shared" si="13"/>
        <v>NL-10.5-13</v>
      </c>
      <c r="G152" s="14">
        <f t="shared" si="16"/>
        <v>10.5</v>
      </c>
      <c r="H152" s="14">
        <f t="shared" si="17"/>
        <v>13</v>
      </c>
      <c r="I152" s="4">
        <f t="shared" si="14"/>
        <v>35.125</v>
      </c>
      <c r="J152" s="2">
        <f t="shared" si="15"/>
        <v>20102525</v>
      </c>
      <c r="K152" s="22">
        <v>1</v>
      </c>
      <c r="N152" t="str">
        <v>NL-10.5-13</v>
      </c>
      <c r="O152">
        <v>35.125</v>
      </c>
      <c r="P152" s="19">
        <v>20102525</v>
      </c>
    </row>
    <row r="153" spans="5:16" x14ac:dyDescent="0.25">
      <c r="E153" s="1">
        <f t="shared" si="12"/>
        <v>147</v>
      </c>
      <c r="F153" s="10" t="str">
        <f t="shared" si="13"/>
        <v>NL-10.5-13.5</v>
      </c>
      <c r="G153" s="14">
        <f t="shared" si="16"/>
        <v>10.5</v>
      </c>
      <c r="H153" s="14">
        <f t="shared" si="17"/>
        <v>13.5</v>
      </c>
      <c r="I153" s="4">
        <f t="shared" si="14"/>
        <v>36.4375</v>
      </c>
      <c r="J153" s="2">
        <f t="shared" si="15"/>
        <v>20685538</v>
      </c>
      <c r="K153" s="22">
        <v>1</v>
      </c>
      <c r="N153" t="str">
        <v>NL-10.5-13.5</v>
      </c>
      <c r="O153">
        <v>36.4375</v>
      </c>
      <c r="P153" s="19">
        <v>20685538</v>
      </c>
    </row>
    <row r="154" spans="5:16" x14ac:dyDescent="0.25">
      <c r="E154" s="1">
        <f t="shared" si="12"/>
        <v>148</v>
      </c>
      <c r="F154" s="10" t="str">
        <f t="shared" si="13"/>
        <v>NL-10.5-14</v>
      </c>
      <c r="G154" s="14">
        <f t="shared" si="16"/>
        <v>10.5</v>
      </c>
      <c r="H154" s="14">
        <f t="shared" si="17"/>
        <v>14</v>
      </c>
      <c r="I154" s="4">
        <f t="shared" si="14"/>
        <v>37.75</v>
      </c>
      <c r="J154" s="2">
        <f t="shared" si="15"/>
        <v>21268550</v>
      </c>
      <c r="K154" s="22">
        <v>1</v>
      </c>
      <c r="N154" t="str">
        <v>NL-10.5-14</v>
      </c>
      <c r="O154">
        <v>37.75</v>
      </c>
      <c r="P154" s="19">
        <v>21268550</v>
      </c>
    </row>
    <row r="155" spans="5:16" x14ac:dyDescent="0.25">
      <c r="E155" s="1">
        <f t="shared" si="12"/>
        <v>149</v>
      </c>
      <c r="F155" s="10" t="str">
        <f t="shared" si="13"/>
        <v>NL-10.5-14.5</v>
      </c>
      <c r="G155" s="14">
        <f t="shared" si="16"/>
        <v>10.5</v>
      </c>
      <c r="H155" s="14">
        <f t="shared" si="17"/>
        <v>14.5</v>
      </c>
      <c r="I155" s="4">
        <f t="shared" si="14"/>
        <v>39.0625</v>
      </c>
      <c r="J155" s="2">
        <f t="shared" si="15"/>
        <v>21851563</v>
      </c>
      <c r="K155" s="22">
        <v>1</v>
      </c>
      <c r="N155" t="str">
        <v>NL-10.5-14.5</v>
      </c>
      <c r="O155">
        <v>39.0625</v>
      </c>
      <c r="P155" s="19">
        <v>21851563</v>
      </c>
    </row>
    <row r="156" spans="5:16" x14ac:dyDescent="0.25">
      <c r="E156" s="1">
        <f t="shared" si="12"/>
        <v>150</v>
      </c>
      <c r="F156" s="10" t="str">
        <f t="shared" si="13"/>
        <v>NL-10.5-15</v>
      </c>
      <c r="G156" s="14">
        <f t="shared" si="16"/>
        <v>10.5</v>
      </c>
      <c r="H156" s="14">
        <f t="shared" si="17"/>
        <v>15</v>
      </c>
      <c r="I156" s="4">
        <f t="shared" si="14"/>
        <v>40.375</v>
      </c>
      <c r="J156" s="2">
        <f t="shared" si="15"/>
        <v>22434575</v>
      </c>
      <c r="K156" s="22">
        <v>1</v>
      </c>
      <c r="N156" t="str">
        <v>NL-10.5-15</v>
      </c>
      <c r="O156">
        <v>40.375</v>
      </c>
      <c r="P156" s="19">
        <v>22434575</v>
      </c>
    </row>
    <row r="157" spans="5:16" x14ac:dyDescent="0.25">
      <c r="E157" s="1">
        <f t="shared" si="12"/>
        <v>151</v>
      </c>
      <c r="F157" s="10" t="str">
        <f t="shared" si="13"/>
        <v>NL-10.5-15.5</v>
      </c>
      <c r="G157" s="14">
        <f t="shared" si="16"/>
        <v>10.5</v>
      </c>
      <c r="H157" s="14">
        <f t="shared" si="17"/>
        <v>15.5</v>
      </c>
      <c r="I157" s="4">
        <f t="shared" si="14"/>
        <v>41.6875</v>
      </c>
      <c r="J157" s="2">
        <f t="shared" si="15"/>
        <v>23017588</v>
      </c>
      <c r="K157" s="22">
        <v>1</v>
      </c>
      <c r="N157" t="str">
        <v>NL-10.5-15.5</v>
      </c>
      <c r="O157">
        <v>41.6875</v>
      </c>
      <c r="P157" s="19">
        <v>23017588</v>
      </c>
    </row>
    <row r="158" spans="5:16" x14ac:dyDescent="0.25">
      <c r="E158" s="1">
        <f t="shared" si="12"/>
        <v>152</v>
      </c>
      <c r="F158" s="10" t="str">
        <f t="shared" si="13"/>
        <v>NL-10.5-16</v>
      </c>
      <c r="G158" s="14">
        <f t="shared" si="16"/>
        <v>10.5</v>
      </c>
      <c r="H158" s="14">
        <f t="shared" si="17"/>
        <v>16</v>
      </c>
      <c r="I158" s="4">
        <f t="shared" si="14"/>
        <v>43</v>
      </c>
      <c r="J158" s="2">
        <f t="shared" si="15"/>
        <v>23600600</v>
      </c>
      <c r="K158" s="22">
        <v>1</v>
      </c>
      <c r="N158" t="str">
        <v>NL-10.5-16</v>
      </c>
      <c r="O158">
        <v>43</v>
      </c>
      <c r="P158" s="19">
        <v>23600600</v>
      </c>
    </row>
    <row r="159" spans="5:16" x14ac:dyDescent="0.25">
      <c r="E159" s="1">
        <f t="shared" si="12"/>
        <v>153</v>
      </c>
      <c r="F159" s="10" t="str">
        <f t="shared" si="13"/>
        <v>NL-11-7</v>
      </c>
      <c r="G159" s="14">
        <f t="shared" si="16"/>
        <v>11</v>
      </c>
      <c r="H159" s="14">
        <f t="shared" si="17"/>
        <v>7</v>
      </c>
      <c r="I159" s="4">
        <f t="shared" si="14"/>
        <v>20.25</v>
      </c>
      <c r="J159" s="2">
        <f t="shared" si="15"/>
        <v>13495050</v>
      </c>
      <c r="K159" s="22">
        <v>1</v>
      </c>
      <c r="N159" t="str">
        <v>NL-11-7</v>
      </c>
      <c r="O159">
        <v>20.25</v>
      </c>
      <c r="P159" s="19">
        <v>13495050</v>
      </c>
    </row>
    <row r="160" spans="5:16" x14ac:dyDescent="0.25">
      <c r="E160" s="1">
        <f t="shared" si="12"/>
        <v>154</v>
      </c>
      <c r="F160" s="10" t="str">
        <f t="shared" si="13"/>
        <v>NL-11-7.5</v>
      </c>
      <c r="G160" s="14">
        <f t="shared" si="16"/>
        <v>11</v>
      </c>
      <c r="H160" s="14">
        <f t="shared" si="17"/>
        <v>7.5</v>
      </c>
      <c r="I160" s="4">
        <f t="shared" si="14"/>
        <v>21.625</v>
      </c>
      <c r="J160" s="2">
        <f t="shared" si="15"/>
        <v>14105825</v>
      </c>
      <c r="K160" s="22">
        <v>1</v>
      </c>
      <c r="N160" t="str">
        <v>NL-11-7.5</v>
      </c>
      <c r="O160">
        <v>21.625</v>
      </c>
      <c r="P160" s="19">
        <v>14105825</v>
      </c>
    </row>
    <row r="161" spans="5:16" x14ac:dyDescent="0.25">
      <c r="E161" s="1">
        <f t="shared" si="12"/>
        <v>155</v>
      </c>
      <c r="F161" s="10" t="str">
        <f t="shared" si="13"/>
        <v>NL-11-8</v>
      </c>
      <c r="G161" s="14">
        <f t="shared" si="16"/>
        <v>11</v>
      </c>
      <c r="H161" s="14">
        <f t="shared" si="17"/>
        <v>8</v>
      </c>
      <c r="I161" s="4">
        <f t="shared" si="14"/>
        <v>23</v>
      </c>
      <c r="J161" s="2">
        <f t="shared" si="15"/>
        <v>14716600</v>
      </c>
      <c r="K161" s="22">
        <v>1</v>
      </c>
      <c r="N161" t="str">
        <v>NL-11-8</v>
      </c>
      <c r="O161">
        <v>23</v>
      </c>
      <c r="P161" s="19">
        <v>14716600</v>
      </c>
    </row>
    <row r="162" spans="5:16" x14ac:dyDescent="0.25">
      <c r="E162" s="1">
        <f t="shared" si="12"/>
        <v>156</v>
      </c>
      <c r="F162" s="10" t="str">
        <f t="shared" si="13"/>
        <v>NL-11-8.5</v>
      </c>
      <c r="G162" s="14">
        <f t="shared" si="16"/>
        <v>11</v>
      </c>
      <c r="H162" s="14">
        <f t="shared" si="17"/>
        <v>8.5</v>
      </c>
      <c r="I162" s="4">
        <f t="shared" si="14"/>
        <v>24.375</v>
      </c>
      <c r="J162" s="2">
        <f t="shared" si="15"/>
        <v>15327375</v>
      </c>
      <c r="K162" s="22">
        <v>1</v>
      </c>
      <c r="N162" t="str">
        <v>NL-11-8.5</v>
      </c>
      <c r="O162">
        <v>24.375</v>
      </c>
      <c r="P162" s="19">
        <v>15327375</v>
      </c>
    </row>
    <row r="163" spans="5:16" x14ac:dyDescent="0.25">
      <c r="E163" s="1">
        <f t="shared" si="12"/>
        <v>157</v>
      </c>
      <c r="F163" s="10" t="str">
        <f t="shared" si="13"/>
        <v>NL-11-9</v>
      </c>
      <c r="G163" s="14">
        <f t="shared" si="16"/>
        <v>11</v>
      </c>
      <c r="H163" s="14">
        <f t="shared" si="17"/>
        <v>9</v>
      </c>
      <c r="I163" s="4">
        <f t="shared" si="14"/>
        <v>25.75</v>
      </c>
      <c r="J163" s="2">
        <f t="shared" si="15"/>
        <v>15938150</v>
      </c>
      <c r="K163" s="22">
        <v>1</v>
      </c>
      <c r="N163" t="str">
        <v>NL-11-9</v>
      </c>
      <c r="O163">
        <v>25.75</v>
      </c>
      <c r="P163" s="19">
        <v>15938150</v>
      </c>
    </row>
    <row r="164" spans="5:16" x14ac:dyDescent="0.25">
      <c r="E164" s="1">
        <f t="shared" si="12"/>
        <v>158</v>
      </c>
      <c r="F164" s="10" t="str">
        <f t="shared" si="13"/>
        <v>NL-11-9.5</v>
      </c>
      <c r="G164" s="14">
        <f t="shared" si="16"/>
        <v>11</v>
      </c>
      <c r="H164" s="14">
        <f t="shared" si="17"/>
        <v>9.5</v>
      </c>
      <c r="I164" s="4">
        <f t="shared" si="14"/>
        <v>27.125</v>
      </c>
      <c r="J164" s="2">
        <f t="shared" si="15"/>
        <v>16548925</v>
      </c>
      <c r="K164" s="22">
        <v>1</v>
      </c>
      <c r="N164" t="str">
        <v>NL-11-9.5</v>
      </c>
      <c r="O164">
        <v>27.125</v>
      </c>
      <c r="P164" s="19">
        <v>16548925</v>
      </c>
    </row>
    <row r="165" spans="5:16" x14ac:dyDescent="0.25">
      <c r="E165" s="1">
        <f t="shared" si="12"/>
        <v>159</v>
      </c>
      <c r="F165" s="10" t="str">
        <f t="shared" si="13"/>
        <v>NL-11-10</v>
      </c>
      <c r="G165" s="14">
        <f t="shared" si="16"/>
        <v>11</v>
      </c>
      <c r="H165" s="14">
        <f t="shared" si="17"/>
        <v>10</v>
      </c>
      <c r="I165" s="4">
        <f t="shared" si="14"/>
        <v>28.5</v>
      </c>
      <c r="J165" s="2">
        <f t="shared" si="15"/>
        <v>17159700</v>
      </c>
      <c r="K165" s="22">
        <v>1</v>
      </c>
      <c r="N165" t="str">
        <v>NL-11-10</v>
      </c>
      <c r="O165">
        <v>28.5</v>
      </c>
      <c r="P165" s="19">
        <v>17159700</v>
      </c>
    </row>
    <row r="166" spans="5:16" x14ac:dyDescent="0.25">
      <c r="E166" s="1">
        <f t="shared" si="12"/>
        <v>160</v>
      </c>
      <c r="F166" s="10" t="str">
        <f t="shared" si="13"/>
        <v>NL-11-10.5</v>
      </c>
      <c r="G166" s="14">
        <f t="shared" si="16"/>
        <v>11</v>
      </c>
      <c r="H166" s="14">
        <f t="shared" si="17"/>
        <v>10.5</v>
      </c>
      <c r="I166" s="4">
        <f t="shared" si="14"/>
        <v>29.875</v>
      </c>
      <c r="J166" s="2">
        <f t="shared" si="15"/>
        <v>17770475</v>
      </c>
      <c r="K166" s="22">
        <v>1</v>
      </c>
      <c r="N166" t="str">
        <v>NL-11-10.5</v>
      </c>
      <c r="O166">
        <v>29.875</v>
      </c>
      <c r="P166" s="19">
        <v>17770475</v>
      </c>
    </row>
    <row r="167" spans="5:16" x14ac:dyDescent="0.25">
      <c r="E167" s="1">
        <f t="shared" si="12"/>
        <v>161</v>
      </c>
      <c r="F167" s="10" t="str">
        <f t="shared" si="13"/>
        <v>NL-11-11</v>
      </c>
      <c r="G167" s="14">
        <f t="shared" si="16"/>
        <v>11</v>
      </c>
      <c r="H167" s="14">
        <f t="shared" si="17"/>
        <v>11</v>
      </c>
      <c r="I167" s="4">
        <f t="shared" si="14"/>
        <v>31.25</v>
      </c>
      <c r="J167" s="2">
        <f t="shared" si="15"/>
        <v>18381250</v>
      </c>
      <c r="K167" s="22">
        <v>1</v>
      </c>
      <c r="N167" t="str">
        <v>NL-11-11</v>
      </c>
      <c r="O167">
        <v>31.25</v>
      </c>
      <c r="P167" s="19">
        <v>18381250</v>
      </c>
    </row>
    <row r="168" spans="5:16" x14ac:dyDescent="0.25">
      <c r="E168" s="1">
        <f t="shared" si="12"/>
        <v>162</v>
      </c>
      <c r="F168" s="10" t="str">
        <f t="shared" si="13"/>
        <v>NL-11-11.5</v>
      </c>
      <c r="G168" s="14">
        <f t="shared" si="16"/>
        <v>11</v>
      </c>
      <c r="H168" s="14">
        <f t="shared" si="17"/>
        <v>11.5</v>
      </c>
      <c r="I168" s="4">
        <f t="shared" si="14"/>
        <v>32.625</v>
      </c>
      <c r="J168" s="2">
        <f t="shared" si="15"/>
        <v>18992025</v>
      </c>
      <c r="K168" s="22">
        <v>1</v>
      </c>
      <c r="N168" t="str">
        <v>NL-11-11.5</v>
      </c>
      <c r="O168">
        <v>32.625</v>
      </c>
      <c r="P168" s="19">
        <v>18992025</v>
      </c>
    </row>
    <row r="169" spans="5:16" x14ac:dyDescent="0.25">
      <c r="E169" s="1">
        <f t="shared" si="12"/>
        <v>163</v>
      </c>
      <c r="F169" s="10" t="str">
        <f t="shared" si="13"/>
        <v>NL-11-12</v>
      </c>
      <c r="G169" s="14">
        <f t="shared" si="16"/>
        <v>11</v>
      </c>
      <c r="H169" s="14">
        <f t="shared" si="17"/>
        <v>12</v>
      </c>
      <c r="I169" s="4">
        <f t="shared" si="14"/>
        <v>34</v>
      </c>
      <c r="J169" s="2">
        <f t="shared" si="15"/>
        <v>19602800</v>
      </c>
      <c r="K169" s="22">
        <v>1</v>
      </c>
      <c r="N169" t="str">
        <v>NL-11-12</v>
      </c>
      <c r="O169">
        <v>34</v>
      </c>
      <c r="P169" s="19">
        <v>19602800</v>
      </c>
    </row>
    <row r="170" spans="5:16" x14ac:dyDescent="0.25">
      <c r="E170" s="1">
        <f t="shared" si="12"/>
        <v>164</v>
      </c>
      <c r="F170" s="10" t="str">
        <f t="shared" si="13"/>
        <v>NL-11-12.5</v>
      </c>
      <c r="G170" s="14">
        <f t="shared" si="16"/>
        <v>11</v>
      </c>
      <c r="H170" s="14">
        <f t="shared" si="17"/>
        <v>12.5</v>
      </c>
      <c r="I170" s="4">
        <f t="shared" si="14"/>
        <v>35.375</v>
      </c>
      <c r="J170" s="2">
        <f t="shared" si="15"/>
        <v>20213575</v>
      </c>
      <c r="K170" s="22">
        <v>1</v>
      </c>
      <c r="N170" t="str">
        <v>NL-11-12.5</v>
      </c>
      <c r="O170">
        <v>35.375</v>
      </c>
      <c r="P170" s="19">
        <v>20213575</v>
      </c>
    </row>
    <row r="171" spans="5:16" x14ac:dyDescent="0.25">
      <c r="E171" s="1">
        <f t="shared" si="12"/>
        <v>165</v>
      </c>
      <c r="F171" s="10" t="str">
        <f t="shared" si="13"/>
        <v>NL-11-13</v>
      </c>
      <c r="G171" s="14">
        <f t="shared" si="16"/>
        <v>11</v>
      </c>
      <c r="H171" s="14">
        <f t="shared" si="17"/>
        <v>13</v>
      </c>
      <c r="I171" s="4">
        <f t="shared" si="14"/>
        <v>36.75</v>
      </c>
      <c r="J171" s="2">
        <f t="shared" si="15"/>
        <v>20824350</v>
      </c>
      <c r="K171" s="22">
        <v>1</v>
      </c>
      <c r="N171" t="str">
        <v>NL-11-13</v>
      </c>
      <c r="O171">
        <v>36.75</v>
      </c>
      <c r="P171" s="19">
        <v>20824350</v>
      </c>
    </row>
    <row r="172" spans="5:16" x14ac:dyDescent="0.25">
      <c r="E172" s="1">
        <f t="shared" si="12"/>
        <v>166</v>
      </c>
      <c r="F172" s="10" t="str">
        <f t="shared" si="13"/>
        <v>NL-11-13.5</v>
      </c>
      <c r="G172" s="14">
        <f t="shared" si="16"/>
        <v>11</v>
      </c>
      <c r="H172" s="14">
        <f t="shared" si="17"/>
        <v>13.5</v>
      </c>
      <c r="I172" s="4">
        <f t="shared" si="14"/>
        <v>38.125</v>
      </c>
      <c r="J172" s="2">
        <f t="shared" si="15"/>
        <v>21435125</v>
      </c>
      <c r="K172" s="22">
        <v>1</v>
      </c>
      <c r="N172" t="str">
        <v>NL-11-13.5</v>
      </c>
      <c r="O172">
        <v>38.125</v>
      </c>
      <c r="P172" s="19">
        <v>21435125</v>
      </c>
    </row>
    <row r="173" spans="5:16" x14ac:dyDescent="0.25">
      <c r="E173" s="1">
        <f t="shared" si="12"/>
        <v>167</v>
      </c>
      <c r="F173" s="10" t="str">
        <f t="shared" si="13"/>
        <v>NL-11-14</v>
      </c>
      <c r="G173" s="14">
        <f t="shared" si="16"/>
        <v>11</v>
      </c>
      <c r="H173" s="14">
        <f t="shared" si="17"/>
        <v>14</v>
      </c>
      <c r="I173" s="4">
        <f t="shared" si="14"/>
        <v>39.5</v>
      </c>
      <c r="J173" s="2">
        <f t="shared" si="15"/>
        <v>22045900</v>
      </c>
      <c r="K173" s="22">
        <v>1</v>
      </c>
      <c r="N173" t="str">
        <v>NL-11-14</v>
      </c>
      <c r="O173">
        <v>39.5</v>
      </c>
      <c r="P173" s="19">
        <v>22045900</v>
      </c>
    </row>
    <row r="174" spans="5:16" x14ac:dyDescent="0.25">
      <c r="E174" s="1">
        <f t="shared" si="12"/>
        <v>168</v>
      </c>
      <c r="F174" s="10" t="str">
        <f t="shared" si="13"/>
        <v>NL-11-14.5</v>
      </c>
      <c r="G174" s="14">
        <f t="shared" si="16"/>
        <v>11</v>
      </c>
      <c r="H174" s="14">
        <f t="shared" si="17"/>
        <v>14.5</v>
      </c>
      <c r="I174" s="4">
        <f t="shared" si="14"/>
        <v>40.875</v>
      </c>
      <c r="J174" s="2">
        <f t="shared" si="15"/>
        <v>22656675</v>
      </c>
      <c r="K174" s="22">
        <v>1</v>
      </c>
      <c r="N174" t="str">
        <v>NL-11-14.5</v>
      </c>
      <c r="O174">
        <v>40.875</v>
      </c>
      <c r="P174" s="19">
        <v>22656675</v>
      </c>
    </row>
    <row r="175" spans="5:16" x14ac:dyDescent="0.25">
      <c r="E175" s="1">
        <f t="shared" si="12"/>
        <v>169</v>
      </c>
      <c r="F175" s="10" t="str">
        <f t="shared" si="13"/>
        <v>NL-11-15</v>
      </c>
      <c r="G175" s="14">
        <f t="shared" si="16"/>
        <v>11</v>
      </c>
      <c r="H175" s="14">
        <f t="shared" si="17"/>
        <v>15</v>
      </c>
      <c r="I175" s="4">
        <f t="shared" si="14"/>
        <v>42.25</v>
      </c>
      <c r="J175" s="2">
        <f t="shared" si="15"/>
        <v>23267450</v>
      </c>
      <c r="K175" s="22">
        <v>1</v>
      </c>
      <c r="N175" t="str">
        <v>NL-11-15</v>
      </c>
      <c r="O175">
        <v>42.25</v>
      </c>
      <c r="P175" s="19">
        <v>23267450</v>
      </c>
    </row>
    <row r="176" spans="5:16" x14ac:dyDescent="0.25">
      <c r="E176" s="1">
        <f t="shared" si="12"/>
        <v>170</v>
      </c>
      <c r="F176" s="10" t="str">
        <f t="shared" si="13"/>
        <v>NL-11-15.5</v>
      </c>
      <c r="G176" s="14">
        <f t="shared" si="16"/>
        <v>11</v>
      </c>
      <c r="H176" s="14">
        <f t="shared" si="17"/>
        <v>15.5</v>
      </c>
      <c r="I176" s="4">
        <f t="shared" si="14"/>
        <v>43.625</v>
      </c>
      <c r="J176" s="2">
        <f t="shared" si="15"/>
        <v>23878225</v>
      </c>
      <c r="K176" s="22">
        <v>1</v>
      </c>
      <c r="N176" t="str">
        <v>NL-11-15.5</v>
      </c>
      <c r="O176">
        <v>43.625</v>
      </c>
      <c r="P176" s="19">
        <v>23878225</v>
      </c>
    </row>
    <row r="177" spans="5:16" x14ac:dyDescent="0.25">
      <c r="E177" s="1">
        <f t="shared" si="12"/>
        <v>171</v>
      </c>
      <c r="F177" s="10" t="str">
        <f t="shared" si="13"/>
        <v>NL-11-16</v>
      </c>
      <c r="G177" s="14">
        <f t="shared" si="16"/>
        <v>11</v>
      </c>
      <c r="H177" s="14">
        <f t="shared" si="17"/>
        <v>16</v>
      </c>
      <c r="I177" s="4">
        <f t="shared" si="14"/>
        <v>45</v>
      </c>
      <c r="J177" s="2">
        <f t="shared" si="15"/>
        <v>24489000</v>
      </c>
      <c r="K177" s="22">
        <v>1</v>
      </c>
      <c r="N177" t="str">
        <v>NL-11-16</v>
      </c>
      <c r="O177">
        <v>45</v>
      </c>
      <c r="P177" s="19">
        <v>24489000</v>
      </c>
    </row>
    <row r="178" spans="5:16" x14ac:dyDescent="0.25">
      <c r="E178" s="1">
        <f t="shared" si="12"/>
        <v>172</v>
      </c>
      <c r="F178" s="10" t="str">
        <f t="shared" si="13"/>
        <v>NL-11.5-7</v>
      </c>
      <c r="G178" s="14">
        <f t="shared" si="16"/>
        <v>11.5</v>
      </c>
      <c r="H178" s="14">
        <f t="shared" si="17"/>
        <v>7</v>
      </c>
      <c r="I178" s="4">
        <f t="shared" si="14"/>
        <v>21.125</v>
      </c>
      <c r="J178" s="2">
        <f t="shared" si="15"/>
        <v>13883725</v>
      </c>
      <c r="K178" s="22">
        <v>1</v>
      </c>
      <c r="N178" t="str">
        <v>NL-11.5-7</v>
      </c>
      <c r="O178">
        <v>21.125</v>
      </c>
      <c r="P178" s="19">
        <v>13883725</v>
      </c>
    </row>
    <row r="179" spans="5:16" x14ac:dyDescent="0.25">
      <c r="E179" s="1">
        <f t="shared" si="12"/>
        <v>173</v>
      </c>
      <c r="F179" s="10" t="str">
        <f t="shared" si="13"/>
        <v>NL-11.5-7.5</v>
      </c>
      <c r="G179" s="14">
        <f t="shared" si="16"/>
        <v>11.5</v>
      </c>
      <c r="H179" s="14">
        <f t="shared" si="17"/>
        <v>7.5</v>
      </c>
      <c r="I179" s="4">
        <f t="shared" si="14"/>
        <v>22.5625</v>
      </c>
      <c r="J179" s="2">
        <f t="shared" si="15"/>
        <v>14522263</v>
      </c>
      <c r="K179" s="22">
        <v>1</v>
      </c>
      <c r="N179" t="str">
        <v>NL-11.5-7.5</v>
      </c>
      <c r="O179">
        <v>22.5625</v>
      </c>
      <c r="P179" s="19">
        <v>14522263</v>
      </c>
    </row>
    <row r="180" spans="5:16" x14ac:dyDescent="0.25">
      <c r="E180" s="1">
        <f t="shared" si="12"/>
        <v>174</v>
      </c>
      <c r="F180" s="10" t="str">
        <f t="shared" si="13"/>
        <v>NL-11.5-8</v>
      </c>
      <c r="G180" s="14">
        <f t="shared" si="16"/>
        <v>11.5</v>
      </c>
      <c r="H180" s="14">
        <f t="shared" si="17"/>
        <v>8</v>
      </c>
      <c r="I180" s="4">
        <f t="shared" si="14"/>
        <v>24</v>
      </c>
      <c r="J180" s="2">
        <f t="shared" si="15"/>
        <v>15160800</v>
      </c>
      <c r="K180" s="22">
        <v>1</v>
      </c>
      <c r="N180" t="str">
        <v>NL-11.5-8</v>
      </c>
      <c r="O180">
        <v>24</v>
      </c>
      <c r="P180" s="19">
        <v>15160800</v>
      </c>
    </row>
    <row r="181" spans="5:16" x14ac:dyDescent="0.25">
      <c r="E181" s="1">
        <f t="shared" si="12"/>
        <v>175</v>
      </c>
      <c r="F181" s="10" t="str">
        <f t="shared" si="13"/>
        <v>NL-11.5-8.5</v>
      </c>
      <c r="G181" s="14">
        <f t="shared" si="16"/>
        <v>11.5</v>
      </c>
      <c r="H181" s="14">
        <f t="shared" si="17"/>
        <v>8.5</v>
      </c>
      <c r="I181" s="4">
        <f t="shared" si="14"/>
        <v>25.4375</v>
      </c>
      <c r="J181" s="2">
        <f t="shared" si="15"/>
        <v>15799338</v>
      </c>
      <c r="K181" s="22">
        <v>1</v>
      </c>
      <c r="N181" t="str">
        <v>NL-11.5-8.5</v>
      </c>
      <c r="O181">
        <v>25.4375</v>
      </c>
      <c r="P181" s="19">
        <v>15799338</v>
      </c>
    </row>
    <row r="182" spans="5:16" x14ac:dyDescent="0.25">
      <c r="E182" s="1">
        <f t="shared" si="12"/>
        <v>176</v>
      </c>
      <c r="F182" s="10" t="str">
        <f t="shared" si="13"/>
        <v>NL-11.5-9</v>
      </c>
      <c r="G182" s="14">
        <f t="shared" si="16"/>
        <v>11.5</v>
      </c>
      <c r="H182" s="14">
        <f t="shared" si="17"/>
        <v>9</v>
      </c>
      <c r="I182" s="4">
        <f t="shared" si="14"/>
        <v>26.875</v>
      </c>
      <c r="J182" s="2">
        <f t="shared" si="15"/>
        <v>16437875</v>
      </c>
      <c r="K182" s="22">
        <v>1</v>
      </c>
      <c r="N182" t="str">
        <v>NL-11.5-9</v>
      </c>
      <c r="O182">
        <v>26.875</v>
      </c>
      <c r="P182" s="19">
        <v>16437875</v>
      </c>
    </row>
    <row r="183" spans="5:16" x14ac:dyDescent="0.25">
      <c r="E183" s="1">
        <f t="shared" si="12"/>
        <v>177</v>
      </c>
      <c r="F183" s="10" t="str">
        <f t="shared" si="13"/>
        <v>NL-11.5-9.5</v>
      </c>
      <c r="G183" s="14">
        <f t="shared" si="16"/>
        <v>11.5</v>
      </c>
      <c r="H183" s="14">
        <f t="shared" si="17"/>
        <v>9.5</v>
      </c>
      <c r="I183" s="4">
        <f t="shared" si="14"/>
        <v>28.3125</v>
      </c>
      <c r="J183" s="2">
        <f t="shared" si="15"/>
        <v>17076413</v>
      </c>
      <c r="K183" s="22">
        <v>1</v>
      </c>
      <c r="N183" t="str">
        <v>NL-11.5-9.5</v>
      </c>
      <c r="O183">
        <v>28.3125</v>
      </c>
      <c r="P183" s="19">
        <v>17076413</v>
      </c>
    </row>
    <row r="184" spans="5:16" x14ac:dyDescent="0.25">
      <c r="E184" s="1">
        <f t="shared" si="12"/>
        <v>178</v>
      </c>
      <c r="F184" s="10" t="str">
        <f t="shared" si="13"/>
        <v>NL-11.5-10</v>
      </c>
      <c r="G184" s="14">
        <f t="shared" si="16"/>
        <v>11.5</v>
      </c>
      <c r="H184" s="14">
        <f t="shared" si="17"/>
        <v>10</v>
      </c>
      <c r="I184" s="4">
        <f t="shared" si="14"/>
        <v>29.75</v>
      </c>
      <c r="J184" s="2">
        <f t="shared" si="15"/>
        <v>17714950</v>
      </c>
      <c r="K184" s="22">
        <v>1</v>
      </c>
      <c r="N184" t="str">
        <v>NL-11.5-10</v>
      </c>
      <c r="O184">
        <v>29.75</v>
      </c>
      <c r="P184" s="19">
        <v>17714950</v>
      </c>
    </row>
    <row r="185" spans="5:16" x14ac:dyDescent="0.25">
      <c r="E185" s="1">
        <f t="shared" si="12"/>
        <v>179</v>
      </c>
      <c r="F185" s="10" t="str">
        <f t="shared" si="13"/>
        <v>NL-11.5-10.5</v>
      </c>
      <c r="G185" s="14">
        <f t="shared" si="16"/>
        <v>11.5</v>
      </c>
      <c r="H185" s="14">
        <f t="shared" si="17"/>
        <v>10.5</v>
      </c>
      <c r="I185" s="4">
        <f t="shared" si="14"/>
        <v>31.1875</v>
      </c>
      <c r="J185" s="2">
        <f t="shared" si="15"/>
        <v>18353488</v>
      </c>
      <c r="K185" s="22">
        <v>1</v>
      </c>
      <c r="N185" t="str">
        <v>NL-11.5-10.5</v>
      </c>
      <c r="O185">
        <v>31.1875</v>
      </c>
      <c r="P185" s="19">
        <v>18353488</v>
      </c>
    </row>
    <row r="186" spans="5:16" x14ac:dyDescent="0.25">
      <c r="E186" s="1">
        <f t="shared" si="12"/>
        <v>180</v>
      </c>
      <c r="F186" s="10" t="str">
        <f t="shared" si="13"/>
        <v>NL-11.5-11</v>
      </c>
      <c r="G186" s="14">
        <f t="shared" si="16"/>
        <v>11.5</v>
      </c>
      <c r="H186" s="14">
        <f t="shared" si="17"/>
        <v>11</v>
      </c>
      <c r="I186" s="4">
        <f t="shared" si="14"/>
        <v>32.625</v>
      </c>
      <c r="J186" s="2">
        <f t="shared" si="15"/>
        <v>18992025</v>
      </c>
      <c r="K186" s="22">
        <v>1</v>
      </c>
      <c r="N186" t="str">
        <v>NL-11.5-11</v>
      </c>
      <c r="O186">
        <v>32.625</v>
      </c>
      <c r="P186" s="19">
        <v>18992025</v>
      </c>
    </row>
    <row r="187" spans="5:16" x14ac:dyDescent="0.25">
      <c r="E187" s="1">
        <f t="shared" si="12"/>
        <v>181</v>
      </c>
      <c r="F187" s="10" t="str">
        <f t="shared" si="13"/>
        <v>NL-11.5-11.5</v>
      </c>
      <c r="G187" s="14">
        <f t="shared" si="16"/>
        <v>11.5</v>
      </c>
      <c r="H187" s="14">
        <f t="shared" si="17"/>
        <v>11.5</v>
      </c>
      <c r="I187" s="4">
        <f t="shared" si="14"/>
        <v>34.0625</v>
      </c>
      <c r="J187" s="2">
        <f t="shared" si="15"/>
        <v>19630563</v>
      </c>
      <c r="K187" s="22">
        <v>1</v>
      </c>
      <c r="N187" t="str">
        <v>NL-11.5-11.5</v>
      </c>
      <c r="O187">
        <v>34.0625</v>
      </c>
      <c r="P187" s="19">
        <v>19630563</v>
      </c>
    </row>
    <row r="188" spans="5:16" x14ac:dyDescent="0.25">
      <c r="E188" s="1">
        <f t="shared" si="12"/>
        <v>182</v>
      </c>
      <c r="F188" s="10" t="str">
        <f t="shared" si="13"/>
        <v>NL-11.5-12</v>
      </c>
      <c r="G188" s="14">
        <f t="shared" si="16"/>
        <v>11.5</v>
      </c>
      <c r="H188" s="14">
        <f t="shared" si="17"/>
        <v>12</v>
      </c>
      <c r="I188" s="4">
        <f t="shared" si="14"/>
        <v>35.5</v>
      </c>
      <c r="J188" s="2">
        <f t="shared" si="15"/>
        <v>20269100</v>
      </c>
      <c r="K188" s="22">
        <v>1</v>
      </c>
      <c r="N188" t="str">
        <v>NL-11.5-12</v>
      </c>
      <c r="O188">
        <v>35.5</v>
      </c>
      <c r="P188" s="19">
        <v>20269100</v>
      </c>
    </row>
    <row r="189" spans="5:16" x14ac:dyDescent="0.25">
      <c r="E189" s="1">
        <f t="shared" si="12"/>
        <v>183</v>
      </c>
      <c r="F189" s="10" t="str">
        <f t="shared" si="13"/>
        <v>NL-11.5-12.5</v>
      </c>
      <c r="G189" s="14">
        <f t="shared" si="16"/>
        <v>11.5</v>
      </c>
      <c r="H189" s="14">
        <f t="shared" si="17"/>
        <v>12.5</v>
      </c>
      <c r="I189" s="4">
        <f t="shared" si="14"/>
        <v>36.9375</v>
      </c>
      <c r="J189" s="2">
        <f t="shared" si="15"/>
        <v>20907638</v>
      </c>
      <c r="K189" s="22">
        <v>1</v>
      </c>
      <c r="N189" t="str">
        <v>NL-11.5-12.5</v>
      </c>
      <c r="O189">
        <v>36.9375</v>
      </c>
      <c r="P189" s="19">
        <v>20907638</v>
      </c>
    </row>
    <row r="190" spans="5:16" x14ac:dyDescent="0.25">
      <c r="E190" s="1">
        <f t="shared" si="12"/>
        <v>184</v>
      </c>
      <c r="F190" s="10" t="str">
        <f t="shared" si="13"/>
        <v>NL-11.5-13</v>
      </c>
      <c r="G190" s="14">
        <f t="shared" si="16"/>
        <v>11.5</v>
      </c>
      <c r="H190" s="14">
        <f t="shared" si="17"/>
        <v>13</v>
      </c>
      <c r="I190" s="4">
        <f t="shared" si="14"/>
        <v>38.375</v>
      </c>
      <c r="J190" s="2">
        <f t="shared" si="15"/>
        <v>21546175</v>
      </c>
      <c r="K190" s="22">
        <v>1</v>
      </c>
      <c r="N190" t="str">
        <v>NL-11.5-13</v>
      </c>
      <c r="O190">
        <v>38.375</v>
      </c>
      <c r="P190" s="19">
        <v>21546175</v>
      </c>
    </row>
    <row r="191" spans="5:16" x14ac:dyDescent="0.25">
      <c r="E191" s="1">
        <f t="shared" si="12"/>
        <v>185</v>
      </c>
      <c r="F191" s="10" t="str">
        <f t="shared" si="13"/>
        <v>NL-11.5-13.5</v>
      </c>
      <c r="G191" s="14">
        <f t="shared" si="16"/>
        <v>11.5</v>
      </c>
      <c r="H191" s="14">
        <f t="shared" si="17"/>
        <v>13.5</v>
      </c>
      <c r="I191" s="4">
        <f t="shared" si="14"/>
        <v>39.8125</v>
      </c>
      <c r="J191" s="2">
        <f t="shared" si="15"/>
        <v>22184713</v>
      </c>
      <c r="K191" s="22">
        <v>1</v>
      </c>
      <c r="N191" t="str">
        <v>NL-11.5-13.5</v>
      </c>
      <c r="O191">
        <v>39.8125</v>
      </c>
      <c r="P191" s="19">
        <v>22184713</v>
      </c>
    </row>
    <row r="192" spans="5:16" x14ac:dyDescent="0.25">
      <c r="E192" s="1">
        <f t="shared" si="12"/>
        <v>186</v>
      </c>
      <c r="F192" s="10" t="str">
        <f t="shared" si="13"/>
        <v>NL-11.5-14</v>
      </c>
      <c r="G192" s="14">
        <f t="shared" si="16"/>
        <v>11.5</v>
      </c>
      <c r="H192" s="14">
        <f t="shared" si="17"/>
        <v>14</v>
      </c>
      <c r="I192" s="4">
        <f t="shared" si="14"/>
        <v>41.25</v>
      </c>
      <c r="J192" s="2">
        <f t="shared" si="15"/>
        <v>22823250</v>
      </c>
      <c r="K192" s="22">
        <v>1</v>
      </c>
      <c r="N192" t="str">
        <v>NL-11.5-14</v>
      </c>
      <c r="O192">
        <v>41.25</v>
      </c>
      <c r="P192" s="19">
        <v>22823250</v>
      </c>
    </row>
    <row r="193" spans="5:16" x14ac:dyDescent="0.25">
      <c r="E193" s="1">
        <f t="shared" si="12"/>
        <v>187</v>
      </c>
      <c r="F193" s="10" t="str">
        <f t="shared" si="13"/>
        <v>NL-11.5-14.5</v>
      </c>
      <c r="G193" s="14">
        <f t="shared" si="16"/>
        <v>11.5</v>
      </c>
      <c r="H193" s="14">
        <f t="shared" si="17"/>
        <v>14.5</v>
      </c>
      <c r="I193" s="4">
        <f t="shared" si="14"/>
        <v>42.6875</v>
      </c>
      <c r="J193" s="2">
        <f t="shared" si="15"/>
        <v>23461788</v>
      </c>
      <c r="K193" s="22">
        <v>1</v>
      </c>
      <c r="N193" t="str">
        <v>NL-11.5-14.5</v>
      </c>
      <c r="O193">
        <v>42.6875</v>
      </c>
      <c r="P193" s="19">
        <v>23461788</v>
      </c>
    </row>
    <row r="194" spans="5:16" x14ac:dyDescent="0.25">
      <c r="E194" s="1">
        <f t="shared" si="12"/>
        <v>188</v>
      </c>
      <c r="F194" s="10" t="str">
        <f t="shared" si="13"/>
        <v>NL-11.5-15</v>
      </c>
      <c r="G194" s="14">
        <f t="shared" si="16"/>
        <v>11.5</v>
      </c>
      <c r="H194" s="14">
        <f t="shared" si="17"/>
        <v>15</v>
      </c>
      <c r="I194" s="4">
        <f t="shared" si="14"/>
        <v>44.125</v>
      </c>
      <c r="J194" s="2">
        <f t="shared" si="15"/>
        <v>24100325</v>
      </c>
      <c r="K194" s="22">
        <v>1</v>
      </c>
      <c r="N194" t="str">
        <v>NL-11.5-15</v>
      </c>
      <c r="O194">
        <v>44.125</v>
      </c>
      <c r="P194" s="19">
        <v>24100325</v>
      </c>
    </row>
    <row r="195" spans="5:16" x14ac:dyDescent="0.25">
      <c r="E195" s="1">
        <f t="shared" si="12"/>
        <v>189</v>
      </c>
      <c r="F195" s="10" t="str">
        <f t="shared" si="13"/>
        <v>NL-11.5-15.5</v>
      </c>
      <c r="G195" s="14">
        <f t="shared" si="16"/>
        <v>11.5</v>
      </c>
      <c r="H195" s="14">
        <f t="shared" si="17"/>
        <v>15.5</v>
      </c>
      <c r="I195" s="4">
        <f t="shared" si="14"/>
        <v>45.5625</v>
      </c>
      <c r="J195" s="2">
        <f t="shared" si="15"/>
        <v>24738863</v>
      </c>
      <c r="K195" s="22">
        <v>1</v>
      </c>
      <c r="N195" t="str">
        <v>NL-11.5-15.5</v>
      </c>
      <c r="O195">
        <v>45.5625</v>
      </c>
      <c r="P195" s="19">
        <v>24738863</v>
      </c>
    </row>
    <row r="196" spans="5:16" x14ac:dyDescent="0.25">
      <c r="E196" s="1">
        <f t="shared" si="12"/>
        <v>190</v>
      </c>
      <c r="F196" s="10" t="str">
        <f t="shared" si="13"/>
        <v>NL-11.5-16</v>
      </c>
      <c r="G196" s="14">
        <f t="shared" si="16"/>
        <v>11.5</v>
      </c>
      <c r="H196" s="14">
        <f t="shared" si="17"/>
        <v>16</v>
      </c>
      <c r="I196" s="4">
        <f t="shared" si="14"/>
        <v>47</v>
      </c>
      <c r="J196" s="2">
        <f t="shared" si="15"/>
        <v>25377400</v>
      </c>
      <c r="K196" s="22">
        <v>1</v>
      </c>
      <c r="N196" t="str">
        <v>NL-11.5-16</v>
      </c>
      <c r="O196">
        <v>47</v>
      </c>
      <c r="P196" s="19">
        <v>25377400</v>
      </c>
    </row>
    <row r="197" spans="5:16" x14ac:dyDescent="0.25">
      <c r="E197" s="1">
        <f t="shared" si="12"/>
        <v>191</v>
      </c>
      <c r="F197" s="10" t="str">
        <f t="shared" si="13"/>
        <v>NL-12-7</v>
      </c>
      <c r="G197" s="14">
        <f t="shared" si="16"/>
        <v>12</v>
      </c>
      <c r="H197" s="14">
        <f t="shared" si="17"/>
        <v>7</v>
      </c>
      <c r="I197" s="4">
        <f t="shared" si="14"/>
        <v>22</v>
      </c>
      <c r="J197" s="2">
        <f t="shared" si="15"/>
        <v>14272400</v>
      </c>
      <c r="K197" s="22">
        <v>1</v>
      </c>
      <c r="N197" t="str">
        <v>NL-12-7</v>
      </c>
      <c r="O197">
        <v>22</v>
      </c>
      <c r="P197" s="19">
        <v>14272400</v>
      </c>
    </row>
    <row r="198" spans="5:16" x14ac:dyDescent="0.25">
      <c r="E198" s="1">
        <f t="shared" si="12"/>
        <v>192</v>
      </c>
      <c r="F198" s="10" t="str">
        <f t="shared" si="13"/>
        <v>NL-12-7.5</v>
      </c>
      <c r="G198" s="14">
        <f t="shared" si="16"/>
        <v>12</v>
      </c>
      <c r="H198" s="14">
        <f t="shared" si="17"/>
        <v>7.5</v>
      </c>
      <c r="I198" s="4">
        <f t="shared" si="14"/>
        <v>23.5</v>
      </c>
      <c r="J198" s="2">
        <f t="shared" si="15"/>
        <v>14938700</v>
      </c>
      <c r="K198" s="22">
        <v>1</v>
      </c>
      <c r="N198" t="str">
        <v>NL-12-7.5</v>
      </c>
      <c r="O198">
        <v>23.5</v>
      </c>
      <c r="P198" s="19">
        <v>14938700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NL-12-8</v>
      </c>
      <c r="G199" s="14">
        <f t="shared" si="16"/>
        <v>12</v>
      </c>
      <c r="H199" s="14">
        <f t="shared" si="17"/>
        <v>8</v>
      </c>
      <c r="I199" s="4">
        <f t="shared" ref="I199:I262" si="20">SUM(((G199*H199)/4),1)</f>
        <v>25</v>
      </c>
      <c r="J199" s="2">
        <f t="shared" ref="J199:J262" si="21">ROUND(SUM(IF(I199&lt;$K$4,$K$4,I199)*$C$6,$C$5),0)</f>
        <v>15605000</v>
      </c>
      <c r="K199" s="22">
        <v>1</v>
      </c>
      <c r="N199" t="str">
        <v>NL-12-8</v>
      </c>
      <c r="O199">
        <v>25</v>
      </c>
      <c r="P199" s="19">
        <v>15605000</v>
      </c>
    </row>
    <row r="200" spans="5:16" x14ac:dyDescent="0.25">
      <c r="E200" s="1">
        <f t="shared" si="18"/>
        <v>194</v>
      </c>
      <c r="F200" s="10" t="str">
        <f t="shared" si="19"/>
        <v>NL-12-8.5</v>
      </c>
      <c r="G200" s="14">
        <f t="shared" ref="G200:G263" si="22">$G$3+ROUNDDOWN($E199/($I$4+1),0)*0.5</f>
        <v>12</v>
      </c>
      <c r="H200" s="14">
        <f t="shared" ref="H200:H263" si="23">IF(MOD(E200-1,$I$4+1)=0,$H$3,H199+0.5)</f>
        <v>8.5</v>
      </c>
      <c r="I200" s="4">
        <f t="shared" si="20"/>
        <v>26.5</v>
      </c>
      <c r="J200" s="2">
        <f t="shared" si="21"/>
        <v>16271300</v>
      </c>
      <c r="K200" s="22">
        <v>1</v>
      </c>
      <c r="N200" t="str">
        <v>NL-12-8.5</v>
      </c>
      <c r="O200">
        <v>26.5</v>
      </c>
      <c r="P200" s="19">
        <v>16271300</v>
      </c>
    </row>
    <row r="201" spans="5:16" x14ac:dyDescent="0.25">
      <c r="E201" s="1">
        <f t="shared" si="18"/>
        <v>195</v>
      </c>
      <c r="F201" s="10" t="str">
        <f t="shared" si="19"/>
        <v>NL-12-9</v>
      </c>
      <c r="G201" s="14">
        <f t="shared" si="22"/>
        <v>12</v>
      </c>
      <c r="H201" s="14">
        <f t="shared" si="23"/>
        <v>9</v>
      </c>
      <c r="I201" s="4">
        <f t="shared" si="20"/>
        <v>28</v>
      </c>
      <c r="J201" s="2">
        <f t="shared" si="21"/>
        <v>16937600</v>
      </c>
      <c r="K201" s="22">
        <v>1</v>
      </c>
      <c r="N201" t="str">
        <v>NL-12-9</v>
      </c>
      <c r="O201">
        <v>28</v>
      </c>
      <c r="P201" s="19">
        <v>16937600</v>
      </c>
    </row>
    <row r="202" spans="5:16" x14ac:dyDescent="0.25">
      <c r="E202" s="1">
        <f t="shared" si="18"/>
        <v>196</v>
      </c>
      <c r="F202" s="10" t="str">
        <f t="shared" si="19"/>
        <v>NL-12-9.5</v>
      </c>
      <c r="G202" s="14">
        <f t="shared" si="22"/>
        <v>12</v>
      </c>
      <c r="H202" s="14">
        <f t="shared" si="23"/>
        <v>9.5</v>
      </c>
      <c r="I202" s="4">
        <f t="shared" si="20"/>
        <v>29.5</v>
      </c>
      <c r="J202" s="2">
        <f t="shared" si="21"/>
        <v>17603900</v>
      </c>
      <c r="K202" s="22">
        <v>1</v>
      </c>
      <c r="N202" t="str">
        <v>NL-12-9.5</v>
      </c>
      <c r="O202">
        <v>29.5</v>
      </c>
      <c r="P202" s="19">
        <v>17603900</v>
      </c>
    </row>
    <row r="203" spans="5:16" x14ac:dyDescent="0.25">
      <c r="E203" s="1">
        <f t="shared" si="18"/>
        <v>197</v>
      </c>
      <c r="F203" s="10" t="str">
        <f t="shared" si="19"/>
        <v>NL-12-10</v>
      </c>
      <c r="G203" s="14">
        <f t="shared" si="22"/>
        <v>12</v>
      </c>
      <c r="H203" s="14">
        <f t="shared" si="23"/>
        <v>10</v>
      </c>
      <c r="I203" s="4">
        <f t="shared" si="20"/>
        <v>31</v>
      </c>
      <c r="J203" s="2">
        <f t="shared" si="21"/>
        <v>18270200</v>
      </c>
      <c r="K203" s="22">
        <v>1</v>
      </c>
      <c r="N203" t="str">
        <v>NL-12-10</v>
      </c>
      <c r="O203">
        <v>31</v>
      </c>
      <c r="P203" s="19">
        <v>18270200</v>
      </c>
    </row>
    <row r="204" spans="5:16" x14ac:dyDescent="0.25">
      <c r="E204" s="1">
        <f t="shared" si="18"/>
        <v>198</v>
      </c>
      <c r="F204" s="10" t="str">
        <f t="shared" si="19"/>
        <v>NL-12-10.5</v>
      </c>
      <c r="G204" s="14">
        <f t="shared" si="22"/>
        <v>12</v>
      </c>
      <c r="H204" s="14">
        <f t="shared" si="23"/>
        <v>10.5</v>
      </c>
      <c r="I204" s="4">
        <f t="shared" si="20"/>
        <v>32.5</v>
      </c>
      <c r="J204" s="2">
        <f t="shared" si="21"/>
        <v>18936500</v>
      </c>
      <c r="K204" s="22">
        <v>1</v>
      </c>
      <c r="N204" t="str">
        <v>NL-12-10.5</v>
      </c>
      <c r="O204">
        <v>32.5</v>
      </c>
      <c r="P204" s="19">
        <v>18936500</v>
      </c>
    </row>
    <row r="205" spans="5:16" x14ac:dyDescent="0.25">
      <c r="E205" s="1">
        <f t="shared" si="18"/>
        <v>199</v>
      </c>
      <c r="F205" s="10" t="str">
        <f t="shared" si="19"/>
        <v>NL-12-11</v>
      </c>
      <c r="G205" s="14">
        <f t="shared" si="22"/>
        <v>12</v>
      </c>
      <c r="H205" s="14">
        <f t="shared" si="23"/>
        <v>11</v>
      </c>
      <c r="I205" s="4">
        <f t="shared" si="20"/>
        <v>34</v>
      </c>
      <c r="J205" s="2">
        <f t="shared" si="21"/>
        <v>19602800</v>
      </c>
      <c r="K205" s="22">
        <v>1</v>
      </c>
      <c r="N205" t="str">
        <v>NL-12-11</v>
      </c>
      <c r="O205">
        <v>34</v>
      </c>
      <c r="P205" s="19">
        <v>19602800</v>
      </c>
    </row>
    <row r="206" spans="5:16" x14ac:dyDescent="0.25">
      <c r="E206" s="1">
        <f t="shared" si="18"/>
        <v>200</v>
      </c>
      <c r="F206" s="10" t="str">
        <f t="shared" si="19"/>
        <v>NL-12-11.5</v>
      </c>
      <c r="G206" s="14">
        <f t="shared" si="22"/>
        <v>12</v>
      </c>
      <c r="H206" s="14">
        <f t="shared" si="23"/>
        <v>11.5</v>
      </c>
      <c r="I206" s="4">
        <f t="shared" si="20"/>
        <v>35.5</v>
      </c>
      <c r="J206" s="2">
        <f t="shared" si="21"/>
        <v>20269100</v>
      </c>
      <c r="K206" s="22">
        <v>1</v>
      </c>
      <c r="N206" t="str">
        <v>NL-12-11.5</v>
      </c>
      <c r="O206">
        <v>35.5</v>
      </c>
      <c r="P206" s="19">
        <v>20269100</v>
      </c>
    </row>
    <row r="207" spans="5:16" x14ac:dyDescent="0.25">
      <c r="E207" s="1">
        <f t="shared" si="18"/>
        <v>201</v>
      </c>
      <c r="F207" s="10" t="str">
        <f t="shared" si="19"/>
        <v>NL-12-12</v>
      </c>
      <c r="G207" s="14">
        <f t="shared" si="22"/>
        <v>12</v>
      </c>
      <c r="H207" s="14">
        <f t="shared" si="23"/>
        <v>12</v>
      </c>
      <c r="I207" s="4">
        <f t="shared" si="20"/>
        <v>37</v>
      </c>
      <c r="J207" s="2">
        <f t="shared" si="21"/>
        <v>20935400</v>
      </c>
      <c r="K207" s="22">
        <v>1</v>
      </c>
      <c r="N207" t="str">
        <v>NL-12-12</v>
      </c>
      <c r="O207">
        <v>37</v>
      </c>
      <c r="P207" s="19">
        <v>20935400</v>
      </c>
    </row>
    <row r="208" spans="5:16" x14ac:dyDescent="0.25">
      <c r="E208" s="1">
        <f t="shared" si="18"/>
        <v>202</v>
      </c>
      <c r="F208" s="10" t="str">
        <f t="shared" si="19"/>
        <v>NL-12-12.5</v>
      </c>
      <c r="G208" s="14">
        <f t="shared" si="22"/>
        <v>12</v>
      </c>
      <c r="H208" s="14">
        <f t="shared" si="23"/>
        <v>12.5</v>
      </c>
      <c r="I208" s="4">
        <f t="shared" si="20"/>
        <v>38.5</v>
      </c>
      <c r="J208" s="2">
        <f t="shared" si="21"/>
        <v>21601700</v>
      </c>
      <c r="K208" s="22">
        <v>1</v>
      </c>
      <c r="N208" t="str">
        <v>NL-12-12.5</v>
      </c>
      <c r="O208">
        <v>38.5</v>
      </c>
      <c r="P208" s="19">
        <v>21601700</v>
      </c>
    </row>
    <row r="209" spans="5:16" x14ac:dyDescent="0.25">
      <c r="E209" s="1">
        <f t="shared" si="18"/>
        <v>203</v>
      </c>
      <c r="F209" s="10" t="str">
        <f t="shared" si="19"/>
        <v>NL-12-13</v>
      </c>
      <c r="G209" s="14">
        <f t="shared" si="22"/>
        <v>12</v>
      </c>
      <c r="H209" s="14">
        <f t="shared" si="23"/>
        <v>13</v>
      </c>
      <c r="I209" s="4">
        <f t="shared" si="20"/>
        <v>40</v>
      </c>
      <c r="J209" s="2">
        <f t="shared" si="21"/>
        <v>22268000</v>
      </c>
      <c r="K209" s="22">
        <v>1</v>
      </c>
      <c r="N209" t="str">
        <v>NL-12-13</v>
      </c>
      <c r="O209">
        <v>40</v>
      </c>
      <c r="P209" s="19">
        <v>22268000</v>
      </c>
    </row>
    <row r="210" spans="5:16" x14ac:dyDescent="0.25">
      <c r="E210" s="1">
        <f t="shared" si="18"/>
        <v>204</v>
      </c>
      <c r="F210" s="10" t="str">
        <f t="shared" si="19"/>
        <v>NL-12-13.5</v>
      </c>
      <c r="G210" s="14">
        <f t="shared" si="22"/>
        <v>12</v>
      </c>
      <c r="H210" s="14">
        <f t="shared" si="23"/>
        <v>13.5</v>
      </c>
      <c r="I210" s="4">
        <f t="shared" si="20"/>
        <v>41.5</v>
      </c>
      <c r="J210" s="2">
        <f t="shared" si="21"/>
        <v>22934300</v>
      </c>
      <c r="K210" s="22">
        <v>1</v>
      </c>
      <c r="N210" t="str">
        <v>NL-12-13.5</v>
      </c>
      <c r="O210">
        <v>41.5</v>
      </c>
      <c r="P210" s="19">
        <v>22934300</v>
      </c>
    </row>
    <row r="211" spans="5:16" x14ac:dyDescent="0.25">
      <c r="E211" s="1">
        <f t="shared" si="18"/>
        <v>205</v>
      </c>
      <c r="F211" s="10" t="str">
        <f t="shared" si="19"/>
        <v>NL-12-14</v>
      </c>
      <c r="G211" s="14">
        <f t="shared" si="22"/>
        <v>12</v>
      </c>
      <c r="H211" s="14">
        <f t="shared" si="23"/>
        <v>14</v>
      </c>
      <c r="I211" s="4">
        <f t="shared" si="20"/>
        <v>43</v>
      </c>
      <c r="J211" s="2">
        <f t="shared" si="21"/>
        <v>23600600</v>
      </c>
      <c r="K211" s="22">
        <v>1</v>
      </c>
      <c r="N211" t="str">
        <v>NL-12-14</v>
      </c>
      <c r="O211">
        <v>43</v>
      </c>
      <c r="P211" s="19">
        <v>23600600</v>
      </c>
    </row>
    <row r="212" spans="5:16" x14ac:dyDescent="0.25">
      <c r="E212" s="1">
        <f t="shared" si="18"/>
        <v>206</v>
      </c>
      <c r="F212" s="10" t="str">
        <f t="shared" si="19"/>
        <v>NL-12-14.5</v>
      </c>
      <c r="G212" s="14">
        <f t="shared" si="22"/>
        <v>12</v>
      </c>
      <c r="H212" s="14">
        <f t="shared" si="23"/>
        <v>14.5</v>
      </c>
      <c r="I212" s="4">
        <f t="shared" si="20"/>
        <v>44.5</v>
      </c>
      <c r="J212" s="2">
        <f t="shared" si="21"/>
        <v>24266900</v>
      </c>
      <c r="K212" s="22">
        <v>1</v>
      </c>
      <c r="N212" t="str">
        <v>NL-12-14.5</v>
      </c>
      <c r="O212">
        <v>44.5</v>
      </c>
      <c r="P212" s="19">
        <v>24266900</v>
      </c>
    </row>
    <row r="213" spans="5:16" x14ac:dyDescent="0.25">
      <c r="E213" s="1">
        <f t="shared" si="18"/>
        <v>207</v>
      </c>
      <c r="F213" s="10" t="str">
        <f t="shared" si="19"/>
        <v>NL-12-15</v>
      </c>
      <c r="G213" s="14">
        <f t="shared" si="22"/>
        <v>12</v>
      </c>
      <c r="H213" s="14">
        <f t="shared" si="23"/>
        <v>15</v>
      </c>
      <c r="I213" s="4">
        <f t="shared" si="20"/>
        <v>46</v>
      </c>
      <c r="J213" s="2">
        <f t="shared" si="21"/>
        <v>24933200</v>
      </c>
      <c r="K213" s="22">
        <v>1</v>
      </c>
      <c r="N213" t="str">
        <v>NL-12-15</v>
      </c>
      <c r="O213">
        <v>46</v>
      </c>
      <c r="P213" s="19">
        <v>24933200</v>
      </c>
    </row>
    <row r="214" spans="5:16" x14ac:dyDescent="0.25">
      <c r="E214" s="1">
        <f t="shared" si="18"/>
        <v>208</v>
      </c>
      <c r="F214" s="10" t="str">
        <f t="shared" si="19"/>
        <v>NL-12-15.5</v>
      </c>
      <c r="G214" s="14">
        <f t="shared" si="22"/>
        <v>12</v>
      </c>
      <c r="H214" s="14">
        <f t="shared" si="23"/>
        <v>15.5</v>
      </c>
      <c r="I214" s="4">
        <f t="shared" si="20"/>
        <v>47.5</v>
      </c>
      <c r="J214" s="2">
        <f t="shared" si="21"/>
        <v>25599500</v>
      </c>
      <c r="K214" s="22">
        <v>1</v>
      </c>
      <c r="N214" t="str">
        <v>NL-12-15.5</v>
      </c>
      <c r="O214">
        <v>47.5</v>
      </c>
      <c r="P214" s="19">
        <v>25599500</v>
      </c>
    </row>
    <row r="215" spans="5:16" x14ac:dyDescent="0.25">
      <c r="E215" s="1">
        <f t="shared" si="18"/>
        <v>209</v>
      </c>
      <c r="F215" s="10" t="str">
        <f t="shared" si="19"/>
        <v>NL-12-16</v>
      </c>
      <c r="G215" s="14">
        <f t="shared" si="22"/>
        <v>12</v>
      </c>
      <c r="H215" s="14">
        <f t="shared" si="23"/>
        <v>16</v>
      </c>
      <c r="I215" s="4">
        <f t="shared" si="20"/>
        <v>49</v>
      </c>
      <c r="J215" s="2">
        <f t="shared" si="21"/>
        <v>26265800</v>
      </c>
      <c r="K215" s="22">
        <v>1</v>
      </c>
      <c r="N215" t="str">
        <v>NL-12-16</v>
      </c>
      <c r="O215">
        <v>49</v>
      </c>
      <c r="P215" s="19">
        <v>26265800</v>
      </c>
    </row>
    <row r="216" spans="5:16" x14ac:dyDescent="0.25">
      <c r="E216" s="1">
        <f t="shared" si="18"/>
        <v>210</v>
      </c>
      <c r="F216" s="10" t="str">
        <f t="shared" si="19"/>
        <v>NL-12.5-7</v>
      </c>
      <c r="G216" s="14">
        <f t="shared" si="22"/>
        <v>12.5</v>
      </c>
      <c r="H216" s="14">
        <f t="shared" si="23"/>
        <v>7</v>
      </c>
      <c r="I216" s="4">
        <f t="shared" si="20"/>
        <v>22.875</v>
      </c>
      <c r="J216" s="2">
        <f t="shared" si="21"/>
        <v>14661075</v>
      </c>
      <c r="K216" s="22">
        <v>1</v>
      </c>
      <c r="N216" t="str">
        <v>NL-12.5-7</v>
      </c>
      <c r="O216">
        <v>22.875</v>
      </c>
      <c r="P216" s="19">
        <v>14661075</v>
      </c>
    </row>
    <row r="217" spans="5:16" x14ac:dyDescent="0.25">
      <c r="E217" s="1">
        <f t="shared" si="18"/>
        <v>211</v>
      </c>
      <c r="F217" s="10" t="str">
        <f t="shared" si="19"/>
        <v>NL-12.5-7.5</v>
      </c>
      <c r="G217" s="14">
        <f t="shared" si="22"/>
        <v>12.5</v>
      </c>
      <c r="H217" s="14">
        <f t="shared" si="23"/>
        <v>7.5</v>
      </c>
      <c r="I217" s="4">
        <f t="shared" si="20"/>
        <v>24.4375</v>
      </c>
      <c r="J217" s="2">
        <f t="shared" si="21"/>
        <v>15355138</v>
      </c>
      <c r="K217" s="22">
        <v>1</v>
      </c>
      <c r="N217" t="str">
        <v>NL-12.5-7.5</v>
      </c>
      <c r="O217">
        <v>24.4375</v>
      </c>
      <c r="P217" s="19">
        <v>15355138</v>
      </c>
    </row>
    <row r="218" spans="5:16" x14ac:dyDescent="0.25">
      <c r="E218" s="1">
        <f t="shared" si="18"/>
        <v>212</v>
      </c>
      <c r="F218" s="10" t="str">
        <f t="shared" si="19"/>
        <v>NL-12.5-8</v>
      </c>
      <c r="G218" s="14">
        <f t="shared" si="22"/>
        <v>12.5</v>
      </c>
      <c r="H218" s="14">
        <f t="shared" si="23"/>
        <v>8</v>
      </c>
      <c r="I218" s="4">
        <f t="shared" si="20"/>
        <v>26</v>
      </c>
      <c r="J218" s="2">
        <f t="shared" si="21"/>
        <v>16049200</v>
      </c>
      <c r="K218" s="22">
        <v>1</v>
      </c>
      <c r="N218" t="str">
        <v>NL-12.5-8</v>
      </c>
      <c r="O218">
        <v>26</v>
      </c>
      <c r="P218" s="19">
        <v>16049200</v>
      </c>
    </row>
    <row r="219" spans="5:16" x14ac:dyDescent="0.25">
      <c r="E219" s="1">
        <f t="shared" si="18"/>
        <v>213</v>
      </c>
      <c r="F219" s="10" t="str">
        <f t="shared" si="19"/>
        <v>NL-12.5-8.5</v>
      </c>
      <c r="G219" s="14">
        <f t="shared" si="22"/>
        <v>12.5</v>
      </c>
      <c r="H219" s="14">
        <f t="shared" si="23"/>
        <v>8.5</v>
      </c>
      <c r="I219" s="4">
        <f t="shared" si="20"/>
        <v>27.5625</v>
      </c>
      <c r="J219" s="2">
        <f t="shared" si="21"/>
        <v>16743263</v>
      </c>
      <c r="K219" s="22">
        <v>1</v>
      </c>
      <c r="N219" t="str">
        <v>NL-12.5-8.5</v>
      </c>
      <c r="O219">
        <v>27.5625</v>
      </c>
      <c r="P219" s="19">
        <v>16743263</v>
      </c>
    </row>
    <row r="220" spans="5:16" x14ac:dyDescent="0.25">
      <c r="E220" s="1">
        <f t="shared" si="18"/>
        <v>214</v>
      </c>
      <c r="F220" s="10" t="str">
        <f t="shared" si="19"/>
        <v>NL-12.5-9</v>
      </c>
      <c r="G220" s="14">
        <f t="shared" si="22"/>
        <v>12.5</v>
      </c>
      <c r="H220" s="14">
        <f t="shared" si="23"/>
        <v>9</v>
      </c>
      <c r="I220" s="4">
        <f t="shared" si="20"/>
        <v>29.125</v>
      </c>
      <c r="J220" s="2">
        <f t="shared" si="21"/>
        <v>17437325</v>
      </c>
      <c r="K220" s="22">
        <v>1</v>
      </c>
      <c r="N220" t="str">
        <v>NL-12.5-9</v>
      </c>
      <c r="O220">
        <v>29.125</v>
      </c>
      <c r="P220" s="19">
        <v>17437325</v>
      </c>
    </row>
    <row r="221" spans="5:16" x14ac:dyDescent="0.25">
      <c r="E221" s="1">
        <f t="shared" si="18"/>
        <v>215</v>
      </c>
      <c r="F221" s="10" t="str">
        <f t="shared" si="19"/>
        <v>NL-12.5-9.5</v>
      </c>
      <c r="G221" s="14">
        <f t="shared" si="22"/>
        <v>12.5</v>
      </c>
      <c r="H221" s="14">
        <f t="shared" si="23"/>
        <v>9.5</v>
      </c>
      <c r="I221" s="4">
        <f t="shared" si="20"/>
        <v>30.6875</v>
      </c>
      <c r="J221" s="2">
        <f t="shared" si="21"/>
        <v>18131388</v>
      </c>
      <c r="K221" s="22">
        <v>1</v>
      </c>
      <c r="N221" t="str">
        <v>NL-12.5-9.5</v>
      </c>
      <c r="O221">
        <v>30.6875</v>
      </c>
      <c r="P221" s="19">
        <v>18131388</v>
      </c>
    </row>
    <row r="222" spans="5:16" x14ac:dyDescent="0.25">
      <c r="E222" s="1">
        <f t="shared" si="18"/>
        <v>216</v>
      </c>
      <c r="F222" s="10" t="str">
        <f t="shared" si="19"/>
        <v>NL-12.5-10</v>
      </c>
      <c r="G222" s="14">
        <f t="shared" si="22"/>
        <v>12.5</v>
      </c>
      <c r="H222" s="14">
        <f t="shared" si="23"/>
        <v>10</v>
      </c>
      <c r="I222" s="4">
        <f t="shared" si="20"/>
        <v>32.25</v>
      </c>
      <c r="J222" s="2">
        <f t="shared" si="21"/>
        <v>18825450</v>
      </c>
      <c r="K222" s="22">
        <v>1</v>
      </c>
      <c r="N222" t="str">
        <v>NL-12.5-10</v>
      </c>
      <c r="O222">
        <v>32.25</v>
      </c>
      <c r="P222" s="19">
        <v>18825450</v>
      </c>
    </row>
    <row r="223" spans="5:16" x14ac:dyDescent="0.25">
      <c r="E223" s="1">
        <f t="shared" si="18"/>
        <v>217</v>
      </c>
      <c r="F223" s="10" t="str">
        <f t="shared" si="19"/>
        <v>NL-12.5-10.5</v>
      </c>
      <c r="G223" s="14">
        <f t="shared" si="22"/>
        <v>12.5</v>
      </c>
      <c r="H223" s="14">
        <f t="shared" si="23"/>
        <v>10.5</v>
      </c>
      <c r="I223" s="4">
        <f t="shared" si="20"/>
        <v>33.8125</v>
      </c>
      <c r="J223" s="2">
        <f t="shared" si="21"/>
        <v>19519513</v>
      </c>
      <c r="K223" s="22">
        <v>1</v>
      </c>
      <c r="N223" t="str">
        <v>NL-12.5-10.5</v>
      </c>
      <c r="O223">
        <v>33.8125</v>
      </c>
      <c r="P223" s="19">
        <v>19519513</v>
      </c>
    </row>
    <row r="224" spans="5:16" x14ac:dyDescent="0.25">
      <c r="E224" s="1">
        <f t="shared" si="18"/>
        <v>218</v>
      </c>
      <c r="F224" s="10" t="str">
        <f t="shared" si="19"/>
        <v>NL-12.5-11</v>
      </c>
      <c r="G224" s="14">
        <f t="shared" si="22"/>
        <v>12.5</v>
      </c>
      <c r="H224" s="14">
        <f t="shared" si="23"/>
        <v>11</v>
      </c>
      <c r="I224" s="4">
        <f t="shared" si="20"/>
        <v>35.375</v>
      </c>
      <c r="J224" s="2">
        <f t="shared" si="21"/>
        <v>20213575</v>
      </c>
      <c r="K224" s="22">
        <v>1</v>
      </c>
      <c r="N224" t="str">
        <v>NL-12.5-11</v>
      </c>
      <c r="O224">
        <v>35.375</v>
      </c>
      <c r="P224" s="19">
        <v>20213575</v>
      </c>
    </row>
    <row r="225" spans="5:16" x14ac:dyDescent="0.25">
      <c r="E225" s="1">
        <f t="shared" si="18"/>
        <v>219</v>
      </c>
      <c r="F225" s="10" t="str">
        <f t="shared" si="19"/>
        <v>NL-12.5-11.5</v>
      </c>
      <c r="G225" s="14">
        <f t="shared" si="22"/>
        <v>12.5</v>
      </c>
      <c r="H225" s="14">
        <f t="shared" si="23"/>
        <v>11.5</v>
      </c>
      <c r="I225" s="4">
        <f t="shared" si="20"/>
        <v>36.9375</v>
      </c>
      <c r="J225" s="2">
        <f t="shared" si="21"/>
        <v>20907638</v>
      </c>
      <c r="K225" s="22">
        <v>1</v>
      </c>
      <c r="N225" t="str">
        <v>NL-12.5-11.5</v>
      </c>
      <c r="O225">
        <v>36.9375</v>
      </c>
      <c r="P225" s="19">
        <v>20907638</v>
      </c>
    </row>
    <row r="226" spans="5:16" x14ac:dyDescent="0.25">
      <c r="E226" s="1">
        <f t="shared" si="18"/>
        <v>220</v>
      </c>
      <c r="F226" s="10" t="str">
        <f t="shared" si="19"/>
        <v>NL-12.5-12</v>
      </c>
      <c r="G226" s="14">
        <f t="shared" si="22"/>
        <v>12.5</v>
      </c>
      <c r="H226" s="14">
        <f t="shared" si="23"/>
        <v>12</v>
      </c>
      <c r="I226" s="4">
        <f t="shared" si="20"/>
        <v>38.5</v>
      </c>
      <c r="J226" s="2">
        <f t="shared" si="21"/>
        <v>21601700</v>
      </c>
      <c r="K226" s="22">
        <v>1</v>
      </c>
      <c r="N226" t="str">
        <v>NL-12.5-12</v>
      </c>
      <c r="O226">
        <v>38.5</v>
      </c>
      <c r="P226" s="19">
        <v>21601700</v>
      </c>
    </row>
    <row r="227" spans="5:16" x14ac:dyDescent="0.25">
      <c r="E227" s="1">
        <f t="shared" si="18"/>
        <v>221</v>
      </c>
      <c r="F227" s="10" t="str">
        <f t="shared" si="19"/>
        <v>NL-12.5-12.5</v>
      </c>
      <c r="G227" s="14">
        <f t="shared" si="22"/>
        <v>12.5</v>
      </c>
      <c r="H227" s="14">
        <f t="shared" si="23"/>
        <v>12.5</v>
      </c>
      <c r="I227" s="4">
        <f t="shared" si="20"/>
        <v>40.0625</v>
      </c>
      <c r="J227" s="2">
        <f t="shared" si="21"/>
        <v>22295763</v>
      </c>
      <c r="K227" s="22">
        <v>1</v>
      </c>
      <c r="N227" t="str">
        <v>NL-12.5-12.5</v>
      </c>
      <c r="O227">
        <v>40.0625</v>
      </c>
      <c r="P227" s="19">
        <v>22295763</v>
      </c>
    </row>
    <row r="228" spans="5:16" x14ac:dyDescent="0.25">
      <c r="E228" s="1">
        <f t="shared" si="18"/>
        <v>222</v>
      </c>
      <c r="F228" s="10" t="str">
        <f t="shared" si="19"/>
        <v>NL-12.5-13</v>
      </c>
      <c r="G228" s="14">
        <f t="shared" si="22"/>
        <v>12.5</v>
      </c>
      <c r="H228" s="14">
        <f t="shared" si="23"/>
        <v>13</v>
      </c>
      <c r="I228" s="4">
        <f t="shared" si="20"/>
        <v>41.625</v>
      </c>
      <c r="J228" s="2">
        <f t="shared" si="21"/>
        <v>22989825</v>
      </c>
      <c r="K228" s="22">
        <v>1</v>
      </c>
      <c r="N228" t="str">
        <v>NL-12.5-13</v>
      </c>
      <c r="O228">
        <v>41.625</v>
      </c>
      <c r="P228" s="19">
        <v>22989825</v>
      </c>
    </row>
    <row r="229" spans="5:16" x14ac:dyDescent="0.25">
      <c r="E229" s="1">
        <f t="shared" si="18"/>
        <v>223</v>
      </c>
      <c r="F229" s="10" t="str">
        <f t="shared" si="19"/>
        <v>NL-12.5-13.5</v>
      </c>
      <c r="G229" s="14">
        <f t="shared" si="22"/>
        <v>12.5</v>
      </c>
      <c r="H229" s="14">
        <f t="shared" si="23"/>
        <v>13.5</v>
      </c>
      <c r="I229" s="4">
        <f t="shared" si="20"/>
        <v>43.1875</v>
      </c>
      <c r="J229" s="2">
        <f t="shared" si="21"/>
        <v>23683888</v>
      </c>
      <c r="K229" s="22">
        <v>1</v>
      </c>
      <c r="N229" t="str">
        <v>NL-12.5-13.5</v>
      </c>
      <c r="O229">
        <v>43.1875</v>
      </c>
      <c r="P229" s="19">
        <v>23683888</v>
      </c>
    </row>
    <row r="230" spans="5:16" x14ac:dyDescent="0.25">
      <c r="E230" s="1">
        <f t="shared" si="18"/>
        <v>224</v>
      </c>
      <c r="F230" s="10" t="str">
        <f t="shared" si="19"/>
        <v>NL-12.5-14</v>
      </c>
      <c r="G230" s="14">
        <f t="shared" si="22"/>
        <v>12.5</v>
      </c>
      <c r="H230" s="14">
        <f t="shared" si="23"/>
        <v>14</v>
      </c>
      <c r="I230" s="4">
        <f t="shared" si="20"/>
        <v>44.75</v>
      </c>
      <c r="J230" s="2">
        <f t="shared" si="21"/>
        <v>24377950</v>
      </c>
      <c r="K230" s="22">
        <v>1</v>
      </c>
      <c r="N230" t="str">
        <v>NL-12.5-14</v>
      </c>
      <c r="O230">
        <v>44.75</v>
      </c>
      <c r="P230" s="19">
        <v>24377950</v>
      </c>
    </row>
    <row r="231" spans="5:16" x14ac:dyDescent="0.25">
      <c r="E231" s="1">
        <f t="shared" si="18"/>
        <v>225</v>
      </c>
      <c r="F231" s="10" t="str">
        <f t="shared" si="19"/>
        <v>NL-12.5-14.5</v>
      </c>
      <c r="G231" s="14">
        <f t="shared" si="22"/>
        <v>12.5</v>
      </c>
      <c r="H231" s="14">
        <f t="shared" si="23"/>
        <v>14.5</v>
      </c>
      <c r="I231" s="4">
        <f t="shared" si="20"/>
        <v>46.3125</v>
      </c>
      <c r="J231" s="2">
        <f t="shared" si="21"/>
        <v>25072013</v>
      </c>
      <c r="K231" s="22">
        <v>1</v>
      </c>
      <c r="N231" t="str">
        <v>NL-12.5-14.5</v>
      </c>
      <c r="O231">
        <v>46.3125</v>
      </c>
      <c r="P231" s="19">
        <v>25072013</v>
      </c>
    </row>
    <row r="232" spans="5:16" x14ac:dyDescent="0.25">
      <c r="E232" s="1">
        <f t="shared" si="18"/>
        <v>226</v>
      </c>
      <c r="F232" s="10" t="str">
        <f t="shared" si="19"/>
        <v>NL-12.5-15</v>
      </c>
      <c r="G232" s="14">
        <f t="shared" si="22"/>
        <v>12.5</v>
      </c>
      <c r="H232" s="14">
        <f t="shared" si="23"/>
        <v>15</v>
      </c>
      <c r="I232" s="4">
        <f t="shared" si="20"/>
        <v>47.875</v>
      </c>
      <c r="J232" s="2">
        <f t="shared" si="21"/>
        <v>25766075</v>
      </c>
      <c r="K232" s="22">
        <v>1</v>
      </c>
      <c r="N232" t="str">
        <v>NL-12.5-15</v>
      </c>
      <c r="O232">
        <v>47.875</v>
      </c>
      <c r="P232" s="19">
        <v>25766075</v>
      </c>
    </row>
    <row r="233" spans="5:16" x14ac:dyDescent="0.25">
      <c r="E233" s="1">
        <f t="shared" si="18"/>
        <v>227</v>
      </c>
      <c r="F233" s="10" t="str">
        <f t="shared" si="19"/>
        <v>NL-12.5-15.5</v>
      </c>
      <c r="G233" s="14">
        <f t="shared" si="22"/>
        <v>12.5</v>
      </c>
      <c r="H233" s="14">
        <f t="shared" si="23"/>
        <v>15.5</v>
      </c>
      <c r="I233" s="4">
        <f t="shared" si="20"/>
        <v>49.4375</v>
      </c>
      <c r="J233" s="2">
        <f t="shared" si="21"/>
        <v>26460138</v>
      </c>
      <c r="K233" s="22">
        <v>1</v>
      </c>
      <c r="N233" t="str">
        <v>NL-12.5-15.5</v>
      </c>
      <c r="O233">
        <v>49.4375</v>
      </c>
      <c r="P233" s="19">
        <v>26460138</v>
      </c>
    </row>
    <row r="234" spans="5:16" x14ac:dyDescent="0.25">
      <c r="E234" s="1">
        <f t="shared" si="18"/>
        <v>228</v>
      </c>
      <c r="F234" s="10" t="str">
        <f t="shared" si="19"/>
        <v>NL-12.5-16</v>
      </c>
      <c r="G234" s="14">
        <f t="shared" si="22"/>
        <v>12.5</v>
      </c>
      <c r="H234" s="14">
        <f t="shared" si="23"/>
        <v>16</v>
      </c>
      <c r="I234" s="4">
        <f t="shared" si="20"/>
        <v>51</v>
      </c>
      <c r="J234" s="2">
        <f t="shared" si="21"/>
        <v>27154200</v>
      </c>
      <c r="K234" s="22">
        <v>1</v>
      </c>
      <c r="N234" t="str">
        <v>NL-12.5-16</v>
      </c>
      <c r="O234">
        <v>51</v>
      </c>
      <c r="P234" s="19">
        <v>27154200</v>
      </c>
    </row>
    <row r="235" spans="5:16" x14ac:dyDescent="0.25">
      <c r="E235" s="1">
        <f t="shared" si="18"/>
        <v>229</v>
      </c>
      <c r="F235" s="10" t="str">
        <f t="shared" si="19"/>
        <v>NL-13-7</v>
      </c>
      <c r="G235" s="14">
        <f t="shared" si="22"/>
        <v>13</v>
      </c>
      <c r="H235" s="14">
        <f t="shared" si="23"/>
        <v>7</v>
      </c>
      <c r="I235" s="4">
        <f t="shared" si="20"/>
        <v>23.75</v>
      </c>
      <c r="J235" s="2">
        <f t="shared" si="21"/>
        <v>15049750</v>
      </c>
      <c r="K235" s="22">
        <v>1</v>
      </c>
      <c r="N235" t="str">
        <v>NL-13-7</v>
      </c>
      <c r="O235">
        <v>23.75</v>
      </c>
      <c r="P235" s="19">
        <v>15049750</v>
      </c>
    </row>
    <row r="236" spans="5:16" x14ac:dyDescent="0.25">
      <c r="E236" s="1">
        <f t="shared" si="18"/>
        <v>230</v>
      </c>
      <c r="F236" s="10" t="str">
        <f t="shared" si="19"/>
        <v>NL-13-7.5</v>
      </c>
      <c r="G236" s="14">
        <f t="shared" si="22"/>
        <v>13</v>
      </c>
      <c r="H236" s="14">
        <f t="shared" si="23"/>
        <v>7.5</v>
      </c>
      <c r="I236" s="4">
        <f t="shared" si="20"/>
        <v>25.375</v>
      </c>
      <c r="J236" s="2">
        <f t="shared" si="21"/>
        <v>15771575</v>
      </c>
      <c r="K236" s="22">
        <v>1</v>
      </c>
      <c r="N236" t="str">
        <v>NL-13-7.5</v>
      </c>
      <c r="O236">
        <v>25.375</v>
      </c>
      <c r="P236" s="19">
        <v>15771575</v>
      </c>
    </row>
    <row r="237" spans="5:16" x14ac:dyDescent="0.25">
      <c r="E237" s="1">
        <f t="shared" si="18"/>
        <v>231</v>
      </c>
      <c r="F237" s="10" t="str">
        <f t="shared" si="19"/>
        <v>NL-13-8</v>
      </c>
      <c r="G237" s="14">
        <f t="shared" si="22"/>
        <v>13</v>
      </c>
      <c r="H237" s="14">
        <f t="shared" si="23"/>
        <v>8</v>
      </c>
      <c r="I237" s="4">
        <f t="shared" si="20"/>
        <v>27</v>
      </c>
      <c r="J237" s="2">
        <f t="shared" si="21"/>
        <v>16493400</v>
      </c>
      <c r="K237" s="22">
        <v>1</v>
      </c>
      <c r="N237" t="str">
        <v>NL-13-8</v>
      </c>
      <c r="O237">
        <v>27</v>
      </c>
      <c r="P237" s="19">
        <v>16493400</v>
      </c>
    </row>
    <row r="238" spans="5:16" x14ac:dyDescent="0.25">
      <c r="E238" s="1">
        <f t="shared" si="18"/>
        <v>232</v>
      </c>
      <c r="F238" s="10" t="str">
        <f t="shared" si="19"/>
        <v>NL-13-8.5</v>
      </c>
      <c r="G238" s="14">
        <f t="shared" si="22"/>
        <v>13</v>
      </c>
      <c r="H238" s="14">
        <f t="shared" si="23"/>
        <v>8.5</v>
      </c>
      <c r="I238" s="4">
        <f t="shared" si="20"/>
        <v>28.625</v>
      </c>
      <c r="J238" s="2">
        <f t="shared" si="21"/>
        <v>17215225</v>
      </c>
      <c r="K238" s="22">
        <v>1</v>
      </c>
      <c r="N238" t="str">
        <v>NL-13-8.5</v>
      </c>
      <c r="O238">
        <v>28.625</v>
      </c>
      <c r="P238" s="19">
        <v>17215225</v>
      </c>
    </row>
    <row r="239" spans="5:16" x14ac:dyDescent="0.25">
      <c r="E239" s="1">
        <f t="shared" si="18"/>
        <v>233</v>
      </c>
      <c r="F239" s="10" t="str">
        <f t="shared" si="19"/>
        <v>NL-13-9</v>
      </c>
      <c r="G239" s="14">
        <f t="shared" si="22"/>
        <v>13</v>
      </c>
      <c r="H239" s="14">
        <f t="shared" si="23"/>
        <v>9</v>
      </c>
      <c r="I239" s="4">
        <f t="shared" si="20"/>
        <v>30.25</v>
      </c>
      <c r="J239" s="2">
        <f t="shared" si="21"/>
        <v>17937050</v>
      </c>
      <c r="K239" s="22">
        <v>1</v>
      </c>
      <c r="N239" t="str">
        <v>NL-13-9</v>
      </c>
      <c r="O239">
        <v>30.25</v>
      </c>
      <c r="P239" s="19">
        <v>17937050</v>
      </c>
    </row>
    <row r="240" spans="5:16" x14ac:dyDescent="0.25">
      <c r="E240" s="1">
        <f t="shared" si="18"/>
        <v>234</v>
      </c>
      <c r="F240" s="10" t="str">
        <f t="shared" si="19"/>
        <v>NL-13-9.5</v>
      </c>
      <c r="G240" s="14">
        <f t="shared" si="22"/>
        <v>13</v>
      </c>
      <c r="H240" s="14">
        <f t="shared" si="23"/>
        <v>9.5</v>
      </c>
      <c r="I240" s="4">
        <f t="shared" si="20"/>
        <v>31.875</v>
      </c>
      <c r="J240" s="2">
        <f t="shared" si="21"/>
        <v>18658875</v>
      </c>
      <c r="K240" s="22">
        <v>1</v>
      </c>
      <c r="N240" t="str">
        <v>NL-13-9.5</v>
      </c>
      <c r="O240">
        <v>31.875</v>
      </c>
      <c r="P240" s="19">
        <v>18658875</v>
      </c>
    </row>
    <row r="241" spans="5:16" x14ac:dyDescent="0.25">
      <c r="E241" s="1">
        <f t="shared" si="18"/>
        <v>235</v>
      </c>
      <c r="F241" s="10" t="str">
        <f t="shared" si="19"/>
        <v>NL-13-10</v>
      </c>
      <c r="G241" s="14">
        <f t="shared" si="22"/>
        <v>13</v>
      </c>
      <c r="H241" s="14">
        <f t="shared" si="23"/>
        <v>10</v>
      </c>
      <c r="I241" s="4">
        <f t="shared" si="20"/>
        <v>33.5</v>
      </c>
      <c r="J241" s="2">
        <f t="shared" si="21"/>
        <v>19380700</v>
      </c>
      <c r="K241" s="22">
        <v>1</v>
      </c>
      <c r="N241" t="str">
        <v>NL-13-10</v>
      </c>
      <c r="O241">
        <v>33.5</v>
      </c>
      <c r="P241" s="19">
        <v>19380700</v>
      </c>
    </row>
    <row r="242" spans="5:16" x14ac:dyDescent="0.25">
      <c r="E242" s="1">
        <f t="shared" si="18"/>
        <v>236</v>
      </c>
      <c r="F242" s="10" t="str">
        <f t="shared" si="19"/>
        <v>NL-13-10.5</v>
      </c>
      <c r="G242" s="14">
        <f t="shared" si="22"/>
        <v>13</v>
      </c>
      <c r="H242" s="14">
        <f t="shared" si="23"/>
        <v>10.5</v>
      </c>
      <c r="I242" s="4">
        <f t="shared" si="20"/>
        <v>35.125</v>
      </c>
      <c r="J242" s="2">
        <f t="shared" si="21"/>
        <v>20102525</v>
      </c>
      <c r="K242" s="22">
        <v>1</v>
      </c>
      <c r="N242" t="str">
        <v>NL-13-10.5</v>
      </c>
      <c r="O242">
        <v>35.125</v>
      </c>
      <c r="P242" s="19">
        <v>20102525</v>
      </c>
    </row>
    <row r="243" spans="5:16" x14ac:dyDescent="0.25">
      <c r="E243" s="1">
        <f t="shared" si="18"/>
        <v>237</v>
      </c>
      <c r="F243" s="10" t="str">
        <f t="shared" si="19"/>
        <v>NL-13-11</v>
      </c>
      <c r="G243" s="14">
        <f t="shared" si="22"/>
        <v>13</v>
      </c>
      <c r="H243" s="14">
        <f t="shared" si="23"/>
        <v>11</v>
      </c>
      <c r="I243" s="4">
        <f t="shared" si="20"/>
        <v>36.75</v>
      </c>
      <c r="J243" s="2">
        <f t="shared" si="21"/>
        <v>20824350</v>
      </c>
      <c r="K243" s="22">
        <v>1</v>
      </c>
      <c r="N243" t="str">
        <v>NL-13-11</v>
      </c>
      <c r="O243">
        <v>36.75</v>
      </c>
      <c r="P243" s="19">
        <v>20824350</v>
      </c>
    </row>
    <row r="244" spans="5:16" x14ac:dyDescent="0.25">
      <c r="E244" s="1">
        <f t="shared" si="18"/>
        <v>238</v>
      </c>
      <c r="F244" s="10" t="str">
        <f t="shared" si="19"/>
        <v>NL-13-11.5</v>
      </c>
      <c r="G244" s="14">
        <f t="shared" si="22"/>
        <v>13</v>
      </c>
      <c r="H244" s="14">
        <f t="shared" si="23"/>
        <v>11.5</v>
      </c>
      <c r="I244" s="4">
        <f t="shared" si="20"/>
        <v>38.375</v>
      </c>
      <c r="J244" s="2">
        <f t="shared" si="21"/>
        <v>21546175</v>
      </c>
      <c r="K244" s="22">
        <v>1</v>
      </c>
      <c r="N244" t="str">
        <v>NL-13-11.5</v>
      </c>
      <c r="O244">
        <v>38.375</v>
      </c>
      <c r="P244" s="19">
        <v>21546175</v>
      </c>
    </row>
    <row r="245" spans="5:16" x14ac:dyDescent="0.25">
      <c r="E245" s="1">
        <f t="shared" si="18"/>
        <v>239</v>
      </c>
      <c r="F245" s="10" t="str">
        <f t="shared" si="19"/>
        <v>NL-13-12</v>
      </c>
      <c r="G245" s="14">
        <f t="shared" si="22"/>
        <v>13</v>
      </c>
      <c r="H245" s="14">
        <f t="shared" si="23"/>
        <v>12</v>
      </c>
      <c r="I245" s="4">
        <f t="shared" si="20"/>
        <v>40</v>
      </c>
      <c r="J245" s="2">
        <f t="shared" si="21"/>
        <v>22268000</v>
      </c>
      <c r="K245" s="22">
        <v>1</v>
      </c>
      <c r="N245" t="str">
        <v>NL-13-12</v>
      </c>
      <c r="O245">
        <v>40</v>
      </c>
      <c r="P245" s="19">
        <v>22268000</v>
      </c>
    </row>
    <row r="246" spans="5:16" x14ac:dyDescent="0.25">
      <c r="E246" s="1">
        <f t="shared" si="18"/>
        <v>240</v>
      </c>
      <c r="F246" s="10" t="str">
        <f t="shared" si="19"/>
        <v>NL-13-12.5</v>
      </c>
      <c r="G246" s="14">
        <f t="shared" si="22"/>
        <v>13</v>
      </c>
      <c r="H246" s="14">
        <f t="shared" si="23"/>
        <v>12.5</v>
      </c>
      <c r="I246" s="4">
        <f t="shared" si="20"/>
        <v>41.625</v>
      </c>
      <c r="J246" s="2">
        <f t="shared" si="21"/>
        <v>22989825</v>
      </c>
      <c r="K246" s="22">
        <v>1</v>
      </c>
      <c r="N246" t="str">
        <v>NL-13-12.5</v>
      </c>
      <c r="O246">
        <v>41.625</v>
      </c>
      <c r="P246" s="19">
        <v>22989825</v>
      </c>
    </row>
    <row r="247" spans="5:16" x14ac:dyDescent="0.25">
      <c r="E247" s="1">
        <f t="shared" si="18"/>
        <v>241</v>
      </c>
      <c r="F247" s="10" t="str">
        <f t="shared" si="19"/>
        <v>NL-13-13</v>
      </c>
      <c r="G247" s="14">
        <f t="shared" si="22"/>
        <v>13</v>
      </c>
      <c r="H247" s="14">
        <f t="shared" si="23"/>
        <v>13</v>
      </c>
      <c r="I247" s="4">
        <f t="shared" si="20"/>
        <v>43.25</v>
      </c>
      <c r="J247" s="2">
        <f t="shared" si="21"/>
        <v>23711650</v>
      </c>
      <c r="K247" s="22">
        <v>1</v>
      </c>
      <c r="N247" t="str">
        <v>NL-13-13</v>
      </c>
      <c r="O247">
        <v>43.25</v>
      </c>
      <c r="P247" s="19">
        <v>23711650</v>
      </c>
    </row>
    <row r="248" spans="5:16" x14ac:dyDescent="0.25">
      <c r="E248" s="1">
        <f t="shared" si="18"/>
        <v>242</v>
      </c>
      <c r="F248" s="10" t="str">
        <f t="shared" si="19"/>
        <v>NL-13-13.5</v>
      </c>
      <c r="G248" s="14">
        <f t="shared" si="22"/>
        <v>13</v>
      </c>
      <c r="H248" s="14">
        <f t="shared" si="23"/>
        <v>13.5</v>
      </c>
      <c r="I248" s="4">
        <f t="shared" si="20"/>
        <v>44.875</v>
      </c>
      <c r="J248" s="2">
        <f t="shared" si="21"/>
        <v>24433475</v>
      </c>
      <c r="K248" s="22">
        <v>1</v>
      </c>
      <c r="N248" t="str">
        <v>NL-13-13.5</v>
      </c>
      <c r="O248">
        <v>44.875</v>
      </c>
      <c r="P248" s="19">
        <v>24433475</v>
      </c>
    </row>
    <row r="249" spans="5:16" x14ac:dyDescent="0.25">
      <c r="E249" s="1">
        <f t="shared" si="18"/>
        <v>243</v>
      </c>
      <c r="F249" s="10" t="str">
        <f t="shared" si="19"/>
        <v>NL-13-14</v>
      </c>
      <c r="G249" s="14">
        <f t="shared" si="22"/>
        <v>13</v>
      </c>
      <c r="H249" s="14">
        <f t="shared" si="23"/>
        <v>14</v>
      </c>
      <c r="I249" s="4">
        <f t="shared" si="20"/>
        <v>46.5</v>
      </c>
      <c r="J249" s="2">
        <f t="shared" si="21"/>
        <v>25155300</v>
      </c>
      <c r="K249" s="22">
        <v>1</v>
      </c>
      <c r="N249" t="str">
        <v>NL-13-14</v>
      </c>
      <c r="O249">
        <v>46.5</v>
      </c>
      <c r="P249" s="19">
        <v>25155300</v>
      </c>
    </row>
    <row r="250" spans="5:16" x14ac:dyDescent="0.25">
      <c r="E250" s="1">
        <f t="shared" si="18"/>
        <v>244</v>
      </c>
      <c r="F250" s="10" t="str">
        <f t="shared" si="19"/>
        <v>NL-13-14.5</v>
      </c>
      <c r="G250" s="14">
        <f t="shared" si="22"/>
        <v>13</v>
      </c>
      <c r="H250" s="14">
        <f t="shared" si="23"/>
        <v>14.5</v>
      </c>
      <c r="I250" s="4">
        <f t="shared" si="20"/>
        <v>48.125</v>
      </c>
      <c r="J250" s="2">
        <f t="shared" si="21"/>
        <v>25877125</v>
      </c>
      <c r="K250" s="22">
        <v>1</v>
      </c>
      <c r="N250" t="str">
        <v>NL-13-14.5</v>
      </c>
      <c r="O250">
        <v>48.125</v>
      </c>
      <c r="P250" s="19">
        <v>25877125</v>
      </c>
    </row>
    <row r="251" spans="5:16" x14ac:dyDescent="0.25">
      <c r="E251" s="1">
        <f t="shared" si="18"/>
        <v>245</v>
      </c>
      <c r="F251" s="10" t="str">
        <f t="shared" si="19"/>
        <v>NL-13-15</v>
      </c>
      <c r="G251" s="14">
        <f t="shared" si="22"/>
        <v>13</v>
      </c>
      <c r="H251" s="14">
        <f t="shared" si="23"/>
        <v>15</v>
      </c>
      <c r="I251" s="4">
        <f t="shared" si="20"/>
        <v>49.75</v>
      </c>
      <c r="J251" s="2">
        <f t="shared" si="21"/>
        <v>26598950</v>
      </c>
      <c r="K251" s="22">
        <v>1</v>
      </c>
      <c r="N251" t="str">
        <v>NL-13-15</v>
      </c>
      <c r="O251">
        <v>49.75</v>
      </c>
      <c r="P251" s="19">
        <v>26598950</v>
      </c>
    </row>
    <row r="252" spans="5:16" x14ac:dyDescent="0.25">
      <c r="E252" s="1">
        <f t="shared" si="18"/>
        <v>246</v>
      </c>
      <c r="F252" s="10" t="str">
        <f t="shared" si="19"/>
        <v>NL-13-15.5</v>
      </c>
      <c r="G252" s="14">
        <f t="shared" si="22"/>
        <v>13</v>
      </c>
      <c r="H252" s="14">
        <f t="shared" si="23"/>
        <v>15.5</v>
      </c>
      <c r="I252" s="4">
        <f t="shared" si="20"/>
        <v>51.375</v>
      </c>
      <c r="J252" s="2">
        <f t="shared" si="21"/>
        <v>27320775</v>
      </c>
      <c r="K252" s="22">
        <v>1</v>
      </c>
      <c r="N252" t="str">
        <v>NL-13-15.5</v>
      </c>
      <c r="O252">
        <v>51.375</v>
      </c>
      <c r="P252" s="19">
        <v>27320775</v>
      </c>
    </row>
    <row r="253" spans="5:16" x14ac:dyDescent="0.25">
      <c r="E253" s="1">
        <f t="shared" si="18"/>
        <v>247</v>
      </c>
      <c r="F253" s="10" t="str">
        <f t="shared" si="19"/>
        <v>NL-13-16</v>
      </c>
      <c r="G253" s="14">
        <f t="shared" si="22"/>
        <v>13</v>
      </c>
      <c r="H253" s="14">
        <f t="shared" si="23"/>
        <v>16</v>
      </c>
      <c r="I253" s="4">
        <f t="shared" si="20"/>
        <v>53</v>
      </c>
      <c r="J253" s="2">
        <f t="shared" si="21"/>
        <v>28042600</v>
      </c>
      <c r="K253" s="22">
        <v>1</v>
      </c>
      <c r="N253" t="str">
        <v>NL-13-16</v>
      </c>
      <c r="O253">
        <v>53</v>
      </c>
      <c r="P253" s="19">
        <v>28042600</v>
      </c>
    </row>
    <row r="254" spans="5:16" x14ac:dyDescent="0.25">
      <c r="E254" s="1">
        <f t="shared" si="18"/>
        <v>248</v>
      </c>
      <c r="F254" s="10" t="str">
        <f t="shared" si="19"/>
        <v>NL-13.5-7</v>
      </c>
      <c r="G254" s="14">
        <f t="shared" si="22"/>
        <v>13.5</v>
      </c>
      <c r="H254" s="14">
        <f t="shared" si="23"/>
        <v>7</v>
      </c>
      <c r="I254" s="4">
        <f t="shared" si="20"/>
        <v>24.625</v>
      </c>
      <c r="J254" s="2">
        <f t="shared" si="21"/>
        <v>15438425</v>
      </c>
      <c r="K254" s="22">
        <v>1</v>
      </c>
      <c r="N254" t="str">
        <v>NL-13.5-7</v>
      </c>
      <c r="O254">
        <v>24.625</v>
      </c>
      <c r="P254" s="19">
        <v>15438425</v>
      </c>
    </row>
    <row r="255" spans="5:16" x14ac:dyDescent="0.25">
      <c r="E255" s="1">
        <f t="shared" si="18"/>
        <v>249</v>
      </c>
      <c r="F255" s="10" t="str">
        <f t="shared" si="19"/>
        <v>NL-13.5-7.5</v>
      </c>
      <c r="G255" s="14">
        <f t="shared" si="22"/>
        <v>13.5</v>
      </c>
      <c r="H255" s="14">
        <f t="shared" si="23"/>
        <v>7.5</v>
      </c>
      <c r="I255" s="4">
        <f t="shared" si="20"/>
        <v>26.3125</v>
      </c>
      <c r="J255" s="2">
        <f t="shared" si="21"/>
        <v>16188013</v>
      </c>
      <c r="K255" s="22">
        <v>1</v>
      </c>
      <c r="N255" t="str">
        <v>NL-13.5-7.5</v>
      </c>
      <c r="O255">
        <v>26.3125</v>
      </c>
      <c r="P255" s="19">
        <v>16188013</v>
      </c>
    </row>
    <row r="256" spans="5:16" x14ac:dyDescent="0.25">
      <c r="E256" s="1">
        <f t="shared" si="18"/>
        <v>250</v>
      </c>
      <c r="F256" s="10" t="str">
        <f t="shared" si="19"/>
        <v>NL-13.5-8</v>
      </c>
      <c r="G256" s="14">
        <f t="shared" si="22"/>
        <v>13.5</v>
      </c>
      <c r="H256" s="14">
        <f t="shared" si="23"/>
        <v>8</v>
      </c>
      <c r="I256" s="4">
        <f t="shared" si="20"/>
        <v>28</v>
      </c>
      <c r="J256" s="2">
        <f t="shared" si="21"/>
        <v>16937600</v>
      </c>
      <c r="K256" s="22">
        <v>1</v>
      </c>
      <c r="N256" t="str">
        <v>NL-13.5-8</v>
      </c>
      <c r="O256">
        <v>28</v>
      </c>
      <c r="P256" s="19">
        <v>16937600</v>
      </c>
    </row>
    <row r="257" spans="5:16" x14ac:dyDescent="0.25">
      <c r="E257" s="1">
        <f t="shared" si="18"/>
        <v>251</v>
      </c>
      <c r="F257" s="10" t="str">
        <f t="shared" si="19"/>
        <v>NL-13.5-8.5</v>
      </c>
      <c r="G257" s="14">
        <f t="shared" si="22"/>
        <v>13.5</v>
      </c>
      <c r="H257" s="14">
        <f t="shared" si="23"/>
        <v>8.5</v>
      </c>
      <c r="I257" s="4">
        <f t="shared" si="20"/>
        <v>29.6875</v>
      </c>
      <c r="J257" s="2">
        <f t="shared" si="21"/>
        <v>17687188</v>
      </c>
      <c r="K257" s="22">
        <v>1</v>
      </c>
      <c r="N257" t="str">
        <v>NL-13.5-8.5</v>
      </c>
      <c r="O257">
        <v>29.6875</v>
      </c>
      <c r="P257" s="19">
        <v>17687188</v>
      </c>
    </row>
    <row r="258" spans="5:16" x14ac:dyDescent="0.25">
      <c r="E258" s="1">
        <f t="shared" si="18"/>
        <v>252</v>
      </c>
      <c r="F258" s="10" t="str">
        <f t="shared" si="19"/>
        <v>NL-13.5-9</v>
      </c>
      <c r="G258" s="14">
        <f t="shared" si="22"/>
        <v>13.5</v>
      </c>
      <c r="H258" s="14">
        <f t="shared" si="23"/>
        <v>9</v>
      </c>
      <c r="I258" s="4">
        <f t="shared" si="20"/>
        <v>31.375</v>
      </c>
      <c r="J258" s="2">
        <f t="shared" si="21"/>
        <v>18436775</v>
      </c>
      <c r="K258" s="22">
        <v>1</v>
      </c>
      <c r="N258" t="str">
        <v>NL-13.5-9</v>
      </c>
      <c r="O258">
        <v>31.375</v>
      </c>
      <c r="P258" s="19">
        <v>18436775</v>
      </c>
    </row>
    <row r="259" spans="5:16" x14ac:dyDescent="0.25">
      <c r="E259" s="1">
        <f t="shared" si="18"/>
        <v>253</v>
      </c>
      <c r="F259" s="10" t="str">
        <f t="shared" si="19"/>
        <v>NL-13.5-9.5</v>
      </c>
      <c r="G259" s="14">
        <f t="shared" si="22"/>
        <v>13.5</v>
      </c>
      <c r="H259" s="14">
        <f t="shared" si="23"/>
        <v>9.5</v>
      </c>
      <c r="I259" s="4">
        <f t="shared" si="20"/>
        <v>33.0625</v>
      </c>
      <c r="J259" s="2">
        <f t="shared" si="21"/>
        <v>19186363</v>
      </c>
      <c r="K259" s="22">
        <v>1</v>
      </c>
      <c r="N259" t="str">
        <v>NL-13.5-9.5</v>
      </c>
      <c r="O259">
        <v>33.0625</v>
      </c>
      <c r="P259" s="19">
        <v>19186363</v>
      </c>
    </row>
    <row r="260" spans="5:16" x14ac:dyDescent="0.25">
      <c r="E260" s="1">
        <f t="shared" si="18"/>
        <v>254</v>
      </c>
      <c r="F260" s="10" t="str">
        <f t="shared" si="19"/>
        <v>NL-13.5-10</v>
      </c>
      <c r="G260" s="14">
        <f t="shared" si="22"/>
        <v>13.5</v>
      </c>
      <c r="H260" s="14">
        <f t="shared" si="23"/>
        <v>10</v>
      </c>
      <c r="I260" s="4">
        <f t="shared" si="20"/>
        <v>34.75</v>
      </c>
      <c r="J260" s="2">
        <f t="shared" si="21"/>
        <v>19935950</v>
      </c>
      <c r="K260" s="22">
        <v>1</v>
      </c>
      <c r="N260" t="str">
        <v>NL-13.5-10</v>
      </c>
      <c r="O260">
        <v>34.75</v>
      </c>
      <c r="P260" s="19">
        <v>19935950</v>
      </c>
    </row>
    <row r="261" spans="5:16" x14ac:dyDescent="0.25">
      <c r="E261" s="1">
        <f t="shared" si="18"/>
        <v>255</v>
      </c>
      <c r="F261" s="10" t="str">
        <f t="shared" si="19"/>
        <v>NL-13.5-10.5</v>
      </c>
      <c r="G261" s="14">
        <f t="shared" si="22"/>
        <v>13.5</v>
      </c>
      <c r="H261" s="14">
        <f t="shared" si="23"/>
        <v>10.5</v>
      </c>
      <c r="I261" s="4">
        <f t="shared" si="20"/>
        <v>36.4375</v>
      </c>
      <c r="J261" s="2">
        <f t="shared" si="21"/>
        <v>20685538</v>
      </c>
      <c r="K261" s="22">
        <v>1</v>
      </c>
      <c r="N261" t="str">
        <v>NL-13.5-10.5</v>
      </c>
      <c r="O261">
        <v>36.4375</v>
      </c>
      <c r="P261" s="19">
        <v>20685538</v>
      </c>
    </row>
    <row r="262" spans="5:16" x14ac:dyDescent="0.25">
      <c r="E262" s="1">
        <f t="shared" si="18"/>
        <v>256</v>
      </c>
      <c r="F262" s="10" t="str">
        <f t="shared" si="19"/>
        <v>NL-13.5-11</v>
      </c>
      <c r="G262" s="14">
        <f t="shared" si="22"/>
        <v>13.5</v>
      </c>
      <c r="H262" s="14">
        <f t="shared" si="23"/>
        <v>11</v>
      </c>
      <c r="I262" s="4">
        <f t="shared" si="20"/>
        <v>38.125</v>
      </c>
      <c r="J262" s="2">
        <f t="shared" si="21"/>
        <v>21435125</v>
      </c>
      <c r="K262" s="22">
        <v>1</v>
      </c>
      <c r="N262" t="str">
        <v>NL-13.5-11</v>
      </c>
      <c r="O262">
        <v>38.125</v>
      </c>
      <c r="P262" s="19">
        <v>21435125</v>
      </c>
    </row>
    <row r="263" spans="5:16" x14ac:dyDescent="0.25">
      <c r="E263" s="1">
        <f t="shared" ref="E263:E272" si="24">ROW()-6</f>
        <v>257</v>
      </c>
      <c r="F263" s="10" t="str">
        <f t="shared" ref="F263:F272" si="25">$C$4&amp;"-"&amp;G263&amp;"-"&amp;H263</f>
        <v>NL-13.5-11.5</v>
      </c>
      <c r="G263" s="14">
        <f t="shared" si="22"/>
        <v>13.5</v>
      </c>
      <c r="H263" s="14">
        <f t="shared" si="23"/>
        <v>11.5</v>
      </c>
      <c r="I263" s="4">
        <f t="shared" ref="I263:I272" si="26">SUM(((G263*H263)/4),1)</f>
        <v>39.8125</v>
      </c>
      <c r="J263" s="2">
        <f t="shared" ref="J263:J272" si="27">ROUND(SUM(IF(I263&lt;$K$4,$K$4,I263)*$C$6,$C$5),0)</f>
        <v>22184713</v>
      </c>
      <c r="K263" s="22">
        <v>1</v>
      </c>
      <c r="N263" t="str">
        <v>NL-13.5-11.5</v>
      </c>
      <c r="O263">
        <v>39.8125</v>
      </c>
      <c r="P263" s="19">
        <v>22184713</v>
      </c>
    </row>
    <row r="264" spans="5:16" x14ac:dyDescent="0.25">
      <c r="E264" s="1">
        <f t="shared" si="24"/>
        <v>258</v>
      </c>
      <c r="F264" s="10" t="str">
        <f t="shared" si="25"/>
        <v>NL-13.5-12</v>
      </c>
      <c r="G264" s="14">
        <f t="shared" ref="G264:G272" si="28">$G$3+ROUNDDOWN($E263/($I$4+1),0)*0.5</f>
        <v>13.5</v>
      </c>
      <c r="H264" s="14">
        <f t="shared" ref="H264:H272" si="29">IF(MOD(E264-1,$I$4+1)=0,$H$3,H263+0.5)</f>
        <v>12</v>
      </c>
      <c r="I264" s="4">
        <f t="shared" si="26"/>
        <v>41.5</v>
      </c>
      <c r="J264" s="2">
        <f t="shared" si="27"/>
        <v>22934300</v>
      </c>
      <c r="K264" s="22">
        <v>1</v>
      </c>
      <c r="N264" t="str">
        <v>NL-13.5-12</v>
      </c>
      <c r="O264">
        <v>41.5</v>
      </c>
      <c r="P264" s="19">
        <v>22934300</v>
      </c>
    </row>
    <row r="265" spans="5:16" x14ac:dyDescent="0.25">
      <c r="E265" s="1">
        <f t="shared" si="24"/>
        <v>259</v>
      </c>
      <c r="F265" s="10" t="str">
        <f t="shared" si="25"/>
        <v>NL-13.5-12.5</v>
      </c>
      <c r="G265" s="14">
        <f t="shared" si="28"/>
        <v>13.5</v>
      </c>
      <c r="H265" s="14">
        <f t="shared" si="29"/>
        <v>12.5</v>
      </c>
      <c r="I265" s="4">
        <f t="shared" si="26"/>
        <v>43.1875</v>
      </c>
      <c r="J265" s="2">
        <f t="shared" si="27"/>
        <v>23683888</v>
      </c>
      <c r="K265" s="22">
        <v>1</v>
      </c>
      <c r="N265" t="str">
        <v>NL-13.5-12.5</v>
      </c>
      <c r="O265">
        <v>43.1875</v>
      </c>
      <c r="P265" s="19">
        <v>23683888</v>
      </c>
    </row>
    <row r="266" spans="5:16" x14ac:dyDescent="0.25">
      <c r="E266" s="1">
        <f t="shared" si="24"/>
        <v>260</v>
      </c>
      <c r="F266" s="10" t="str">
        <f t="shared" si="25"/>
        <v>NL-13.5-13</v>
      </c>
      <c r="G266" s="14">
        <f t="shared" si="28"/>
        <v>13.5</v>
      </c>
      <c r="H266" s="14">
        <f t="shared" si="29"/>
        <v>13</v>
      </c>
      <c r="I266" s="4">
        <f t="shared" si="26"/>
        <v>44.875</v>
      </c>
      <c r="J266" s="2">
        <f t="shared" si="27"/>
        <v>24433475</v>
      </c>
      <c r="K266" s="22">
        <v>1</v>
      </c>
      <c r="N266" t="str">
        <v>NL-13.5-13</v>
      </c>
      <c r="O266">
        <v>44.875</v>
      </c>
      <c r="P266" s="19">
        <v>24433475</v>
      </c>
    </row>
    <row r="267" spans="5:16" x14ac:dyDescent="0.25">
      <c r="E267" s="1">
        <f t="shared" si="24"/>
        <v>261</v>
      </c>
      <c r="F267" s="10" t="str">
        <f t="shared" si="25"/>
        <v>NL-13.5-13.5</v>
      </c>
      <c r="G267" s="14">
        <f t="shared" si="28"/>
        <v>13.5</v>
      </c>
      <c r="H267" s="14">
        <f t="shared" si="29"/>
        <v>13.5</v>
      </c>
      <c r="I267" s="4">
        <f t="shared" si="26"/>
        <v>46.5625</v>
      </c>
      <c r="J267" s="2">
        <f t="shared" si="27"/>
        <v>25183063</v>
      </c>
      <c r="K267" s="22">
        <v>1</v>
      </c>
      <c r="N267" t="str">
        <v>NL-13.5-13.5</v>
      </c>
      <c r="O267">
        <v>46.5625</v>
      </c>
      <c r="P267" s="19">
        <v>25183063</v>
      </c>
    </row>
    <row r="268" spans="5:16" x14ac:dyDescent="0.25">
      <c r="E268" s="1">
        <f t="shared" si="24"/>
        <v>262</v>
      </c>
      <c r="F268" s="10" t="str">
        <f t="shared" si="25"/>
        <v>NL-13.5-14</v>
      </c>
      <c r="G268" s="14">
        <f t="shared" si="28"/>
        <v>13.5</v>
      </c>
      <c r="H268" s="14">
        <f t="shared" si="29"/>
        <v>14</v>
      </c>
      <c r="I268" s="4">
        <f t="shared" si="26"/>
        <v>48.25</v>
      </c>
      <c r="J268" s="2">
        <f t="shared" si="27"/>
        <v>25932650</v>
      </c>
      <c r="K268" s="22">
        <v>1</v>
      </c>
      <c r="N268" t="str">
        <v>NL-13.5-14</v>
      </c>
      <c r="O268">
        <v>48.25</v>
      </c>
      <c r="P268" s="19">
        <v>25932650</v>
      </c>
    </row>
    <row r="269" spans="5:16" x14ac:dyDescent="0.25">
      <c r="E269" s="1">
        <f t="shared" si="24"/>
        <v>263</v>
      </c>
      <c r="F269" s="10" t="str">
        <f t="shared" si="25"/>
        <v>NL-13.5-14.5</v>
      </c>
      <c r="G269" s="14">
        <f t="shared" si="28"/>
        <v>13.5</v>
      </c>
      <c r="H269" s="14">
        <f t="shared" si="29"/>
        <v>14.5</v>
      </c>
      <c r="I269" s="4">
        <f t="shared" si="26"/>
        <v>49.9375</v>
      </c>
      <c r="J269" s="2">
        <f t="shared" si="27"/>
        <v>26682238</v>
      </c>
      <c r="K269" s="22">
        <v>1</v>
      </c>
      <c r="N269" t="str">
        <v>NL-13.5-14.5</v>
      </c>
      <c r="O269">
        <v>49.9375</v>
      </c>
      <c r="P269" s="19">
        <v>26682238</v>
      </c>
    </row>
    <row r="270" spans="5:16" x14ac:dyDescent="0.25">
      <c r="E270" s="1">
        <f t="shared" si="24"/>
        <v>264</v>
      </c>
      <c r="F270" s="10" t="str">
        <f t="shared" si="25"/>
        <v>NL-13.5-15</v>
      </c>
      <c r="G270" s="14">
        <f t="shared" si="28"/>
        <v>13.5</v>
      </c>
      <c r="H270" s="14">
        <f t="shared" si="29"/>
        <v>15</v>
      </c>
      <c r="I270" s="4">
        <f t="shared" si="26"/>
        <v>51.625</v>
      </c>
      <c r="J270" s="2">
        <f t="shared" si="27"/>
        <v>27431825</v>
      </c>
      <c r="K270" s="22">
        <v>1</v>
      </c>
      <c r="N270" t="str">
        <v>NL-13.5-15</v>
      </c>
      <c r="O270">
        <v>51.625</v>
      </c>
      <c r="P270" s="19">
        <v>27431825</v>
      </c>
    </row>
    <row r="271" spans="5:16" x14ac:dyDescent="0.25">
      <c r="E271" s="1">
        <f t="shared" si="24"/>
        <v>265</v>
      </c>
      <c r="F271" s="10" t="str">
        <f t="shared" si="25"/>
        <v>NL-13.5-15.5</v>
      </c>
      <c r="G271" s="14">
        <f t="shared" si="28"/>
        <v>13.5</v>
      </c>
      <c r="H271" s="14">
        <f t="shared" si="29"/>
        <v>15.5</v>
      </c>
      <c r="I271" s="4">
        <f t="shared" si="26"/>
        <v>53.3125</v>
      </c>
      <c r="J271" s="2">
        <f t="shared" si="27"/>
        <v>28181413</v>
      </c>
      <c r="K271" s="22">
        <v>1</v>
      </c>
      <c r="N271" t="str">
        <v>NL-13.5-15.5</v>
      </c>
      <c r="O271">
        <v>53.3125</v>
      </c>
      <c r="P271" s="19">
        <v>28181413</v>
      </c>
    </row>
    <row r="272" spans="5:16" x14ac:dyDescent="0.25">
      <c r="E272" s="1">
        <f t="shared" si="24"/>
        <v>266</v>
      </c>
      <c r="F272" s="10" t="str">
        <f t="shared" si="25"/>
        <v>NL-13.5-16</v>
      </c>
      <c r="G272" s="14">
        <f t="shared" si="28"/>
        <v>13.5</v>
      </c>
      <c r="H272" s="14">
        <f t="shared" si="29"/>
        <v>16</v>
      </c>
      <c r="I272" s="4">
        <f t="shared" si="26"/>
        <v>55</v>
      </c>
      <c r="J272" s="2">
        <f t="shared" si="27"/>
        <v>28931000</v>
      </c>
      <c r="K272" s="22">
        <v>1</v>
      </c>
      <c r="N272" t="str">
        <v>NL-13.5-16</v>
      </c>
      <c r="O272">
        <v>55</v>
      </c>
      <c r="P272" s="19">
        <v>28931000</v>
      </c>
    </row>
    <row r="273" spans="16:16" x14ac:dyDescent="0.25">
      <c r="P273" s="19"/>
    </row>
    <row r="274" spans="16:16" x14ac:dyDescent="0.25">
      <c r="P274" s="19"/>
    </row>
    <row r="275" spans="16:16" x14ac:dyDescent="0.25">
      <c r="P275" s="19"/>
    </row>
    <row r="276" spans="16:16" x14ac:dyDescent="0.25">
      <c r="P276" s="19"/>
    </row>
    <row r="277" spans="16:16" x14ac:dyDescent="0.25">
      <c r="P277" s="19"/>
    </row>
    <row r="278" spans="16:16" x14ac:dyDescent="0.25">
      <c r="P278" s="19"/>
    </row>
    <row r="279" spans="16:16" x14ac:dyDescent="0.25">
      <c r="P279" s="19"/>
    </row>
    <row r="280" spans="16:16" x14ac:dyDescent="0.25">
      <c r="P280" s="19"/>
    </row>
    <row r="281" spans="16:16" x14ac:dyDescent="0.25">
      <c r="P281" s="19"/>
    </row>
    <row r="282" spans="16:16" x14ac:dyDescent="0.25">
      <c r="P282" s="19"/>
    </row>
    <row r="283" spans="16:16" x14ac:dyDescent="0.25">
      <c r="P283" s="19"/>
    </row>
    <row r="284" spans="16:16" x14ac:dyDescent="0.25">
      <c r="P284" s="19"/>
    </row>
    <row r="285" spans="16:16" x14ac:dyDescent="0.25">
      <c r="P285" s="19"/>
    </row>
    <row r="286" spans="16:16" x14ac:dyDescent="0.25">
      <c r="P286" s="19"/>
    </row>
    <row r="287" spans="16:16" x14ac:dyDescent="0.25">
      <c r="P287" s="19"/>
    </row>
    <row r="288" spans="16:16" x14ac:dyDescent="0.25">
      <c r="P288" s="19"/>
    </row>
    <row r="289" spans="16:16" x14ac:dyDescent="0.25">
      <c r="P289" s="19"/>
    </row>
    <row r="290" spans="16:16" x14ac:dyDescent="0.25">
      <c r="P290" s="19"/>
    </row>
    <row r="291" spans="16:16" x14ac:dyDescent="0.25">
      <c r="P291" s="19"/>
    </row>
    <row r="292" spans="16:16" x14ac:dyDescent="0.25">
      <c r="P292" s="19"/>
    </row>
    <row r="293" spans="16:16" x14ac:dyDescent="0.25">
      <c r="P293" s="19"/>
    </row>
    <row r="294" spans="16:16" x14ac:dyDescent="0.25">
      <c r="P294" s="19"/>
    </row>
    <row r="295" spans="16:16" x14ac:dyDescent="0.25">
      <c r="P295" s="19"/>
    </row>
    <row r="296" spans="16:16" x14ac:dyDescent="0.25">
      <c r="P296" s="19"/>
    </row>
    <row r="297" spans="16:16" x14ac:dyDescent="0.25">
      <c r="P297" s="19"/>
    </row>
    <row r="298" spans="16:16" x14ac:dyDescent="0.25">
      <c r="P298" s="19"/>
    </row>
    <row r="299" spans="16:16" x14ac:dyDescent="0.25">
      <c r="P299" s="19"/>
    </row>
    <row r="300" spans="16:16" x14ac:dyDescent="0.25">
      <c r="P300" s="19"/>
    </row>
    <row r="301" spans="16:16" x14ac:dyDescent="0.25">
      <c r="P301" s="19"/>
    </row>
    <row r="302" spans="16:16" x14ac:dyDescent="0.25">
      <c r="P302" s="19"/>
    </row>
    <row r="303" spans="16:16" x14ac:dyDescent="0.25">
      <c r="P303" s="19"/>
    </row>
    <row r="304" spans="16:16" x14ac:dyDescent="0.25">
      <c r="P304" s="19"/>
    </row>
    <row r="305" spans="16:16" x14ac:dyDescent="0.25">
      <c r="P305" s="19"/>
    </row>
    <row r="306" spans="16:16" x14ac:dyDescent="0.25">
      <c r="P306" s="19"/>
    </row>
    <row r="307" spans="16:16" x14ac:dyDescent="0.25">
      <c r="P307" s="19"/>
    </row>
    <row r="308" spans="16:16" x14ac:dyDescent="0.25">
      <c r="P308" s="19"/>
    </row>
    <row r="309" spans="16:16" x14ac:dyDescent="0.25">
      <c r="P309" s="19"/>
    </row>
    <row r="310" spans="16:16" x14ac:dyDescent="0.25">
      <c r="P310" s="19"/>
    </row>
    <row r="311" spans="16:16" x14ac:dyDescent="0.25">
      <c r="P311" s="19"/>
    </row>
    <row r="312" spans="16:16" x14ac:dyDescent="0.25">
      <c r="P312" s="19"/>
    </row>
    <row r="313" spans="16:16" x14ac:dyDescent="0.25">
      <c r="P313" s="19"/>
    </row>
    <row r="314" spans="16:16" x14ac:dyDescent="0.25">
      <c r="P314" s="19"/>
    </row>
    <row r="315" spans="16:16" x14ac:dyDescent="0.25">
      <c r="P315" s="19"/>
    </row>
    <row r="316" spans="16:16" x14ac:dyDescent="0.25">
      <c r="P316" s="19"/>
    </row>
    <row r="317" spans="16:16" x14ac:dyDescent="0.25">
      <c r="P317" s="19"/>
    </row>
    <row r="318" spans="16:16" x14ac:dyDescent="0.25">
      <c r="P318" s="19"/>
    </row>
    <row r="319" spans="16:16" x14ac:dyDescent="0.25">
      <c r="P319" s="19"/>
    </row>
    <row r="320" spans="16:16" x14ac:dyDescent="0.25">
      <c r="P320" s="19"/>
    </row>
    <row r="321" spans="16:16" x14ac:dyDescent="0.25">
      <c r="P321" s="19"/>
    </row>
    <row r="322" spans="16:16" x14ac:dyDescent="0.25">
      <c r="P322" s="19"/>
    </row>
    <row r="323" spans="16:16" x14ac:dyDescent="0.25">
      <c r="P323" s="19"/>
    </row>
    <row r="324" spans="16:16" x14ac:dyDescent="0.25">
      <c r="P324" s="19"/>
    </row>
    <row r="325" spans="16:16" x14ac:dyDescent="0.25">
      <c r="P325" s="19"/>
    </row>
    <row r="326" spans="16:16" x14ac:dyDescent="0.25">
      <c r="P326" s="19"/>
    </row>
    <row r="327" spans="16:16" x14ac:dyDescent="0.25">
      <c r="P327" s="19"/>
    </row>
    <row r="328" spans="16:16" x14ac:dyDescent="0.25">
      <c r="P328" s="19"/>
    </row>
    <row r="329" spans="16:16" x14ac:dyDescent="0.25">
      <c r="P329" s="19"/>
    </row>
    <row r="330" spans="16:16" x14ac:dyDescent="0.25">
      <c r="P330" s="19"/>
    </row>
    <row r="331" spans="16:16" x14ac:dyDescent="0.25">
      <c r="P331" s="19"/>
    </row>
    <row r="332" spans="16:16" x14ac:dyDescent="0.25">
      <c r="P332" s="19"/>
    </row>
    <row r="333" spans="16:16" x14ac:dyDescent="0.25">
      <c r="P333" s="19"/>
    </row>
    <row r="334" spans="16:16" x14ac:dyDescent="0.25">
      <c r="P334" s="19"/>
    </row>
    <row r="335" spans="16:16" x14ac:dyDescent="0.25">
      <c r="P335" s="19"/>
    </row>
    <row r="336" spans="1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D0049-9676-43F0-B1E2-2AF07D65E51B}">
  <sheetPr codeName="Sheet6">
    <tabColor theme="8" tint="-0.249977111117893"/>
  </sheetPr>
  <dimension ref="A2:P680"/>
  <sheetViews>
    <sheetView zoomScaleNormal="100" workbookViewId="0">
      <pane xSplit="5" ySplit="6" topLeftCell="F7" activePane="bottomRight" state="frozen"/>
      <selection activeCell="L10" sqref="L10"/>
      <selection pane="topRight" activeCell="L10" sqref="L10"/>
      <selection pane="bottomLeft" activeCell="L10" sqref="L10"/>
      <selection pane="bottomRight" activeCell="F7" sqref="F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23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18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69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K4" s="16">
        <v>25</v>
      </c>
      <c r="L4" s="101">
        <f>ROUND(SUM($K$4*$C$6,$C$5),0)</f>
        <v>13517500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v>4500000</v>
      </c>
      <c r="N5" s="114"/>
      <c r="O5" s="114"/>
      <c r="P5" s="114"/>
    </row>
    <row r="6" spans="2:16" x14ac:dyDescent="0.25">
      <c r="B6" s="6" t="s">
        <v>2</v>
      </c>
      <c r="C6" s="9">
        <v>360700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N1-5-7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ROUND(SUM(IF(I7&lt;$K$4,$K$4,I7)*$C$6,$C$5),0)</f>
        <v>13517500</v>
      </c>
      <c r="K7" s="22">
        <v>1</v>
      </c>
      <c r="N7" t="str" cm="1">
        <f t="array" ref="N7:N328">_xlfn._xlws.FILTER(N1テーブル[キー],N1テーブル[許可]=1)</f>
        <v>N1-5-7</v>
      </c>
      <c r="O7" cm="1">
        <f t="array" ref="O7:O328">_xlfn._xlws.FILTER(N1テーブル[坪],N1テーブル[許可]=1)</f>
        <v>19.5</v>
      </c>
      <c r="P7" s="19" cm="1">
        <f t="array" ref="P7:P328">_xlfn._xlws.FILTER(N1テーブル[M],N1テーブル[許可]=1)</f>
        <v>13517500</v>
      </c>
    </row>
    <row r="8" spans="2:16" x14ac:dyDescent="0.25">
      <c r="E8" s="1">
        <f t="shared" si="0"/>
        <v>2</v>
      </c>
      <c r="F8" s="10" t="str">
        <f t="shared" si="1"/>
        <v>N1-5-7.5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13517500</v>
      </c>
      <c r="K8" s="22">
        <v>1</v>
      </c>
      <c r="N8" t="str">
        <v>N1-5-7.5</v>
      </c>
      <c r="O8">
        <v>20.75</v>
      </c>
      <c r="P8" s="19">
        <v>13517500</v>
      </c>
    </row>
    <row r="9" spans="2:16" x14ac:dyDescent="0.25">
      <c r="E9" s="1">
        <f t="shared" si="0"/>
        <v>3</v>
      </c>
      <c r="F9" s="10" t="str">
        <f t="shared" si="1"/>
        <v>N1-5-8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13517500</v>
      </c>
      <c r="K9" s="22">
        <v>1</v>
      </c>
      <c r="N9" t="str">
        <v>N1-5-8</v>
      </c>
      <c r="O9">
        <v>22</v>
      </c>
      <c r="P9" s="19">
        <v>13517500</v>
      </c>
    </row>
    <row r="10" spans="2:16" x14ac:dyDescent="0.25">
      <c r="E10" s="1">
        <f t="shared" si="0"/>
        <v>4</v>
      </c>
      <c r="F10" s="10" t="str">
        <f t="shared" si="1"/>
        <v>N1-5-8.5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13517500</v>
      </c>
      <c r="K10" s="22">
        <v>1</v>
      </c>
      <c r="N10" t="str">
        <v>N1-5-8.5</v>
      </c>
      <c r="O10">
        <v>23.25</v>
      </c>
      <c r="P10" s="19">
        <v>13517500</v>
      </c>
    </row>
    <row r="11" spans="2:16" x14ac:dyDescent="0.25">
      <c r="E11" s="1">
        <f t="shared" si="0"/>
        <v>5</v>
      </c>
      <c r="F11" s="10" t="str">
        <f t="shared" si="1"/>
        <v>N1-5-9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13517500</v>
      </c>
      <c r="K11" s="22">
        <v>1</v>
      </c>
      <c r="N11" t="str">
        <v>N1-5-9</v>
      </c>
      <c r="O11">
        <v>24.5</v>
      </c>
      <c r="P11" s="19">
        <v>13517500</v>
      </c>
    </row>
    <row r="12" spans="2:16" x14ac:dyDescent="0.25">
      <c r="E12" s="1">
        <f t="shared" si="0"/>
        <v>6</v>
      </c>
      <c r="F12" s="10" t="str">
        <f t="shared" si="1"/>
        <v>N1-5-9.5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13788025</v>
      </c>
      <c r="K12" s="22">
        <v>1</v>
      </c>
      <c r="N12" t="str">
        <v>N1-5-9.5</v>
      </c>
      <c r="O12">
        <v>25.75</v>
      </c>
      <c r="P12" s="19">
        <v>13788025</v>
      </c>
    </row>
    <row r="13" spans="2:16" x14ac:dyDescent="0.25">
      <c r="E13" s="1">
        <f t="shared" si="0"/>
        <v>7</v>
      </c>
      <c r="F13" s="10" t="str">
        <f t="shared" si="1"/>
        <v>N1-5-10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14238900</v>
      </c>
      <c r="K13" s="22">
        <v>1</v>
      </c>
      <c r="N13" t="str">
        <v>N1-5-10</v>
      </c>
      <c r="O13">
        <v>27</v>
      </c>
      <c r="P13" s="19">
        <v>14238900</v>
      </c>
    </row>
    <row r="14" spans="2:16" x14ac:dyDescent="0.25">
      <c r="E14" s="1">
        <f t="shared" si="0"/>
        <v>8</v>
      </c>
      <c r="F14" s="10" t="str">
        <f t="shared" si="1"/>
        <v>N1-5-10.5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14689775</v>
      </c>
      <c r="K14" s="22">
        <v>1</v>
      </c>
      <c r="N14" t="str">
        <v>N1-5-10.5</v>
      </c>
      <c r="O14">
        <v>28.25</v>
      </c>
      <c r="P14" s="19">
        <v>14689775</v>
      </c>
    </row>
    <row r="15" spans="2:16" x14ac:dyDescent="0.25">
      <c r="E15" s="1">
        <f t="shared" si="0"/>
        <v>9</v>
      </c>
      <c r="F15" s="10" t="str">
        <f t="shared" si="1"/>
        <v>N1-5-11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15140650</v>
      </c>
      <c r="K15" s="22">
        <v>1</v>
      </c>
      <c r="N15" t="str">
        <v>N1-5-11</v>
      </c>
      <c r="O15">
        <v>29.5</v>
      </c>
      <c r="P15" s="19">
        <v>15140650</v>
      </c>
    </row>
    <row r="16" spans="2:16" x14ac:dyDescent="0.25">
      <c r="E16" s="1">
        <f t="shared" si="0"/>
        <v>10</v>
      </c>
      <c r="F16" s="10" t="str">
        <f t="shared" si="1"/>
        <v>N1-5-11.5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15591525</v>
      </c>
      <c r="K16" s="22">
        <v>1</v>
      </c>
      <c r="N16" t="str">
        <v>N1-5-11.5</v>
      </c>
      <c r="O16">
        <v>30.75</v>
      </c>
      <c r="P16" s="19">
        <v>15591525</v>
      </c>
    </row>
    <row r="17" spans="5:16" x14ac:dyDescent="0.25">
      <c r="E17" s="1">
        <f t="shared" si="0"/>
        <v>11</v>
      </c>
      <c r="F17" s="10" t="str">
        <f t="shared" si="1"/>
        <v>N1-5-12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16042400</v>
      </c>
      <c r="K17" s="22">
        <v>1</v>
      </c>
      <c r="N17" t="str">
        <v>N1-5-12</v>
      </c>
      <c r="O17">
        <v>32</v>
      </c>
      <c r="P17" s="19">
        <v>16042400</v>
      </c>
    </row>
    <row r="18" spans="5:16" x14ac:dyDescent="0.25">
      <c r="E18" s="1">
        <f t="shared" si="0"/>
        <v>12</v>
      </c>
      <c r="F18" s="10" t="str">
        <f t="shared" si="1"/>
        <v>N1-5-12.5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16493275</v>
      </c>
      <c r="K18" s="22">
        <v>1</v>
      </c>
      <c r="N18" t="str">
        <v>N1-5-12.5</v>
      </c>
      <c r="O18">
        <v>33.25</v>
      </c>
      <c r="P18" s="19">
        <v>16493275</v>
      </c>
    </row>
    <row r="19" spans="5:16" x14ac:dyDescent="0.25">
      <c r="E19" s="1">
        <f t="shared" si="0"/>
        <v>13</v>
      </c>
      <c r="F19" s="10" t="str">
        <f t="shared" si="1"/>
        <v>N1-5-13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16944150</v>
      </c>
      <c r="K19" s="22">
        <v>1</v>
      </c>
      <c r="N19" t="str">
        <v>N1-5-13</v>
      </c>
      <c r="O19">
        <v>34.5</v>
      </c>
      <c r="P19" s="19">
        <v>16944150</v>
      </c>
    </row>
    <row r="20" spans="5:16" x14ac:dyDescent="0.25">
      <c r="E20" s="1">
        <f t="shared" si="0"/>
        <v>14</v>
      </c>
      <c r="F20" s="10" t="str">
        <f t="shared" si="1"/>
        <v>N1-5-13.5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17395025</v>
      </c>
      <c r="K20" s="22">
        <v>1</v>
      </c>
      <c r="N20" t="str">
        <v>N1-5-13.5</v>
      </c>
      <c r="O20">
        <v>35.75</v>
      </c>
      <c r="P20" s="19">
        <v>17395025</v>
      </c>
    </row>
    <row r="21" spans="5:16" x14ac:dyDescent="0.25">
      <c r="E21" s="1">
        <f t="shared" si="0"/>
        <v>15</v>
      </c>
      <c r="F21" s="10" t="str">
        <f t="shared" si="1"/>
        <v>N1-5-14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17845900</v>
      </c>
      <c r="K21" s="22">
        <v>1</v>
      </c>
      <c r="N21" t="str">
        <v>N1-5-14</v>
      </c>
      <c r="O21">
        <v>37</v>
      </c>
      <c r="P21" s="19">
        <v>17845900</v>
      </c>
    </row>
    <row r="22" spans="5:16" x14ac:dyDescent="0.25">
      <c r="E22" s="1">
        <f t="shared" si="0"/>
        <v>16</v>
      </c>
      <c r="F22" s="10" t="str">
        <f t="shared" si="1"/>
        <v>N1-5-14.5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18296775</v>
      </c>
      <c r="K22" s="22">
        <v>1</v>
      </c>
      <c r="N22" t="str">
        <v>N1-5-14.5</v>
      </c>
      <c r="O22">
        <v>38.25</v>
      </c>
      <c r="P22" s="19">
        <v>18296775</v>
      </c>
    </row>
    <row r="23" spans="5:16" x14ac:dyDescent="0.25">
      <c r="E23" s="1">
        <f t="shared" si="0"/>
        <v>17</v>
      </c>
      <c r="F23" s="10" t="str">
        <f t="shared" si="1"/>
        <v>N1-5-15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18747650</v>
      </c>
      <c r="K23" s="22">
        <v>1</v>
      </c>
      <c r="N23" t="str">
        <v>N1-5-15</v>
      </c>
      <c r="O23">
        <v>39.5</v>
      </c>
      <c r="P23" s="19">
        <v>18747650</v>
      </c>
    </row>
    <row r="24" spans="5:16" x14ac:dyDescent="0.25">
      <c r="E24" s="1">
        <f t="shared" si="0"/>
        <v>18</v>
      </c>
      <c r="F24" s="10" t="str">
        <f t="shared" si="1"/>
        <v>N1-5-15.5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19198525</v>
      </c>
      <c r="K24" s="22">
        <v>1</v>
      </c>
      <c r="N24" t="str">
        <v>N1-5-15.5</v>
      </c>
      <c r="O24">
        <v>40.75</v>
      </c>
      <c r="P24" s="19">
        <v>19198525</v>
      </c>
    </row>
    <row r="25" spans="5:16" x14ac:dyDescent="0.25">
      <c r="E25" s="1">
        <f t="shared" si="0"/>
        <v>19</v>
      </c>
      <c r="F25" s="10" t="str">
        <f t="shared" si="1"/>
        <v>N1-5-16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19649400</v>
      </c>
      <c r="K25" s="22">
        <v>1</v>
      </c>
      <c r="N25" t="str">
        <v>N1-5-16</v>
      </c>
      <c r="O25">
        <v>42</v>
      </c>
      <c r="P25" s="19">
        <v>19649400</v>
      </c>
    </row>
    <row r="26" spans="5:16" x14ac:dyDescent="0.25">
      <c r="E26" s="1">
        <f t="shared" si="0"/>
        <v>20</v>
      </c>
      <c r="F26" s="10" t="str">
        <f t="shared" si="1"/>
        <v>N1-5-16.5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20100275</v>
      </c>
      <c r="K26" s="22">
        <v>1</v>
      </c>
      <c r="N26" t="str">
        <v>N1-5-16.5</v>
      </c>
      <c r="O26">
        <v>43.25</v>
      </c>
      <c r="P26" s="19">
        <v>20100275</v>
      </c>
    </row>
    <row r="27" spans="5:16" x14ac:dyDescent="0.25">
      <c r="E27" s="1">
        <f t="shared" si="0"/>
        <v>21</v>
      </c>
      <c r="F27" s="10" t="str">
        <f t="shared" si="1"/>
        <v>N1-5-17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20551150</v>
      </c>
      <c r="K27" s="22">
        <v>1</v>
      </c>
      <c r="N27" t="str">
        <v>N1-5-17</v>
      </c>
      <c r="O27">
        <v>44.5</v>
      </c>
      <c r="P27" s="19">
        <v>20551150</v>
      </c>
    </row>
    <row r="28" spans="5:16" x14ac:dyDescent="0.25">
      <c r="E28" s="1">
        <f t="shared" si="0"/>
        <v>22</v>
      </c>
      <c r="F28" s="10" t="str">
        <f t="shared" si="1"/>
        <v>N1-5-17.5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21002025</v>
      </c>
      <c r="K28" s="22">
        <v>1</v>
      </c>
      <c r="N28" t="str">
        <v>N1-5-17.5</v>
      </c>
      <c r="O28">
        <v>45.75</v>
      </c>
      <c r="P28" s="19">
        <v>21002025</v>
      </c>
    </row>
    <row r="29" spans="5:16" x14ac:dyDescent="0.25">
      <c r="E29" s="1">
        <f t="shared" si="0"/>
        <v>23</v>
      </c>
      <c r="F29" s="10" t="str">
        <f t="shared" si="1"/>
        <v>N1-5-18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21452900</v>
      </c>
      <c r="K29" s="22">
        <v>1</v>
      </c>
      <c r="N29" t="str">
        <v>N1-5-18</v>
      </c>
      <c r="O29">
        <v>47</v>
      </c>
      <c r="P29" s="19">
        <v>21452900</v>
      </c>
    </row>
    <row r="30" spans="5:16" x14ac:dyDescent="0.25">
      <c r="E30" s="1">
        <f t="shared" si="0"/>
        <v>24</v>
      </c>
      <c r="F30" s="10" t="str">
        <f t="shared" si="1"/>
        <v>N1-5.5-7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13517500</v>
      </c>
      <c r="K30" s="22">
        <v>1</v>
      </c>
      <c r="N30" t="str">
        <v>N1-5.5-7</v>
      </c>
      <c r="O30">
        <v>21.25</v>
      </c>
      <c r="P30" s="19">
        <v>13517500</v>
      </c>
    </row>
    <row r="31" spans="5:16" x14ac:dyDescent="0.25">
      <c r="E31" s="1">
        <f t="shared" si="0"/>
        <v>25</v>
      </c>
      <c r="F31" s="10" t="str">
        <f t="shared" si="1"/>
        <v>N1-5.5-7.5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13517500</v>
      </c>
      <c r="K31" s="22">
        <v>1</v>
      </c>
      <c r="N31" t="str">
        <v>N1-5.5-7.5</v>
      </c>
      <c r="O31">
        <v>22.625</v>
      </c>
      <c r="P31" s="19">
        <v>13517500</v>
      </c>
    </row>
    <row r="32" spans="5:16" x14ac:dyDescent="0.25">
      <c r="E32" s="1">
        <f t="shared" si="0"/>
        <v>26</v>
      </c>
      <c r="F32" s="10" t="str">
        <f t="shared" si="1"/>
        <v>N1-5.5-8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13517500</v>
      </c>
      <c r="K32" s="22">
        <v>1</v>
      </c>
      <c r="N32" t="str">
        <v>N1-5.5-8</v>
      </c>
      <c r="O32">
        <v>24</v>
      </c>
      <c r="P32" s="19">
        <v>13517500</v>
      </c>
    </row>
    <row r="33" spans="5:16" x14ac:dyDescent="0.25">
      <c r="E33" s="1">
        <f t="shared" si="0"/>
        <v>27</v>
      </c>
      <c r="F33" s="10" t="str">
        <f t="shared" si="1"/>
        <v>N1-5.5-8.5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13652763</v>
      </c>
      <c r="K33" s="22">
        <v>1</v>
      </c>
      <c r="N33" t="str">
        <v>N1-5.5-8.5</v>
      </c>
      <c r="O33">
        <v>25.375</v>
      </c>
      <c r="P33" s="19">
        <v>13652763</v>
      </c>
    </row>
    <row r="34" spans="5:16" x14ac:dyDescent="0.25">
      <c r="E34" s="1">
        <f t="shared" si="0"/>
        <v>28</v>
      </c>
      <c r="F34" s="10" t="str">
        <f t="shared" si="1"/>
        <v>N1-5.5-9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14148725</v>
      </c>
      <c r="K34" s="22">
        <v>1</v>
      </c>
      <c r="N34" t="str">
        <v>N1-5.5-9</v>
      </c>
      <c r="O34">
        <v>26.75</v>
      </c>
      <c r="P34" s="19">
        <v>14148725</v>
      </c>
    </row>
    <row r="35" spans="5:16" x14ac:dyDescent="0.25">
      <c r="E35" s="1">
        <f t="shared" si="0"/>
        <v>29</v>
      </c>
      <c r="F35" s="10" t="str">
        <f t="shared" si="1"/>
        <v>N1-5.5-9.5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14644688</v>
      </c>
      <c r="K35" s="22">
        <v>1</v>
      </c>
      <c r="N35" t="str">
        <v>N1-5.5-9.5</v>
      </c>
      <c r="O35">
        <v>28.125</v>
      </c>
      <c r="P35" s="19">
        <v>14644688</v>
      </c>
    </row>
    <row r="36" spans="5:16" x14ac:dyDescent="0.25">
      <c r="E36" s="1">
        <f t="shared" si="0"/>
        <v>30</v>
      </c>
      <c r="F36" s="10" t="str">
        <f t="shared" si="1"/>
        <v>N1-5.5-10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15140650</v>
      </c>
      <c r="K36" s="22">
        <v>1</v>
      </c>
      <c r="N36" t="str">
        <v>N1-5.5-10</v>
      </c>
      <c r="O36">
        <v>29.5</v>
      </c>
      <c r="P36" s="19">
        <v>15140650</v>
      </c>
    </row>
    <row r="37" spans="5:16" x14ac:dyDescent="0.25">
      <c r="E37" s="1">
        <f t="shared" si="0"/>
        <v>31</v>
      </c>
      <c r="F37" s="10" t="str">
        <f t="shared" si="1"/>
        <v>N1-5.5-10.5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15636613</v>
      </c>
      <c r="K37" s="22">
        <v>1</v>
      </c>
      <c r="N37" t="str">
        <v>N1-5.5-10.5</v>
      </c>
      <c r="O37">
        <v>30.875</v>
      </c>
      <c r="P37" s="19">
        <v>15636613</v>
      </c>
    </row>
    <row r="38" spans="5:16" x14ac:dyDescent="0.25">
      <c r="E38" s="1">
        <f t="shared" si="0"/>
        <v>32</v>
      </c>
      <c r="F38" s="10" t="str">
        <f t="shared" si="1"/>
        <v>N1-5.5-11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16132575</v>
      </c>
      <c r="K38" s="22">
        <v>1</v>
      </c>
      <c r="N38" t="str">
        <v>N1-5.5-11</v>
      </c>
      <c r="O38">
        <v>32.25</v>
      </c>
      <c r="P38" s="19">
        <v>16132575</v>
      </c>
    </row>
    <row r="39" spans="5:16" x14ac:dyDescent="0.25">
      <c r="E39" s="1">
        <f t="shared" si="0"/>
        <v>33</v>
      </c>
      <c r="F39" s="10" t="str">
        <f t="shared" si="1"/>
        <v>N1-5.5-11.5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16628538</v>
      </c>
      <c r="K39" s="22">
        <v>1</v>
      </c>
      <c r="N39" t="str">
        <v>N1-5.5-11.5</v>
      </c>
      <c r="O39">
        <v>33.625</v>
      </c>
      <c r="P39" s="19">
        <v>16628538</v>
      </c>
    </row>
    <row r="40" spans="5:16" x14ac:dyDescent="0.25">
      <c r="E40" s="1">
        <f t="shared" si="0"/>
        <v>34</v>
      </c>
      <c r="F40" s="10" t="str">
        <f t="shared" si="1"/>
        <v>N1-5.5-12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17124500</v>
      </c>
      <c r="K40" s="22">
        <v>1</v>
      </c>
      <c r="N40" t="str">
        <v>N1-5.5-12</v>
      </c>
      <c r="O40">
        <v>35</v>
      </c>
      <c r="P40" s="19">
        <v>17124500</v>
      </c>
    </row>
    <row r="41" spans="5:16" x14ac:dyDescent="0.25">
      <c r="E41" s="1">
        <f t="shared" si="0"/>
        <v>35</v>
      </c>
      <c r="F41" s="10" t="str">
        <f t="shared" si="1"/>
        <v>N1-5.5-12.5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17620463</v>
      </c>
      <c r="K41" s="22">
        <v>1</v>
      </c>
      <c r="N41" t="str">
        <v>N1-5.5-12.5</v>
      </c>
      <c r="O41">
        <v>36.375</v>
      </c>
      <c r="P41" s="19">
        <v>17620463</v>
      </c>
    </row>
    <row r="42" spans="5:16" x14ac:dyDescent="0.25">
      <c r="E42" s="1">
        <f t="shared" si="0"/>
        <v>36</v>
      </c>
      <c r="F42" s="10" t="str">
        <f t="shared" si="1"/>
        <v>N1-5.5-13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18116425</v>
      </c>
      <c r="K42" s="22">
        <v>1</v>
      </c>
      <c r="N42" t="str">
        <v>N1-5.5-13</v>
      </c>
      <c r="O42">
        <v>37.75</v>
      </c>
      <c r="P42" s="19">
        <v>18116425</v>
      </c>
    </row>
    <row r="43" spans="5:16" x14ac:dyDescent="0.25">
      <c r="E43" s="1">
        <f t="shared" si="0"/>
        <v>37</v>
      </c>
      <c r="F43" s="10" t="str">
        <f t="shared" si="1"/>
        <v>N1-5.5-13.5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18612388</v>
      </c>
      <c r="K43" s="22">
        <v>1</v>
      </c>
      <c r="N43" t="str">
        <v>N1-5.5-13.5</v>
      </c>
      <c r="O43">
        <v>39.125</v>
      </c>
      <c r="P43" s="19">
        <v>18612388</v>
      </c>
    </row>
    <row r="44" spans="5:16" x14ac:dyDescent="0.25">
      <c r="E44" s="1">
        <f t="shared" si="0"/>
        <v>38</v>
      </c>
      <c r="F44" s="10" t="str">
        <f t="shared" si="1"/>
        <v>N1-5.5-14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19108350</v>
      </c>
      <c r="K44" s="22">
        <v>1</v>
      </c>
      <c r="N44" t="str">
        <v>N1-5.5-14</v>
      </c>
      <c r="O44">
        <v>40.5</v>
      </c>
      <c r="P44" s="19">
        <v>19108350</v>
      </c>
    </row>
    <row r="45" spans="5:16" x14ac:dyDescent="0.25">
      <c r="E45" s="1">
        <f t="shared" si="0"/>
        <v>39</v>
      </c>
      <c r="F45" s="10" t="str">
        <f t="shared" si="1"/>
        <v>N1-5.5-14.5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19604313</v>
      </c>
      <c r="K45" s="22">
        <v>1</v>
      </c>
      <c r="N45" t="str">
        <v>N1-5.5-14.5</v>
      </c>
      <c r="O45">
        <v>41.875</v>
      </c>
      <c r="P45" s="19">
        <v>19604313</v>
      </c>
    </row>
    <row r="46" spans="5:16" x14ac:dyDescent="0.25">
      <c r="E46" s="1">
        <f t="shared" si="0"/>
        <v>40</v>
      </c>
      <c r="F46" s="10" t="str">
        <f t="shared" si="1"/>
        <v>N1-5.5-15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20100275</v>
      </c>
      <c r="K46" s="22">
        <v>1</v>
      </c>
      <c r="N46" t="str">
        <v>N1-5.5-15</v>
      </c>
      <c r="O46">
        <v>43.25</v>
      </c>
      <c r="P46" s="19">
        <v>20100275</v>
      </c>
    </row>
    <row r="47" spans="5:16" x14ac:dyDescent="0.25">
      <c r="E47" s="1">
        <f t="shared" si="0"/>
        <v>41</v>
      </c>
      <c r="F47" s="10" t="str">
        <f t="shared" si="1"/>
        <v>N1-5.5-15.5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20596238</v>
      </c>
      <c r="K47" s="22">
        <v>1</v>
      </c>
      <c r="N47" t="str">
        <v>N1-5.5-15.5</v>
      </c>
      <c r="O47">
        <v>44.625</v>
      </c>
      <c r="P47" s="19">
        <v>20596238</v>
      </c>
    </row>
    <row r="48" spans="5:16" x14ac:dyDescent="0.25">
      <c r="E48" s="1">
        <f t="shared" si="0"/>
        <v>42</v>
      </c>
      <c r="F48" s="10" t="str">
        <f t="shared" si="1"/>
        <v>N1-5.5-16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21092200</v>
      </c>
      <c r="K48" s="22">
        <v>1</v>
      </c>
      <c r="N48" t="str">
        <v>N1-5.5-16</v>
      </c>
      <c r="O48">
        <v>46</v>
      </c>
      <c r="P48" s="19">
        <v>21092200</v>
      </c>
    </row>
    <row r="49" spans="5:16" x14ac:dyDescent="0.25">
      <c r="E49" s="1">
        <f t="shared" si="0"/>
        <v>43</v>
      </c>
      <c r="F49" s="10" t="str">
        <f t="shared" si="1"/>
        <v>N1-5.5-16.5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21588163</v>
      </c>
      <c r="K49" s="22">
        <v>1</v>
      </c>
      <c r="N49" t="str">
        <v>N1-5.5-16.5</v>
      </c>
      <c r="O49">
        <v>47.375</v>
      </c>
      <c r="P49" s="19">
        <v>21588163</v>
      </c>
    </row>
    <row r="50" spans="5:16" x14ac:dyDescent="0.25">
      <c r="E50" s="1">
        <f t="shared" si="0"/>
        <v>44</v>
      </c>
      <c r="F50" s="10" t="str">
        <f t="shared" si="1"/>
        <v>N1-5.5-17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22084125</v>
      </c>
      <c r="K50" s="22">
        <v>1</v>
      </c>
      <c r="N50" t="str">
        <v>N1-5.5-17</v>
      </c>
      <c r="O50">
        <v>48.75</v>
      </c>
      <c r="P50" s="19">
        <v>22084125</v>
      </c>
    </row>
    <row r="51" spans="5:16" x14ac:dyDescent="0.25">
      <c r="E51" s="1">
        <f t="shared" si="0"/>
        <v>45</v>
      </c>
      <c r="F51" s="10" t="str">
        <f t="shared" si="1"/>
        <v>N1-5.5-17.5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22580088</v>
      </c>
      <c r="K51" s="22">
        <v>1</v>
      </c>
      <c r="N51" t="str">
        <v>N1-5.5-17.5</v>
      </c>
      <c r="O51">
        <v>50.125</v>
      </c>
      <c r="P51" s="19">
        <v>22580088</v>
      </c>
    </row>
    <row r="52" spans="5:16" x14ac:dyDescent="0.25">
      <c r="E52" s="1">
        <f t="shared" si="0"/>
        <v>46</v>
      </c>
      <c r="F52" s="10" t="str">
        <f t="shared" si="1"/>
        <v>N1-5.5-18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23076050</v>
      </c>
      <c r="K52" s="22">
        <v>1</v>
      </c>
      <c r="N52" t="str">
        <v>N1-5.5-18</v>
      </c>
      <c r="O52">
        <v>51.5</v>
      </c>
      <c r="P52" s="19">
        <v>23076050</v>
      </c>
    </row>
    <row r="53" spans="5:16" x14ac:dyDescent="0.25">
      <c r="E53" s="1">
        <f t="shared" si="0"/>
        <v>47</v>
      </c>
      <c r="F53" s="10" t="str">
        <f t="shared" si="1"/>
        <v>N1-6-7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13517500</v>
      </c>
      <c r="K53" s="22">
        <v>1</v>
      </c>
      <c r="N53" t="str">
        <v>N1-6-7</v>
      </c>
      <c r="O53">
        <v>23</v>
      </c>
      <c r="P53" s="19">
        <v>13517500</v>
      </c>
    </row>
    <row r="54" spans="5:16" x14ac:dyDescent="0.25">
      <c r="E54" s="1">
        <f t="shared" si="0"/>
        <v>48</v>
      </c>
      <c r="F54" s="10" t="str">
        <f t="shared" si="1"/>
        <v>N1-6-7.5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13517500</v>
      </c>
      <c r="K54" s="22">
        <v>1</v>
      </c>
      <c r="N54" t="str">
        <v>N1-6-7.5</v>
      </c>
      <c r="O54">
        <v>24.5</v>
      </c>
      <c r="P54" s="19">
        <v>13517500</v>
      </c>
    </row>
    <row r="55" spans="5:16" x14ac:dyDescent="0.25">
      <c r="E55" s="1">
        <f t="shared" si="0"/>
        <v>49</v>
      </c>
      <c r="F55" s="10" t="str">
        <f t="shared" si="1"/>
        <v>N1-6-8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13878200</v>
      </c>
      <c r="K55" s="22">
        <v>1</v>
      </c>
      <c r="N55" t="str">
        <v>N1-6-8</v>
      </c>
      <c r="O55">
        <v>26</v>
      </c>
      <c r="P55" s="19">
        <v>13878200</v>
      </c>
    </row>
    <row r="56" spans="5:16" x14ac:dyDescent="0.25">
      <c r="E56" s="1">
        <f t="shared" si="0"/>
        <v>50</v>
      </c>
      <c r="F56" s="10" t="str">
        <f t="shared" si="1"/>
        <v>N1-6-8.5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14419250</v>
      </c>
      <c r="K56" s="22">
        <v>1</v>
      </c>
      <c r="N56" t="str">
        <v>N1-6-8.5</v>
      </c>
      <c r="O56">
        <v>27.5</v>
      </c>
      <c r="P56" s="19">
        <v>14419250</v>
      </c>
    </row>
    <row r="57" spans="5:16" x14ac:dyDescent="0.25">
      <c r="E57" s="1">
        <f t="shared" si="0"/>
        <v>51</v>
      </c>
      <c r="F57" s="10" t="str">
        <f t="shared" si="1"/>
        <v>N1-6-9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14960300</v>
      </c>
      <c r="K57" s="22">
        <v>1</v>
      </c>
      <c r="N57" t="str">
        <v>N1-6-9</v>
      </c>
      <c r="O57">
        <v>29</v>
      </c>
      <c r="P57" s="19">
        <v>14960300</v>
      </c>
    </row>
    <row r="58" spans="5:16" x14ac:dyDescent="0.25">
      <c r="E58" s="1">
        <f t="shared" si="0"/>
        <v>52</v>
      </c>
      <c r="F58" s="10" t="str">
        <f t="shared" si="1"/>
        <v>N1-6-9.5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15501350</v>
      </c>
      <c r="K58" s="22">
        <v>1</v>
      </c>
      <c r="N58" t="str">
        <v>N1-6-9.5</v>
      </c>
      <c r="O58">
        <v>30.5</v>
      </c>
      <c r="P58" s="19">
        <v>15501350</v>
      </c>
    </row>
    <row r="59" spans="5:16" x14ac:dyDescent="0.25">
      <c r="E59" s="1">
        <f t="shared" si="0"/>
        <v>53</v>
      </c>
      <c r="F59" s="10" t="str">
        <f t="shared" si="1"/>
        <v>N1-6-10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16042400</v>
      </c>
      <c r="K59" s="22">
        <v>1</v>
      </c>
      <c r="N59" t="str">
        <v>N1-6-10</v>
      </c>
      <c r="O59">
        <v>32</v>
      </c>
      <c r="P59" s="19">
        <v>16042400</v>
      </c>
    </row>
    <row r="60" spans="5:16" x14ac:dyDescent="0.25">
      <c r="E60" s="1">
        <f t="shared" si="0"/>
        <v>54</v>
      </c>
      <c r="F60" s="10" t="str">
        <f t="shared" si="1"/>
        <v>N1-6-10.5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16583450</v>
      </c>
      <c r="K60" s="22">
        <v>1</v>
      </c>
      <c r="N60" t="str">
        <v>N1-6-10.5</v>
      </c>
      <c r="O60">
        <v>33.5</v>
      </c>
      <c r="P60" s="19">
        <v>16583450</v>
      </c>
    </row>
    <row r="61" spans="5:16" x14ac:dyDescent="0.25">
      <c r="E61" s="1">
        <f t="shared" si="0"/>
        <v>55</v>
      </c>
      <c r="F61" s="10" t="str">
        <f t="shared" si="1"/>
        <v>N1-6-11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17124500</v>
      </c>
      <c r="K61" s="22">
        <v>1</v>
      </c>
      <c r="N61" t="str">
        <v>N1-6-11</v>
      </c>
      <c r="O61">
        <v>35</v>
      </c>
      <c r="P61" s="19">
        <v>17124500</v>
      </c>
    </row>
    <row r="62" spans="5:16" x14ac:dyDescent="0.25">
      <c r="E62" s="1">
        <f t="shared" si="0"/>
        <v>56</v>
      </c>
      <c r="F62" s="10" t="str">
        <f t="shared" si="1"/>
        <v>N1-6-11.5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17665550</v>
      </c>
      <c r="K62" s="22">
        <v>1</v>
      </c>
      <c r="N62" t="str">
        <v>N1-6-11.5</v>
      </c>
      <c r="O62">
        <v>36.5</v>
      </c>
      <c r="P62" s="19">
        <v>17665550</v>
      </c>
    </row>
    <row r="63" spans="5:16" x14ac:dyDescent="0.25">
      <c r="E63" s="1">
        <f t="shared" si="0"/>
        <v>57</v>
      </c>
      <c r="F63" s="10" t="str">
        <f t="shared" si="1"/>
        <v>N1-6-12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18206600</v>
      </c>
      <c r="K63" s="22">
        <v>1</v>
      </c>
      <c r="N63" t="str">
        <v>N1-6-12</v>
      </c>
      <c r="O63">
        <v>38</v>
      </c>
      <c r="P63" s="19">
        <v>18206600</v>
      </c>
    </row>
    <row r="64" spans="5:16" x14ac:dyDescent="0.25">
      <c r="E64" s="1">
        <f t="shared" si="0"/>
        <v>58</v>
      </c>
      <c r="F64" s="10" t="str">
        <f t="shared" si="1"/>
        <v>N1-6-12.5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18747650</v>
      </c>
      <c r="K64" s="22">
        <v>1</v>
      </c>
      <c r="N64" t="str">
        <v>N1-6-12.5</v>
      </c>
      <c r="O64">
        <v>39.5</v>
      </c>
      <c r="P64" s="19">
        <v>18747650</v>
      </c>
    </row>
    <row r="65" spans="5:16" x14ac:dyDescent="0.25">
      <c r="E65" s="1">
        <f t="shared" si="0"/>
        <v>59</v>
      </c>
      <c r="F65" s="10" t="str">
        <f t="shared" si="1"/>
        <v>N1-6-13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19288700</v>
      </c>
      <c r="K65" s="22">
        <v>1</v>
      </c>
      <c r="N65" t="str">
        <v>N1-6-13</v>
      </c>
      <c r="O65">
        <v>41</v>
      </c>
      <c r="P65" s="19">
        <v>19288700</v>
      </c>
    </row>
    <row r="66" spans="5:16" x14ac:dyDescent="0.25">
      <c r="E66" s="1">
        <f t="shared" si="0"/>
        <v>60</v>
      </c>
      <c r="F66" s="10" t="str">
        <f t="shared" si="1"/>
        <v>N1-6-13.5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19829750</v>
      </c>
      <c r="K66" s="22">
        <v>1</v>
      </c>
      <c r="N66" t="str">
        <v>N1-6-13.5</v>
      </c>
      <c r="O66">
        <v>42.5</v>
      </c>
      <c r="P66" s="19">
        <v>19829750</v>
      </c>
    </row>
    <row r="67" spans="5:16" x14ac:dyDescent="0.25">
      <c r="E67" s="1">
        <f t="shared" si="0"/>
        <v>61</v>
      </c>
      <c r="F67" s="10" t="str">
        <f t="shared" si="1"/>
        <v>N1-6-14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20370800</v>
      </c>
      <c r="K67" s="22">
        <v>1</v>
      </c>
      <c r="N67" t="str">
        <v>N1-6-14</v>
      </c>
      <c r="O67">
        <v>44</v>
      </c>
      <c r="P67" s="19">
        <v>20370800</v>
      </c>
    </row>
    <row r="68" spans="5:16" x14ac:dyDescent="0.25">
      <c r="E68" s="1">
        <f t="shared" si="0"/>
        <v>62</v>
      </c>
      <c r="F68" s="10" t="str">
        <f t="shared" si="1"/>
        <v>N1-6-14.5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20911850</v>
      </c>
      <c r="K68" s="22">
        <v>1</v>
      </c>
      <c r="N68" t="str">
        <v>N1-6-14.5</v>
      </c>
      <c r="O68">
        <v>45.5</v>
      </c>
      <c r="P68" s="19">
        <v>20911850</v>
      </c>
    </row>
    <row r="69" spans="5:16" x14ac:dyDescent="0.25">
      <c r="E69" s="1">
        <f t="shared" si="0"/>
        <v>63</v>
      </c>
      <c r="F69" s="10" t="str">
        <f t="shared" si="1"/>
        <v>N1-6-15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21452900</v>
      </c>
      <c r="K69" s="22">
        <v>1</v>
      </c>
      <c r="N69" t="str">
        <v>N1-6-15</v>
      </c>
      <c r="O69">
        <v>47</v>
      </c>
      <c r="P69" s="19">
        <v>21452900</v>
      </c>
    </row>
    <row r="70" spans="5:16" x14ac:dyDescent="0.25">
      <c r="E70" s="1">
        <f t="shared" si="0"/>
        <v>64</v>
      </c>
      <c r="F70" s="10" t="str">
        <f t="shared" si="1"/>
        <v>N1-6-15.5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21993950</v>
      </c>
      <c r="K70" s="22">
        <v>1</v>
      </c>
      <c r="N70" t="str">
        <v>N1-6-15.5</v>
      </c>
      <c r="O70">
        <v>48.5</v>
      </c>
      <c r="P70" s="19">
        <v>21993950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N1-6-16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ROUND(SUM(IF(I71&lt;$K$4,$K$4,I71)*$C$6,$C$5),0)</f>
        <v>22535000</v>
      </c>
      <c r="K71" s="22">
        <v>1</v>
      </c>
      <c r="N71" t="str">
        <v>N1-6-16</v>
      </c>
      <c r="O71">
        <v>50</v>
      </c>
      <c r="P71" s="19">
        <v>22535000</v>
      </c>
    </row>
    <row r="72" spans="5:16" x14ac:dyDescent="0.25">
      <c r="E72" s="1">
        <f t="shared" si="6"/>
        <v>66</v>
      </c>
      <c r="F72" s="10" t="str">
        <f t="shared" si="7"/>
        <v>N1-6-16.5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23076050</v>
      </c>
      <c r="K72" s="22">
        <v>1</v>
      </c>
      <c r="N72" t="str">
        <v>N1-6-16.5</v>
      </c>
      <c r="O72">
        <v>51.5</v>
      </c>
      <c r="P72" s="19">
        <v>23076050</v>
      </c>
    </row>
    <row r="73" spans="5:16" x14ac:dyDescent="0.25">
      <c r="E73" s="1">
        <f t="shared" si="6"/>
        <v>67</v>
      </c>
      <c r="F73" s="10" t="str">
        <f t="shared" si="7"/>
        <v>N1-6-17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23617100</v>
      </c>
      <c r="K73" s="22">
        <v>1</v>
      </c>
      <c r="N73" t="str">
        <v>N1-6-17</v>
      </c>
      <c r="O73">
        <v>53</v>
      </c>
      <c r="P73" s="19">
        <v>23617100</v>
      </c>
    </row>
    <row r="74" spans="5:16" x14ac:dyDescent="0.25">
      <c r="E74" s="1">
        <f t="shared" si="6"/>
        <v>68</v>
      </c>
      <c r="F74" s="10" t="str">
        <f t="shared" si="7"/>
        <v>N1-6-17.5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24158150</v>
      </c>
      <c r="K74" s="22">
        <v>1</v>
      </c>
      <c r="N74" t="str">
        <v>N1-6-17.5</v>
      </c>
      <c r="O74">
        <v>54.5</v>
      </c>
      <c r="P74" s="19">
        <v>24158150</v>
      </c>
    </row>
    <row r="75" spans="5:16" x14ac:dyDescent="0.25">
      <c r="E75" s="1">
        <f t="shared" si="6"/>
        <v>69</v>
      </c>
      <c r="F75" s="10" t="str">
        <f t="shared" si="7"/>
        <v>N1-6-18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24699200</v>
      </c>
      <c r="K75" s="22">
        <v>1</v>
      </c>
      <c r="N75" t="str">
        <v>N1-6-18</v>
      </c>
      <c r="O75">
        <v>56</v>
      </c>
      <c r="P75" s="19">
        <v>24699200</v>
      </c>
    </row>
    <row r="76" spans="5:16" x14ac:dyDescent="0.25">
      <c r="E76" s="1">
        <f t="shared" si="6"/>
        <v>70</v>
      </c>
      <c r="F76" s="10" t="str">
        <f t="shared" si="7"/>
        <v>N1-6.5-7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13517500</v>
      </c>
      <c r="K76" s="22">
        <v>1</v>
      </c>
      <c r="N76" t="str">
        <v>N1-6.5-7</v>
      </c>
      <c r="O76">
        <v>24.75</v>
      </c>
      <c r="P76" s="19">
        <v>13517500</v>
      </c>
    </row>
    <row r="77" spans="5:16" x14ac:dyDescent="0.25">
      <c r="E77" s="1">
        <f t="shared" si="6"/>
        <v>71</v>
      </c>
      <c r="F77" s="10" t="str">
        <f t="shared" si="7"/>
        <v>N1-6.5-7.5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14013463</v>
      </c>
      <c r="K77" s="22">
        <v>1</v>
      </c>
      <c r="N77" t="str">
        <v>N1-6.5-7.5</v>
      </c>
      <c r="O77">
        <v>26.375</v>
      </c>
      <c r="P77" s="19">
        <v>14013463</v>
      </c>
    </row>
    <row r="78" spans="5:16" x14ac:dyDescent="0.25">
      <c r="E78" s="1">
        <f t="shared" si="6"/>
        <v>72</v>
      </c>
      <c r="F78" s="10" t="str">
        <f t="shared" si="7"/>
        <v>N1-6.5-8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14599600</v>
      </c>
      <c r="K78" s="22">
        <v>1</v>
      </c>
      <c r="N78" t="str">
        <v>N1-6.5-8</v>
      </c>
      <c r="O78">
        <v>28</v>
      </c>
      <c r="P78" s="19">
        <v>14599600</v>
      </c>
    </row>
    <row r="79" spans="5:16" x14ac:dyDescent="0.25">
      <c r="E79" s="1">
        <f t="shared" si="6"/>
        <v>73</v>
      </c>
      <c r="F79" s="10" t="str">
        <f t="shared" si="7"/>
        <v>N1-6.5-8.5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15185738</v>
      </c>
      <c r="K79" s="22">
        <v>1</v>
      </c>
      <c r="N79" t="str">
        <v>N1-6.5-8.5</v>
      </c>
      <c r="O79">
        <v>29.625</v>
      </c>
      <c r="P79" s="19">
        <v>15185738</v>
      </c>
    </row>
    <row r="80" spans="5:16" x14ac:dyDescent="0.25">
      <c r="E80" s="1">
        <f t="shared" si="6"/>
        <v>74</v>
      </c>
      <c r="F80" s="10" t="str">
        <f t="shared" si="7"/>
        <v>N1-6.5-9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15771875</v>
      </c>
      <c r="K80" s="22">
        <v>1</v>
      </c>
      <c r="N80" t="str">
        <v>N1-6.5-9</v>
      </c>
      <c r="O80">
        <v>31.25</v>
      </c>
      <c r="P80" s="19">
        <v>15771875</v>
      </c>
    </row>
    <row r="81" spans="5:16" x14ac:dyDescent="0.25">
      <c r="E81" s="1">
        <f t="shared" si="6"/>
        <v>75</v>
      </c>
      <c r="F81" s="10" t="str">
        <f t="shared" si="7"/>
        <v>N1-6.5-9.5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16358013</v>
      </c>
      <c r="K81" s="22">
        <v>1</v>
      </c>
      <c r="N81" t="str">
        <v>N1-6.5-9.5</v>
      </c>
      <c r="O81">
        <v>32.875</v>
      </c>
      <c r="P81" s="19">
        <v>16358013</v>
      </c>
    </row>
    <row r="82" spans="5:16" x14ac:dyDescent="0.25">
      <c r="E82" s="1">
        <f t="shared" si="6"/>
        <v>76</v>
      </c>
      <c r="F82" s="10" t="str">
        <f t="shared" si="7"/>
        <v>N1-6.5-10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16944150</v>
      </c>
      <c r="K82" s="22">
        <v>1</v>
      </c>
      <c r="N82" t="str">
        <v>N1-6.5-10</v>
      </c>
      <c r="O82">
        <v>34.5</v>
      </c>
      <c r="P82" s="19">
        <v>16944150</v>
      </c>
    </row>
    <row r="83" spans="5:16" x14ac:dyDescent="0.25">
      <c r="E83" s="1">
        <f t="shared" si="6"/>
        <v>77</v>
      </c>
      <c r="F83" s="10" t="str">
        <f t="shared" si="7"/>
        <v>N1-6.5-10.5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17530288</v>
      </c>
      <c r="K83" s="22">
        <v>1</v>
      </c>
      <c r="N83" t="str">
        <v>N1-6.5-10.5</v>
      </c>
      <c r="O83">
        <v>36.125</v>
      </c>
      <c r="P83" s="19">
        <v>17530288</v>
      </c>
    </row>
    <row r="84" spans="5:16" x14ac:dyDescent="0.25">
      <c r="E84" s="1">
        <f t="shared" si="6"/>
        <v>78</v>
      </c>
      <c r="F84" s="10" t="str">
        <f t="shared" si="7"/>
        <v>N1-6.5-11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18116425</v>
      </c>
      <c r="K84" s="22">
        <v>1</v>
      </c>
      <c r="N84" t="str">
        <v>N1-6.5-11</v>
      </c>
      <c r="O84">
        <v>37.75</v>
      </c>
      <c r="P84" s="19">
        <v>18116425</v>
      </c>
    </row>
    <row r="85" spans="5:16" x14ac:dyDescent="0.25">
      <c r="E85" s="1">
        <f t="shared" si="6"/>
        <v>79</v>
      </c>
      <c r="F85" s="10" t="str">
        <f t="shared" si="7"/>
        <v>N1-6.5-11.5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18702563</v>
      </c>
      <c r="K85" s="22">
        <v>1</v>
      </c>
      <c r="N85" t="str">
        <v>N1-6.5-11.5</v>
      </c>
      <c r="O85">
        <v>39.375</v>
      </c>
      <c r="P85" s="19">
        <v>18702563</v>
      </c>
    </row>
    <row r="86" spans="5:16" x14ac:dyDescent="0.25">
      <c r="E86" s="1">
        <f t="shared" si="6"/>
        <v>80</v>
      </c>
      <c r="F86" s="10" t="str">
        <f t="shared" si="7"/>
        <v>N1-6.5-12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19288700</v>
      </c>
      <c r="K86" s="22">
        <v>1</v>
      </c>
      <c r="N86" t="str">
        <v>N1-6.5-12</v>
      </c>
      <c r="O86">
        <v>41</v>
      </c>
      <c r="P86" s="19">
        <v>19288700</v>
      </c>
    </row>
    <row r="87" spans="5:16" x14ac:dyDescent="0.25">
      <c r="E87" s="1">
        <f t="shared" si="6"/>
        <v>81</v>
      </c>
      <c r="F87" s="10" t="str">
        <f t="shared" si="7"/>
        <v>N1-6.5-12.5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19874838</v>
      </c>
      <c r="K87" s="22">
        <v>1</v>
      </c>
      <c r="N87" t="str">
        <v>N1-6.5-12.5</v>
      </c>
      <c r="O87">
        <v>42.625</v>
      </c>
      <c r="P87" s="19">
        <v>19874838</v>
      </c>
    </row>
    <row r="88" spans="5:16" x14ac:dyDescent="0.25">
      <c r="E88" s="1">
        <f t="shared" si="6"/>
        <v>82</v>
      </c>
      <c r="F88" s="10" t="str">
        <f t="shared" si="7"/>
        <v>N1-6.5-13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20460975</v>
      </c>
      <c r="K88" s="22">
        <v>1</v>
      </c>
      <c r="N88" t="str">
        <v>N1-6.5-13</v>
      </c>
      <c r="O88">
        <v>44.25</v>
      </c>
      <c r="P88" s="19">
        <v>20460975</v>
      </c>
    </row>
    <row r="89" spans="5:16" x14ac:dyDescent="0.25">
      <c r="E89" s="1">
        <f t="shared" si="6"/>
        <v>83</v>
      </c>
      <c r="F89" s="10" t="str">
        <f t="shared" si="7"/>
        <v>N1-6.5-13.5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21047113</v>
      </c>
      <c r="K89" s="22">
        <v>1</v>
      </c>
      <c r="N89" t="str">
        <v>N1-6.5-13.5</v>
      </c>
      <c r="O89">
        <v>45.875</v>
      </c>
      <c r="P89" s="19">
        <v>21047113</v>
      </c>
    </row>
    <row r="90" spans="5:16" x14ac:dyDescent="0.25">
      <c r="E90" s="1">
        <f t="shared" si="6"/>
        <v>84</v>
      </c>
      <c r="F90" s="10" t="str">
        <f t="shared" si="7"/>
        <v>N1-6.5-14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21633250</v>
      </c>
      <c r="K90" s="22">
        <v>1</v>
      </c>
      <c r="N90" t="str">
        <v>N1-6.5-14</v>
      </c>
      <c r="O90">
        <v>47.5</v>
      </c>
      <c r="P90" s="19">
        <v>21633250</v>
      </c>
    </row>
    <row r="91" spans="5:16" x14ac:dyDescent="0.25">
      <c r="E91" s="1">
        <f t="shared" si="6"/>
        <v>85</v>
      </c>
      <c r="F91" s="10" t="str">
        <f t="shared" si="7"/>
        <v>N1-6.5-14.5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22219388</v>
      </c>
      <c r="K91" s="22">
        <v>1</v>
      </c>
      <c r="N91" t="str">
        <v>N1-6.5-14.5</v>
      </c>
      <c r="O91">
        <v>49.125</v>
      </c>
      <c r="P91" s="19">
        <v>22219388</v>
      </c>
    </row>
    <row r="92" spans="5:16" x14ac:dyDescent="0.25">
      <c r="E92" s="1">
        <f t="shared" si="6"/>
        <v>86</v>
      </c>
      <c r="F92" s="10" t="str">
        <f t="shared" si="7"/>
        <v>N1-6.5-15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22805525</v>
      </c>
      <c r="K92" s="22">
        <v>1</v>
      </c>
      <c r="N92" t="str">
        <v>N1-6.5-15</v>
      </c>
      <c r="O92">
        <v>50.75</v>
      </c>
      <c r="P92" s="19">
        <v>22805525</v>
      </c>
    </row>
    <row r="93" spans="5:16" x14ac:dyDescent="0.25">
      <c r="E93" s="1">
        <f t="shared" si="6"/>
        <v>87</v>
      </c>
      <c r="F93" s="10" t="str">
        <f t="shared" si="7"/>
        <v>N1-6.5-15.5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23391663</v>
      </c>
      <c r="K93" s="22">
        <v>1</v>
      </c>
      <c r="N93" t="str">
        <v>N1-6.5-15.5</v>
      </c>
      <c r="O93">
        <v>52.375</v>
      </c>
      <c r="P93" s="19">
        <v>23391663</v>
      </c>
    </row>
    <row r="94" spans="5:16" x14ac:dyDescent="0.25">
      <c r="E94" s="1">
        <f t="shared" si="6"/>
        <v>88</v>
      </c>
      <c r="F94" s="10" t="str">
        <f t="shared" si="7"/>
        <v>N1-6.5-16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23977800</v>
      </c>
      <c r="K94" s="22">
        <v>1</v>
      </c>
      <c r="N94" t="str">
        <v>N1-6.5-16</v>
      </c>
      <c r="O94">
        <v>54</v>
      </c>
      <c r="P94" s="19">
        <v>23977800</v>
      </c>
    </row>
    <row r="95" spans="5:16" x14ac:dyDescent="0.25">
      <c r="E95" s="1">
        <f t="shared" si="6"/>
        <v>89</v>
      </c>
      <c r="F95" s="10" t="str">
        <f t="shared" si="7"/>
        <v>N1-6.5-16.5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24563938</v>
      </c>
      <c r="K95" s="22">
        <v>1</v>
      </c>
      <c r="N95" t="str">
        <v>N1-6.5-16.5</v>
      </c>
      <c r="O95">
        <v>55.625</v>
      </c>
      <c r="P95" s="19">
        <v>24563938</v>
      </c>
    </row>
    <row r="96" spans="5:16" x14ac:dyDescent="0.25">
      <c r="E96" s="1">
        <f t="shared" si="6"/>
        <v>90</v>
      </c>
      <c r="F96" s="10" t="str">
        <f t="shared" si="7"/>
        <v>N1-6.5-17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25150075</v>
      </c>
      <c r="K96" s="22">
        <v>1</v>
      </c>
      <c r="N96" t="str">
        <v>N1-6.5-17</v>
      </c>
      <c r="O96">
        <v>57.25</v>
      </c>
      <c r="P96" s="19">
        <v>25150075</v>
      </c>
    </row>
    <row r="97" spans="5:16" x14ac:dyDescent="0.25">
      <c r="E97" s="1">
        <f t="shared" si="6"/>
        <v>91</v>
      </c>
      <c r="F97" s="10" t="str">
        <f t="shared" si="7"/>
        <v>N1-6.5-17.5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25736213</v>
      </c>
      <c r="K97" s="22">
        <v>1</v>
      </c>
      <c r="N97" t="str">
        <v>N1-6.5-17.5</v>
      </c>
      <c r="O97">
        <v>58.875</v>
      </c>
      <c r="P97" s="19">
        <v>25736213</v>
      </c>
    </row>
    <row r="98" spans="5:16" x14ac:dyDescent="0.25">
      <c r="E98" s="1">
        <f t="shared" si="6"/>
        <v>92</v>
      </c>
      <c r="F98" s="10" t="str">
        <f t="shared" si="7"/>
        <v>N1-6.5-18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26322350</v>
      </c>
      <c r="K98" s="22">
        <v>1</v>
      </c>
      <c r="N98" t="str">
        <v>N1-6.5-18</v>
      </c>
      <c r="O98">
        <v>60.5</v>
      </c>
      <c r="P98" s="19">
        <v>26322350</v>
      </c>
    </row>
    <row r="99" spans="5:16" x14ac:dyDescent="0.25">
      <c r="E99" s="1">
        <f t="shared" si="6"/>
        <v>93</v>
      </c>
      <c r="F99" s="10" t="str">
        <f t="shared" si="7"/>
        <v>N1-7-7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14058550</v>
      </c>
      <c r="K99" s="22">
        <v>1</v>
      </c>
      <c r="N99" t="str">
        <v>N1-7-7</v>
      </c>
      <c r="O99">
        <v>26.5</v>
      </c>
      <c r="P99" s="19">
        <v>14058550</v>
      </c>
    </row>
    <row r="100" spans="5:16" x14ac:dyDescent="0.25">
      <c r="E100" s="1">
        <f t="shared" si="6"/>
        <v>94</v>
      </c>
      <c r="F100" s="10" t="str">
        <f t="shared" si="7"/>
        <v>N1-7-7.5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14689775</v>
      </c>
      <c r="K100" s="22">
        <v>1</v>
      </c>
      <c r="N100" t="str">
        <v>N1-7-7.5</v>
      </c>
      <c r="O100">
        <v>28.25</v>
      </c>
      <c r="P100" s="19">
        <v>14689775</v>
      </c>
    </row>
    <row r="101" spans="5:16" x14ac:dyDescent="0.25">
      <c r="E101" s="1">
        <f t="shared" si="6"/>
        <v>95</v>
      </c>
      <c r="F101" s="10" t="str">
        <f t="shared" si="7"/>
        <v>N1-7-8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15321000</v>
      </c>
      <c r="K101" s="22">
        <v>1</v>
      </c>
      <c r="N101" t="str">
        <v>N1-7-8</v>
      </c>
      <c r="O101">
        <v>30</v>
      </c>
      <c r="P101" s="19">
        <v>15321000</v>
      </c>
    </row>
    <row r="102" spans="5:16" x14ac:dyDescent="0.25">
      <c r="E102" s="1">
        <f t="shared" si="6"/>
        <v>96</v>
      </c>
      <c r="F102" s="10" t="str">
        <f t="shared" si="7"/>
        <v>N1-7-8.5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15952225</v>
      </c>
      <c r="K102" s="22">
        <v>1</v>
      </c>
      <c r="N102" t="str">
        <v>N1-7-8.5</v>
      </c>
      <c r="O102">
        <v>31.75</v>
      </c>
      <c r="P102" s="19">
        <v>15952225</v>
      </c>
    </row>
    <row r="103" spans="5:16" x14ac:dyDescent="0.25">
      <c r="E103" s="1">
        <f t="shared" si="6"/>
        <v>97</v>
      </c>
      <c r="F103" s="10" t="str">
        <f t="shared" si="7"/>
        <v>N1-7-9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16583450</v>
      </c>
      <c r="K103" s="22">
        <v>1</v>
      </c>
      <c r="N103" t="str">
        <v>N1-7-9</v>
      </c>
      <c r="O103">
        <v>33.5</v>
      </c>
      <c r="P103" s="19">
        <v>16583450</v>
      </c>
    </row>
    <row r="104" spans="5:16" x14ac:dyDescent="0.25">
      <c r="E104" s="1">
        <f t="shared" si="6"/>
        <v>98</v>
      </c>
      <c r="F104" s="10" t="str">
        <f t="shared" si="7"/>
        <v>N1-7-9.5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17214675</v>
      </c>
      <c r="K104" s="22">
        <v>1</v>
      </c>
      <c r="N104" t="str">
        <v>N1-7-9.5</v>
      </c>
      <c r="O104">
        <v>35.25</v>
      </c>
      <c r="P104" s="19">
        <v>17214675</v>
      </c>
    </row>
    <row r="105" spans="5:16" x14ac:dyDescent="0.25">
      <c r="E105" s="1">
        <f t="shared" si="6"/>
        <v>99</v>
      </c>
      <c r="F105" s="10" t="str">
        <f t="shared" si="7"/>
        <v>N1-7-10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17845900</v>
      </c>
      <c r="K105" s="22">
        <v>1</v>
      </c>
      <c r="N105" t="str">
        <v>N1-7-10</v>
      </c>
      <c r="O105">
        <v>37</v>
      </c>
      <c r="P105" s="19">
        <v>17845900</v>
      </c>
    </row>
    <row r="106" spans="5:16" x14ac:dyDescent="0.25">
      <c r="E106" s="1">
        <f t="shared" si="6"/>
        <v>100</v>
      </c>
      <c r="F106" s="10" t="str">
        <f t="shared" si="7"/>
        <v>N1-7-10.5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18477125</v>
      </c>
      <c r="K106" s="22">
        <v>1</v>
      </c>
      <c r="N106" t="str">
        <v>N1-7-10.5</v>
      </c>
      <c r="O106">
        <v>38.75</v>
      </c>
      <c r="P106" s="19">
        <v>18477125</v>
      </c>
    </row>
    <row r="107" spans="5:16" x14ac:dyDescent="0.25">
      <c r="E107" s="1">
        <f t="shared" si="6"/>
        <v>101</v>
      </c>
      <c r="F107" s="10" t="str">
        <f t="shared" si="7"/>
        <v>N1-7-11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19108350</v>
      </c>
      <c r="K107" s="22">
        <v>1</v>
      </c>
      <c r="N107" t="str">
        <v>N1-7-11</v>
      </c>
      <c r="O107">
        <v>40.5</v>
      </c>
      <c r="P107" s="19">
        <v>19108350</v>
      </c>
    </row>
    <row r="108" spans="5:16" x14ac:dyDescent="0.25">
      <c r="E108" s="1">
        <f t="shared" si="6"/>
        <v>102</v>
      </c>
      <c r="F108" s="10" t="str">
        <f t="shared" si="7"/>
        <v>N1-7-11.5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19739575</v>
      </c>
      <c r="K108" s="22">
        <v>1</v>
      </c>
      <c r="N108" t="str">
        <v>N1-7-11.5</v>
      </c>
      <c r="O108">
        <v>42.25</v>
      </c>
      <c r="P108" s="19">
        <v>19739575</v>
      </c>
    </row>
    <row r="109" spans="5:16" x14ac:dyDescent="0.25">
      <c r="E109" s="1">
        <f t="shared" si="6"/>
        <v>103</v>
      </c>
      <c r="F109" s="10" t="str">
        <f t="shared" si="7"/>
        <v>N1-7-12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20370800</v>
      </c>
      <c r="K109" s="22">
        <v>1</v>
      </c>
      <c r="N109" t="str">
        <v>N1-7-12</v>
      </c>
      <c r="O109">
        <v>44</v>
      </c>
      <c r="P109" s="19">
        <v>20370800</v>
      </c>
    </row>
    <row r="110" spans="5:16" x14ac:dyDescent="0.25">
      <c r="E110" s="1">
        <f t="shared" si="6"/>
        <v>104</v>
      </c>
      <c r="F110" s="10" t="str">
        <f t="shared" si="7"/>
        <v>N1-7-12.5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21002025</v>
      </c>
      <c r="K110" s="22">
        <v>1</v>
      </c>
      <c r="N110" t="str">
        <v>N1-7-12.5</v>
      </c>
      <c r="O110">
        <v>45.75</v>
      </c>
      <c r="P110" s="19">
        <v>21002025</v>
      </c>
    </row>
    <row r="111" spans="5:16" x14ac:dyDescent="0.25">
      <c r="E111" s="1">
        <f t="shared" si="6"/>
        <v>105</v>
      </c>
      <c r="F111" s="10" t="str">
        <f t="shared" si="7"/>
        <v>N1-7-13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21633250</v>
      </c>
      <c r="K111" s="22">
        <v>1</v>
      </c>
      <c r="N111" t="str">
        <v>N1-7-13</v>
      </c>
      <c r="O111">
        <v>47.5</v>
      </c>
      <c r="P111" s="19">
        <v>21633250</v>
      </c>
    </row>
    <row r="112" spans="5:16" x14ac:dyDescent="0.25">
      <c r="E112" s="1">
        <f t="shared" si="6"/>
        <v>106</v>
      </c>
      <c r="F112" s="10" t="str">
        <f t="shared" si="7"/>
        <v>N1-7-13.5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22264475</v>
      </c>
      <c r="K112" s="22">
        <v>1</v>
      </c>
      <c r="N112" t="str">
        <v>N1-7-13.5</v>
      </c>
      <c r="O112">
        <v>49.25</v>
      </c>
      <c r="P112" s="19">
        <v>22264475</v>
      </c>
    </row>
    <row r="113" spans="5:16" x14ac:dyDescent="0.25">
      <c r="E113" s="1">
        <f t="shared" si="6"/>
        <v>107</v>
      </c>
      <c r="F113" s="10" t="str">
        <f t="shared" si="7"/>
        <v>N1-7-14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22895700</v>
      </c>
      <c r="K113" s="22">
        <v>1</v>
      </c>
      <c r="N113" t="str">
        <v>N1-7-14</v>
      </c>
      <c r="O113">
        <v>51</v>
      </c>
      <c r="P113" s="19">
        <v>22895700</v>
      </c>
    </row>
    <row r="114" spans="5:16" x14ac:dyDescent="0.25">
      <c r="E114" s="1">
        <f t="shared" si="6"/>
        <v>108</v>
      </c>
      <c r="F114" s="10" t="str">
        <f t="shared" si="7"/>
        <v>N1-7-14.5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23526925</v>
      </c>
      <c r="K114" s="22">
        <v>1</v>
      </c>
      <c r="N114" t="str">
        <v>N1-7-14.5</v>
      </c>
      <c r="O114">
        <v>52.75</v>
      </c>
      <c r="P114" s="19">
        <v>23526925</v>
      </c>
    </row>
    <row r="115" spans="5:16" x14ac:dyDescent="0.25">
      <c r="E115" s="1">
        <f t="shared" si="6"/>
        <v>109</v>
      </c>
      <c r="F115" s="10" t="str">
        <f t="shared" si="7"/>
        <v>N1-7-15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24158150</v>
      </c>
      <c r="K115" s="22">
        <v>1</v>
      </c>
      <c r="N115" t="str">
        <v>N1-7-15</v>
      </c>
      <c r="O115">
        <v>54.5</v>
      </c>
      <c r="P115" s="19">
        <v>24158150</v>
      </c>
    </row>
    <row r="116" spans="5:16" x14ac:dyDescent="0.25">
      <c r="E116" s="1">
        <f t="shared" si="6"/>
        <v>110</v>
      </c>
      <c r="F116" s="10" t="str">
        <f t="shared" si="7"/>
        <v>N1-7-15.5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24789375</v>
      </c>
      <c r="K116" s="22">
        <v>1</v>
      </c>
      <c r="N116" t="str">
        <v>N1-7-15.5</v>
      </c>
      <c r="O116">
        <v>56.25</v>
      </c>
      <c r="P116" s="19">
        <v>24789375</v>
      </c>
    </row>
    <row r="117" spans="5:16" x14ac:dyDescent="0.25">
      <c r="E117" s="1">
        <f t="shared" si="6"/>
        <v>111</v>
      </c>
      <c r="F117" s="10" t="str">
        <f t="shared" si="7"/>
        <v>N1-7-16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25420600</v>
      </c>
      <c r="K117" s="22">
        <v>1</v>
      </c>
      <c r="N117" t="str">
        <v>N1-7-16</v>
      </c>
      <c r="O117">
        <v>58</v>
      </c>
      <c r="P117" s="19">
        <v>25420600</v>
      </c>
    </row>
    <row r="118" spans="5:16" x14ac:dyDescent="0.25">
      <c r="E118" s="1">
        <f t="shared" si="6"/>
        <v>112</v>
      </c>
      <c r="F118" s="10" t="str">
        <f t="shared" si="7"/>
        <v>N1-7-16.5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26051825</v>
      </c>
      <c r="K118" s="22">
        <v>1</v>
      </c>
      <c r="N118" t="str">
        <v>N1-7-16.5</v>
      </c>
      <c r="O118">
        <v>59.75</v>
      </c>
      <c r="P118" s="19">
        <v>26051825</v>
      </c>
    </row>
    <row r="119" spans="5:16" x14ac:dyDescent="0.25">
      <c r="E119" s="1">
        <f t="shared" si="6"/>
        <v>113</v>
      </c>
      <c r="F119" s="10" t="str">
        <f t="shared" si="7"/>
        <v>N1-7-17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26683050</v>
      </c>
      <c r="K119" s="22">
        <v>1</v>
      </c>
      <c r="N119" t="str">
        <v>N1-7-17</v>
      </c>
      <c r="O119">
        <v>61.5</v>
      </c>
      <c r="P119" s="19">
        <v>26683050</v>
      </c>
    </row>
    <row r="120" spans="5:16" x14ac:dyDescent="0.25">
      <c r="E120" s="1">
        <f t="shared" si="6"/>
        <v>114</v>
      </c>
      <c r="F120" s="10" t="str">
        <f t="shared" si="7"/>
        <v>N1-7-17.5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27314275</v>
      </c>
      <c r="K120" s="22">
        <v>1</v>
      </c>
      <c r="N120" t="str">
        <v>N1-7-17.5</v>
      </c>
      <c r="O120">
        <v>63.25</v>
      </c>
      <c r="P120" s="19">
        <v>27314275</v>
      </c>
    </row>
    <row r="121" spans="5:16" x14ac:dyDescent="0.25">
      <c r="E121" s="1">
        <f t="shared" si="6"/>
        <v>115</v>
      </c>
      <c r="F121" s="10" t="str">
        <f t="shared" si="7"/>
        <v>N1-7-18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27945500</v>
      </c>
      <c r="K121" s="22">
        <v>1</v>
      </c>
      <c r="N121" t="str">
        <v>N1-7-18</v>
      </c>
      <c r="O121">
        <v>65</v>
      </c>
      <c r="P121" s="19">
        <v>27945500</v>
      </c>
    </row>
    <row r="122" spans="5:16" x14ac:dyDescent="0.25">
      <c r="E122" s="1">
        <f t="shared" si="6"/>
        <v>116</v>
      </c>
      <c r="F122" s="10" t="str">
        <f t="shared" si="7"/>
        <v>N1-7.5-7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14689775</v>
      </c>
      <c r="K122" s="22">
        <v>1</v>
      </c>
      <c r="N122" t="str">
        <v>N1-7.5-7</v>
      </c>
      <c r="O122">
        <v>28.25</v>
      </c>
      <c r="P122" s="19">
        <v>14689775</v>
      </c>
    </row>
    <row r="123" spans="5:16" x14ac:dyDescent="0.25">
      <c r="E123" s="1">
        <f t="shared" si="6"/>
        <v>117</v>
      </c>
      <c r="F123" s="10" t="str">
        <f t="shared" si="7"/>
        <v>N1-7.5-7.5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15366088</v>
      </c>
      <c r="K123" s="22">
        <v>1</v>
      </c>
      <c r="N123" t="str">
        <v>N1-7.5-7.5</v>
      </c>
      <c r="O123">
        <v>30.125</v>
      </c>
      <c r="P123" s="19">
        <v>15366088</v>
      </c>
    </row>
    <row r="124" spans="5:16" x14ac:dyDescent="0.25">
      <c r="E124" s="1">
        <f t="shared" si="6"/>
        <v>118</v>
      </c>
      <c r="F124" s="10" t="str">
        <f t="shared" si="7"/>
        <v>N1-7.5-8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16042400</v>
      </c>
      <c r="K124" s="22">
        <v>1</v>
      </c>
      <c r="N124" t="str">
        <v>N1-7.5-8</v>
      </c>
      <c r="O124">
        <v>32</v>
      </c>
      <c r="P124" s="19">
        <v>16042400</v>
      </c>
    </row>
    <row r="125" spans="5:16" x14ac:dyDescent="0.25">
      <c r="E125" s="1">
        <f t="shared" si="6"/>
        <v>119</v>
      </c>
      <c r="F125" s="10" t="str">
        <f t="shared" si="7"/>
        <v>N1-7.5-8.5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16718713</v>
      </c>
      <c r="K125" s="22">
        <v>1</v>
      </c>
      <c r="N125" t="str">
        <v>N1-7.5-8.5</v>
      </c>
      <c r="O125">
        <v>33.875</v>
      </c>
      <c r="P125" s="19">
        <v>16718713</v>
      </c>
    </row>
    <row r="126" spans="5:16" x14ac:dyDescent="0.25">
      <c r="E126" s="1">
        <f t="shared" si="6"/>
        <v>120</v>
      </c>
      <c r="F126" s="10" t="str">
        <f t="shared" si="7"/>
        <v>N1-7.5-9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17395025</v>
      </c>
      <c r="K126" s="22">
        <v>1</v>
      </c>
      <c r="N126" t="str">
        <v>N1-7.5-9</v>
      </c>
      <c r="O126">
        <v>35.75</v>
      </c>
      <c r="P126" s="19">
        <v>17395025</v>
      </c>
    </row>
    <row r="127" spans="5:16" x14ac:dyDescent="0.25">
      <c r="E127" s="1">
        <f t="shared" si="6"/>
        <v>121</v>
      </c>
      <c r="F127" s="10" t="str">
        <f t="shared" si="7"/>
        <v>N1-7.5-9.5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18071338</v>
      </c>
      <c r="K127" s="22">
        <v>1</v>
      </c>
      <c r="N127" t="str">
        <v>N1-7.5-9.5</v>
      </c>
      <c r="O127">
        <v>37.625</v>
      </c>
      <c r="P127" s="19">
        <v>18071338</v>
      </c>
    </row>
    <row r="128" spans="5:16" x14ac:dyDescent="0.25">
      <c r="E128" s="1">
        <f t="shared" si="6"/>
        <v>122</v>
      </c>
      <c r="F128" s="10" t="str">
        <f t="shared" si="7"/>
        <v>N1-7.5-10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18747650</v>
      </c>
      <c r="K128" s="22">
        <v>1</v>
      </c>
      <c r="N128" t="str">
        <v>N1-7.5-10</v>
      </c>
      <c r="O128">
        <v>39.5</v>
      </c>
      <c r="P128" s="19">
        <v>18747650</v>
      </c>
    </row>
    <row r="129" spans="5:16" x14ac:dyDescent="0.25">
      <c r="E129" s="1">
        <f t="shared" si="6"/>
        <v>123</v>
      </c>
      <c r="F129" s="10" t="str">
        <f t="shared" si="7"/>
        <v>N1-7.5-10.5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19423963</v>
      </c>
      <c r="K129" s="22">
        <v>1</v>
      </c>
      <c r="N129" t="str">
        <v>N1-7.5-10.5</v>
      </c>
      <c r="O129">
        <v>41.375</v>
      </c>
      <c r="P129" s="19">
        <v>19423963</v>
      </c>
    </row>
    <row r="130" spans="5:16" x14ac:dyDescent="0.25">
      <c r="E130" s="1">
        <f t="shared" si="6"/>
        <v>124</v>
      </c>
      <c r="F130" s="10" t="str">
        <f t="shared" si="7"/>
        <v>N1-7.5-11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20100275</v>
      </c>
      <c r="K130" s="22">
        <v>1</v>
      </c>
      <c r="N130" t="str">
        <v>N1-7.5-11</v>
      </c>
      <c r="O130">
        <v>43.25</v>
      </c>
      <c r="P130" s="19">
        <v>20100275</v>
      </c>
    </row>
    <row r="131" spans="5:16" x14ac:dyDescent="0.25">
      <c r="E131" s="1">
        <f t="shared" si="6"/>
        <v>125</v>
      </c>
      <c r="F131" s="10" t="str">
        <f t="shared" si="7"/>
        <v>N1-7.5-11.5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20776588</v>
      </c>
      <c r="K131" s="22">
        <v>1</v>
      </c>
      <c r="N131" t="str">
        <v>N1-7.5-11.5</v>
      </c>
      <c r="O131">
        <v>45.125</v>
      </c>
      <c r="P131" s="19">
        <v>20776588</v>
      </c>
    </row>
    <row r="132" spans="5:16" x14ac:dyDescent="0.25">
      <c r="E132" s="1">
        <f t="shared" si="6"/>
        <v>126</v>
      </c>
      <c r="F132" s="10" t="str">
        <f t="shared" si="7"/>
        <v>N1-7.5-12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21452900</v>
      </c>
      <c r="K132" s="22">
        <v>1</v>
      </c>
      <c r="N132" t="str">
        <v>N1-7.5-12</v>
      </c>
      <c r="O132">
        <v>47</v>
      </c>
      <c r="P132" s="19">
        <v>21452900</v>
      </c>
    </row>
    <row r="133" spans="5:16" x14ac:dyDescent="0.25">
      <c r="E133" s="1">
        <f t="shared" si="6"/>
        <v>127</v>
      </c>
      <c r="F133" s="10" t="str">
        <f t="shared" si="7"/>
        <v>N1-7.5-12.5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22129213</v>
      </c>
      <c r="K133" s="22">
        <v>1</v>
      </c>
      <c r="N133" t="str">
        <v>N1-7.5-12.5</v>
      </c>
      <c r="O133">
        <v>48.875</v>
      </c>
      <c r="P133" s="19">
        <v>22129213</v>
      </c>
    </row>
    <row r="134" spans="5:16" x14ac:dyDescent="0.25">
      <c r="E134" s="1">
        <f t="shared" si="6"/>
        <v>128</v>
      </c>
      <c r="F134" s="10" t="str">
        <f t="shared" si="7"/>
        <v>N1-7.5-13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22805525</v>
      </c>
      <c r="K134" s="22">
        <v>1</v>
      </c>
      <c r="N134" t="str">
        <v>N1-7.5-13</v>
      </c>
      <c r="O134">
        <v>50.75</v>
      </c>
      <c r="P134" s="19">
        <v>22805525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N1-7.5-13.5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ROUND(SUM(IF(I135&lt;$K$4,$K$4,I135)*$C$6,$C$5),0)</f>
        <v>23481838</v>
      </c>
      <c r="K135" s="22">
        <v>1</v>
      </c>
      <c r="N135" t="str">
        <v>N1-7.5-13.5</v>
      </c>
      <c r="O135">
        <v>52.625</v>
      </c>
      <c r="P135" s="19">
        <v>23481838</v>
      </c>
    </row>
    <row r="136" spans="5:16" x14ac:dyDescent="0.25">
      <c r="E136" s="1">
        <f t="shared" si="12"/>
        <v>130</v>
      </c>
      <c r="F136" s="10" t="str">
        <f t="shared" si="13"/>
        <v>N1-7.5-14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24158150</v>
      </c>
      <c r="K136" s="22">
        <v>1</v>
      </c>
      <c r="N136" t="str">
        <v>N1-7.5-14</v>
      </c>
      <c r="O136">
        <v>54.5</v>
      </c>
      <c r="P136" s="19">
        <v>24158150</v>
      </c>
    </row>
    <row r="137" spans="5:16" x14ac:dyDescent="0.25">
      <c r="E137" s="1">
        <f t="shared" si="12"/>
        <v>131</v>
      </c>
      <c r="F137" s="10" t="str">
        <f t="shared" si="13"/>
        <v>N1-7.5-14.5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24834463</v>
      </c>
      <c r="K137" s="22">
        <v>1</v>
      </c>
      <c r="N137" t="str">
        <v>N1-7.5-14.5</v>
      </c>
      <c r="O137">
        <v>56.375</v>
      </c>
      <c r="P137" s="19">
        <v>24834463</v>
      </c>
    </row>
    <row r="138" spans="5:16" x14ac:dyDescent="0.25">
      <c r="E138" s="1">
        <f t="shared" si="12"/>
        <v>132</v>
      </c>
      <c r="F138" s="10" t="str">
        <f t="shared" si="13"/>
        <v>N1-7.5-15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25510775</v>
      </c>
      <c r="K138" s="22">
        <v>1</v>
      </c>
      <c r="N138" t="str">
        <v>N1-7.5-15</v>
      </c>
      <c r="O138">
        <v>58.25</v>
      </c>
      <c r="P138" s="19">
        <v>25510775</v>
      </c>
    </row>
    <row r="139" spans="5:16" x14ac:dyDescent="0.25">
      <c r="E139" s="1">
        <f t="shared" si="12"/>
        <v>133</v>
      </c>
      <c r="F139" s="10" t="str">
        <f t="shared" si="13"/>
        <v>N1-7.5-15.5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26187088</v>
      </c>
      <c r="K139" s="22">
        <v>1</v>
      </c>
      <c r="N139" t="str">
        <v>N1-7.5-15.5</v>
      </c>
      <c r="O139">
        <v>60.125</v>
      </c>
      <c r="P139" s="19">
        <v>26187088</v>
      </c>
    </row>
    <row r="140" spans="5:16" x14ac:dyDescent="0.25">
      <c r="E140" s="1">
        <f t="shared" si="12"/>
        <v>134</v>
      </c>
      <c r="F140" s="10" t="str">
        <f t="shared" si="13"/>
        <v>N1-7.5-16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26863400</v>
      </c>
      <c r="K140" s="22">
        <v>1</v>
      </c>
      <c r="N140" t="str">
        <v>N1-7.5-16</v>
      </c>
      <c r="O140">
        <v>62</v>
      </c>
      <c r="P140" s="19">
        <v>26863400</v>
      </c>
    </row>
    <row r="141" spans="5:16" x14ac:dyDescent="0.25">
      <c r="E141" s="1">
        <f t="shared" si="12"/>
        <v>135</v>
      </c>
      <c r="F141" s="10" t="str">
        <f t="shared" si="13"/>
        <v>N1-7.5-16.5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27539713</v>
      </c>
      <c r="K141" s="22">
        <v>1</v>
      </c>
      <c r="N141" t="str">
        <v>N1-7.5-16.5</v>
      </c>
      <c r="O141">
        <v>63.875</v>
      </c>
      <c r="P141" s="19">
        <v>27539713</v>
      </c>
    </row>
    <row r="142" spans="5:16" x14ac:dyDescent="0.25">
      <c r="E142" s="1">
        <f t="shared" si="12"/>
        <v>136</v>
      </c>
      <c r="F142" s="10" t="str">
        <f t="shared" si="13"/>
        <v>N1-7.5-17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28216025</v>
      </c>
      <c r="K142" s="22">
        <v>1</v>
      </c>
      <c r="N142" t="str">
        <v>N1-7.5-17</v>
      </c>
      <c r="O142">
        <v>65.75</v>
      </c>
      <c r="P142" s="19">
        <v>28216025</v>
      </c>
    </row>
    <row r="143" spans="5:16" x14ac:dyDescent="0.25">
      <c r="E143" s="1">
        <f t="shared" si="12"/>
        <v>137</v>
      </c>
      <c r="F143" s="10" t="str">
        <f t="shared" si="13"/>
        <v>N1-7.5-17.5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28892338</v>
      </c>
      <c r="K143" s="22">
        <v>1</v>
      </c>
      <c r="N143" t="str">
        <v>N1-7.5-17.5</v>
      </c>
      <c r="O143">
        <v>67.625</v>
      </c>
      <c r="P143" s="19">
        <v>28892338</v>
      </c>
    </row>
    <row r="144" spans="5:16" x14ac:dyDescent="0.25">
      <c r="E144" s="1">
        <f t="shared" si="12"/>
        <v>138</v>
      </c>
      <c r="F144" s="10" t="str">
        <f t="shared" si="13"/>
        <v>N1-7.5-18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29568650</v>
      </c>
      <c r="K144" s="22">
        <v>1</v>
      </c>
      <c r="N144" t="str">
        <v>N1-7.5-18</v>
      </c>
      <c r="O144">
        <v>69.5</v>
      </c>
      <c r="P144" s="19">
        <v>29568650</v>
      </c>
    </row>
    <row r="145" spans="5:16" x14ac:dyDescent="0.25">
      <c r="E145" s="1">
        <f t="shared" si="12"/>
        <v>139</v>
      </c>
      <c r="F145" s="10" t="str">
        <f t="shared" si="13"/>
        <v>N1-8-7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15321000</v>
      </c>
      <c r="K145" s="22">
        <v>1</v>
      </c>
      <c r="N145" t="str">
        <v>N1-8-7</v>
      </c>
      <c r="O145">
        <v>30</v>
      </c>
      <c r="P145" s="19">
        <v>15321000</v>
      </c>
    </row>
    <row r="146" spans="5:16" x14ac:dyDescent="0.25">
      <c r="E146" s="1">
        <f t="shared" si="12"/>
        <v>140</v>
      </c>
      <c r="F146" s="10" t="str">
        <f t="shared" si="13"/>
        <v>N1-8-7.5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16042400</v>
      </c>
      <c r="K146" s="22">
        <v>1</v>
      </c>
      <c r="N146" t="str">
        <v>N1-8-7.5</v>
      </c>
      <c r="O146">
        <v>32</v>
      </c>
      <c r="P146" s="19">
        <v>16042400</v>
      </c>
    </row>
    <row r="147" spans="5:16" x14ac:dyDescent="0.25">
      <c r="E147" s="1">
        <f t="shared" si="12"/>
        <v>141</v>
      </c>
      <c r="F147" s="10" t="str">
        <f t="shared" si="13"/>
        <v>N1-8-8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16763800</v>
      </c>
      <c r="K147" s="22">
        <v>1</v>
      </c>
      <c r="N147" t="str">
        <v>N1-8-8</v>
      </c>
      <c r="O147">
        <v>34</v>
      </c>
      <c r="P147" s="19">
        <v>16763800</v>
      </c>
    </row>
    <row r="148" spans="5:16" x14ac:dyDescent="0.25">
      <c r="E148" s="1">
        <f t="shared" si="12"/>
        <v>142</v>
      </c>
      <c r="F148" s="10" t="str">
        <f t="shared" si="13"/>
        <v>N1-8-8.5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17485200</v>
      </c>
      <c r="K148" s="22">
        <v>1</v>
      </c>
      <c r="N148" t="str">
        <v>N1-8-8.5</v>
      </c>
      <c r="O148">
        <v>36</v>
      </c>
      <c r="P148" s="19">
        <v>17485200</v>
      </c>
    </row>
    <row r="149" spans="5:16" x14ac:dyDescent="0.25">
      <c r="E149" s="1">
        <f t="shared" si="12"/>
        <v>143</v>
      </c>
      <c r="F149" s="10" t="str">
        <f t="shared" si="13"/>
        <v>N1-8-9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18206600</v>
      </c>
      <c r="K149" s="22">
        <v>1</v>
      </c>
      <c r="N149" t="str">
        <v>N1-8-9</v>
      </c>
      <c r="O149">
        <v>38</v>
      </c>
      <c r="P149" s="19">
        <v>18206600</v>
      </c>
    </row>
    <row r="150" spans="5:16" x14ac:dyDescent="0.25">
      <c r="E150" s="1">
        <f t="shared" si="12"/>
        <v>144</v>
      </c>
      <c r="F150" s="10" t="str">
        <f t="shared" si="13"/>
        <v>N1-8-9.5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18928000</v>
      </c>
      <c r="K150" s="22">
        <v>1</v>
      </c>
      <c r="N150" t="str">
        <v>N1-8-9.5</v>
      </c>
      <c r="O150">
        <v>40</v>
      </c>
      <c r="P150" s="19">
        <v>18928000</v>
      </c>
    </row>
    <row r="151" spans="5:16" x14ac:dyDescent="0.25">
      <c r="E151" s="1">
        <f t="shared" si="12"/>
        <v>145</v>
      </c>
      <c r="F151" s="10" t="str">
        <f t="shared" si="13"/>
        <v>N1-8-10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19649400</v>
      </c>
      <c r="K151" s="22">
        <v>1</v>
      </c>
      <c r="N151" t="str">
        <v>N1-8-10</v>
      </c>
      <c r="O151">
        <v>42</v>
      </c>
      <c r="P151" s="19">
        <v>19649400</v>
      </c>
    </row>
    <row r="152" spans="5:16" x14ac:dyDescent="0.25">
      <c r="E152" s="1">
        <f t="shared" si="12"/>
        <v>146</v>
      </c>
      <c r="F152" s="10" t="str">
        <f t="shared" si="13"/>
        <v>N1-8-10.5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20370800</v>
      </c>
      <c r="K152" s="22">
        <v>1</v>
      </c>
      <c r="N152" t="str">
        <v>N1-8-10.5</v>
      </c>
      <c r="O152">
        <v>44</v>
      </c>
      <c r="P152" s="19">
        <v>20370800</v>
      </c>
    </row>
    <row r="153" spans="5:16" x14ac:dyDescent="0.25">
      <c r="E153" s="1">
        <f t="shared" si="12"/>
        <v>147</v>
      </c>
      <c r="F153" s="10" t="str">
        <f t="shared" si="13"/>
        <v>N1-8-11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21092200</v>
      </c>
      <c r="K153" s="22">
        <v>1</v>
      </c>
      <c r="N153" t="str">
        <v>N1-8-11</v>
      </c>
      <c r="O153">
        <v>46</v>
      </c>
      <c r="P153" s="19">
        <v>21092200</v>
      </c>
    </row>
    <row r="154" spans="5:16" x14ac:dyDescent="0.25">
      <c r="E154" s="1">
        <f t="shared" si="12"/>
        <v>148</v>
      </c>
      <c r="F154" s="10" t="str">
        <f t="shared" si="13"/>
        <v>N1-8-11.5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21813600</v>
      </c>
      <c r="K154" s="22">
        <v>1</v>
      </c>
      <c r="N154" t="str">
        <v>N1-8-11.5</v>
      </c>
      <c r="O154">
        <v>48</v>
      </c>
      <c r="P154" s="19">
        <v>21813600</v>
      </c>
    </row>
    <row r="155" spans="5:16" x14ac:dyDescent="0.25">
      <c r="E155" s="1">
        <f t="shared" si="12"/>
        <v>149</v>
      </c>
      <c r="F155" s="10" t="str">
        <f t="shared" si="13"/>
        <v>N1-8-12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22535000</v>
      </c>
      <c r="K155" s="22">
        <v>1</v>
      </c>
      <c r="N155" t="str">
        <v>N1-8-12</v>
      </c>
      <c r="O155">
        <v>50</v>
      </c>
      <c r="P155" s="19">
        <v>22535000</v>
      </c>
    </row>
    <row r="156" spans="5:16" x14ac:dyDescent="0.25">
      <c r="E156" s="1">
        <f t="shared" si="12"/>
        <v>150</v>
      </c>
      <c r="F156" s="10" t="str">
        <f t="shared" si="13"/>
        <v>N1-8-12.5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23256400</v>
      </c>
      <c r="K156" s="22">
        <v>1</v>
      </c>
      <c r="N156" t="str">
        <v>N1-8-12.5</v>
      </c>
      <c r="O156">
        <v>52</v>
      </c>
      <c r="P156" s="19">
        <v>23256400</v>
      </c>
    </row>
    <row r="157" spans="5:16" x14ac:dyDescent="0.25">
      <c r="E157" s="1">
        <f t="shared" si="12"/>
        <v>151</v>
      </c>
      <c r="F157" s="10" t="str">
        <f t="shared" si="13"/>
        <v>N1-8-13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23977800</v>
      </c>
      <c r="K157" s="22">
        <v>1</v>
      </c>
      <c r="N157" t="str">
        <v>N1-8-13</v>
      </c>
      <c r="O157">
        <v>54</v>
      </c>
      <c r="P157" s="19">
        <v>23977800</v>
      </c>
    </row>
    <row r="158" spans="5:16" x14ac:dyDescent="0.25">
      <c r="E158" s="1">
        <f t="shared" si="12"/>
        <v>152</v>
      </c>
      <c r="F158" s="10" t="str">
        <f t="shared" si="13"/>
        <v>N1-8-13.5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24699200</v>
      </c>
      <c r="K158" s="22">
        <v>1</v>
      </c>
      <c r="N158" t="str">
        <v>N1-8-13.5</v>
      </c>
      <c r="O158">
        <v>56</v>
      </c>
      <c r="P158" s="19">
        <v>24699200</v>
      </c>
    </row>
    <row r="159" spans="5:16" x14ac:dyDescent="0.25">
      <c r="E159" s="1">
        <f t="shared" si="12"/>
        <v>153</v>
      </c>
      <c r="F159" s="10" t="str">
        <f t="shared" si="13"/>
        <v>N1-8-14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25420600</v>
      </c>
      <c r="K159" s="22">
        <v>1</v>
      </c>
      <c r="N159" t="str">
        <v>N1-8-14</v>
      </c>
      <c r="O159">
        <v>58</v>
      </c>
      <c r="P159" s="19">
        <v>25420600</v>
      </c>
    </row>
    <row r="160" spans="5:16" x14ac:dyDescent="0.25">
      <c r="E160" s="1">
        <f t="shared" si="12"/>
        <v>154</v>
      </c>
      <c r="F160" s="10" t="str">
        <f t="shared" si="13"/>
        <v>N1-8-14.5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26142000</v>
      </c>
      <c r="K160" s="22">
        <v>1</v>
      </c>
      <c r="N160" t="str">
        <v>N1-8-14.5</v>
      </c>
      <c r="O160">
        <v>60</v>
      </c>
      <c r="P160" s="19">
        <v>26142000</v>
      </c>
    </row>
    <row r="161" spans="5:16" x14ac:dyDescent="0.25">
      <c r="E161" s="1">
        <f t="shared" si="12"/>
        <v>155</v>
      </c>
      <c r="F161" s="10" t="str">
        <f t="shared" si="13"/>
        <v>N1-8-15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26863400</v>
      </c>
      <c r="K161" s="22">
        <v>1</v>
      </c>
      <c r="N161" t="str">
        <v>N1-8-15</v>
      </c>
      <c r="O161">
        <v>62</v>
      </c>
      <c r="P161" s="19">
        <v>26863400</v>
      </c>
    </row>
    <row r="162" spans="5:16" x14ac:dyDescent="0.25">
      <c r="E162" s="1">
        <f t="shared" si="12"/>
        <v>156</v>
      </c>
      <c r="F162" s="10" t="str">
        <f t="shared" si="13"/>
        <v>N1-8-15.5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27584800</v>
      </c>
      <c r="K162" s="22">
        <v>1</v>
      </c>
      <c r="N162" t="str">
        <v>N1-8-15.5</v>
      </c>
      <c r="O162">
        <v>64</v>
      </c>
      <c r="P162" s="19">
        <v>27584800</v>
      </c>
    </row>
    <row r="163" spans="5:16" x14ac:dyDescent="0.25">
      <c r="E163" s="1">
        <f t="shared" si="12"/>
        <v>157</v>
      </c>
      <c r="F163" s="10" t="str">
        <f t="shared" si="13"/>
        <v>N1-8-16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28306200</v>
      </c>
      <c r="K163" s="22">
        <v>1</v>
      </c>
      <c r="N163" t="str">
        <v>N1-8-16</v>
      </c>
      <c r="O163">
        <v>66</v>
      </c>
      <c r="P163" s="19">
        <v>28306200</v>
      </c>
    </row>
    <row r="164" spans="5:16" x14ac:dyDescent="0.25">
      <c r="E164" s="1">
        <f t="shared" si="12"/>
        <v>158</v>
      </c>
      <c r="F164" s="10" t="str">
        <f t="shared" si="13"/>
        <v>N1-8-16.5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29027600</v>
      </c>
      <c r="K164" s="22">
        <v>1</v>
      </c>
      <c r="N164" t="str">
        <v>N1-8-16.5</v>
      </c>
      <c r="O164">
        <v>68</v>
      </c>
      <c r="P164" s="19">
        <v>29027600</v>
      </c>
    </row>
    <row r="165" spans="5:16" x14ac:dyDescent="0.25">
      <c r="E165" s="1">
        <f t="shared" si="12"/>
        <v>159</v>
      </c>
      <c r="F165" s="10" t="str">
        <f t="shared" si="13"/>
        <v>N1-8-17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29749000</v>
      </c>
      <c r="K165" s="22">
        <v>1</v>
      </c>
      <c r="N165" t="str">
        <v>N1-8-17</v>
      </c>
      <c r="O165">
        <v>70</v>
      </c>
      <c r="P165" s="19">
        <v>29749000</v>
      </c>
    </row>
    <row r="166" spans="5:16" x14ac:dyDescent="0.25">
      <c r="E166" s="1">
        <f t="shared" si="12"/>
        <v>160</v>
      </c>
      <c r="F166" s="10" t="str">
        <f t="shared" si="13"/>
        <v>N1-8-17.5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30470400</v>
      </c>
      <c r="K166" s="22">
        <v>1</v>
      </c>
      <c r="N166" t="str">
        <v>N1-8-17.5</v>
      </c>
      <c r="O166">
        <v>72</v>
      </c>
      <c r="P166" s="19">
        <v>30470400</v>
      </c>
    </row>
    <row r="167" spans="5:16" x14ac:dyDescent="0.25">
      <c r="E167" s="1">
        <f t="shared" si="12"/>
        <v>161</v>
      </c>
      <c r="F167" s="10" t="str">
        <f t="shared" si="13"/>
        <v>N1-8-18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31191800</v>
      </c>
      <c r="K167" s="22">
        <v>1</v>
      </c>
      <c r="N167" t="str">
        <v>N1-8-18</v>
      </c>
      <c r="O167">
        <v>74</v>
      </c>
      <c r="P167" s="19">
        <v>31191800</v>
      </c>
    </row>
    <row r="168" spans="5:16" x14ac:dyDescent="0.25">
      <c r="E168" s="1">
        <f t="shared" si="12"/>
        <v>162</v>
      </c>
      <c r="F168" s="10" t="str">
        <f t="shared" si="13"/>
        <v>N1-8.5-7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15952225</v>
      </c>
      <c r="K168" s="22">
        <v>1</v>
      </c>
      <c r="N168" t="str">
        <v>N1-8.5-7</v>
      </c>
      <c r="O168">
        <v>31.75</v>
      </c>
      <c r="P168" s="19">
        <v>15952225</v>
      </c>
    </row>
    <row r="169" spans="5:16" x14ac:dyDescent="0.25">
      <c r="E169" s="1">
        <f t="shared" si="12"/>
        <v>163</v>
      </c>
      <c r="F169" s="10" t="str">
        <f t="shared" si="13"/>
        <v>N1-8.5-7.5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16718713</v>
      </c>
      <c r="K169" s="22">
        <v>1</v>
      </c>
      <c r="N169" t="str">
        <v>N1-8.5-7.5</v>
      </c>
      <c r="O169">
        <v>33.875</v>
      </c>
      <c r="P169" s="19">
        <v>16718713</v>
      </c>
    </row>
    <row r="170" spans="5:16" x14ac:dyDescent="0.25">
      <c r="E170" s="1">
        <f t="shared" si="12"/>
        <v>164</v>
      </c>
      <c r="F170" s="10" t="str">
        <f t="shared" si="13"/>
        <v>N1-8.5-8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17485200</v>
      </c>
      <c r="K170" s="22">
        <v>1</v>
      </c>
      <c r="N170" t="str">
        <v>N1-8.5-8</v>
      </c>
      <c r="O170">
        <v>36</v>
      </c>
      <c r="P170" s="19">
        <v>17485200</v>
      </c>
    </row>
    <row r="171" spans="5:16" x14ac:dyDescent="0.25">
      <c r="E171" s="1">
        <f t="shared" si="12"/>
        <v>165</v>
      </c>
      <c r="F171" s="10" t="str">
        <f t="shared" si="13"/>
        <v>N1-8.5-8.5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18251688</v>
      </c>
      <c r="K171" s="22">
        <v>1</v>
      </c>
      <c r="N171" t="str">
        <v>N1-8.5-8.5</v>
      </c>
      <c r="O171">
        <v>38.125</v>
      </c>
      <c r="P171" s="19">
        <v>18251688</v>
      </c>
    </row>
    <row r="172" spans="5:16" x14ac:dyDescent="0.25">
      <c r="E172" s="1">
        <f t="shared" si="12"/>
        <v>166</v>
      </c>
      <c r="F172" s="10" t="str">
        <f t="shared" si="13"/>
        <v>N1-8.5-9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19018175</v>
      </c>
      <c r="K172" s="22">
        <v>1</v>
      </c>
      <c r="N172" t="str">
        <v>N1-8.5-9</v>
      </c>
      <c r="O172">
        <v>40.25</v>
      </c>
      <c r="P172" s="19">
        <v>19018175</v>
      </c>
    </row>
    <row r="173" spans="5:16" x14ac:dyDescent="0.25">
      <c r="E173" s="1">
        <f t="shared" si="12"/>
        <v>167</v>
      </c>
      <c r="F173" s="10" t="str">
        <f t="shared" si="13"/>
        <v>N1-8.5-9.5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19784663</v>
      </c>
      <c r="K173" s="22">
        <v>1</v>
      </c>
      <c r="N173" t="str">
        <v>N1-8.5-9.5</v>
      </c>
      <c r="O173">
        <v>42.375</v>
      </c>
      <c r="P173" s="19">
        <v>19784663</v>
      </c>
    </row>
    <row r="174" spans="5:16" x14ac:dyDescent="0.25">
      <c r="E174" s="1">
        <f t="shared" si="12"/>
        <v>168</v>
      </c>
      <c r="F174" s="10" t="str">
        <f t="shared" si="13"/>
        <v>N1-8.5-10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20551150</v>
      </c>
      <c r="K174" s="22">
        <v>1</v>
      </c>
      <c r="N174" t="str">
        <v>N1-8.5-10</v>
      </c>
      <c r="O174">
        <v>44.5</v>
      </c>
      <c r="P174" s="19">
        <v>20551150</v>
      </c>
    </row>
    <row r="175" spans="5:16" x14ac:dyDescent="0.25">
      <c r="E175" s="1">
        <f t="shared" si="12"/>
        <v>169</v>
      </c>
      <c r="F175" s="10" t="str">
        <f t="shared" si="13"/>
        <v>N1-8.5-10.5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21317638</v>
      </c>
      <c r="K175" s="22">
        <v>1</v>
      </c>
      <c r="N175" t="str">
        <v>N1-8.5-10.5</v>
      </c>
      <c r="O175">
        <v>46.625</v>
      </c>
      <c r="P175" s="19">
        <v>21317638</v>
      </c>
    </row>
    <row r="176" spans="5:16" x14ac:dyDescent="0.25">
      <c r="E176" s="1">
        <f t="shared" si="12"/>
        <v>170</v>
      </c>
      <c r="F176" s="10" t="str">
        <f t="shared" si="13"/>
        <v>N1-8.5-11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22084125</v>
      </c>
      <c r="K176" s="22">
        <v>1</v>
      </c>
      <c r="N176" t="str">
        <v>N1-8.5-11</v>
      </c>
      <c r="O176">
        <v>48.75</v>
      </c>
      <c r="P176" s="19">
        <v>22084125</v>
      </c>
    </row>
    <row r="177" spans="5:16" x14ac:dyDescent="0.25">
      <c r="E177" s="1">
        <f t="shared" si="12"/>
        <v>171</v>
      </c>
      <c r="F177" s="10" t="str">
        <f t="shared" si="13"/>
        <v>N1-8.5-11.5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22850613</v>
      </c>
      <c r="K177" s="22">
        <v>1</v>
      </c>
      <c r="N177" t="str">
        <v>N1-8.5-11.5</v>
      </c>
      <c r="O177">
        <v>50.875</v>
      </c>
      <c r="P177" s="19">
        <v>22850613</v>
      </c>
    </row>
    <row r="178" spans="5:16" x14ac:dyDescent="0.25">
      <c r="E178" s="1">
        <f t="shared" si="12"/>
        <v>172</v>
      </c>
      <c r="F178" s="10" t="str">
        <f t="shared" si="13"/>
        <v>N1-8.5-12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23617100</v>
      </c>
      <c r="K178" s="22">
        <v>1</v>
      </c>
      <c r="N178" t="str">
        <v>N1-8.5-12</v>
      </c>
      <c r="O178">
        <v>53</v>
      </c>
      <c r="P178" s="19">
        <v>23617100</v>
      </c>
    </row>
    <row r="179" spans="5:16" x14ac:dyDescent="0.25">
      <c r="E179" s="1">
        <f t="shared" si="12"/>
        <v>173</v>
      </c>
      <c r="F179" s="10" t="str">
        <f t="shared" si="13"/>
        <v>N1-8.5-12.5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24383588</v>
      </c>
      <c r="K179" s="22">
        <v>1</v>
      </c>
      <c r="N179" t="str">
        <v>N1-8.5-12.5</v>
      </c>
      <c r="O179">
        <v>55.125</v>
      </c>
      <c r="P179" s="19">
        <v>24383588</v>
      </c>
    </row>
    <row r="180" spans="5:16" x14ac:dyDescent="0.25">
      <c r="E180" s="1">
        <f t="shared" si="12"/>
        <v>174</v>
      </c>
      <c r="F180" s="10" t="str">
        <f t="shared" si="13"/>
        <v>N1-8.5-13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25150075</v>
      </c>
      <c r="K180" s="22">
        <v>1</v>
      </c>
      <c r="N180" t="str">
        <v>N1-8.5-13</v>
      </c>
      <c r="O180">
        <v>57.25</v>
      </c>
      <c r="P180" s="19">
        <v>25150075</v>
      </c>
    </row>
    <row r="181" spans="5:16" x14ac:dyDescent="0.25">
      <c r="E181" s="1">
        <f t="shared" si="12"/>
        <v>175</v>
      </c>
      <c r="F181" s="10" t="str">
        <f t="shared" si="13"/>
        <v>N1-8.5-13.5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25916563</v>
      </c>
      <c r="K181" s="22">
        <v>1</v>
      </c>
      <c r="N181" t="str">
        <v>N1-8.5-13.5</v>
      </c>
      <c r="O181">
        <v>59.375</v>
      </c>
      <c r="P181" s="19">
        <v>25916563</v>
      </c>
    </row>
    <row r="182" spans="5:16" x14ac:dyDescent="0.25">
      <c r="E182" s="1">
        <f t="shared" si="12"/>
        <v>176</v>
      </c>
      <c r="F182" s="10" t="str">
        <f t="shared" si="13"/>
        <v>N1-8.5-14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26683050</v>
      </c>
      <c r="K182" s="22">
        <v>1</v>
      </c>
      <c r="N182" t="str">
        <v>N1-8.5-14</v>
      </c>
      <c r="O182">
        <v>61.5</v>
      </c>
      <c r="P182" s="19">
        <v>26683050</v>
      </c>
    </row>
    <row r="183" spans="5:16" x14ac:dyDescent="0.25">
      <c r="E183" s="1">
        <f t="shared" si="12"/>
        <v>177</v>
      </c>
      <c r="F183" s="10" t="str">
        <f t="shared" si="13"/>
        <v>N1-8.5-14.5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27449538</v>
      </c>
      <c r="K183" s="22">
        <v>1</v>
      </c>
      <c r="N183" t="str">
        <v>N1-8.5-14.5</v>
      </c>
      <c r="O183">
        <v>63.625</v>
      </c>
      <c r="P183" s="19">
        <v>27449538</v>
      </c>
    </row>
    <row r="184" spans="5:16" x14ac:dyDescent="0.25">
      <c r="E184" s="1">
        <f t="shared" si="12"/>
        <v>178</v>
      </c>
      <c r="F184" s="10" t="str">
        <f t="shared" si="13"/>
        <v>N1-8.5-15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28216025</v>
      </c>
      <c r="K184" s="22">
        <v>1</v>
      </c>
      <c r="N184" t="str">
        <v>N1-8.5-15</v>
      </c>
      <c r="O184">
        <v>65.75</v>
      </c>
      <c r="P184" s="19">
        <v>28216025</v>
      </c>
    </row>
    <row r="185" spans="5:16" x14ac:dyDescent="0.25">
      <c r="E185" s="1">
        <f t="shared" si="12"/>
        <v>179</v>
      </c>
      <c r="F185" s="10" t="str">
        <f t="shared" si="13"/>
        <v>N1-8.5-15.5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28982513</v>
      </c>
      <c r="K185" s="22">
        <v>1</v>
      </c>
      <c r="N185" t="str">
        <v>N1-8.5-15.5</v>
      </c>
      <c r="O185">
        <v>67.875</v>
      </c>
      <c r="P185" s="19">
        <v>28982513</v>
      </c>
    </row>
    <row r="186" spans="5:16" x14ac:dyDescent="0.25">
      <c r="E186" s="1">
        <f t="shared" si="12"/>
        <v>180</v>
      </c>
      <c r="F186" s="10" t="str">
        <f t="shared" si="13"/>
        <v>N1-8.5-16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29749000</v>
      </c>
      <c r="K186" s="22">
        <v>1</v>
      </c>
      <c r="N186" t="str">
        <v>N1-8.5-16</v>
      </c>
      <c r="O186">
        <v>70</v>
      </c>
      <c r="P186" s="19">
        <v>29749000</v>
      </c>
    </row>
    <row r="187" spans="5:16" x14ac:dyDescent="0.25">
      <c r="E187" s="1">
        <f t="shared" si="12"/>
        <v>181</v>
      </c>
      <c r="F187" s="10" t="str">
        <f t="shared" si="13"/>
        <v>N1-8.5-16.5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30515488</v>
      </c>
      <c r="K187" s="22">
        <v>1</v>
      </c>
      <c r="N187" t="str">
        <v>N1-8.5-16.5</v>
      </c>
      <c r="O187">
        <v>72.125</v>
      </c>
      <c r="P187" s="19">
        <v>30515488</v>
      </c>
    </row>
    <row r="188" spans="5:16" x14ac:dyDescent="0.25">
      <c r="E188" s="1">
        <f t="shared" si="12"/>
        <v>182</v>
      </c>
      <c r="F188" s="10" t="str">
        <f t="shared" si="13"/>
        <v>N1-8.5-17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31281975</v>
      </c>
      <c r="K188" s="22">
        <v>1</v>
      </c>
      <c r="N188" t="str">
        <v>N1-8.5-17</v>
      </c>
      <c r="O188">
        <v>74.25</v>
      </c>
      <c r="P188" s="19">
        <v>31281975</v>
      </c>
    </row>
    <row r="189" spans="5:16" x14ac:dyDescent="0.25">
      <c r="E189" s="1">
        <f t="shared" si="12"/>
        <v>183</v>
      </c>
      <c r="F189" s="10" t="str">
        <f t="shared" si="13"/>
        <v>N1-8.5-17.5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32048463</v>
      </c>
      <c r="K189" s="22">
        <v>1</v>
      </c>
      <c r="N189" t="str">
        <v>N1-8.5-17.5</v>
      </c>
      <c r="O189">
        <v>76.375</v>
      </c>
      <c r="P189" s="19">
        <v>32048463</v>
      </c>
    </row>
    <row r="190" spans="5:16" x14ac:dyDescent="0.25">
      <c r="E190" s="1">
        <f t="shared" si="12"/>
        <v>184</v>
      </c>
      <c r="F190" s="10" t="str">
        <f t="shared" si="13"/>
        <v>N1-8.5-18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32814950</v>
      </c>
      <c r="K190" s="22">
        <v>1</v>
      </c>
      <c r="N190" t="str">
        <v>N1-8.5-18</v>
      </c>
      <c r="O190">
        <v>78.5</v>
      </c>
      <c r="P190" s="19">
        <v>32814950</v>
      </c>
    </row>
    <row r="191" spans="5:16" x14ac:dyDescent="0.25">
      <c r="E191" s="1">
        <f t="shared" si="12"/>
        <v>185</v>
      </c>
      <c r="F191" s="10" t="str">
        <f t="shared" si="13"/>
        <v>N1-9-7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16583450</v>
      </c>
      <c r="K191" s="22">
        <v>1</v>
      </c>
      <c r="N191" t="str">
        <v>N1-9-7</v>
      </c>
      <c r="O191">
        <v>33.5</v>
      </c>
      <c r="P191" s="19">
        <v>16583450</v>
      </c>
    </row>
    <row r="192" spans="5:16" x14ac:dyDescent="0.25">
      <c r="E192" s="1">
        <f t="shared" si="12"/>
        <v>186</v>
      </c>
      <c r="F192" s="10" t="str">
        <f t="shared" si="13"/>
        <v>N1-9-7.5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17395025</v>
      </c>
      <c r="K192" s="22">
        <v>1</v>
      </c>
      <c r="N192" t="str">
        <v>N1-9-7.5</v>
      </c>
      <c r="O192">
        <v>35.75</v>
      </c>
      <c r="P192" s="19">
        <v>17395025</v>
      </c>
    </row>
    <row r="193" spans="5:16" x14ac:dyDescent="0.25">
      <c r="E193" s="1">
        <f t="shared" si="12"/>
        <v>187</v>
      </c>
      <c r="F193" s="10" t="str">
        <f t="shared" si="13"/>
        <v>N1-9-8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18206600</v>
      </c>
      <c r="K193" s="22">
        <v>1</v>
      </c>
      <c r="N193" t="str">
        <v>N1-9-8</v>
      </c>
      <c r="O193">
        <v>38</v>
      </c>
      <c r="P193" s="19">
        <v>18206600</v>
      </c>
    </row>
    <row r="194" spans="5:16" x14ac:dyDescent="0.25">
      <c r="E194" s="1">
        <f t="shared" si="12"/>
        <v>188</v>
      </c>
      <c r="F194" s="10" t="str">
        <f t="shared" si="13"/>
        <v>N1-9-8.5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19018175</v>
      </c>
      <c r="K194" s="22">
        <v>1</v>
      </c>
      <c r="N194" t="str">
        <v>N1-9-8.5</v>
      </c>
      <c r="O194">
        <v>40.25</v>
      </c>
      <c r="P194" s="19">
        <v>19018175</v>
      </c>
    </row>
    <row r="195" spans="5:16" x14ac:dyDescent="0.25">
      <c r="E195" s="1">
        <f t="shared" si="12"/>
        <v>189</v>
      </c>
      <c r="F195" s="10" t="str">
        <f t="shared" si="13"/>
        <v>N1-9-9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19829750</v>
      </c>
      <c r="K195" s="22">
        <v>1</v>
      </c>
      <c r="N195" t="str">
        <v>N1-9-9</v>
      </c>
      <c r="O195">
        <v>42.5</v>
      </c>
      <c r="P195" s="19">
        <v>19829750</v>
      </c>
    </row>
    <row r="196" spans="5:16" x14ac:dyDescent="0.25">
      <c r="E196" s="1">
        <f t="shared" si="12"/>
        <v>190</v>
      </c>
      <c r="F196" s="10" t="str">
        <f t="shared" si="13"/>
        <v>N1-9-9.5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20641325</v>
      </c>
      <c r="K196" s="22">
        <v>1</v>
      </c>
      <c r="N196" t="str">
        <v>N1-9-9.5</v>
      </c>
      <c r="O196">
        <v>44.75</v>
      </c>
      <c r="P196" s="19">
        <v>20641325</v>
      </c>
    </row>
    <row r="197" spans="5:16" x14ac:dyDescent="0.25">
      <c r="E197" s="1">
        <f t="shared" si="12"/>
        <v>191</v>
      </c>
      <c r="F197" s="10" t="str">
        <f t="shared" si="13"/>
        <v>N1-9-10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21452900</v>
      </c>
      <c r="K197" s="22">
        <v>1</v>
      </c>
      <c r="N197" t="str">
        <v>N1-9-10</v>
      </c>
      <c r="O197">
        <v>47</v>
      </c>
      <c r="P197" s="19">
        <v>21452900</v>
      </c>
    </row>
    <row r="198" spans="5:16" x14ac:dyDescent="0.25">
      <c r="E198" s="1">
        <f t="shared" si="12"/>
        <v>192</v>
      </c>
      <c r="F198" s="10" t="str">
        <f t="shared" si="13"/>
        <v>N1-9-10.5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22264475</v>
      </c>
      <c r="K198" s="22">
        <v>1</v>
      </c>
      <c r="N198" t="str">
        <v>N1-9-10.5</v>
      </c>
      <c r="O198">
        <v>49.25</v>
      </c>
      <c r="P198" s="19">
        <v>22264475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N1-9-11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ROUND(SUM(IF(I199&lt;$K$4,$K$4,I199)*$C$6,$C$5),0)</f>
        <v>23076050</v>
      </c>
      <c r="K199" s="22">
        <v>1</v>
      </c>
      <c r="N199" t="str">
        <v>N1-9-11</v>
      </c>
      <c r="O199">
        <v>51.5</v>
      </c>
      <c r="P199" s="19">
        <v>23076050</v>
      </c>
    </row>
    <row r="200" spans="5:16" x14ac:dyDescent="0.25">
      <c r="E200" s="1">
        <f t="shared" si="18"/>
        <v>194</v>
      </c>
      <c r="F200" s="10" t="str">
        <f t="shared" si="19"/>
        <v>N1-9-11.5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23887625</v>
      </c>
      <c r="K200" s="22">
        <v>1</v>
      </c>
      <c r="N200" t="str">
        <v>N1-9-11.5</v>
      </c>
      <c r="O200">
        <v>53.75</v>
      </c>
      <c r="P200" s="19">
        <v>23887625</v>
      </c>
    </row>
    <row r="201" spans="5:16" x14ac:dyDescent="0.25">
      <c r="E201" s="1">
        <f t="shared" si="18"/>
        <v>195</v>
      </c>
      <c r="F201" s="10" t="str">
        <f t="shared" si="19"/>
        <v>N1-9-12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24699200</v>
      </c>
      <c r="K201" s="22">
        <v>1</v>
      </c>
      <c r="N201" t="str">
        <v>N1-9-12</v>
      </c>
      <c r="O201">
        <v>56</v>
      </c>
      <c r="P201" s="19">
        <v>24699200</v>
      </c>
    </row>
    <row r="202" spans="5:16" x14ac:dyDescent="0.25">
      <c r="E202" s="1">
        <f t="shared" si="18"/>
        <v>196</v>
      </c>
      <c r="F202" s="10" t="str">
        <f t="shared" si="19"/>
        <v>N1-9-12.5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25510775</v>
      </c>
      <c r="K202" s="22">
        <v>1</v>
      </c>
      <c r="N202" t="str">
        <v>N1-9-12.5</v>
      </c>
      <c r="O202">
        <v>58.25</v>
      </c>
      <c r="P202" s="19">
        <v>25510775</v>
      </c>
    </row>
    <row r="203" spans="5:16" x14ac:dyDescent="0.25">
      <c r="E203" s="1">
        <f t="shared" si="18"/>
        <v>197</v>
      </c>
      <c r="F203" s="10" t="str">
        <f t="shared" si="19"/>
        <v>N1-9-13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26322350</v>
      </c>
      <c r="K203" s="22">
        <v>1</v>
      </c>
      <c r="N203" t="str">
        <v>N1-9-13</v>
      </c>
      <c r="O203">
        <v>60.5</v>
      </c>
      <c r="P203" s="19">
        <v>26322350</v>
      </c>
    </row>
    <row r="204" spans="5:16" x14ac:dyDescent="0.25">
      <c r="E204" s="1">
        <f t="shared" si="18"/>
        <v>198</v>
      </c>
      <c r="F204" s="10" t="str">
        <f t="shared" si="19"/>
        <v>N1-9-13.5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27133925</v>
      </c>
      <c r="K204" s="22">
        <v>1</v>
      </c>
      <c r="N204" t="str">
        <v>N1-9-13.5</v>
      </c>
      <c r="O204">
        <v>62.75</v>
      </c>
      <c r="P204" s="19">
        <v>27133925</v>
      </c>
    </row>
    <row r="205" spans="5:16" x14ac:dyDescent="0.25">
      <c r="E205" s="1">
        <f t="shared" si="18"/>
        <v>199</v>
      </c>
      <c r="F205" s="10" t="str">
        <f t="shared" si="19"/>
        <v>N1-9-14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27945500</v>
      </c>
      <c r="K205" s="22">
        <v>1</v>
      </c>
      <c r="N205" t="str">
        <v>N1-9-14</v>
      </c>
      <c r="O205">
        <v>65</v>
      </c>
      <c r="P205" s="19">
        <v>27945500</v>
      </c>
    </row>
    <row r="206" spans="5:16" x14ac:dyDescent="0.25">
      <c r="E206" s="1">
        <f t="shared" si="18"/>
        <v>200</v>
      </c>
      <c r="F206" s="10" t="str">
        <f t="shared" si="19"/>
        <v>N1-9-14.5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28757075</v>
      </c>
      <c r="K206" s="22">
        <v>1</v>
      </c>
      <c r="N206" t="str">
        <v>N1-9-14.5</v>
      </c>
      <c r="O206">
        <v>67.25</v>
      </c>
      <c r="P206" s="19">
        <v>28757075</v>
      </c>
    </row>
    <row r="207" spans="5:16" x14ac:dyDescent="0.25">
      <c r="E207" s="1">
        <f t="shared" si="18"/>
        <v>201</v>
      </c>
      <c r="F207" s="10" t="str">
        <f t="shared" si="19"/>
        <v>N1-9-15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29568650</v>
      </c>
      <c r="K207" s="22">
        <v>1</v>
      </c>
      <c r="N207" t="str">
        <v>N1-9-15</v>
      </c>
      <c r="O207">
        <v>69.5</v>
      </c>
      <c r="P207" s="19">
        <v>29568650</v>
      </c>
    </row>
    <row r="208" spans="5:16" x14ac:dyDescent="0.25">
      <c r="E208" s="1">
        <f t="shared" si="18"/>
        <v>202</v>
      </c>
      <c r="F208" s="10" t="str">
        <f t="shared" si="19"/>
        <v>N1-9-15.5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30380225</v>
      </c>
      <c r="K208" s="22">
        <v>1</v>
      </c>
      <c r="N208" t="str">
        <v>N1-9-15.5</v>
      </c>
      <c r="O208">
        <v>71.75</v>
      </c>
      <c r="P208" s="19">
        <v>30380225</v>
      </c>
    </row>
    <row r="209" spans="5:16" x14ac:dyDescent="0.25">
      <c r="E209" s="1">
        <f t="shared" si="18"/>
        <v>203</v>
      </c>
      <c r="F209" s="10" t="str">
        <f t="shared" si="19"/>
        <v>N1-9-16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31191800</v>
      </c>
      <c r="K209" s="22">
        <v>1</v>
      </c>
      <c r="N209" t="str">
        <v>N1-9-16</v>
      </c>
      <c r="O209">
        <v>74</v>
      </c>
      <c r="P209" s="19">
        <v>31191800</v>
      </c>
    </row>
    <row r="210" spans="5:16" x14ac:dyDescent="0.25">
      <c r="E210" s="1">
        <f t="shared" si="18"/>
        <v>204</v>
      </c>
      <c r="F210" s="10" t="str">
        <f t="shared" si="19"/>
        <v>N1-9-16.5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32003375</v>
      </c>
      <c r="K210" s="22">
        <v>1</v>
      </c>
      <c r="N210" t="str">
        <v>N1-9-16.5</v>
      </c>
      <c r="O210">
        <v>76.25</v>
      </c>
      <c r="P210" s="19">
        <v>32003375</v>
      </c>
    </row>
    <row r="211" spans="5:16" x14ac:dyDescent="0.25">
      <c r="E211" s="1">
        <f t="shared" si="18"/>
        <v>205</v>
      </c>
      <c r="F211" s="10" t="str">
        <f t="shared" si="19"/>
        <v>N1-9-17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32814950</v>
      </c>
      <c r="K211" s="22">
        <v>1</v>
      </c>
      <c r="N211" t="str">
        <v>N1-9-17</v>
      </c>
      <c r="O211">
        <v>78.5</v>
      </c>
      <c r="P211" s="19">
        <v>32814950</v>
      </c>
    </row>
    <row r="212" spans="5:16" x14ac:dyDescent="0.25">
      <c r="E212" s="1">
        <f t="shared" si="18"/>
        <v>206</v>
      </c>
      <c r="F212" s="10" t="str">
        <f t="shared" si="19"/>
        <v>N1-9-17.5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33626525</v>
      </c>
      <c r="K212" s="22">
        <v>1</v>
      </c>
      <c r="N212" t="str">
        <v>N1-9-17.5</v>
      </c>
      <c r="O212">
        <v>80.75</v>
      </c>
      <c r="P212" s="19">
        <v>33626525</v>
      </c>
    </row>
    <row r="213" spans="5:16" x14ac:dyDescent="0.25">
      <c r="E213" s="1">
        <f t="shared" si="18"/>
        <v>207</v>
      </c>
      <c r="F213" s="10" t="str">
        <f t="shared" si="19"/>
        <v>N1-9-18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34438100</v>
      </c>
      <c r="K213" s="22">
        <v>1</v>
      </c>
      <c r="N213" t="str">
        <v>N1-9-18</v>
      </c>
      <c r="O213">
        <v>83</v>
      </c>
      <c r="P213" s="19">
        <v>34438100</v>
      </c>
    </row>
    <row r="214" spans="5:16" x14ac:dyDescent="0.25">
      <c r="E214" s="1">
        <f t="shared" si="18"/>
        <v>208</v>
      </c>
      <c r="F214" s="10" t="str">
        <f t="shared" si="19"/>
        <v>N1-9.5-7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17214675</v>
      </c>
      <c r="K214" s="22">
        <v>1</v>
      </c>
      <c r="N214" t="str">
        <v>N1-9.5-7</v>
      </c>
      <c r="O214">
        <v>35.25</v>
      </c>
      <c r="P214" s="19">
        <v>17214675</v>
      </c>
    </row>
    <row r="215" spans="5:16" x14ac:dyDescent="0.25">
      <c r="E215" s="1">
        <f t="shared" si="18"/>
        <v>209</v>
      </c>
      <c r="F215" s="10" t="str">
        <f t="shared" si="19"/>
        <v>N1-9.5-7.5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18071338</v>
      </c>
      <c r="K215" s="22">
        <v>1</v>
      </c>
      <c r="N215" t="str">
        <v>N1-9.5-7.5</v>
      </c>
      <c r="O215">
        <v>37.625</v>
      </c>
      <c r="P215" s="19">
        <v>18071338</v>
      </c>
    </row>
    <row r="216" spans="5:16" x14ac:dyDescent="0.25">
      <c r="E216" s="1">
        <f t="shared" si="18"/>
        <v>210</v>
      </c>
      <c r="F216" s="10" t="str">
        <f t="shared" si="19"/>
        <v>N1-9.5-8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18928000</v>
      </c>
      <c r="K216" s="22">
        <v>1</v>
      </c>
      <c r="N216" t="str">
        <v>N1-9.5-8</v>
      </c>
      <c r="O216">
        <v>40</v>
      </c>
      <c r="P216" s="19">
        <v>18928000</v>
      </c>
    </row>
    <row r="217" spans="5:16" x14ac:dyDescent="0.25">
      <c r="E217" s="1">
        <f t="shared" si="18"/>
        <v>211</v>
      </c>
      <c r="F217" s="10" t="str">
        <f t="shared" si="19"/>
        <v>N1-9.5-8.5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19784663</v>
      </c>
      <c r="K217" s="22">
        <v>1</v>
      </c>
      <c r="N217" t="str">
        <v>N1-9.5-8.5</v>
      </c>
      <c r="O217">
        <v>42.375</v>
      </c>
      <c r="P217" s="19">
        <v>19784663</v>
      </c>
    </row>
    <row r="218" spans="5:16" x14ac:dyDescent="0.25">
      <c r="E218" s="1">
        <f t="shared" si="18"/>
        <v>212</v>
      </c>
      <c r="F218" s="10" t="str">
        <f t="shared" si="19"/>
        <v>N1-9.5-9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20641325</v>
      </c>
      <c r="K218" s="22">
        <v>1</v>
      </c>
      <c r="N218" t="str">
        <v>N1-9.5-9</v>
      </c>
      <c r="O218">
        <v>44.75</v>
      </c>
      <c r="P218" s="19">
        <v>20641325</v>
      </c>
    </row>
    <row r="219" spans="5:16" x14ac:dyDescent="0.25">
      <c r="E219" s="1">
        <f t="shared" si="18"/>
        <v>213</v>
      </c>
      <c r="F219" s="10" t="str">
        <f t="shared" si="19"/>
        <v>N1-9.5-9.5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21497988</v>
      </c>
      <c r="K219" s="22">
        <v>1</v>
      </c>
      <c r="N219" t="str">
        <v>N1-9.5-9.5</v>
      </c>
      <c r="O219">
        <v>47.125</v>
      </c>
      <c r="P219" s="19">
        <v>21497988</v>
      </c>
    </row>
    <row r="220" spans="5:16" x14ac:dyDescent="0.25">
      <c r="E220" s="1">
        <f t="shared" si="18"/>
        <v>214</v>
      </c>
      <c r="F220" s="10" t="str">
        <f t="shared" si="19"/>
        <v>N1-9.5-10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22354650</v>
      </c>
      <c r="K220" s="22">
        <v>1</v>
      </c>
      <c r="N220" t="str">
        <v>N1-9.5-10</v>
      </c>
      <c r="O220">
        <v>49.5</v>
      </c>
      <c r="P220" s="19">
        <v>22354650</v>
      </c>
    </row>
    <row r="221" spans="5:16" x14ac:dyDescent="0.25">
      <c r="E221" s="1">
        <f t="shared" si="18"/>
        <v>215</v>
      </c>
      <c r="F221" s="10" t="str">
        <f t="shared" si="19"/>
        <v>N1-9.5-10.5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23211313</v>
      </c>
      <c r="K221" s="22">
        <v>1</v>
      </c>
      <c r="N221" t="str">
        <v>N1-9.5-10.5</v>
      </c>
      <c r="O221">
        <v>51.875</v>
      </c>
      <c r="P221" s="19">
        <v>23211313</v>
      </c>
    </row>
    <row r="222" spans="5:16" x14ac:dyDescent="0.25">
      <c r="E222" s="1">
        <f t="shared" si="18"/>
        <v>216</v>
      </c>
      <c r="F222" s="10" t="str">
        <f t="shared" si="19"/>
        <v>N1-9.5-11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24067975</v>
      </c>
      <c r="K222" s="22">
        <v>1</v>
      </c>
      <c r="N222" t="str">
        <v>N1-9.5-11</v>
      </c>
      <c r="O222">
        <v>54.25</v>
      </c>
      <c r="P222" s="19">
        <v>24067975</v>
      </c>
    </row>
    <row r="223" spans="5:16" x14ac:dyDescent="0.25">
      <c r="E223" s="1">
        <f t="shared" si="18"/>
        <v>217</v>
      </c>
      <c r="F223" s="10" t="str">
        <f t="shared" si="19"/>
        <v>N1-9.5-11.5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24924638</v>
      </c>
      <c r="K223" s="22">
        <v>1</v>
      </c>
      <c r="N223" t="str">
        <v>N1-9.5-11.5</v>
      </c>
      <c r="O223">
        <v>56.625</v>
      </c>
      <c r="P223" s="19">
        <v>24924638</v>
      </c>
    </row>
    <row r="224" spans="5:16" x14ac:dyDescent="0.25">
      <c r="E224" s="1">
        <f t="shared" si="18"/>
        <v>218</v>
      </c>
      <c r="F224" s="10" t="str">
        <f t="shared" si="19"/>
        <v>N1-9.5-12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25781300</v>
      </c>
      <c r="K224" s="22">
        <v>1</v>
      </c>
      <c r="N224" t="str">
        <v>N1-9.5-12</v>
      </c>
      <c r="O224">
        <v>59</v>
      </c>
      <c r="P224" s="19">
        <v>25781300</v>
      </c>
    </row>
    <row r="225" spans="5:16" x14ac:dyDescent="0.25">
      <c r="E225" s="1">
        <f t="shared" si="18"/>
        <v>219</v>
      </c>
      <c r="F225" s="10" t="str">
        <f t="shared" si="19"/>
        <v>N1-9.5-12.5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26637963</v>
      </c>
      <c r="K225" s="22">
        <v>1</v>
      </c>
      <c r="N225" t="str">
        <v>N1-9.5-12.5</v>
      </c>
      <c r="O225">
        <v>61.375</v>
      </c>
      <c r="P225" s="19">
        <v>26637963</v>
      </c>
    </row>
    <row r="226" spans="5:16" x14ac:dyDescent="0.25">
      <c r="E226" s="1">
        <f t="shared" si="18"/>
        <v>220</v>
      </c>
      <c r="F226" s="10" t="str">
        <f t="shared" si="19"/>
        <v>N1-9.5-13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27494625</v>
      </c>
      <c r="K226" s="22">
        <v>1</v>
      </c>
      <c r="N226" t="str">
        <v>N1-9.5-13</v>
      </c>
      <c r="O226">
        <v>63.75</v>
      </c>
      <c r="P226" s="19">
        <v>27494625</v>
      </c>
    </row>
    <row r="227" spans="5:16" x14ac:dyDescent="0.25">
      <c r="E227" s="1">
        <f t="shared" si="18"/>
        <v>221</v>
      </c>
      <c r="F227" s="10" t="str">
        <f t="shared" si="19"/>
        <v>N1-9.5-13.5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28351288</v>
      </c>
      <c r="K227" s="22">
        <v>1</v>
      </c>
      <c r="N227" t="str">
        <v>N1-9.5-13.5</v>
      </c>
      <c r="O227">
        <v>66.125</v>
      </c>
      <c r="P227" s="19">
        <v>28351288</v>
      </c>
    </row>
    <row r="228" spans="5:16" x14ac:dyDescent="0.25">
      <c r="E228" s="1">
        <f t="shared" si="18"/>
        <v>222</v>
      </c>
      <c r="F228" s="10" t="str">
        <f t="shared" si="19"/>
        <v>N1-9.5-14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29207950</v>
      </c>
      <c r="K228" s="22">
        <v>1</v>
      </c>
      <c r="N228" t="str">
        <v>N1-9.5-14</v>
      </c>
      <c r="O228">
        <v>68.5</v>
      </c>
      <c r="P228" s="19">
        <v>29207950</v>
      </c>
    </row>
    <row r="229" spans="5:16" x14ac:dyDescent="0.25">
      <c r="E229" s="1">
        <f t="shared" si="18"/>
        <v>223</v>
      </c>
      <c r="F229" s="10" t="str">
        <f t="shared" si="19"/>
        <v>N1-9.5-14.5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30064613</v>
      </c>
      <c r="K229" s="22">
        <v>1</v>
      </c>
      <c r="N229" t="str">
        <v>N1-9.5-14.5</v>
      </c>
      <c r="O229">
        <v>70.875</v>
      </c>
      <c r="P229" s="19">
        <v>30064613</v>
      </c>
    </row>
    <row r="230" spans="5:16" x14ac:dyDescent="0.25">
      <c r="E230" s="1">
        <f t="shared" si="18"/>
        <v>224</v>
      </c>
      <c r="F230" s="10" t="str">
        <f t="shared" si="19"/>
        <v>N1-9.5-15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30921275</v>
      </c>
      <c r="K230" s="22">
        <v>1</v>
      </c>
      <c r="N230" t="str">
        <v>N1-9.5-15</v>
      </c>
      <c r="O230">
        <v>73.25</v>
      </c>
      <c r="P230" s="19">
        <v>30921275</v>
      </c>
    </row>
    <row r="231" spans="5:16" x14ac:dyDescent="0.25">
      <c r="E231" s="1">
        <f t="shared" si="18"/>
        <v>225</v>
      </c>
      <c r="F231" s="10" t="str">
        <f t="shared" si="19"/>
        <v>N1-9.5-15.5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31777938</v>
      </c>
      <c r="K231" s="22">
        <v>1</v>
      </c>
      <c r="N231" t="str">
        <v>N1-9.5-15.5</v>
      </c>
      <c r="O231">
        <v>75.625</v>
      </c>
      <c r="P231" s="19">
        <v>31777938</v>
      </c>
    </row>
    <row r="232" spans="5:16" x14ac:dyDescent="0.25">
      <c r="E232" s="1">
        <f t="shared" si="18"/>
        <v>226</v>
      </c>
      <c r="F232" s="10" t="str">
        <f t="shared" si="19"/>
        <v>N1-9.5-16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32634600</v>
      </c>
      <c r="K232" s="22">
        <v>1</v>
      </c>
      <c r="N232" t="str">
        <v>N1-9.5-16</v>
      </c>
      <c r="O232">
        <v>78</v>
      </c>
      <c r="P232" s="19">
        <v>32634600</v>
      </c>
    </row>
    <row r="233" spans="5:16" x14ac:dyDescent="0.25">
      <c r="E233" s="1">
        <f t="shared" si="18"/>
        <v>227</v>
      </c>
      <c r="F233" s="10" t="str">
        <f t="shared" si="19"/>
        <v>N1-9.5-16.5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33491263</v>
      </c>
      <c r="K233" s="22">
        <v>1</v>
      </c>
      <c r="N233" t="str">
        <v>N1-9.5-16.5</v>
      </c>
      <c r="O233">
        <v>80.375</v>
      </c>
      <c r="P233" s="19">
        <v>33491263</v>
      </c>
    </row>
    <row r="234" spans="5:16" x14ac:dyDescent="0.25">
      <c r="E234" s="1">
        <f t="shared" si="18"/>
        <v>228</v>
      </c>
      <c r="F234" s="10" t="str">
        <f t="shared" si="19"/>
        <v>N1-9.5-17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34347925</v>
      </c>
      <c r="K234" s="22">
        <v>1</v>
      </c>
      <c r="N234" t="str">
        <v>N1-9.5-17</v>
      </c>
      <c r="O234">
        <v>82.75</v>
      </c>
      <c r="P234" s="19">
        <v>34347925</v>
      </c>
    </row>
    <row r="235" spans="5:16" x14ac:dyDescent="0.25">
      <c r="E235" s="1">
        <f t="shared" si="18"/>
        <v>229</v>
      </c>
      <c r="F235" s="10" t="str">
        <f t="shared" si="19"/>
        <v>N1-9.5-17.5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35204588</v>
      </c>
      <c r="K235" s="22">
        <v>1</v>
      </c>
      <c r="N235" t="str">
        <v>N1-9.5-17.5</v>
      </c>
      <c r="O235">
        <v>85.125</v>
      </c>
      <c r="P235" s="19">
        <v>35204588</v>
      </c>
    </row>
    <row r="236" spans="5:16" x14ac:dyDescent="0.25">
      <c r="E236" s="1">
        <f t="shared" si="18"/>
        <v>230</v>
      </c>
      <c r="F236" s="10" t="str">
        <f t="shared" si="19"/>
        <v>N1-9.5-18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36061250</v>
      </c>
      <c r="K236" s="22">
        <v>1</v>
      </c>
      <c r="N236" t="str">
        <v>N1-9.5-18</v>
      </c>
      <c r="O236">
        <v>87.5</v>
      </c>
      <c r="P236" s="19">
        <v>36061250</v>
      </c>
    </row>
    <row r="237" spans="5:16" x14ac:dyDescent="0.25">
      <c r="E237" s="1">
        <f t="shared" si="18"/>
        <v>231</v>
      </c>
      <c r="F237" s="10" t="str">
        <f t="shared" si="19"/>
        <v>N1-10-7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17845900</v>
      </c>
      <c r="K237" s="22">
        <v>1</v>
      </c>
      <c r="N237" t="str">
        <v>N1-10-7</v>
      </c>
      <c r="O237">
        <v>37</v>
      </c>
      <c r="P237" s="19">
        <v>17845900</v>
      </c>
    </row>
    <row r="238" spans="5:16" x14ac:dyDescent="0.25">
      <c r="E238" s="1">
        <f t="shared" si="18"/>
        <v>232</v>
      </c>
      <c r="F238" s="10" t="str">
        <f t="shared" si="19"/>
        <v>N1-10-7.5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18747650</v>
      </c>
      <c r="K238" s="22">
        <v>1</v>
      </c>
      <c r="N238" t="str">
        <v>N1-10-7.5</v>
      </c>
      <c r="O238">
        <v>39.5</v>
      </c>
      <c r="P238" s="19">
        <v>18747650</v>
      </c>
    </row>
    <row r="239" spans="5:16" x14ac:dyDescent="0.25">
      <c r="E239" s="1">
        <f t="shared" si="18"/>
        <v>233</v>
      </c>
      <c r="F239" s="10" t="str">
        <f t="shared" si="19"/>
        <v>N1-10-8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19649400</v>
      </c>
      <c r="K239" s="22">
        <v>1</v>
      </c>
      <c r="N239" t="str">
        <v>N1-10-8</v>
      </c>
      <c r="O239">
        <v>42</v>
      </c>
      <c r="P239" s="19">
        <v>19649400</v>
      </c>
    </row>
    <row r="240" spans="5:16" x14ac:dyDescent="0.25">
      <c r="E240" s="1">
        <f t="shared" si="18"/>
        <v>234</v>
      </c>
      <c r="F240" s="10" t="str">
        <f t="shared" si="19"/>
        <v>N1-10-8.5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20551150</v>
      </c>
      <c r="K240" s="22">
        <v>1</v>
      </c>
      <c r="N240" t="str">
        <v>N1-10-8.5</v>
      </c>
      <c r="O240">
        <v>44.5</v>
      </c>
      <c r="P240" s="19">
        <v>20551150</v>
      </c>
    </row>
    <row r="241" spans="5:16" x14ac:dyDescent="0.25">
      <c r="E241" s="1">
        <f t="shared" si="18"/>
        <v>235</v>
      </c>
      <c r="F241" s="10" t="str">
        <f t="shared" si="19"/>
        <v>N1-10-9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21452900</v>
      </c>
      <c r="K241" s="22">
        <v>1</v>
      </c>
      <c r="N241" t="str">
        <v>N1-10-9</v>
      </c>
      <c r="O241">
        <v>47</v>
      </c>
      <c r="P241" s="19">
        <v>21452900</v>
      </c>
    </row>
    <row r="242" spans="5:16" x14ac:dyDescent="0.25">
      <c r="E242" s="1">
        <f t="shared" si="18"/>
        <v>236</v>
      </c>
      <c r="F242" s="10" t="str">
        <f t="shared" si="19"/>
        <v>N1-10-9.5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22354650</v>
      </c>
      <c r="K242" s="22">
        <v>1</v>
      </c>
      <c r="N242" t="str">
        <v>N1-10-9.5</v>
      </c>
      <c r="O242">
        <v>49.5</v>
      </c>
      <c r="P242" s="19">
        <v>22354650</v>
      </c>
    </row>
    <row r="243" spans="5:16" x14ac:dyDescent="0.25">
      <c r="E243" s="1">
        <f t="shared" si="18"/>
        <v>237</v>
      </c>
      <c r="F243" s="10" t="str">
        <f t="shared" si="19"/>
        <v>N1-10-10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23256400</v>
      </c>
      <c r="K243" s="22">
        <v>1</v>
      </c>
      <c r="N243" t="str">
        <v>N1-10-10</v>
      </c>
      <c r="O243">
        <v>52</v>
      </c>
      <c r="P243" s="19">
        <v>23256400</v>
      </c>
    </row>
    <row r="244" spans="5:16" x14ac:dyDescent="0.25">
      <c r="E244" s="1">
        <f t="shared" si="18"/>
        <v>238</v>
      </c>
      <c r="F244" s="10" t="str">
        <f t="shared" si="19"/>
        <v>N1-10-10.5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24158150</v>
      </c>
      <c r="K244" s="22">
        <v>1</v>
      </c>
      <c r="N244" t="str">
        <v>N1-10-10.5</v>
      </c>
      <c r="O244">
        <v>54.5</v>
      </c>
      <c r="P244" s="19">
        <v>24158150</v>
      </c>
    </row>
    <row r="245" spans="5:16" x14ac:dyDescent="0.25">
      <c r="E245" s="1">
        <f t="shared" si="18"/>
        <v>239</v>
      </c>
      <c r="F245" s="10" t="str">
        <f t="shared" si="19"/>
        <v>N1-10-11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25059900</v>
      </c>
      <c r="K245" s="22">
        <v>1</v>
      </c>
      <c r="N245" t="str">
        <v>N1-10-11</v>
      </c>
      <c r="O245">
        <v>57</v>
      </c>
      <c r="P245" s="19">
        <v>25059900</v>
      </c>
    </row>
    <row r="246" spans="5:16" x14ac:dyDescent="0.25">
      <c r="E246" s="1">
        <f t="shared" si="18"/>
        <v>240</v>
      </c>
      <c r="F246" s="10" t="str">
        <f t="shared" si="19"/>
        <v>N1-10-11.5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25961650</v>
      </c>
      <c r="K246" s="22">
        <v>1</v>
      </c>
      <c r="N246" t="str">
        <v>N1-10-11.5</v>
      </c>
      <c r="O246">
        <v>59.5</v>
      </c>
      <c r="P246" s="19">
        <v>25961650</v>
      </c>
    </row>
    <row r="247" spans="5:16" x14ac:dyDescent="0.25">
      <c r="E247" s="1">
        <f t="shared" si="18"/>
        <v>241</v>
      </c>
      <c r="F247" s="10" t="str">
        <f t="shared" si="19"/>
        <v>N1-10-12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26863400</v>
      </c>
      <c r="K247" s="22">
        <v>1</v>
      </c>
      <c r="N247" t="str">
        <v>N1-10-12</v>
      </c>
      <c r="O247">
        <v>62</v>
      </c>
      <c r="P247" s="19">
        <v>26863400</v>
      </c>
    </row>
    <row r="248" spans="5:16" x14ac:dyDescent="0.25">
      <c r="E248" s="1">
        <f t="shared" si="18"/>
        <v>242</v>
      </c>
      <c r="F248" s="10" t="str">
        <f t="shared" si="19"/>
        <v>N1-10-12.5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27765150</v>
      </c>
      <c r="K248" s="22">
        <v>1</v>
      </c>
      <c r="N248" t="str">
        <v>N1-10-12.5</v>
      </c>
      <c r="O248">
        <v>64.5</v>
      </c>
      <c r="P248" s="19">
        <v>27765150</v>
      </c>
    </row>
    <row r="249" spans="5:16" x14ac:dyDescent="0.25">
      <c r="E249" s="1">
        <f t="shared" si="18"/>
        <v>243</v>
      </c>
      <c r="F249" s="10" t="str">
        <f t="shared" si="19"/>
        <v>N1-10-13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28666900</v>
      </c>
      <c r="K249" s="22">
        <v>1</v>
      </c>
      <c r="N249" t="str">
        <v>N1-10-13</v>
      </c>
      <c r="O249">
        <v>67</v>
      </c>
      <c r="P249" s="19">
        <v>28666900</v>
      </c>
    </row>
    <row r="250" spans="5:16" x14ac:dyDescent="0.25">
      <c r="E250" s="1">
        <f t="shared" si="18"/>
        <v>244</v>
      </c>
      <c r="F250" s="10" t="str">
        <f t="shared" si="19"/>
        <v>N1-10-13.5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29568650</v>
      </c>
      <c r="K250" s="22">
        <v>1</v>
      </c>
      <c r="N250" t="str">
        <v>N1-10-13.5</v>
      </c>
      <c r="O250">
        <v>69.5</v>
      </c>
      <c r="P250" s="19">
        <v>29568650</v>
      </c>
    </row>
    <row r="251" spans="5:16" x14ac:dyDescent="0.25">
      <c r="E251" s="1">
        <f t="shared" si="18"/>
        <v>245</v>
      </c>
      <c r="F251" s="10" t="str">
        <f t="shared" si="19"/>
        <v>N1-10-14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30470400</v>
      </c>
      <c r="K251" s="22">
        <v>1</v>
      </c>
      <c r="N251" t="str">
        <v>N1-10-14</v>
      </c>
      <c r="O251">
        <v>72</v>
      </c>
      <c r="P251" s="19">
        <v>30470400</v>
      </c>
    </row>
    <row r="252" spans="5:16" x14ac:dyDescent="0.25">
      <c r="E252" s="1">
        <f t="shared" si="18"/>
        <v>246</v>
      </c>
      <c r="F252" s="10" t="str">
        <f t="shared" si="19"/>
        <v>N1-10-14.5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31372150</v>
      </c>
      <c r="K252" s="22">
        <v>1</v>
      </c>
      <c r="N252" t="str">
        <v>N1-10-14.5</v>
      </c>
      <c r="O252">
        <v>74.5</v>
      </c>
      <c r="P252" s="19">
        <v>31372150</v>
      </c>
    </row>
    <row r="253" spans="5:16" x14ac:dyDescent="0.25">
      <c r="E253" s="1">
        <f t="shared" si="18"/>
        <v>247</v>
      </c>
      <c r="F253" s="10" t="str">
        <f t="shared" si="19"/>
        <v>N1-10-15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32273900</v>
      </c>
      <c r="K253" s="22">
        <v>1</v>
      </c>
      <c r="N253" t="str">
        <v>N1-10-15</v>
      </c>
      <c r="O253">
        <v>77</v>
      </c>
      <c r="P253" s="19">
        <v>32273900</v>
      </c>
    </row>
    <row r="254" spans="5:16" x14ac:dyDescent="0.25">
      <c r="E254" s="1">
        <f t="shared" si="18"/>
        <v>248</v>
      </c>
      <c r="F254" s="10" t="str">
        <f t="shared" si="19"/>
        <v>N1-10-15.5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33175650</v>
      </c>
      <c r="K254" s="22">
        <v>1</v>
      </c>
      <c r="N254" t="str">
        <v>N1-10-15.5</v>
      </c>
      <c r="O254">
        <v>79.5</v>
      </c>
      <c r="P254" s="19">
        <v>33175650</v>
      </c>
    </row>
    <row r="255" spans="5:16" x14ac:dyDescent="0.25">
      <c r="E255" s="1">
        <f t="shared" si="18"/>
        <v>249</v>
      </c>
      <c r="F255" s="10" t="str">
        <f t="shared" si="19"/>
        <v>N1-10-16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34077400</v>
      </c>
      <c r="K255" s="22">
        <v>1</v>
      </c>
      <c r="N255" t="str">
        <v>N1-10-16</v>
      </c>
      <c r="O255">
        <v>82</v>
      </c>
      <c r="P255" s="19">
        <v>34077400</v>
      </c>
    </row>
    <row r="256" spans="5:16" x14ac:dyDescent="0.25">
      <c r="E256" s="1">
        <f t="shared" si="18"/>
        <v>250</v>
      </c>
      <c r="F256" s="10" t="str">
        <f t="shared" si="19"/>
        <v>N1-10-16.5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34979150</v>
      </c>
      <c r="K256" s="22">
        <v>1</v>
      </c>
      <c r="N256" t="str">
        <v>N1-10-16.5</v>
      </c>
      <c r="O256">
        <v>84.5</v>
      </c>
      <c r="P256" s="19">
        <v>34979150</v>
      </c>
    </row>
    <row r="257" spans="5:16" x14ac:dyDescent="0.25">
      <c r="E257" s="1">
        <f t="shared" si="18"/>
        <v>251</v>
      </c>
      <c r="F257" s="10" t="str">
        <f t="shared" si="19"/>
        <v>N1-10-17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35880900</v>
      </c>
      <c r="K257" s="22">
        <v>1</v>
      </c>
      <c r="N257" t="str">
        <v>N1-10-17</v>
      </c>
      <c r="O257">
        <v>87</v>
      </c>
      <c r="P257" s="19">
        <v>35880900</v>
      </c>
    </row>
    <row r="258" spans="5:16" x14ac:dyDescent="0.25">
      <c r="E258" s="1">
        <f t="shared" si="18"/>
        <v>252</v>
      </c>
      <c r="F258" s="10" t="str">
        <f t="shared" si="19"/>
        <v>N1-10-17.5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36782650</v>
      </c>
      <c r="K258" s="22">
        <v>1</v>
      </c>
      <c r="N258" t="str">
        <v>N1-10-17.5</v>
      </c>
      <c r="O258">
        <v>89.5</v>
      </c>
      <c r="P258" s="19">
        <v>36782650</v>
      </c>
    </row>
    <row r="259" spans="5:16" x14ac:dyDescent="0.25">
      <c r="E259" s="1">
        <f t="shared" si="18"/>
        <v>253</v>
      </c>
      <c r="F259" s="10" t="str">
        <f t="shared" si="19"/>
        <v>N1-10-18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37684400</v>
      </c>
      <c r="K259" s="22">
        <v>1</v>
      </c>
      <c r="N259" t="str">
        <v>N1-10-18</v>
      </c>
      <c r="O259">
        <v>92</v>
      </c>
      <c r="P259" s="19">
        <v>37684400</v>
      </c>
    </row>
    <row r="260" spans="5:16" x14ac:dyDescent="0.25">
      <c r="E260" s="1">
        <f t="shared" si="18"/>
        <v>254</v>
      </c>
      <c r="F260" s="10" t="str">
        <f t="shared" si="19"/>
        <v>N1-10.5-7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18477125</v>
      </c>
      <c r="K260" s="22">
        <v>1</v>
      </c>
      <c r="N260" t="str">
        <v>N1-10.5-7</v>
      </c>
      <c r="O260">
        <v>38.75</v>
      </c>
      <c r="P260" s="19">
        <v>18477125</v>
      </c>
    </row>
    <row r="261" spans="5:16" x14ac:dyDescent="0.25">
      <c r="E261" s="1">
        <f t="shared" si="18"/>
        <v>255</v>
      </c>
      <c r="F261" s="10" t="str">
        <f t="shared" si="19"/>
        <v>N1-10.5-7.5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19423963</v>
      </c>
      <c r="K261" s="22">
        <v>1</v>
      </c>
      <c r="N261" t="str">
        <v>N1-10.5-7.5</v>
      </c>
      <c r="O261">
        <v>41.375</v>
      </c>
      <c r="P261" s="19">
        <v>19423963</v>
      </c>
    </row>
    <row r="262" spans="5:16" x14ac:dyDescent="0.25">
      <c r="E262" s="1">
        <f t="shared" si="18"/>
        <v>256</v>
      </c>
      <c r="F262" s="10" t="str">
        <f t="shared" si="19"/>
        <v>N1-10.5-8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20370800</v>
      </c>
      <c r="K262" s="22">
        <v>1</v>
      </c>
      <c r="N262" t="str">
        <v>N1-10.5-8</v>
      </c>
      <c r="O262">
        <v>44</v>
      </c>
      <c r="P262" s="19">
        <v>20370800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N1-10.5-8.5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ROUND(SUM(IF(I263&lt;$K$4,$K$4,I263)*$C$6,$C$5),0)</f>
        <v>21317638</v>
      </c>
      <c r="K263" s="22">
        <v>1</v>
      </c>
      <c r="N263" t="str">
        <v>N1-10.5-8.5</v>
      </c>
      <c r="O263">
        <v>46.625</v>
      </c>
      <c r="P263" s="19">
        <v>21317638</v>
      </c>
    </row>
    <row r="264" spans="5:16" x14ac:dyDescent="0.25">
      <c r="E264" s="1">
        <f t="shared" si="24"/>
        <v>258</v>
      </c>
      <c r="F264" s="10" t="str">
        <f t="shared" si="25"/>
        <v>N1-10.5-9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22264475</v>
      </c>
      <c r="K264" s="22">
        <v>1</v>
      </c>
      <c r="N264" t="str">
        <v>N1-10.5-9</v>
      </c>
      <c r="O264">
        <v>49.25</v>
      </c>
      <c r="P264" s="19">
        <v>22264475</v>
      </c>
    </row>
    <row r="265" spans="5:16" x14ac:dyDescent="0.25">
      <c r="E265" s="1">
        <f t="shared" si="24"/>
        <v>259</v>
      </c>
      <c r="F265" s="10" t="str">
        <f t="shared" si="25"/>
        <v>N1-10.5-9.5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23211313</v>
      </c>
      <c r="K265" s="22">
        <v>1</v>
      </c>
      <c r="N265" t="str">
        <v>N1-10.5-9.5</v>
      </c>
      <c r="O265">
        <v>51.875</v>
      </c>
      <c r="P265" s="19">
        <v>23211313</v>
      </c>
    </row>
    <row r="266" spans="5:16" x14ac:dyDescent="0.25">
      <c r="E266" s="1">
        <f t="shared" si="24"/>
        <v>260</v>
      </c>
      <c r="F266" s="10" t="str">
        <f t="shared" si="25"/>
        <v>N1-10.5-10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24158150</v>
      </c>
      <c r="K266" s="22">
        <v>1</v>
      </c>
      <c r="N266" t="str">
        <v>N1-10.5-10</v>
      </c>
      <c r="O266">
        <v>54.5</v>
      </c>
      <c r="P266" s="19">
        <v>24158150</v>
      </c>
    </row>
    <row r="267" spans="5:16" x14ac:dyDescent="0.25">
      <c r="E267" s="1">
        <f t="shared" si="24"/>
        <v>261</v>
      </c>
      <c r="F267" s="10" t="str">
        <f t="shared" si="25"/>
        <v>N1-10.5-10.5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25104988</v>
      </c>
      <c r="K267" s="22">
        <v>1</v>
      </c>
      <c r="N267" t="str">
        <v>N1-10.5-10.5</v>
      </c>
      <c r="O267">
        <v>57.125</v>
      </c>
      <c r="P267" s="19">
        <v>25104988</v>
      </c>
    </row>
    <row r="268" spans="5:16" x14ac:dyDescent="0.25">
      <c r="E268" s="1">
        <f t="shared" si="24"/>
        <v>262</v>
      </c>
      <c r="F268" s="10" t="str">
        <f t="shared" si="25"/>
        <v>N1-10.5-11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26051825</v>
      </c>
      <c r="K268" s="22">
        <v>1</v>
      </c>
      <c r="N268" t="str">
        <v>N1-10.5-11</v>
      </c>
      <c r="O268">
        <v>59.75</v>
      </c>
      <c r="P268" s="19">
        <v>26051825</v>
      </c>
    </row>
    <row r="269" spans="5:16" x14ac:dyDescent="0.25">
      <c r="E269" s="1">
        <f t="shared" si="24"/>
        <v>263</v>
      </c>
      <c r="F269" s="10" t="str">
        <f t="shared" si="25"/>
        <v>N1-10.5-11.5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26998663</v>
      </c>
      <c r="K269" s="22">
        <v>1</v>
      </c>
      <c r="N269" t="str">
        <v>N1-10.5-11.5</v>
      </c>
      <c r="O269">
        <v>62.375</v>
      </c>
      <c r="P269" s="19">
        <v>26998663</v>
      </c>
    </row>
    <row r="270" spans="5:16" x14ac:dyDescent="0.25">
      <c r="E270" s="1">
        <f t="shared" si="24"/>
        <v>264</v>
      </c>
      <c r="F270" s="10" t="str">
        <f t="shared" si="25"/>
        <v>N1-10.5-12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27945500</v>
      </c>
      <c r="K270" s="22">
        <v>1</v>
      </c>
      <c r="N270" t="str">
        <v>N1-10.5-12</v>
      </c>
      <c r="O270">
        <v>65</v>
      </c>
      <c r="P270" s="19">
        <v>27945500</v>
      </c>
    </row>
    <row r="271" spans="5:16" x14ac:dyDescent="0.25">
      <c r="E271" s="1">
        <f t="shared" si="24"/>
        <v>265</v>
      </c>
      <c r="F271" s="10" t="str">
        <f t="shared" si="25"/>
        <v>N1-10.5-12.5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28892338</v>
      </c>
      <c r="K271" s="22">
        <v>1</v>
      </c>
      <c r="N271" t="str">
        <v>N1-10.5-12.5</v>
      </c>
      <c r="O271">
        <v>67.625</v>
      </c>
      <c r="P271" s="19">
        <v>28892338</v>
      </c>
    </row>
    <row r="272" spans="5:16" x14ac:dyDescent="0.25">
      <c r="E272" s="1">
        <f t="shared" si="24"/>
        <v>266</v>
      </c>
      <c r="F272" s="10" t="str">
        <f t="shared" si="25"/>
        <v>N1-10.5-13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29839175</v>
      </c>
      <c r="K272" s="22">
        <v>1</v>
      </c>
      <c r="N272" t="str">
        <v>N1-10.5-13</v>
      </c>
      <c r="O272">
        <v>70.25</v>
      </c>
      <c r="P272" s="19">
        <v>29839175</v>
      </c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N1-10.5-13.5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30786013</v>
      </c>
      <c r="K273" s="21">
        <v>1</v>
      </c>
      <c r="N273" t="str">
        <v>N1-10.5-13.5</v>
      </c>
      <c r="O273">
        <v>72.875</v>
      </c>
      <c r="P273" s="19">
        <v>30786013</v>
      </c>
    </row>
    <row r="274" spans="5:16" x14ac:dyDescent="0.25">
      <c r="E274" s="1">
        <f t="shared" si="24"/>
        <v>268</v>
      </c>
      <c r="F274" s="10" t="str">
        <f t="shared" si="30"/>
        <v>N1-10.5-14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31732850</v>
      </c>
      <c r="K274" s="21">
        <v>1</v>
      </c>
      <c r="N274" t="str">
        <v>N1-10.5-14</v>
      </c>
      <c r="O274">
        <v>75.5</v>
      </c>
      <c r="P274" s="19">
        <v>31732850</v>
      </c>
    </row>
    <row r="275" spans="5:16" x14ac:dyDescent="0.25">
      <c r="E275" s="1">
        <f t="shared" si="24"/>
        <v>269</v>
      </c>
      <c r="F275" s="10" t="str">
        <f t="shared" si="30"/>
        <v>N1-10.5-14.5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32679688</v>
      </c>
      <c r="K275" s="21">
        <v>1</v>
      </c>
      <c r="N275" t="str">
        <v>N1-10.5-14.5</v>
      </c>
      <c r="O275">
        <v>78.125</v>
      </c>
      <c r="P275" s="19">
        <v>32679688</v>
      </c>
    </row>
    <row r="276" spans="5:16" x14ac:dyDescent="0.25">
      <c r="E276" s="1">
        <f t="shared" si="24"/>
        <v>270</v>
      </c>
      <c r="F276" s="10" t="str">
        <f t="shared" si="30"/>
        <v>N1-10.5-15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33626525</v>
      </c>
      <c r="K276" s="21">
        <v>1</v>
      </c>
      <c r="N276" t="str">
        <v>N1-10.5-15</v>
      </c>
      <c r="O276">
        <v>80.75</v>
      </c>
      <c r="P276" s="19">
        <v>33626525</v>
      </c>
    </row>
    <row r="277" spans="5:16" x14ac:dyDescent="0.25">
      <c r="E277" s="1">
        <f t="shared" si="24"/>
        <v>271</v>
      </c>
      <c r="F277" s="10" t="str">
        <f t="shared" si="30"/>
        <v>N1-10.5-15.5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34573363</v>
      </c>
      <c r="K277" s="21">
        <v>1</v>
      </c>
      <c r="N277" t="str">
        <v>N1-10.5-15.5</v>
      </c>
      <c r="O277">
        <v>83.375</v>
      </c>
      <c r="P277" s="19">
        <v>34573363</v>
      </c>
    </row>
    <row r="278" spans="5:16" x14ac:dyDescent="0.25">
      <c r="E278" s="1">
        <f t="shared" si="24"/>
        <v>272</v>
      </c>
      <c r="F278" s="10" t="str">
        <f t="shared" si="30"/>
        <v>N1-10.5-16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35520200</v>
      </c>
      <c r="K278" s="21">
        <v>1</v>
      </c>
      <c r="N278" t="str">
        <v>N1-10.5-16</v>
      </c>
      <c r="O278">
        <v>86</v>
      </c>
      <c r="P278" s="19">
        <v>35520200</v>
      </c>
    </row>
    <row r="279" spans="5:16" x14ac:dyDescent="0.25">
      <c r="E279" s="1">
        <f t="shared" si="24"/>
        <v>273</v>
      </c>
      <c r="F279" s="10" t="str">
        <f t="shared" si="30"/>
        <v>N1-10.5-16.5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36467038</v>
      </c>
      <c r="K279" s="21">
        <v>1</v>
      </c>
      <c r="N279" t="str">
        <v>N1-10.5-16.5</v>
      </c>
      <c r="O279">
        <v>88.625</v>
      </c>
      <c r="P279" s="19">
        <v>36467038</v>
      </c>
    </row>
    <row r="280" spans="5:16" x14ac:dyDescent="0.25">
      <c r="E280" s="1">
        <f t="shared" si="24"/>
        <v>274</v>
      </c>
      <c r="F280" s="10" t="str">
        <f t="shared" si="30"/>
        <v>N1-10.5-17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37413875</v>
      </c>
      <c r="K280" s="21">
        <v>1</v>
      </c>
      <c r="N280" t="str">
        <v>N1-10.5-17</v>
      </c>
      <c r="O280">
        <v>91.25</v>
      </c>
      <c r="P280" s="19">
        <v>37413875</v>
      </c>
    </row>
    <row r="281" spans="5:16" x14ac:dyDescent="0.25">
      <c r="E281" s="1">
        <f t="shared" si="24"/>
        <v>275</v>
      </c>
      <c r="F281" s="10" t="str">
        <f t="shared" si="30"/>
        <v>N1-10.5-17.5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38360713</v>
      </c>
      <c r="K281" s="21">
        <v>1</v>
      </c>
      <c r="N281" t="str">
        <v>N1-10.5-17.5</v>
      </c>
      <c r="O281">
        <v>93.875</v>
      </c>
      <c r="P281" s="19">
        <v>38360713</v>
      </c>
    </row>
    <row r="282" spans="5:16" x14ac:dyDescent="0.25">
      <c r="E282" s="1">
        <f t="shared" si="24"/>
        <v>276</v>
      </c>
      <c r="F282" s="10" t="str">
        <f t="shared" si="30"/>
        <v>N1-10.5-18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39307550</v>
      </c>
      <c r="K282" s="21">
        <v>1</v>
      </c>
      <c r="N282" t="str">
        <v>N1-10.5-18</v>
      </c>
      <c r="O282">
        <v>96.5</v>
      </c>
      <c r="P282" s="19">
        <v>39307550</v>
      </c>
    </row>
    <row r="283" spans="5:16" x14ac:dyDescent="0.25">
      <c r="E283" s="1">
        <f t="shared" si="24"/>
        <v>277</v>
      </c>
      <c r="F283" s="10" t="str">
        <f t="shared" si="30"/>
        <v>N1-11-7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19108350</v>
      </c>
      <c r="K283" s="21">
        <v>1</v>
      </c>
      <c r="N283" t="str">
        <v>N1-11-7</v>
      </c>
      <c r="O283">
        <v>40.5</v>
      </c>
      <c r="P283" s="19">
        <v>19108350</v>
      </c>
    </row>
    <row r="284" spans="5:16" x14ac:dyDescent="0.25">
      <c r="E284" s="1">
        <f t="shared" si="24"/>
        <v>278</v>
      </c>
      <c r="F284" s="10" t="str">
        <f t="shared" si="30"/>
        <v>N1-11-7.5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20100275</v>
      </c>
      <c r="K284" s="21">
        <v>1</v>
      </c>
      <c r="N284" t="str">
        <v>N1-11-7.5</v>
      </c>
      <c r="O284">
        <v>43.25</v>
      </c>
      <c r="P284" s="19">
        <v>20100275</v>
      </c>
    </row>
    <row r="285" spans="5:16" x14ac:dyDescent="0.25">
      <c r="E285" s="1">
        <f t="shared" si="24"/>
        <v>279</v>
      </c>
      <c r="F285" s="10" t="str">
        <f t="shared" si="30"/>
        <v>N1-11-8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21092200</v>
      </c>
      <c r="K285" s="21">
        <v>1</v>
      </c>
      <c r="N285" t="str">
        <v>N1-11-8</v>
      </c>
      <c r="O285">
        <v>46</v>
      </c>
      <c r="P285" s="19">
        <v>21092200</v>
      </c>
    </row>
    <row r="286" spans="5:16" x14ac:dyDescent="0.25">
      <c r="E286" s="1">
        <f t="shared" si="24"/>
        <v>280</v>
      </c>
      <c r="F286" s="10" t="str">
        <f t="shared" si="30"/>
        <v>N1-11-8.5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22084125</v>
      </c>
      <c r="K286" s="21">
        <v>1</v>
      </c>
      <c r="N286" t="str">
        <v>N1-11-8.5</v>
      </c>
      <c r="O286">
        <v>48.75</v>
      </c>
      <c r="P286" s="19">
        <v>22084125</v>
      </c>
    </row>
    <row r="287" spans="5:16" x14ac:dyDescent="0.25">
      <c r="E287" s="1">
        <f t="shared" si="24"/>
        <v>281</v>
      </c>
      <c r="F287" s="10" t="str">
        <f t="shared" si="30"/>
        <v>N1-11-9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23076050</v>
      </c>
      <c r="K287" s="21">
        <v>1</v>
      </c>
      <c r="N287" t="str">
        <v>N1-11-9</v>
      </c>
      <c r="O287">
        <v>51.5</v>
      </c>
      <c r="P287" s="19">
        <v>23076050</v>
      </c>
    </row>
    <row r="288" spans="5:16" x14ac:dyDescent="0.25">
      <c r="E288" s="1">
        <f t="shared" si="24"/>
        <v>282</v>
      </c>
      <c r="F288" s="10" t="str">
        <f t="shared" si="30"/>
        <v>N1-11-9.5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24067975</v>
      </c>
      <c r="K288" s="21">
        <v>1</v>
      </c>
      <c r="N288" t="str">
        <v>N1-11-9.5</v>
      </c>
      <c r="O288">
        <v>54.25</v>
      </c>
      <c r="P288" s="19">
        <v>24067975</v>
      </c>
    </row>
    <row r="289" spans="5:16" x14ac:dyDescent="0.25">
      <c r="E289" s="1">
        <f t="shared" si="24"/>
        <v>283</v>
      </c>
      <c r="F289" s="10" t="str">
        <f t="shared" si="30"/>
        <v>N1-11-10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25059900</v>
      </c>
      <c r="K289" s="21">
        <v>1</v>
      </c>
      <c r="N289" t="str">
        <v>N1-11-10</v>
      </c>
      <c r="O289">
        <v>57</v>
      </c>
      <c r="P289" s="19">
        <v>25059900</v>
      </c>
    </row>
    <row r="290" spans="5:16" x14ac:dyDescent="0.25">
      <c r="E290" s="1">
        <f t="shared" si="24"/>
        <v>284</v>
      </c>
      <c r="F290" s="10" t="str">
        <f t="shared" si="30"/>
        <v>N1-11-10.5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26051825</v>
      </c>
      <c r="K290" s="21">
        <v>1</v>
      </c>
      <c r="N290" t="str">
        <v>N1-11-10.5</v>
      </c>
      <c r="O290">
        <v>59.75</v>
      </c>
      <c r="P290" s="19">
        <v>26051825</v>
      </c>
    </row>
    <row r="291" spans="5:16" x14ac:dyDescent="0.25">
      <c r="E291" s="1">
        <f t="shared" si="24"/>
        <v>285</v>
      </c>
      <c r="F291" s="10" t="str">
        <f t="shared" si="30"/>
        <v>N1-11-11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27043750</v>
      </c>
      <c r="K291" s="21">
        <v>1</v>
      </c>
      <c r="N291" t="str">
        <v>N1-11-11</v>
      </c>
      <c r="O291">
        <v>62.5</v>
      </c>
      <c r="P291" s="19">
        <v>27043750</v>
      </c>
    </row>
    <row r="292" spans="5:16" x14ac:dyDescent="0.25">
      <c r="E292" s="1">
        <f t="shared" si="24"/>
        <v>286</v>
      </c>
      <c r="F292" s="10" t="str">
        <f t="shared" si="30"/>
        <v>N1-11-11.5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28035675</v>
      </c>
      <c r="K292" s="21">
        <v>1</v>
      </c>
      <c r="N292" t="str">
        <v>N1-11-11.5</v>
      </c>
      <c r="O292">
        <v>65.25</v>
      </c>
      <c r="P292" s="19">
        <v>28035675</v>
      </c>
    </row>
    <row r="293" spans="5:16" x14ac:dyDescent="0.25">
      <c r="E293" s="1">
        <f t="shared" si="24"/>
        <v>287</v>
      </c>
      <c r="F293" s="10" t="str">
        <f t="shared" si="30"/>
        <v>N1-11-12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29027600</v>
      </c>
      <c r="K293" s="21">
        <v>1</v>
      </c>
      <c r="N293" t="str">
        <v>N1-11-12</v>
      </c>
      <c r="O293">
        <v>68</v>
      </c>
      <c r="P293" s="19">
        <v>29027600</v>
      </c>
    </row>
    <row r="294" spans="5:16" x14ac:dyDescent="0.25">
      <c r="E294" s="1">
        <f t="shared" si="24"/>
        <v>288</v>
      </c>
      <c r="F294" s="10" t="str">
        <f t="shared" si="30"/>
        <v>N1-11-12.5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30019525</v>
      </c>
      <c r="K294" s="21">
        <v>1</v>
      </c>
      <c r="N294" t="str">
        <v>N1-11-12.5</v>
      </c>
      <c r="O294">
        <v>70.75</v>
      </c>
      <c r="P294" s="19">
        <v>30019525</v>
      </c>
    </row>
    <row r="295" spans="5:16" x14ac:dyDescent="0.25">
      <c r="E295" s="1">
        <f t="shared" si="24"/>
        <v>289</v>
      </c>
      <c r="F295" s="10" t="str">
        <f t="shared" si="30"/>
        <v>N1-11-13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31011450</v>
      </c>
      <c r="K295" s="21">
        <v>1</v>
      </c>
      <c r="N295" t="str">
        <v>N1-11-13</v>
      </c>
      <c r="O295">
        <v>73.5</v>
      </c>
      <c r="P295" s="19">
        <v>31011450</v>
      </c>
    </row>
    <row r="296" spans="5:16" x14ac:dyDescent="0.25">
      <c r="E296" s="1">
        <f t="shared" si="24"/>
        <v>290</v>
      </c>
      <c r="F296" s="10" t="str">
        <f t="shared" si="30"/>
        <v>N1-11-13.5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32003375</v>
      </c>
      <c r="K296" s="21">
        <v>1</v>
      </c>
      <c r="N296" t="str">
        <v>N1-11-13.5</v>
      </c>
      <c r="O296">
        <v>76.25</v>
      </c>
      <c r="P296" s="19">
        <v>32003375</v>
      </c>
    </row>
    <row r="297" spans="5:16" x14ac:dyDescent="0.25">
      <c r="E297" s="1">
        <f t="shared" si="24"/>
        <v>291</v>
      </c>
      <c r="F297" s="10" t="str">
        <f t="shared" si="30"/>
        <v>N1-11-14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32995300</v>
      </c>
      <c r="K297" s="21">
        <v>1</v>
      </c>
      <c r="N297" t="str">
        <v>N1-11-14</v>
      </c>
      <c r="O297">
        <v>79</v>
      </c>
      <c r="P297" s="19">
        <v>32995300</v>
      </c>
    </row>
    <row r="298" spans="5:16" x14ac:dyDescent="0.25">
      <c r="E298" s="1">
        <f t="shared" si="24"/>
        <v>292</v>
      </c>
      <c r="F298" s="10" t="str">
        <f t="shared" si="30"/>
        <v>N1-11-14.5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33987225</v>
      </c>
      <c r="K298" s="21">
        <v>1</v>
      </c>
      <c r="N298" t="str">
        <v>N1-11-14.5</v>
      </c>
      <c r="O298">
        <v>81.75</v>
      </c>
      <c r="P298" s="19">
        <v>33987225</v>
      </c>
    </row>
    <row r="299" spans="5:16" x14ac:dyDescent="0.25">
      <c r="E299" s="1">
        <f t="shared" si="24"/>
        <v>293</v>
      </c>
      <c r="F299" s="10" t="str">
        <f t="shared" si="30"/>
        <v>N1-11-15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34979150</v>
      </c>
      <c r="K299" s="21">
        <v>1</v>
      </c>
      <c r="N299" t="str">
        <v>N1-11-15</v>
      </c>
      <c r="O299">
        <v>84.5</v>
      </c>
      <c r="P299" s="19">
        <v>34979150</v>
      </c>
    </row>
    <row r="300" spans="5:16" x14ac:dyDescent="0.25">
      <c r="E300" s="1">
        <f t="shared" si="24"/>
        <v>294</v>
      </c>
      <c r="F300" s="10" t="str">
        <f t="shared" si="30"/>
        <v>N1-11-15.5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35971075</v>
      </c>
      <c r="K300" s="21">
        <v>1</v>
      </c>
      <c r="N300" t="str">
        <v>N1-11-15.5</v>
      </c>
      <c r="O300">
        <v>87.25</v>
      </c>
      <c r="P300" s="19">
        <v>35971075</v>
      </c>
    </row>
    <row r="301" spans="5:16" x14ac:dyDescent="0.25">
      <c r="E301" s="1">
        <f t="shared" si="24"/>
        <v>295</v>
      </c>
      <c r="F301" s="10" t="str">
        <f t="shared" si="30"/>
        <v>N1-11-16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36963000</v>
      </c>
      <c r="K301" s="21">
        <v>1</v>
      </c>
      <c r="N301" t="str">
        <v>N1-11-16</v>
      </c>
      <c r="O301">
        <v>90</v>
      </c>
      <c r="P301" s="19">
        <v>36963000</v>
      </c>
    </row>
    <row r="302" spans="5:16" x14ac:dyDescent="0.25">
      <c r="E302" s="1">
        <f t="shared" si="24"/>
        <v>296</v>
      </c>
      <c r="F302" s="10" t="str">
        <f t="shared" si="30"/>
        <v>N1-11-16.5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37954925</v>
      </c>
      <c r="K302" s="21">
        <v>1</v>
      </c>
      <c r="N302" t="str">
        <v>N1-11-16.5</v>
      </c>
      <c r="O302">
        <v>92.75</v>
      </c>
      <c r="P302" s="19">
        <v>37954925</v>
      </c>
    </row>
    <row r="303" spans="5:16" x14ac:dyDescent="0.25">
      <c r="E303" s="1">
        <f t="shared" si="24"/>
        <v>297</v>
      </c>
      <c r="F303" s="10" t="str">
        <f t="shared" si="30"/>
        <v>N1-11-17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38946850</v>
      </c>
      <c r="K303" s="21">
        <v>1</v>
      </c>
      <c r="N303" t="str">
        <v>N1-11-17</v>
      </c>
      <c r="O303">
        <v>95.5</v>
      </c>
      <c r="P303" s="19">
        <v>38946850</v>
      </c>
    </row>
    <row r="304" spans="5:16" x14ac:dyDescent="0.25">
      <c r="E304" s="1">
        <f t="shared" si="24"/>
        <v>298</v>
      </c>
      <c r="F304" s="10" t="str">
        <f t="shared" si="30"/>
        <v>N1-11-17.5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39938775</v>
      </c>
      <c r="K304" s="21">
        <v>1</v>
      </c>
      <c r="N304" t="str">
        <v>N1-11-17.5</v>
      </c>
      <c r="O304">
        <v>98.25</v>
      </c>
      <c r="P304" s="19">
        <v>39938775</v>
      </c>
    </row>
    <row r="305" spans="5:16" x14ac:dyDescent="0.25">
      <c r="E305" s="1">
        <f t="shared" si="24"/>
        <v>299</v>
      </c>
      <c r="F305" s="10" t="str">
        <f t="shared" si="30"/>
        <v>N1-11-18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40930700</v>
      </c>
      <c r="K305" s="21">
        <v>1</v>
      </c>
      <c r="N305" t="str">
        <v>N1-11-18</v>
      </c>
      <c r="O305">
        <v>101</v>
      </c>
      <c r="P305" s="19">
        <v>40930700</v>
      </c>
    </row>
    <row r="306" spans="5:16" x14ac:dyDescent="0.25">
      <c r="E306" s="1">
        <f t="shared" si="24"/>
        <v>300</v>
      </c>
      <c r="F306" s="10" t="str">
        <f t="shared" si="30"/>
        <v>N1-11.5-7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19739575</v>
      </c>
      <c r="K306" s="21">
        <v>1</v>
      </c>
      <c r="N306" t="str">
        <v>N1-11.5-7</v>
      </c>
      <c r="O306">
        <v>42.25</v>
      </c>
      <c r="P306" s="19">
        <v>19739575</v>
      </c>
    </row>
    <row r="307" spans="5:16" x14ac:dyDescent="0.25">
      <c r="E307" s="1">
        <f t="shared" si="24"/>
        <v>301</v>
      </c>
      <c r="F307" s="10" t="str">
        <f t="shared" si="30"/>
        <v>N1-11.5-7.5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20776588</v>
      </c>
      <c r="K307" s="21">
        <v>1</v>
      </c>
      <c r="N307" t="str">
        <v>N1-11.5-7.5</v>
      </c>
      <c r="O307">
        <v>45.125</v>
      </c>
      <c r="P307" s="19">
        <v>20776588</v>
      </c>
    </row>
    <row r="308" spans="5:16" x14ac:dyDescent="0.25">
      <c r="E308" s="1">
        <f t="shared" si="24"/>
        <v>302</v>
      </c>
      <c r="F308" s="10" t="str">
        <f t="shared" si="30"/>
        <v>N1-11.5-8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21813600</v>
      </c>
      <c r="K308" s="21">
        <v>1</v>
      </c>
      <c r="N308" t="str">
        <v>N1-11.5-8</v>
      </c>
      <c r="O308">
        <v>48</v>
      </c>
      <c r="P308" s="19">
        <v>21813600</v>
      </c>
    </row>
    <row r="309" spans="5:16" x14ac:dyDescent="0.25">
      <c r="E309" s="1">
        <f t="shared" si="24"/>
        <v>303</v>
      </c>
      <c r="F309" s="10" t="str">
        <f t="shared" si="30"/>
        <v>N1-11.5-8.5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22850613</v>
      </c>
      <c r="K309" s="21">
        <v>1</v>
      </c>
      <c r="N309" t="str">
        <v>N1-11.5-8.5</v>
      </c>
      <c r="O309">
        <v>50.875</v>
      </c>
      <c r="P309" s="19">
        <v>22850613</v>
      </c>
    </row>
    <row r="310" spans="5:16" x14ac:dyDescent="0.25">
      <c r="E310" s="1">
        <f t="shared" si="24"/>
        <v>304</v>
      </c>
      <c r="F310" s="10" t="str">
        <f>$C$4&amp;"-"&amp;G310&amp;"-"&amp;H310</f>
        <v>N1-11.5-9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23887625</v>
      </c>
      <c r="K310" s="21">
        <v>1</v>
      </c>
      <c r="N310" t="str">
        <v>N1-11.5-9</v>
      </c>
      <c r="O310">
        <v>53.75</v>
      </c>
      <c r="P310" s="19">
        <v>23887625</v>
      </c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N1-11.5-9.5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24924638</v>
      </c>
      <c r="K311" s="21">
        <v>1</v>
      </c>
      <c r="N311" t="str">
        <v>N1-11.5-9.5</v>
      </c>
      <c r="O311">
        <v>56.625</v>
      </c>
      <c r="P311" s="19">
        <v>24924638</v>
      </c>
    </row>
    <row r="312" spans="5:16" x14ac:dyDescent="0.25">
      <c r="E312" s="1">
        <f t="shared" si="24"/>
        <v>306</v>
      </c>
      <c r="F312" s="10" t="str">
        <f t="shared" si="33"/>
        <v>N1-11.5-10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25961650</v>
      </c>
      <c r="K312" s="21">
        <v>1</v>
      </c>
      <c r="N312" t="str">
        <v>N1-11.5-10</v>
      </c>
      <c r="O312">
        <v>59.5</v>
      </c>
      <c r="P312" s="19">
        <v>25961650</v>
      </c>
    </row>
    <row r="313" spans="5:16" x14ac:dyDescent="0.25">
      <c r="E313" s="1">
        <f t="shared" si="24"/>
        <v>307</v>
      </c>
      <c r="F313" s="10" t="str">
        <f t="shared" si="33"/>
        <v>N1-11.5-10.5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26998663</v>
      </c>
      <c r="K313" s="21">
        <v>1</v>
      </c>
      <c r="N313" t="str">
        <v>N1-11.5-10.5</v>
      </c>
      <c r="O313">
        <v>62.375</v>
      </c>
      <c r="P313" s="19">
        <v>26998663</v>
      </c>
    </row>
    <row r="314" spans="5:16" x14ac:dyDescent="0.25">
      <c r="E314" s="1">
        <f t="shared" si="24"/>
        <v>308</v>
      </c>
      <c r="F314" s="10" t="str">
        <f t="shared" si="33"/>
        <v>N1-11.5-11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28035675</v>
      </c>
      <c r="K314" s="21">
        <v>1</v>
      </c>
      <c r="N314" t="str">
        <v>N1-11.5-11</v>
      </c>
      <c r="O314">
        <v>65.25</v>
      </c>
      <c r="P314" s="19">
        <v>28035675</v>
      </c>
    </row>
    <row r="315" spans="5:16" x14ac:dyDescent="0.25">
      <c r="E315" s="1">
        <f t="shared" si="24"/>
        <v>309</v>
      </c>
      <c r="F315" s="10" t="str">
        <f t="shared" si="33"/>
        <v>N1-11.5-11.5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29072688</v>
      </c>
      <c r="K315" s="21">
        <v>1</v>
      </c>
      <c r="N315" t="str">
        <v>N1-11.5-11.5</v>
      </c>
      <c r="O315">
        <v>68.125</v>
      </c>
      <c r="P315" s="19">
        <v>29072688</v>
      </c>
    </row>
    <row r="316" spans="5:16" x14ac:dyDescent="0.25">
      <c r="E316" s="1">
        <f t="shared" si="24"/>
        <v>310</v>
      </c>
      <c r="F316" s="10" t="str">
        <f t="shared" si="33"/>
        <v>N1-11.5-12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30109700</v>
      </c>
      <c r="K316" s="21">
        <v>1</v>
      </c>
      <c r="N316" t="str">
        <v>N1-11.5-12</v>
      </c>
      <c r="O316">
        <v>71</v>
      </c>
      <c r="P316" s="19">
        <v>30109700</v>
      </c>
    </row>
    <row r="317" spans="5:16" x14ac:dyDescent="0.25">
      <c r="E317" s="1">
        <f t="shared" si="24"/>
        <v>311</v>
      </c>
      <c r="F317" s="10" t="str">
        <f t="shared" si="33"/>
        <v>N1-11.5-12.5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31146713</v>
      </c>
      <c r="K317" s="21">
        <v>1</v>
      </c>
      <c r="N317" t="str">
        <v>N1-11.5-12.5</v>
      </c>
      <c r="O317">
        <v>73.875</v>
      </c>
      <c r="P317" s="19">
        <v>31146713</v>
      </c>
    </row>
    <row r="318" spans="5:16" x14ac:dyDescent="0.25">
      <c r="E318" s="1">
        <f t="shared" si="24"/>
        <v>312</v>
      </c>
      <c r="F318" s="10" t="str">
        <f t="shared" si="33"/>
        <v>N1-11.5-13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32183725</v>
      </c>
      <c r="K318" s="21">
        <v>1</v>
      </c>
      <c r="N318" t="str">
        <v>N1-11.5-13</v>
      </c>
      <c r="O318">
        <v>76.75</v>
      </c>
      <c r="P318" s="19">
        <v>32183725</v>
      </c>
    </row>
    <row r="319" spans="5:16" x14ac:dyDescent="0.25">
      <c r="E319" s="1">
        <f t="shared" si="24"/>
        <v>313</v>
      </c>
      <c r="F319" s="10" t="str">
        <f t="shared" si="33"/>
        <v>N1-11.5-13.5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33220738</v>
      </c>
      <c r="K319" s="21">
        <v>1</v>
      </c>
      <c r="N319" t="str">
        <v>N1-11.5-13.5</v>
      </c>
      <c r="O319">
        <v>79.625</v>
      </c>
      <c r="P319" s="19">
        <v>33220738</v>
      </c>
    </row>
    <row r="320" spans="5:16" x14ac:dyDescent="0.25">
      <c r="E320" s="1">
        <f t="shared" si="24"/>
        <v>314</v>
      </c>
      <c r="F320" s="10" t="str">
        <f t="shared" si="33"/>
        <v>N1-11.5-14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34257750</v>
      </c>
      <c r="K320" s="21">
        <v>1</v>
      </c>
      <c r="N320" t="str">
        <v>N1-11.5-14</v>
      </c>
      <c r="O320">
        <v>82.5</v>
      </c>
      <c r="P320" s="19">
        <v>34257750</v>
      </c>
    </row>
    <row r="321" spans="5:16" x14ac:dyDescent="0.25">
      <c r="E321" s="1">
        <f t="shared" si="24"/>
        <v>315</v>
      </c>
      <c r="F321" s="10" t="str">
        <f t="shared" si="33"/>
        <v>N1-11.5-14.5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35294763</v>
      </c>
      <c r="K321" s="21">
        <v>1</v>
      </c>
      <c r="N321" t="str">
        <v>N1-11.5-14.5</v>
      </c>
      <c r="O321">
        <v>85.375</v>
      </c>
      <c r="P321" s="19">
        <v>35294763</v>
      </c>
    </row>
    <row r="322" spans="5:16" x14ac:dyDescent="0.25">
      <c r="E322" s="1">
        <f t="shared" si="24"/>
        <v>316</v>
      </c>
      <c r="F322" s="10" t="str">
        <f t="shared" si="33"/>
        <v>N1-11.5-15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36331775</v>
      </c>
      <c r="K322" s="21">
        <v>1</v>
      </c>
      <c r="N322" t="str">
        <v>N1-11.5-15</v>
      </c>
      <c r="O322">
        <v>88.25</v>
      </c>
      <c r="P322" s="19">
        <v>36331775</v>
      </c>
    </row>
    <row r="323" spans="5:16" x14ac:dyDescent="0.25">
      <c r="E323" s="1">
        <f t="shared" si="24"/>
        <v>317</v>
      </c>
      <c r="F323" s="10" t="str">
        <f t="shared" si="33"/>
        <v>N1-11.5-15.5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37368788</v>
      </c>
      <c r="K323" s="21">
        <v>1</v>
      </c>
      <c r="N323" t="str">
        <v>N1-11.5-15.5</v>
      </c>
      <c r="O323">
        <v>91.125</v>
      </c>
      <c r="P323" s="19">
        <v>37368788</v>
      </c>
    </row>
    <row r="324" spans="5:16" x14ac:dyDescent="0.25">
      <c r="E324" s="1">
        <f t="shared" si="24"/>
        <v>318</v>
      </c>
      <c r="F324" s="10" t="str">
        <f t="shared" si="33"/>
        <v>N1-11.5-16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38405800</v>
      </c>
      <c r="K324" s="21">
        <v>1</v>
      </c>
      <c r="N324" t="str">
        <v>N1-11.5-16</v>
      </c>
      <c r="O324">
        <v>94</v>
      </c>
      <c r="P324" s="19">
        <v>38405800</v>
      </c>
    </row>
    <row r="325" spans="5:16" x14ac:dyDescent="0.25">
      <c r="E325" s="1">
        <f t="shared" si="24"/>
        <v>319</v>
      </c>
      <c r="F325" s="10" t="str">
        <f t="shared" si="33"/>
        <v>N1-11.5-16.5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39442813</v>
      </c>
      <c r="K325" s="21">
        <v>1</v>
      </c>
      <c r="N325" t="str">
        <v>N1-11.5-16.5</v>
      </c>
      <c r="O325">
        <v>96.875</v>
      </c>
      <c r="P325" s="19">
        <v>39442813</v>
      </c>
    </row>
    <row r="326" spans="5:16" x14ac:dyDescent="0.25">
      <c r="E326" s="1">
        <f t="shared" si="24"/>
        <v>320</v>
      </c>
      <c r="F326" s="10" t="str">
        <f t="shared" si="33"/>
        <v>N1-11.5-17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40479825</v>
      </c>
      <c r="K326" s="21">
        <v>1</v>
      </c>
      <c r="N326" t="str">
        <v>N1-11.5-17</v>
      </c>
      <c r="O326">
        <v>99.75</v>
      </c>
      <c r="P326" s="19">
        <v>40479825</v>
      </c>
    </row>
    <row r="327" spans="5:16" x14ac:dyDescent="0.25">
      <c r="E327" s="1">
        <f t="shared" si="24"/>
        <v>321</v>
      </c>
      <c r="F327" s="10" t="str">
        <f>$C$4&amp;"-"&amp;G327&amp;"-"&amp;H327</f>
        <v>N1-11.5-17.5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SUM((G327*H327)/4,1)*2</f>
        <v>102.625</v>
      </c>
      <c r="J327" s="2">
        <f t="shared" ref="J327:J328" si="37">ROUND(SUM(IF(I327&lt;$K$4,$K$4,I327)*$C$6,$C$5),0)</f>
        <v>41516838</v>
      </c>
      <c r="K327" s="21">
        <v>1</v>
      </c>
      <c r="N327" t="str">
        <v>N1-11.5-17.5</v>
      </c>
      <c r="O327">
        <v>102.625</v>
      </c>
      <c r="P327" s="19">
        <v>41516838</v>
      </c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N1-11.5-18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42553850</v>
      </c>
      <c r="K328" s="21">
        <v>1</v>
      </c>
      <c r="N328" t="str">
        <v>N1-11.5-18</v>
      </c>
      <c r="O328">
        <v>105.5</v>
      </c>
      <c r="P328" s="19">
        <v>42553850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97C46-6DF2-48F4-A40B-CE431A752E00}">
  <sheetPr codeName="Sheet7">
    <tabColor theme="8" tint="-0.249977111117893"/>
  </sheetPr>
  <dimension ref="A2:P680"/>
  <sheetViews>
    <sheetView zoomScaleNormal="100" workbookViewId="0">
      <pane xSplit="5" ySplit="6" topLeftCell="F7" activePane="bottomRight" state="frozen"/>
      <selection activeCell="L10" sqref="L10"/>
      <selection pane="topRight" activeCell="L10" sqref="L10"/>
      <selection pane="bottomLeft" activeCell="L10" sqref="L10"/>
      <selection pane="bottomRight" activeCell="F7" sqref="F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24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18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72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K4" s="16">
        <v>25</v>
      </c>
      <c r="L4" s="101">
        <f>ROUND(SUM($K$4*$C$6,$C$5),0)</f>
        <v>13237500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v>4500000</v>
      </c>
      <c r="N5" s="114"/>
      <c r="O5" s="114"/>
      <c r="P5" s="114"/>
    </row>
    <row r="6" spans="2:16" x14ac:dyDescent="0.25">
      <c r="B6" s="6" t="s">
        <v>2</v>
      </c>
      <c r="C6" s="9">
        <v>349500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N2-5-7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ROUND(SUM(IF(I7&lt;$K$4,$K$4,I7)*$C$6,$C$5),0)</f>
        <v>13237500</v>
      </c>
      <c r="K7" s="22">
        <v>1</v>
      </c>
      <c r="N7" t="str" cm="1">
        <f t="array" ref="N7:N328">_xlfn._xlws.FILTER(N2テーブル[キー],N2テーブル[許可]=1)</f>
        <v>N2-5-7</v>
      </c>
      <c r="O7" cm="1">
        <f t="array" ref="O7:O328">_xlfn._xlws.FILTER(N2テーブル[坪],N2テーブル[許可]=1)</f>
        <v>19.5</v>
      </c>
      <c r="P7" s="19" cm="1">
        <f t="array" ref="P7:P328">_xlfn._xlws.FILTER(N2テーブル[M],N2テーブル[許可]=1)</f>
        <v>13237500</v>
      </c>
    </row>
    <row r="8" spans="2:16" x14ac:dyDescent="0.25">
      <c r="E8" s="1">
        <f t="shared" si="0"/>
        <v>2</v>
      </c>
      <c r="F8" s="10" t="str">
        <f t="shared" si="1"/>
        <v>N2-5-7.5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13237500</v>
      </c>
      <c r="K8" s="22">
        <v>1</v>
      </c>
      <c r="N8" t="str">
        <v>N2-5-7.5</v>
      </c>
      <c r="O8">
        <v>20.75</v>
      </c>
      <c r="P8" s="19">
        <v>13237500</v>
      </c>
    </row>
    <row r="9" spans="2:16" x14ac:dyDescent="0.25">
      <c r="E9" s="1">
        <f t="shared" si="0"/>
        <v>3</v>
      </c>
      <c r="F9" s="10" t="str">
        <f t="shared" si="1"/>
        <v>N2-5-8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13237500</v>
      </c>
      <c r="K9" s="22">
        <v>1</v>
      </c>
      <c r="N9" t="str">
        <v>N2-5-8</v>
      </c>
      <c r="O9">
        <v>22</v>
      </c>
      <c r="P9" s="19">
        <v>13237500</v>
      </c>
    </row>
    <row r="10" spans="2:16" x14ac:dyDescent="0.25">
      <c r="E10" s="1">
        <f t="shared" si="0"/>
        <v>4</v>
      </c>
      <c r="F10" s="10" t="str">
        <f t="shared" si="1"/>
        <v>N2-5-8.5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13237500</v>
      </c>
      <c r="K10" s="22">
        <v>1</v>
      </c>
      <c r="N10" t="str">
        <v>N2-5-8.5</v>
      </c>
      <c r="O10">
        <v>23.25</v>
      </c>
      <c r="P10" s="19">
        <v>13237500</v>
      </c>
    </row>
    <row r="11" spans="2:16" x14ac:dyDescent="0.25">
      <c r="E11" s="1">
        <f t="shared" si="0"/>
        <v>5</v>
      </c>
      <c r="F11" s="10" t="str">
        <f t="shared" si="1"/>
        <v>N2-5-9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13237500</v>
      </c>
      <c r="K11" s="22">
        <v>1</v>
      </c>
      <c r="N11" t="str">
        <v>N2-5-9</v>
      </c>
      <c r="O11">
        <v>24.5</v>
      </c>
      <c r="P11" s="19">
        <v>13237500</v>
      </c>
    </row>
    <row r="12" spans="2:16" x14ac:dyDescent="0.25">
      <c r="E12" s="1">
        <f t="shared" si="0"/>
        <v>6</v>
      </c>
      <c r="F12" s="10" t="str">
        <f t="shared" si="1"/>
        <v>N2-5-9.5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13499625</v>
      </c>
      <c r="K12" s="22">
        <v>1</v>
      </c>
      <c r="N12" t="str">
        <v>N2-5-9.5</v>
      </c>
      <c r="O12">
        <v>25.75</v>
      </c>
      <c r="P12" s="19">
        <v>13499625</v>
      </c>
    </row>
    <row r="13" spans="2:16" x14ac:dyDescent="0.25">
      <c r="E13" s="1">
        <f t="shared" si="0"/>
        <v>7</v>
      </c>
      <c r="F13" s="10" t="str">
        <f t="shared" si="1"/>
        <v>N2-5-10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13936500</v>
      </c>
      <c r="K13" s="22">
        <v>1</v>
      </c>
      <c r="N13" t="str">
        <v>N2-5-10</v>
      </c>
      <c r="O13">
        <v>27</v>
      </c>
      <c r="P13" s="19">
        <v>13936500</v>
      </c>
    </row>
    <row r="14" spans="2:16" x14ac:dyDescent="0.25">
      <c r="E14" s="1">
        <f t="shared" si="0"/>
        <v>8</v>
      </c>
      <c r="F14" s="10" t="str">
        <f t="shared" si="1"/>
        <v>N2-5-10.5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14373375</v>
      </c>
      <c r="K14" s="22">
        <v>1</v>
      </c>
      <c r="N14" t="str">
        <v>N2-5-10.5</v>
      </c>
      <c r="O14">
        <v>28.25</v>
      </c>
      <c r="P14" s="19">
        <v>14373375</v>
      </c>
    </row>
    <row r="15" spans="2:16" x14ac:dyDescent="0.25">
      <c r="E15" s="1">
        <f t="shared" si="0"/>
        <v>9</v>
      </c>
      <c r="F15" s="10" t="str">
        <f t="shared" si="1"/>
        <v>N2-5-11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14810250</v>
      </c>
      <c r="K15" s="22">
        <v>1</v>
      </c>
      <c r="N15" t="str">
        <v>N2-5-11</v>
      </c>
      <c r="O15">
        <v>29.5</v>
      </c>
      <c r="P15" s="19">
        <v>14810250</v>
      </c>
    </row>
    <row r="16" spans="2:16" x14ac:dyDescent="0.25">
      <c r="E16" s="1">
        <f t="shared" si="0"/>
        <v>10</v>
      </c>
      <c r="F16" s="10" t="str">
        <f t="shared" si="1"/>
        <v>N2-5-11.5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15247125</v>
      </c>
      <c r="K16" s="22">
        <v>1</v>
      </c>
      <c r="N16" t="str">
        <v>N2-5-11.5</v>
      </c>
      <c r="O16">
        <v>30.75</v>
      </c>
      <c r="P16" s="19">
        <v>15247125</v>
      </c>
    </row>
    <row r="17" spans="5:16" x14ac:dyDescent="0.25">
      <c r="E17" s="1">
        <f t="shared" si="0"/>
        <v>11</v>
      </c>
      <c r="F17" s="10" t="str">
        <f t="shared" si="1"/>
        <v>N2-5-12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15684000</v>
      </c>
      <c r="K17" s="22">
        <v>1</v>
      </c>
      <c r="N17" t="str">
        <v>N2-5-12</v>
      </c>
      <c r="O17">
        <v>32</v>
      </c>
      <c r="P17" s="19">
        <v>15684000</v>
      </c>
    </row>
    <row r="18" spans="5:16" x14ac:dyDescent="0.25">
      <c r="E18" s="1">
        <f t="shared" si="0"/>
        <v>12</v>
      </c>
      <c r="F18" s="10" t="str">
        <f t="shared" si="1"/>
        <v>N2-5-12.5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16120875</v>
      </c>
      <c r="K18" s="22">
        <v>1</v>
      </c>
      <c r="N18" t="str">
        <v>N2-5-12.5</v>
      </c>
      <c r="O18">
        <v>33.25</v>
      </c>
      <c r="P18" s="19">
        <v>16120875</v>
      </c>
    </row>
    <row r="19" spans="5:16" x14ac:dyDescent="0.25">
      <c r="E19" s="1">
        <f t="shared" si="0"/>
        <v>13</v>
      </c>
      <c r="F19" s="10" t="str">
        <f t="shared" si="1"/>
        <v>N2-5-13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16557750</v>
      </c>
      <c r="K19" s="22">
        <v>1</v>
      </c>
      <c r="N19" t="str">
        <v>N2-5-13</v>
      </c>
      <c r="O19">
        <v>34.5</v>
      </c>
      <c r="P19" s="19">
        <v>16557750</v>
      </c>
    </row>
    <row r="20" spans="5:16" x14ac:dyDescent="0.25">
      <c r="E20" s="1">
        <f t="shared" si="0"/>
        <v>14</v>
      </c>
      <c r="F20" s="10" t="str">
        <f t="shared" si="1"/>
        <v>N2-5-13.5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16994625</v>
      </c>
      <c r="K20" s="22">
        <v>1</v>
      </c>
      <c r="N20" t="str">
        <v>N2-5-13.5</v>
      </c>
      <c r="O20">
        <v>35.75</v>
      </c>
      <c r="P20" s="19">
        <v>16994625</v>
      </c>
    </row>
    <row r="21" spans="5:16" x14ac:dyDescent="0.25">
      <c r="E21" s="1">
        <f t="shared" si="0"/>
        <v>15</v>
      </c>
      <c r="F21" s="10" t="str">
        <f t="shared" si="1"/>
        <v>N2-5-14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17431500</v>
      </c>
      <c r="K21" s="22">
        <v>1</v>
      </c>
      <c r="N21" t="str">
        <v>N2-5-14</v>
      </c>
      <c r="O21">
        <v>37</v>
      </c>
      <c r="P21" s="19">
        <v>17431500</v>
      </c>
    </row>
    <row r="22" spans="5:16" x14ac:dyDescent="0.25">
      <c r="E22" s="1">
        <f t="shared" si="0"/>
        <v>16</v>
      </c>
      <c r="F22" s="10" t="str">
        <f t="shared" si="1"/>
        <v>N2-5-14.5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17868375</v>
      </c>
      <c r="K22" s="22">
        <v>1</v>
      </c>
      <c r="N22" t="str">
        <v>N2-5-14.5</v>
      </c>
      <c r="O22">
        <v>38.25</v>
      </c>
      <c r="P22" s="19">
        <v>17868375</v>
      </c>
    </row>
    <row r="23" spans="5:16" x14ac:dyDescent="0.25">
      <c r="E23" s="1">
        <f t="shared" si="0"/>
        <v>17</v>
      </c>
      <c r="F23" s="10" t="str">
        <f t="shared" si="1"/>
        <v>N2-5-15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18305250</v>
      </c>
      <c r="K23" s="22">
        <v>1</v>
      </c>
      <c r="N23" t="str">
        <v>N2-5-15</v>
      </c>
      <c r="O23">
        <v>39.5</v>
      </c>
      <c r="P23" s="19">
        <v>18305250</v>
      </c>
    </row>
    <row r="24" spans="5:16" x14ac:dyDescent="0.25">
      <c r="E24" s="1">
        <f t="shared" si="0"/>
        <v>18</v>
      </c>
      <c r="F24" s="10" t="str">
        <f t="shared" si="1"/>
        <v>N2-5-15.5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18742125</v>
      </c>
      <c r="K24" s="22">
        <v>1</v>
      </c>
      <c r="N24" t="str">
        <v>N2-5-15.5</v>
      </c>
      <c r="O24">
        <v>40.75</v>
      </c>
      <c r="P24" s="19">
        <v>18742125</v>
      </c>
    </row>
    <row r="25" spans="5:16" x14ac:dyDescent="0.25">
      <c r="E25" s="1">
        <f t="shared" si="0"/>
        <v>19</v>
      </c>
      <c r="F25" s="10" t="str">
        <f t="shared" si="1"/>
        <v>N2-5-16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19179000</v>
      </c>
      <c r="K25" s="22">
        <v>1</v>
      </c>
      <c r="N25" t="str">
        <v>N2-5-16</v>
      </c>
      <c r="O25">
        <v>42</v>
      </c>
      <c r="P25" s="19">
        <v>19179000</v>
      </c>
    </row>
    <row r="26" spans="5:16" x14ac:dyDescent="0.25">
      <c r="E26" s="1">
        <f t="shared" si="0"/>
        <v>20</v>
      </c>
      <c r="F26" s="10" t="str">
        <f t="shared" si="1"/>
        <v>N2-5-16.5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19615875</v>
      </c>
      <c r="K26" s="22">
        <v>1</v>
      </c>
      <c r="N26" t="str">
        <v>N2-5-16.5</v>
      </c>
      <c r="O26">
        <v>43.25</v>
      </c>
      <c r="P26" s="19">
        <v>19615875</v>
      </c>
    </row>
    <row r="27" spans="5:16" x14ac:dyDescent="0.25">
      <c r="E27" s="1">
        <f t="shared" si="0"/>
        <v>21</v>
      </c>
      <c r="F27" s="10" t="str">
        <f t="shared" si="1"/>
        <v>N2-5-17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20052750</v>
      </c>
      <c r="K27" s="22">
        <v>1</v>
      </c>
      <c r="N27" t="str">
        <v>N2-5-17</v>
      </c>
      <c r="O27">
        <v>44.5</v>
      </c>
      <c r="P27" s="19">
        <v>20052750</v>
      </c>
    </row>
    <row r="28" spans="5:16" x14ac:dyDescent="0.25">
      <c r="E28" s="1">
        <f t="shared" si="0"/>
        <v>22</v>
      </c>
      <c r="F28" s="10" t="str">
        <f t="shared" si="1"/>
        <v>N2-5-17.5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20489625</v>
      </c>
      <c r="K28" s="22">
        <v>1</v>
      </c>
      <c r="N28" t="str">
        <v>N2-5-17.5</v>
      </c>
      <c r="O28">
        <v>45.75</v>
      </c>
      <c r="P28" s="19">
        <v>20489625</v>
      </c>
    </row>
    <row r="29" spans="5:16" x14ac:dyDescent="0.25">
      <c r="E29" s="1">
        <f t="shared" si="0"/>
        <v>23</v>
      </c>
      <c r="F29" s="10" t="str">
        <f t="shared" si="1"/>
        <v>N2-5-18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20926500</v>
      </c>
      <c r="K29" s="22">
        <v>1</v>
      </c>
      <c r="N29" t="str">
        <v>N2-5-18</v>
      </c>
      <c r="O29">
        <v>47</v>
      </c>
      <c r="P29" s="19">
        <v>20926500</v>
      </c>
    </row>
    <row r="30" spans="5:16" x14ac:dyDescent="0.25">
      <c r="E30" s="1">
        <f t="shared" si="0"/>
        <v>24</v>
      </c>
      <c r="F30" s="10" t="str">
        <f t="shared" si="1"/>
        <v>N2-5.5-7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13237500</v>
      </c>
      <c r="K30" s="22">
        <v>1</v>
      </c>
      <c r="N30" t="str">
        <v>N2-5.5-7</v>
      </c>
      <c r="O30">
        <v>21.25</v>
      </c>
      <c r="P30" s="19">
        <v>13237500</v>
      </c>
    </row>
    <row r="31" spans="5:16" x14ac:dyDescent="0.25">
      <c r="E31" s="1">
        <f t="shared" si="0"/>
        <v>25</v>
      </c>
      <c r="F31" s="10" t="str">
        <f t="shared" si="1"/>
        <v>N2-5.5-7.5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13237500</v>
      </c>
      <c r="K31" s="22">
        <v>1</v>
      </c>
      <c r="N31" t="str">
        <v>N2-5.5-7.5</v>
      </c>
      <c r="O31">
        <v>22.625</v>
      </c>
      <c r="P31" s="19">
        <v>13237500</v>
      </c>
    </row>
    <row r="32" spans="5:16" x14ac:dyDescent="0.25">
      <c r="E32" s="1">
        <f t="shared" si="0"/>
        <v>26</v>
      </c>
      <c r="F32" s="10" t="str">
        <f t="shared" si="1"/>
        <v>N2-5.5-8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13237500</v>
      </c>
      <c r="K32" s="22">
        <v>1</v>
      </c>
      <c r="N32" t="str">
        <v>N2-5.5-8</v>
      </c>
      <c r="O32">
        <v>24</v>
      </c>
      <c r="P32" s="19">
        <v>13237500</v>
      </c>
    </row>
    <row r="33" spans="5:16" x14ac:dyDescent="0.25">
      <c r="E33" s="1">
        <f t="shared" si="0"/>
        <v>27</v>
      </c>
      <c r="F33" s="10" t="str">
        <f t="shared" si="1"/>
        <v>N2-5.5-8.5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13368563</v>
      </c>
      <c r="K33" s="22">
        <v>1</v>
      </c>
      <c r="N33" t="str">
        <v>N2-5.5-8.5</v>
      </c>
      <c r="O33">
        <v>25.375</v>
      </c>
      <c r="P33" s="19">
        <v>13368563</v>
      </c>
    </row>
    <row r="34" spans="5:16" x14ac:dyDescent="0.25">
      <c r="E34" s="1">
        <f t="shared" si="0"/>
        <v>28</v>
      </c>
      <c r="F34" s="10" t="str">
        <f t="shared" si="1"/>
        <v>N2-5.5-9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13849125</v>
      </c>
      <c r="K34" s="22">
        <v>1</v>
      </c>
      <c r="N34" t="str">
        <v>N2-5.5-9</v>
      </c>
      <c r="O34">
        <v>26.75</v>
      </c>
      <c r="P34" s="19">
        <v>13849125</v>
      </c>
    </row>
    <row r="35" spans="5:16" x14ac:dyDescent="0.25">
      <c r="E35" s="1">
        <f t="shared" si="0"/>
        <v>29</v>
      </c>
      <c r="F35" s="10" t="str">
        <f t="shared" si="1"/>
        <v>N2-5.5-9.5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14329688</v>
      </c>
      <c r="K35" s="22">
        <v>1</v>
      </c>
      <c r="N35" t="str">
        <v>N2-5.5-9.5</v>
      </c>
      <c r="O35">
        <v>28.125</v>
      </c>
      <c r="P35" s="19">
        <v>14329688</v>
      </c>
    </row>
    <row r="36" spans="5:16" x14ac:dyDescent="0.25">
      <c r="E36" s="1">
        <f t="shared" si="0"/>
        <v>30</v>
      </c>
      <c r="F36" s="10" t="str">
        <f t="shared" si="1"/>
        <v>N2-5.5-10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14810250</v>
      </c>
      <c r="K36" s="22">
        <v>1</v>
      </c>
      <c r="N36" t="str">
        <v>N2-5.5-10</v>
      </c>
      <c r="O36">
        <v>29.5</v>
      </c>
      <c r="P36" s="19">
        <v>14810250</v>
      </c>
    </row>
    <row r="37" spans="5:16" x14ac:dyDescent="0.25">
      <c r="E37" s="1">
        <f t="shared" si="0"/>
        <v>31</v>
      </c>
      <c r="F37" s="10" t="str">
        <f t="shared" si="1"/>
        <v>N2-5.5-10.5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15290813</v>
      </c>
      <c r="K37" s="22">
        <v>1</v>
      </c>
      <c r="N37" t="str">
        <v>N2-5.5-10.5</v>
      </c>
      <c r="O37">
        <v>30.875</v>
      </c>
      <c r="P37" s="19">
        <v>15290813</v>
      </c>
    </row>
    <row r="38" spans="5:16" x14ac:dyDescent="0.25">
      <c r="E38" s="1">
        <f t="shared" si="0"/>
        <v>32</v>
      </c>
      <c r="F38" s="10" t="str">
        <f t="shared" si="1"/>
        <v>N2-5.5-11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15771375</v>
      </c>
      <c r="K38" s="22">
        <v>1</v>
      </c>
      <c r="N38" t="str">
        <v>N2-5.5-11</v>
      </c>
      <c r="O38">
        <v>32.25</v>
      </c>
      <c r="P38" s="19">
        <v>15771375</v>
      </c>
    </row>
    <row r="39" spans="5:16" x14ac:dyDescent="0.25">
      <c r="E39" s="1">
        <f t="shared" si="0"/>
        <v>33</v>
      </c>
      <c r="F39" s="10" t="str">
        <f t="shared" si="1"/>
        <v>N2-5.5-11.5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16251938</v>
      </c>
      <c r="K39" s="22">
        <v>1</v>
      </c>
      <c r="N39" t="str">
        <v>N2-5.5-11.5</v>
      </c>
      <c r="O39">
        <v>33.625</v>
      </c>
      <c r="P39" s="19">
        <v>16251938</v>
      </c>
    </row>
    <row r="40" spans="5:16" x14ac:dyDescent="0.25">
      <c r="E40" s="1">
        <f t="shared" si="0"/>
        <v>34</v>
      </c>
      <c r="F40" s="10" t="str">
        <f t="shared" si="1"/>
        <v>N2-5.5-12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16732500</v>
      </c>
      <c r="K40" s="22">
        <v>1</v>
      </c>
      <c r="N40" t="str">
        <v>N2-5.5-12</v>
      </c>
      <c r="O40">
        <v>35</v>
      </c>
      <c r="P40" s="19">
        <v>16732500</v>
      </c>
    </row>
    <row r="41" spans="5:16" x14ac:dyDescent="0.25">
      <c r="E41" s="1">
        <f t="shared" si="0"/>
        <v>35</v>
      </c>
      <c r="F41" s="10" t="str">
        <f t="shared" si="1"/>
        <v>N2-5.5-12.5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17213063</v>
      </c>
      <c r="K41" s="22">
        <v>1</v>
      </c>
      <c r="N41" t="str">
        <v>N2-5.5-12.5</v>
      </c>
      <c r="O41">
        <v>36.375</v>
      </c>
      <c r="P41" s="19">
        <v>17213063</v>
      </c>
    </row>
    <row r="42" spans="5:16" x14ac:dyDescent="0.25">
      <c r="E42" s="1">
        <f t="shared" si="0"/>
        <v>36</v>
      </c>
      <c r="F42" s="10" t="str">
        <f t="shared" si="1"/>
        <v>N2-5.5-13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17693625</v>
      </c>
      <c r="K42" s="22">
        <v>1</v>
      </c>
      <c r="N42" t="str">
        <v>N2-5.5-13</v>
      </c>
      <c r="O42">
        <v>37.75</v>
      </c>
      <c r="P42" s="19">
        <v>17693625</v>
      </c>
    </row>
    <row r="43" spans="5:16" x14ac:dyDescent="0.25">
      <c r="E43" s="1">
        <f t="shared" si="0"/>
        <v>37</v>
      </c>
      <c r="F43" s="10" t="str">
        <f t="shared" si="1"/>
        <v>N2-5.5-13.5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18174188</v>
      </c>
      <c r="K43" s="22">
        <v>1</v>
      </c>
      <c r="N43" t="str">
        <v>N2-5.5-13.5</v>
      </c>
      <c r="O43">
        <v>39.125</v>
      </c>
      <c r="P43" s="19">
        <v>18174188</v>
      </c>
    </row>
    <row r="44" spans="5:16" x14ac:dyDescent="0.25">
      <c r="E44" s="1">
        <f t="shared" si="0"/>
        <v>38</v>
      </c>
      <c r="F44" s="10" t="str">
        <f t="shared" si="1"/>
        <v>N2-5.5-14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18654750</v>
      </c>
      <c r="K44" s="22">
        <v>1</v>
      </c>
      <c r="N44" t="str">
        <v>N2-5.5-14</v>
      </c>
      <c r="O44">
        <v>40.5</v>
      </c>
      <c r="P44" s="19">
        <v>18654750</v>
      </c>
    </row>
    <row r="45" spans="5:16" x14ac:dyDescent="0.25">
      <c r="E45" s="1">
        <f t="shared" si="0"/>
        <v>39</v>
      </c>
      <c r="F45" s="10" t="str">
        <f t="shared" si="1"/>
        <v>N2-5.5-14.5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19135313</v>
      </c>
      <c r="K45" s="22">
        <v>1</v>
      </c>
      <c r="N45" t="str">
        <v>N2-5.5-14.5</v>
      </c>
      <c r="O45">
        <v>41.875</v>
      </c>
      <c r="P45" s="19">
        <v>19135313</v>
      </c>
    </row>
    <row r="46" spans="5:16" x14ac:dyDescent="0.25">
      <c r="E46" s="1">
        <f t="shared" si="0"/>
        <v>40</v>
      </c>
      <c r="F46" s="10" t="str">
        <f t="shared" si="1"/>
        <v>N2-5.5-15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19615875</v>
      </c>
      <c r="K46" s="22">
        <v>1</v>
      </c>
      <c r="N46" t="str">
        <v>N2-5.5-15</v>
      </c>
      <c r="O46">
        <v>43.25</v>
      </c>
      <c r="P46" s="19">
        <v>19615875</v>
      </c>
    </row>
    <row r="47" spans="5:16" x14ac:dyDescent="0.25">
      <c r="E47" s="1">
        <f t="shared" si="0"/>
        <v>41</v>
      </c>
      <c r="F47" s="10" t="str">
        <f t="shared" si="1"/>
        <v>N2-5.5-15.5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20096438</v>
      </c>
      <c r="K47" s="22">
        <v>1</v>
      </c>
      <c r="N47" t="str">
        <v>N2-5.5-15.5</v>
      </c>
      <c r="O47">
        <v>44.625</v>
      </c>
      <c r="P47" s="19">
        <v>20096438</v>
      </c>
    </row>
    <row r="48" spans="5:16" x14ac:dyDescent="0.25">
      <c r="E48" s="1">
        <f t="shared" si="0"/>
        <v>42</v>
      </c>
      <c r="F48" s="10" t="str">
        <f t="shared" si="1"/>
        <v>N2-5.5-16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20577000</v>
      </c>
      <c r="K48" s="22">
        <v>1</v>
      </c>
      <c r="N48" t="str">
        <v>N2-5.5-16</v>
      </c>
      <c r="O48">
        <v>46</v>
      </c>
      <c r="P48" s="19">
        <v>20577000</v>
      </c>
    </row>
    <row r="49" spans="5:16" x14ac:dyDescent="0.25">
      <c r="E49" s="1">
        <f t="shared" si="0"/>
        <v>43</v>
      </c>
      <c r="F49" s="10" t="str">
        <f t="shared" si="1"/>
        <v>N2-5.5-16.5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21057563</v>
      </c>
      <c r="K49" s="22">
        <v>1</v>
      </c>
      <c r="N49" t="str">
        <v>N2-5.5-16.5</v>
      </c>
      <c r="O49">
        <v>47.375</v>
      </c>
      <c r="P49" s="19">
        <v>21057563</v>
      </c>
    </row>
    <row r="50" spans="5:16" x14ac:dyDescent="0.25">
      <c r="E50" s="1">
        <f t="shared" si="0"/>
        <v>44</v>
      </c>
      <c r="F50" s="10" t="str">
        <f t="shared" si="1"/>
        <v>N2-5.5-17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21538125</v>
      </c>
      <c r="K50" s="22">
        <v>1</v>
      </c>
      <c r="N50" t="str">
        <v>N2-5.5-17</v>
      </c>
      <c r="O50">
        <v>48.75</v>
      </c>
      <c r="P50" s="19">
        <v>21538125</v>
      </c>
    </row>
    <row r="51" spans="5:16" x14ac:dyDescent="0.25">
      <c r="E51" s="1">
        <f t="shared" si="0"/>
        <v>45</v>
      </c>
      <c r="F51" s="10" t="str">
        <f t="shared" si="1"/>
        <v>N2-5.5-17.5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22018688</v>
      </c>
      <c r="K51" s="22">
        <v>1</v>
      </c>
      <c r="N51" t="str">
        <v>N2-5.5-17.5</v>
      </c>
      <c r="O51">
        <v>50.125</v>
      </c>
      <c r="P51" s="19">
        <v>22018688</v>
      </c>
    </row>
    <row r="52" spans="5:16" x14ac:dyDescent="0.25">
      <c r="E52" s="1">
        <f t="shared" si="0"/>
        <v>46</v>
      </c>
      <c r="F52" s="10" t="str">
        <f t="shared" si="1"/>
        <v>N2-5.5-18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22499250</v>
      </c>
      <c r="K52" s="22">
        <v>1</v>
      </c>
      <c r="N52" t="str">
        <v>N2-5.5-18</v>
      </c>
      <c r="O52">
        <v>51.5</v>
      </c>
      <c r="P52" s="19">
        <v>22499250</v>
      </c>
    </row>
    <row r="53" spans="5:16" x14ac:dyDescent="0.25">
      <c r="E53" s="1">
        <f t="shared" si="0"/>
        <v>47</v>
      </c>
      <c r="F53" s="10" t="str">
        <f t="shared" si="1"/>
        <v>N2-6-7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13237500</v>
      </c>
      <c r="K53" s="22">
        <v>1</v>
      </c>
      <c r="N53" t="str">
        <v>N2-6-7</v>
      </c>
      <c r="O53">
        <v>23</v>
      </c>
      <c r="P53" s="19">
        <v>13237500</v>
      </c>
    </row>
    <row r="54" spans="5:16" x14ac:dyDescent="0.25">
      <c r="E54" s="1">
        <f t="shared" si="0"/>
        <v>48</v>
      </c>
      <c r="F54" s="10" t="str">
        <f t="shared" si="1"/>
        <v>N2-6-7.5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13237500</v>
      </c>
      <c r="K54" s="22">
        <v>1</v>
      </c>
      <c r="N54" t="str">
        <v>N2-6-7.5</v>
      </c>
      <c r="O54">
        <v>24.5</v>
      </c>
      <c r="P54" s="19">
        <v>13237500</v>
      </c>
    </row>
    <row r="55" spans="5:16" x14ac:dyDescent="0.25">
      <c r="E55" s="1">
        <f t="shared" si="0"/>
        <v>49</v>
      </c>
      <c r="F55" s="10" t="str">
        <f t="shared" si="1"/>
        <v>N2-6-8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13587000</v>
      </c>
      <c r="K55" s="22">
        <v>1</v>
      </c>
      <c r="N55" t="str">
        <v>N2-6-8</v>
      </c>
      <c r="O55">
        <v>26</v>
      </c>
      <c r="P55" s="19">
        <v>13587000</v>
      </c>
    </row>
    <row r="56" spans="5:16" x14ac:dyDescent="0.25">
      <c r="E56" s="1">
        <f t="shared" si="0"/>
        <v>50</v>
      </c>
      <c r="F56" s="10" t="str">
        <f t="shared" si="1"/>
        <v>N2-6-8.5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14111250</v>
      </c>
      <c r="K56" s="22">
        <v>1</v>
      </c>
      <c r="N56" t="str">
        <v>N2-6-8.5</v>
      </c>
      <c r="O56">
        <v>27.5</v>
      </c>
      <c r="P56" s="19">
        <v>14111250</v>
      </c>
    </row>
    <row r="57" spans="5:16" x14ac:dyDescent="0.25">
      <c r="E57" s="1">
        <f t="shared" si="0"/>
        <v>51</v>
      </c>
      <c r="F57" s="10" t="str">
        <f t="shared" si="1"/>
        <v>N2-6-9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14635500</v>
      </c>
      <c r="K57" s="22">
        <v>1</v>
      </c>
      <c r="N57" t="str">
        <v>N2-6-9</v>
      </c>
      <c r="O57">
        <v>29</v>
      </c>
      <c r="P57" s="19">
        <v>14635500</v>
      </c>
    </row>
    <row r="58" spans="5:16" x14ac:dyDescent="0.25">
      <c r="E58" s="1">
        <f t="shared" si="0"/>
        <v>52</v>
      </c>
      <c r="F58" s="10" t="str">
        <f t="shared" si="1"/>
        <v>N2-6-9.5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15159750</v>
      </c>
      <c r="K58" s="22">
        <v>1</v>
      </c>
      <c r="N58" t="str">
        <v>N2-6-9.5</v>
      </c>
      <c r="O58">
        <v>30.5</v>
      </c>
      <c r="P58" s="19">
        <v>15159750</v>
      </c>
    </row>
    <row r="59" spans="5:16" x14ac:dyDescent="0.25">
      <c r="E59" s="1">
        <f t="shared" si="0"/>
        <v>53</v>
      </c>
      <c r="F59" s="10" t="str">
        <f t="shared" si="1"/>
        <v>N2-6-10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15684000</v>
      </c>
      <c r="K59" s="22">
        <v>1</v>
      </c>
      <c r="N59" t="str">
        <v>N2-6-10</v>
      </c>
      <c r="O59">
        <v>32</v>
      </c>
      <c r="P59" s="19">
        <v>15684000</v>
      </c>
    </row>
    <row r="60" spans="5:16" x14ac:dyDescent="0.25">
      <c r="E60" s="1">
        <f t="shared" si="0"/>
        <v>54</v>
      </c>
      <c r="F60" s="10" t="str">
        <f t="shared" si="1"/>
        <v>N2-6-10.5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16208250</v>
      </c>
      <c r="K60" s="22">
        <v>1</v>
      </c>
      <c r="N60" t="str">
        <v>N2-6-10.5</v>
      </c>
      <c r="O60">
        <v>33.5</v>
      </c>
      <c r="P60" s="19">
        <v>16208250</v>
      </c>
    </row>
    <row r="61" spans="5:16" x14ac:dyDescent="0.25">
      <c r="E61" s="1">
        <f t="shared" si="0"/>
        <v>55</v>
      </c>
      <c r="F61" s="10" t="str">
        <f t="shared" si="1"/>
        <v>N2-6-11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16732500</v>
      </c>
      <c r="K61" s="22">
        <v>1</v>
      </c>
      <c r="N61" t="str">
        <v>N2-6-11</v>
      </c>
      <c r="O61">
        <v>35</v>
      </c>
      <c r="P61" s="19">
        <v>16732500</v>
      </c>
    </row>
    <row r="62" spans="5:16" x14ac:dyDescent="0.25">
      <c r="E62" s="1">
        <f t="shared" si="0"/>
        <v>56</v>
      </c>
      <c r="F62" s="10" t="str">
        <f t="shared" si="1"/>
        <v>N2-6-11.5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17256750</v>
      </c>
      <c r="K62" s="22">
        <v>1</v>
      </c>
      <c r="N62" t="str">
        <v>N2-6-11.5</v>
      </c>
      <c r="O62">
        <v>36.5</v>
      </c>
      <c r="P62" s="19">
        <v>17256750</v>
      </c>
    </row>
    <row r="63" spans="5:16" x14ac:dyDescent="0.25">
      <c r="E63" s="1">
        <f t="shared" si="0"/>
        <v>57</v>
      </c>
      <c r="F63" s="10" t="str">
        <f t="shared" si="1"/>
        <v>N2-6-12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17781000</v>
      </c>
      <c r="K63" s="22">
        <v>1</v>
      </c>
      <c r="N63" t="str">
        <v>N2-6-12</v>
      </c>
      <c r="O63">
        <v>38</v>
      </c>
      <c r="P63" s="19">
        <v>17781000</v>
      </c>
    </row>
    <row r="64" spans="5:16" x14ac:dyDescent="0.25">
      <c r="E64" s="1">
        <f t="shared" si="0"/>
        <v>58</v>
      </c>
      <c r="F64" s="10" t="str">
        <f t="shared" si="1"/>
        <v>N2-6-12.5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18305250</v>
      </c>
      <c r="K64" s="22">
        <v>1</v>
      </c>
      <c r="N64" t="str">
        <v>N2-6-12.5</v>
      </c>
      <c r="O64">
        <v>39.5</v>
      </c>
      <c r="P64" s="19">
        <v>18305250</v>
      </c>
    </row>
    <row r="65" spans="5:16" x14ac:dyDescent="0.25">
      <c r="E65" s="1">
        <f t="shared" si="0"/>
        <v>59</v>
      </c>
      <c r="F65" s="10" t="str">
        <f t="shared" si="1"/>
        <v>N2-6-13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18829500</v>
      </c>
      <c r="K65" s="22">
        <v>1</v>
      </c>
      <c r="N65" t="str">
        <v>N2-6-13</v>
      </c>
      <c r="O65">
        <v>41</v>
      </c>
      <c r="P65" s="19">
        <v>18829500</v>
      </c>
    </row>
    <row r="66" spans="5:16" x14ac:dyDescent="0.25">
      <c r="E66" s="1">
        <f t="shared" si="0"/>
        <v>60</v>
      </c>
      <c r="F66" s="10" t="str">
        <f t="shared" si="1"/>
        <v>N2-6-13.5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19353750</v>
      </c>
      <c r="K66" s="22">
        <v>1</v>
      </c>
      <c r="N66" t="str">
        <v>N2-6-13.5</v>
      </c>
      <c r="O66">
        <v>42.5</v>
      </c>
      <c r="P66" s="19">
        <v>19353750</v>
      </c>
    </row>
    <row r="67" spans="5:16" x14ac:dyDescent="0.25">
      <c r="E67" s="1">
        <f t="shared" si="0"/>
        <v>61</v>
      </c>
      <c r="F67" s="10" t="str">
        <f t="shared" si="1"/>
        <v>N2-6-14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19878000</v>
      </c>
      <c r="K67" s="22">
        <v>1</v>
      </c>
      <c r="N67" t="str">
        <v>N2-6-14</v>
      </c>
      <c r="O67">
        <v>44</v>
      </c>
      <c r="P67" s="19">
        <v>19878000</v>
      </c>
    </row>
    <row r="68" spans="5:16" x14ac:dyDescent="0.25">
      <c r="E68" s="1">
        <f t="shared" si="0"/>
        <v>62</v>
      </c>
      <c r="F68" s="10" t="str">
        <f t="shared" si="1"/>
        <v>N2-6-14.5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20402250</v>
      </c>
      <c r="K68" s="22">
        <v>1</v>
      </c>
      <c r="N68" t="str">
        <v>N2-6-14.5</v>
      </c>
      <c r="O68">
        <v>45.5</v>
      </c>
      <c r="P68" s="19">
        <v>20402250</v>
      </c>
    </row>
    <row r="69" spans="5:16" x14ac:dyDescent="0.25">
      <c r="E69" s="1">
        <f t="shared" si="0"/>
        <v>63</v>
      </c>
      <c r="F69" s="10" t="str">
        <f t="shared" si="1"/>
        <v>N2-6-15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20926500</v>
      </c>
      <c r="K69" s="22">
        <v>1</v>
      </c>
      <c r="N69" t="str">
        <v>N2-6-15</v>
      </c>
      <c r="O69">
        <v>47</v>
      </c>
      <c r="P69" s="19">
        <v>20926500</v>
      </c>
    </row>
    <row r="70" spans="5:16" x14ac:dyDescent="0.25">
      <c r="E70" s="1">
        <f t="shared" si="0"/>
        <v>64</v>
      </c>
      <c r="F70" s="10" t="str">
        <f t="shared" si="1"/>
        <v>N2-6-15.5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21450750</v>
      </c>
      <c r="K70" s="22">
        <v>1</v>
      </c>
      <c r="N70" t="str">
        <v>N2-6-15.5</v>
      </c>
      <c r="O70">
        <v>48.5</v>
      </c>
      <c r="P70" s="19">
        <v>21450750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N2-6-16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ROUND(SUM(IF(I71&lt;$K$4,$K$4,I71)*$C$6,$C$5),0)</f>
        <v>21975000</v>
      </c>
      <c r="K71" s="22">
        <v>1</v>
      </c>
      <c r="N71" t="str">
        <v>N2-6-16</v>
      </c>
      <c r="O71">
        <v>50</v>
      </c>
      <c r="P71" s="19">
        <v>21975000</v>
      </c>
    </row>
    <row r="72" spans="5:16" x14ac:dyDescent="0.25">
      <c r="E72" s="1">
        <f t="shared" si="6"/>
        <v>66</v>
      </c>
      <c r="F72" s="10" t="str">
        <f t="shared" si="7"/>
        <v>N2-6-16.5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22499250</v>
      </c>
      <c r="K72" s="22">
        <v>1</v>
      </c>
      <c r="N72" t="str">
        <v>N2-6-16.5</v>
      </c>
      <c r="O72">
        <v>51.5</v>
      </c>
      <c r="P72" s="19">
        <v>22499250</v>
      </c>
    </row>
    <row r="73" spans="5:16" x14ac:dyDescent="0.25">
      <c r="E73" s="1">
        <f t="shared" si="6"/>
        <v>67</v>
      </c>
      <c r="F73" s="10" t="str">
        <f t="shared" si="7"/>
        <v>N2-6-17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23023500</v>
      </c>
      <c r="K73" s="22">
        <v>1</v>
      </c>
      <c r="N73" t="str">
        <v>N2-6-17</v>
      </c>
      <c r="O73">
        <v>53</v>
      </c>
      <c r="P73" s="19">
        <v>23023500</v>
      </c>
    </row>
    <row r="74" spans="5:16" x14ac:dyDescent="0.25">
      <c r="E74" s="1">
        <f t="shared" si="6"/>
        <v>68</v>
      </c>
      <c r="F74" s="10" t="str">
        <f t="shared" si="7"/>
        <v>N2-6-17.5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23547750</v>
      </c>
      <c r="K74" s="22">
        <v>1</v>
      </c>
      <c r="N74" t="str">
        <v>N2-6-17.5</v>
      </c>
      <c r="O74">
        <v>54.5</v>
      </c>
      <c r="P74" s="19">
        <v>23547750</v>
      </c>
    </row>
    <row r="75" spans="5:16" x14ac:dyDescent="0.25">
      <c r="E75" s="1">
        <f t="shared" si="6"/>
        <v>69</v>
      </c>
      <c r="F75" s="10" t="str">
        <f t="shared" si="7"/>
        <v>N2-6-18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24072000</v>
      </c>
      <c r="K75" s="22">
        <v>1</v>
      </c>
      <c r="N75" t="str">
        <v>N2-6-18</v>
      </c>
      <c r="O75">
        <v>56</v>
      </c>
      <c r="P75" s="19">
        <v>24072000</v>
      </c>
    </row>
    <row r="76" spans="5:16" x14ac:dyDescent="0.25">
      <c r="E76" s="1">
        <f t="shared" si="6"/>
        <v>70</v>
      </c>
      <c r="F76" s="10" t="str">
        <f t="shared" si="7"/>
        <v>N2-6.5-7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13237500</v>
      </c>
      <c r="K76" s="22">
        <v>1</v>
      </c>
      <c r="N76" t="str">
        <v>N2-6.5-7</v>
      </c>
      <c r="O76">
        <v>24.75</v>
      </c>
      <c r="P76" s="19">
        <v>13237500</v>
      </c>
    </row>
    <row r="77" spans="5:16" x14ac:dyDescent="0.25">
      <c r="E77" s="1">
        <f t="shared" si="6"/>
        <v>71</v>
      </c>
      <c r="F77" s="10" t="str">
        <f t="shared" si="7"/>
        <v>N2-6.5-7.5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13718063</v>
      </c>
      <c r="K77" s="22">
        <v>1</v>
      </c>
      <c r="N77" t="str">
        <v>N2-6.5-7.5</v>
      </c>
      <c r="O77">
        <v>26.375</v>
      </c>
      <c r="P77" s="19">
        <v>13718063</v>
      </c>
    </row>
    <row r="78" spans="5:16" x14ac:dyDescent="0.25">
      <c r="E78" s="1">
        <f t="shared" si="6"/>
        <v>72</v>
      </c>
      <c r="F78" s="10" t="str">
        <f t="shared" si="7"/>
        <v>N2-6.5-8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14286000</v>
      </c>
      <c r="K78" s="22">
        <v>1</v>
      </c>
      <c r="N78" t="str">
        <v>N2-6.5-8</v>
      </c>
      <c r="O78">
        <v>28</v>
      </c>
      <c r="P78" s="19">
        <v>14286000</v>
      </c>
    </row>
    <row r="79" spans="5:16" x14ac:dyDescent="0.25">
      <c r="E79" s="1">
        <f t="shared" si="6"/>
        <v>73</v>
      </c>
      <c r="F79" s="10" t="str">
        <f t="shared" si="7"/>
        <v>N2-6.5-8.5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14853938</v>
      </c>
      <c r="K79" s="22">
        <v>1</v>
      </c>
      <c r="N79" t="str">
        <v>N2-6.5-8.5</v>
      </c>
      <c r="O79">
        <v>29.625</v>
      </c>
      <c r="P79" s="19">
        <v>14853938</v>
      </c>
    </row>
    <row r="80" spans="5:16" x14ac:dyDescent="0.25">
      <c r="E80" s="1">
        <f t="shared" si="6"/>
        <v>74</v>
      </c>
      <c r="F80" s="10" t="str">
        <f t="shared" si="7"/>
        <v>N2-6.5-9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15421875</v>
      </c>
      <c r="K80" s="22">
        <v>1</v>
      </c>
      <c r="N80" t="str">
        <v>N2-6.5-9</v>
      </c>
      <c r="O80">
        <v>31.25</v>
      </c>
      <c r="P80" s="19">
        <v>15421875</v>
      </c>
    </row>
    <row r="81" spans="5:16" x14ac:dyDescent="0.25">
      <c r="E81" s="1">
        <f t="shared" si="6"/>
        <v>75</v>
      </c>
      <c r="F81" s="10" t="str">
        <f t="shared" si="7"/>
        <v>N2-6.5-9.5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15989813</v>
      </c>
      <c r="K81" s="22">
        <v>1</v>
      </c>
      <c r="N81" t="str">
        <v>N2-6.5-9.5</v>
      </c>
      <c r="O81">
        <v>32.875</v>
      </c>
      <c r="P81" s="19">
        <v>15989813</v>
      </c>
    </row>
    <row r="82" spans="5:16" x14ac:dyDescent="0.25">
      <c r="E82" s="1">
        <f t="shared" si="6"/>
        <v>76</v>
      </c>
      <c r="F82" s="10" t="str">
        <f t="shared" si="7"/>
        <v>N2-6.5-10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16557750</v>
      </c>
      <c r="K82" s="22">
        <v>1</v>
      </c>
      <c r="N82" t="str">
        <v>N2-6.5-10</v>
      </c>
      <c r="O82">
        <v>34.5</v>
      </c>
      <c r="P82" s="19">
        <v>16557750</v>
      </c>
    </row>
    <row r="83" spans="5:16" x14ac:dyDescent="0.25">
      <c r="E83" s="1">
        <f t="shared" si="6"/>
        <v>77</v>
      </c>
      <c r="F83" s="10" t="str">
        <f t="shared" si="7"/>
        <v>N2-6.5-10.5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17125688</v>
      </c>
      <c r="K83" s="22">
        <v>1</v>
      </c>
      <c r="N83" t="str">
        <v>N2-6.5-10.5</v>
      </c>
      <c r="O83">
        <v>36.125</v>
      </c>
      <c r="P83" s="19">
        <v>17125688</v>
      </c>
    </row>
    <row r="84" spans="5:16" x14ac:dyDescent="0.25">
      <c r="E84" s="1">
        <f t="shared" si="6"/>
        <v>78</v>
      </c>
      <c r="F84" s="10" t="str">
        <f t="shared" si="7"/>
        <v>N2-6.5-11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17693625</v>
      </c>
      <c r="K84" s="22">
        <v>1</v>
      </c>
      <c r="N84" t="str">
        <v>N2-6.5-11</v>
      </c>
      <c r="O84">
        <v>37.75</v>
      </c>
      <c r="P84" s="19">
        <v>17693625</v>
      </c>
    </row>
    <row r="85" spans="5:16" x14ac:dyDescent="0.25">
      <c r="E85" s="1">
        <f t="shared" si="6"/>
        <v>79</v>
      </c>
      <c r="F85" s="10" t="str">
        <f t="shared" si="7"/>
        <v>N2-6.5-11.5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18261563</v>
      </c>
      <c r="K85" s="22">
        <v>1</v>
      </c>
      <c r="N85" t="str">
        <v>N2-6.5-11.5</v>
      </c>
      <c r="O85">
        <v>39.375</v>
      </c>
      <c r="P85" s="19">
        <v>18261563</v>
      </c>
    </row>
    <row r="86" spans="5:16" x14ac:dyDescent="0.25">
      <c r="E86" s="1">
        <f t="shared" si="6"/>
        <v>80</v>
      </c>
      <c r="F86" s="10" t="str">
        <f t="shared" si="7"/>
        <v>N2-6.5-12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18829500</v>
      </c>
      <c r="K86" s="22">
        <v>1</v>
      </c>
      <c r="N86" t="str">
        <v>N2-6.5-12</v>
      </c>
      <c r="O86">
        <v>41</v>
      </c>
      <c r="P86" s="19">
        <v>18829500</v>
      </c>
    </row>
    <row r="87" spans="5:16" x14ac:dyDescent="0.25">
      <c r="E87" s="1">
        <f t="shared" si="6"/>
        <v>81</v>
      </c>
      <c r="F87" s="10" t="str">
        <f t="shared" si="7"/>
        <v>N2-6.5-12.5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19397438</v>
      </c>
      <c r="K87" s="22">
        <v>1</v>
      </c>
      <c r="N87" t="str">
        <v>N2-6.5-12.5</v>
      </c>
      <c r="O87">
        <v>42.625</v>
      </c>
      <c r="P87" s="19">
        <v>19397438</v>
      </c>
    </row>
    <row r="88" spans="5:16" x14ac:dyDescent="0.25">
      <c r="E88" s="1">
        <f t="shared" si="6"/>
        <v>82</v>
      </c>
      <c r="F88" s="10" t="str">
        <f t="shared" si="7"/>
        <v>N2-6.5-13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19965375</v>
      </c>
      <c r="K88" s="22">
        <v>1</v>
      </c>
      <c r="N88" t="str">
        <v>N2-6.5-13</v>
      </c>
      <c r="O88">
        <v>44.25</v>
      </c>
      <c r="P88" s="19">
        <v>19965375</v>
      </c>
    </row>
    <row r="89" spans="5:16" x14ac:dyDescent="0.25">
      <c r="E89" s="1">
        <f t="shared" si="6"/>
        <v>83</v>
      </c>
      <c r="F89" s="10" t="str">
        <f t="shared" si="7"/>
        <v>N2-6.5-13.5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20533313</v>
      </c>
      <c r="K89" s="22">
        <v>1</v>
      </c>
      <c r="N89" t="str">
        <v>N2-6.5-13.5</v>
      </c>
      <c r="O89">
        <v>45.875</v>
      </c>
      <c r="P89" s="19">
        <v>20533313</v>
      </c>
    </row>
    <row r="90" spans="5:16" x14ac:dyDescent="0.25">
      <c r="E90" s="1">
        <f t="shared" si="6"/>
        <v>84</v>
      </c>
      <c r="F90" s="10" t="str">
        <f t="shared" si="7"/>
        <v>N2-6.5-14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21101250</v>
      </c>
      <c r="K90" s="22">
        <v>1</v>
      </c>
      <c r="N90" t="str">
        <v>N2-6.5-14</v>
      </c>
      <c r="O90">
        <v>47.5</v>
      </c>
      <c r="P90" s="19">
        <v>21101250</v>
      </c>
    </row>
    <row r="91" spans="5:16" x14ac:dyDescent="0.25">
      <c r="E91" s="1">
        <f t="shared" si="6"/>
        <v>85</v>
      </c>
      <c r="F91" s="10" t="str">
        <f t="shared" si="7"/>
        <v>N2-6.5-14.5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21669188</v>
      </c>
      <c r="K91" s="22">
        <v>1</v>
      </c>
      <c r="N91" t="str">
        <v>N2-6.5-14.5</v>
      </c>
      <c r="O91">
        <v>49.125</v>
      </c>
      <c r="P91" s="19">
        <v>21669188</v>
      </c>
    </row>
    <row r="92" spans="5:16" x14ac:dyDescent="0.25">
      <c r="E92" s="1">
        <f t="shared" si="6"/>
        <v>86</v>
      </c>
      <c r="F92" s="10" t="str">
        <f t="shared" si="7"/>
        <v>N2-6.5-15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22237125</v>
      </c>
      <c r="K92" s="22">
        <v>1</v>
      </c>
      <c r="N92" t="str">
        <v>N2-6.5-15</v>
      </c>
      <c r="O92">
        <v>50.75</v>
      </c>
      <c r="P92" s="19">
        <v>22237125</v>
      </c>
    </row>
    <row r="93" spans="5:16" x14ac:dyDescent="0.25">
      <c r="E93" s="1">
        <f t="shared" si="6"/>
        <v>87</v>
      </c>
      <c r="F93" s="10" t="str">
        <f t="shared" si="7"/>
        <v>N2-6.5-15.5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22805063</v>
      </c>
      <c r="K93" s="22">
        <v>1</v>
      </c>
      <c r="N93" t="str">
        <v>N2-6.5-15.5</v>
      </c>
      <c r="O93">
        <v>52.375</v>
      </c>
      <c r="P93" s="19">
        <v>22805063</v>
      </c>
    </row>
    <row r="94" spans="5:16" x14ac:dyDescent="0.25">
      <c r="E94" s="1">
        <f t="shared" si="6"/>
        <v>88</v>
      </c>
      <c r="F94" s="10" t="str">
        <f t="shared" si="7"/>
        <v>N2-6.5-16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23373000</v>
      </c>
      <c r="K94" s="22">
        <v>1</v>
      </c>
      <c r="N94" t="str">
        <v>N2-6.5-16</v>
      </c>
      <c r="O94">
        <v>54</v>
      </c>
      <c r="P94" s="19">
        <v>23373000</v>
      </c>
    </row>
    <row r="95" spans="5:16" x14ac:dyDescent="0.25">
      <c r="E95" s="1">
        <f t="shared" si="6"/>
        <v>89</v>
      </c>
      <c r="F95" s="10" t="str">
        <f t="shared" si="7"/>
        <v>N2-6.5-16.5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23940938</v>
      </c>
      <c r="K95" s="22">
        <v>1</v>
      </c>
      <c r="N95" t="str">
        <v>N2-6.5-16.5</v>
      </c>
      <c r="O95">
        <v>55.625</v>
      </c>
      <c r="P95" s="19">
        <v>23940938</v>
      </c>
    </row>
    <row r="96" spans="5:16" x14ac:dyDescent="0.25">
      <c r="E96" s="1">
        <f t="shared" si="6"/>
        <v>90</v>
      </c>
      <c r="F96" s="10" t="str">
        <f t="shared" si="7"/>
        <v>N2-6.5-17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24508875</v>
      </c>
      <c r="K96" s="22">
        <v>1</v>
      </c>
      <c r="N96" t="str">
        <v>N2-6.5-17</v>
      </c>
      <c r="O96">
        <v>57.25</v>
      </c>
      <c r="P96" s="19">
        <v>24508875</v>
      </c>
    </row>
    <row r="97" spans="5:16" x14ac:dyDescent="0.25">
      <c r="E97" s="1">
        <f t="shared" si="6"/>
        <v>91</v>
      </c>
      <c r="F97" s="10" t="str">
        <f t="shared" si="7"/>
        <v>N2-6.5-17.5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25076813</v>
      </c>
      <c r="K97" s="22">
        <v>1</v>
      </c>
      <c r="N97" t="str">
        <v>N2-6.5-17.5</v>
      </c>
      <c r="O97">
        <v>58.875</v>
      </c>
      <c r="P97" s="19">
        <v>25076813</v>
      </c>
    </row>
    <row r="98" spans="5:16" x14ac:dyDescent="0.25">
      <c r="E98" s="1">
        <f t="shared" si="6"/>
        <v>92</v>
      </c>
      <c r="F98" s="10" t="str">
        <f t="shared" si="7"/>
        <v>N2-6.5-18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25644750</v>
      </c>
      <c r="K98" s="22">
        <v>1</v>
      </c>
      <c r="N98" t="str">
        <v>N2-6.5-18</v>
      </c>
      <c r="O98">
        <v>60.5</v>
      </c>
      <c r="P98" s="19">
        <v>25644750</v>
      </c>
    </row>
    <row r="99" spans="5:16" x14ac:dyDescent="0.25">
      <c r="E99" s="1">
        <f t="shared" si="6"/>
        <v>93</v>
      </c>
      <c r="F99" s="10" t="str">
        <f t="shared" si="7"/>
        <v>N2-7-7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13761750</v>
      </c>
      <c r="K99" s="22">
        <v>1</v>
      </c>
      <c r="N99" t="str">
        <v>N2-7-7</v>
      </c>
      <c r="O99">
        <v>26.5</v>
      </c>
      <c r="P99" s="19">
        <v>13761750</v>
      </c>
    </row>
    <row r="100" spans="5:16" x14ac:dyDescent="0.25">
      <c r="E100" s="1">
        <f t="shared" si="6"/>
        <v>94</v>
      </c>
      <c r="F100" s="10" t="str">
        <f t="shared" si="7"/>
        <v>N2-7-7.5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14373375</v>
      </c>
      <c r="K100" s="22">
        <v>1</v>
      </c>
      <c r="N100" t="str">
        <v>N2-7-7.5</v>
      </c>
      <c r="O100">
        <v>28.25</v>
      </c>
      <c r="P100" s="19">
        <v>14373375</v>
      </c>
    </row>
    <row r="101" spans="5:16" x14ac:dyDescent="0.25">
      <c r="E101" s="1">
        <f t="shared" si="6"/>
        <v>95</v>
      </c>
      <c r="F101" s="10" t="str">
        <f t="shared" si="7"/>
        <v>N2-7-8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14985000</v>
      </c>
      <c r="K101" s="22">
        <v>1</v>
      </c>
      <c r="N101" t="str">
        <v>N2-7-8</v>
      </c>
      <c r="O101">
        <v>30</v>
      </c>
      <c r="P101" s="19">
        <v>14985000</v>
      </c>
    </row>
    <row r="102" spans="5:16" x14ac:dyDescent="0.25">
      <c r="E102" s="1">
        <f t="shared" si="6"/>
        <v>96</v>
      </c>
      <c r="F102" s="10" t="str">
        <f t="shared" si="7"/>
        <v>N2-7-8.5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15596625</v>
      </c>
      <c r="K102" s="22">
        <v>1</v>
      </c>
      <c r="N102" t="str">
        <v>N2-7-8.5</v>
      </c>
      <c r="O102">
        <v>31.75</v>
      </c>
      <c r="P102" s="19">
        <v>15596625</v>
      </c>
    </row>
    <row r="103" spans="5:16" x14ac:dyDescent="0.25">
      <c r="E103" s="1">
        <f t="shared" si="6"/>
        <v>97</v>
      </c>
      <c r="F103" s="10" t="str">
        <f t="shared" si="7"/>
        <v>N2-7-9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16208250</v>
      </c>
      <c r="K103" s="22">
        <v>1</v>
      </c>
      <c r="N103" t="str">
        <v>N2-7-9</v>
      </c>
      <c r="O103">
        <v>33.5</v>
      </c>
      <c r="P103" s="19">
        <v>16208250</v>
      </c>
    </row>
    <row r="104" spans="5:16" x14ac:dyDescent="0.25">
      <c r="E104" s="1">
        <f t="shared" si="6"/>
        <v>98</v>
      </c>
      <c r="F104" s="10" t="str">
        <f t="shared" si="7"/>
        <v>N2-7-9.5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16819875</v>
      </c>
      <c r="K104" s="22">
        <v>1</v>
      </c>
      <c r="N104" t="str">
        <v>N2-7-9.5</v>
      </c>
      <c r="O104">
        <v>35.25</v>
      </c>
      <c r="P104" s="19">
        <v>16819875</v>
      </c>
    </row>
    <row r="105" spans="5:16" x14ac:dyDescent="0.25">
      <c r="E105" s="1">
        <f t="shared" si="6"/>
        <v>99</v>
      </c>
      <c r="F105" s="10" t="str">
        <f t="shared" si="7"/>
        <v>N2-7-10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17431500</v>
      </c>
      <c r="K105" s="22">
        <v>1</v>
      </c>
      <c r="N105" t="str">
        <v>N2-7-10</v>
      </c>
      <c r="O105">
        <v>37</v>
      </c>
      <c r="P105" s="19">
        <v>17431500</v>
      </c>
    </row>
    <row r="106" spans="5:16" x14ac:dyDescent="0.25">
      <c r="E106" s="1">
        <f t="shared" si="6"/>
        <v>100</v>
      </c>
      <c r="F106" s="10" t="str">
        <f t="shared" si="7"/>
        <v>N2-7-10.5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18043125</v>
      </c>
      <c r="K106" s="22">
        <v>1</v>
      </c>
      <c r="N106" t="str">
        <v>N2-7-10.5</v>
      </c>
      <c r="O106">
        <v>38.75</v>
      </c>
      <c r="P106" s="19">
        <v>18043125</v>
      </c>
    </row>
    <row r="107" spans="5:16" x14ac:dyDescent="0.25">
      <c r="E107" s="1">
        <f t="shared" si="6"/>
        <v>101</v>
      </c>
      <c r="F107" s="10" t="str">
        <f t="shared" si="7"/>
        <v>N2-7-11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18654750</v>
      </c>
      <c r="K107" s="22">
        <v>1</v>
      </c>
      <c r="N107" t="str">
        <v>N2-7-11</v>
      </c>
      <c r="O107">
        <v>40.5</v>
      </c>
      <c r="P107" s="19">
        <v>18654750</v>
      </c>
    </row>
    <row r="108" spans="5:16" x14ac:dyDescent="0.25">
      <c r="E108" s="1">
        <f t="shared" si="6"/>
        <v>102</v>
      </c>
      <c r="F108" s="10" t="str">
        <f t="shared" si="7"/>
        <v>N2-7-11.5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19266375</v>
      </c>
      <c r="K108" s="22">
        <v>1</v>
      </c>
      <c r="N108" t="str">
        <v>N2-7-11.5</v>
      </c>
      <c r="O108">
        <v>42.25</v>
      </c>
      <c r="P108" s="19">
        <v>19266375</v>
      </c>
    </row>
    <row r="109" spans="5:16" x14ac:dyDescent="0.25">
      <c r="E109" s="1">
        <f t="shared" si="6"/>
        <v>103</v>
      </c>
      <c r="F109" s="10" t="str">
        <f t="shared" si="7"/>
        <v>N2-7-12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19878000</v>
      </c>
      <c r="K109" s="22">
        <v>1</v>
      </c>
      <c r="N109" t="str">
        <v>N2-7-12</v>
      </c>
      <c r="O109">
        <v>44</v>
      </c>
      <c r="P109" s="19">
        <v>19878000</v>
      </c>
    </row>
    <row r="110" spans="5:16" x14ac:dyDescent="0.25">
      <c r="E110" s="1">
        <f t="shared" si="6"/>
        <v>104</v>
      </c>
      <c r="F110" s="10" t="str">
        <f t="shared" si="7"/>
        <v>N2-7-12.5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20489625</v>
      </c>
      <c r="K110" s="22">
        <v>1</v>
      </c>
      <c r="N110" t="str">
        <v>N2-7-12.5</v>
      </c>
      <c r="O110">
        <v>45.75</v>
      </c>
      <c r="P110" s="19">
        <v>20489625</v>
      </c>
    </row>
    <row r="111" spans="5:16" x14ac:dyDescent="0.25">
      <c r="E111" s="1">
        <f t="shared" si="6"/>
        <v>105</v>
      </c>
      <c r="F111" s="10" t="str">
        <f t="shared" si="7"/>
        <v>N2-7-13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21101250</v>
      </c>
      <c r="K111" s="22">
        <v>1</v>
      </c>
      <c r="N111" t="str">
        <v>N2-7-13</v>
      </c>
      <c r="O111">
        <v>47.5</v>
      </c>
      <c r="P111" s="19">
        <v>21101250</v>
      </c>
    </row>
    <row r="112" spans="5:16" x14ac:dyDescent="0.25">
      <c r="E112" s="1">
        <f t="shared" si="6"/>
        <v>106</v>
      </c>
      <c r="F112" s="10" t="str">
        <f t="shared" si="7"/>
        <v>N2-7-13.5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21712875</v>
      </c>
      <c r="K112" s="22">
        <v>1</v>
      </c>
      <c r="N112" t="str">
        <v>N2-7-13.5</v>
      </c>
      <c r="O112">
        <v>49.25</v>
      </c>
      <c r="P112" s="19">
        <v>21712875</v>
      </c>
    </row>
    <row r="113" spans="5:16" x14ac:dyDescent="0.25">
      <c r="E113" s="1">
        <f t="shared" si="6"/>
        <v>107</v>
      </c>
      <c r="F113" s="10" t="str">
        <f t="shared" si="7"/>
        <v>N2-7-14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22324500</v>
      </c>
      <c r="K113" s="22">
        <v>1</v>
      </c>
      <c r="N113" t="str">
        <v>N2-7-14</v>
      </c>
      <c r="O113">
        <v>51</v>
      </c>
      <c r="P113" s="19">
        <v>22324500</v>
      </c>
    </row>
    <row r="114" spans="5:16" x14ac:dyDescent="0.25">
      <c r="E114" s="1">
        <f t="shared" si="6"/>
        <v>108</v>
      </c>
      <c r="F114" s="10" t="str">
        <f t="shared" si="7"/>
        <v>N2-7-14.5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22936125</v>
      </c>
      <c r="K114" s="22">
        <v>1</v>
      </c>
      <c r="N114" t="str">
        <v>N2-7-14.5</v>
      </c>
      <c r="O114">
        <v>52.75</v>
      </c>
      <c r="P114" s="19">
        <v>22936125</v>
      </c>
    </row>
    <row r="115" spans="5:16" x14ac:dyDescent="0.25">
      <c r="E115" s="1">
        <f t="shared" si="6"/>
        <v>109</v>
      </c>
      <c r="F115" s="10" t="str">
        <f t="shared" si="7"/>
        <v>N2-7-15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23547750</v>
      </c>
      <c r="K115" s="22">
        <v>1</v>
      </c>
      <c r="N115" t="str">
        <v>N2-7-15</v>
      </c>
      <c r="O115">
        <v>54.5</v>
      </c>
      <c r="P115" s="19">
        <v>23547750</v>
      </c>
    </row>
    <row r="116" spans="5:16" x14ac:dyDescent="0.25">
      <c r="E116" s="1">
        <f t="shared" si="6"/>
        <v>110</v>
      </c>
      <c r="F116" s="10" t="str">
        <f t="shared" si="7"/>
        <v>N2-7-15.5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24159375</v>
      </c>
      <c r="K116" s="22">
        <v>1</v>
      </c>
      <c r="N116" t="str">
        <v>N2-7-15.5</v>
      </c>
      <c r="O116">
        <v>56.25</v>
      </c>
      <c r="P116" s="19">
        <v>24159375</v>
      </c>
    </row>
    <row r="117" spans="5:16" x14ac:dyDescent="0.25">
      <c r="E117" s="1">
        <f t="shared" si="6"/>
        <v>111</v>
      </c>
      <c r="F117" s="10" t="str">
        <f t="shared" si="7"/>
        <v>N2-7-16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24771000</v>
      </c>
      <c r="K117" s="22">
        <v>1</v>
      </c>
      <c r="N117" t="str">
        <v>N2-7-16</v>
      </c>
      <c r="O117">
        <v>58</v>
      </c>
      <c r="P117" s="19">
        <v>24771000</v>
      </c>
    </row>
    <row r="118" spans="5:16" x14ac:dyDescent="0.25">
      <c r="E118" s="1">
        <f t="shared" si="6"/>
        <v>112</v>
      </c>
      <c r="F118" s="10" t="str">
        <f t="shared" si="7"/>
        <v>N2-7-16.5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25382625</v>
      </c>
      <c r="K118" s="22">
        <v>1</v>
      </c>
      <c r="N118" t="str">
        <v>N2-7-16.5</v>
      </c>
      <c r="O118">
        <v>59.75</v>
      </c>
      <c r="P118" s="19">
        <v>25382625</v>
      </c>
    </row>
    <row r="119" spans="5:16" x14ac:dyDescent="0.25">
      <c r="E119" s="1">
        <f t="shared" si="6"/>
        <v>113</v>
      </c>
      <c r="F119" s="10" t="str">
        <f t="shared" si="7"/>
        <v>N2-7-17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25994250</v>
      </c>
      <c r="K119" s="22">
        <v>1</v>
      </c>
      <c r="N119" t="str">
        <v>N2-7-17</v>
      </c>
      <c r="O119">
        <v>61.5</v>
      </c>
      <c r="P119" s="19">
        <v>25994250</v>
      </c>
    </row>
    <row r="120" spans="5:16" x14ac:dyDescent="0.25">
      <c r="E120" s="1">
        <f t="shared" si="6"/>
        <v>114</v>
      </c>
      <c r="F120" s="10" t="str">
        <f t="shared" si="7"/>
        <v>N2-7-17.5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26605875</v>
      </c>
      <c r="K120" s="22">
        <v>1</v>
      </c>
      <c r="N120" t="str">
        <v>N2-7-17.5</v>
      </c>
      <c r="O120">
        <v>63.25</v>
      </c>
      <c r="P120" s="19">
        <v>26605875</v>
      </c>
    </row>
    <row r="121" spans="5:16" x14ac:dyDescent="0.25">
      <c r="E121" s="1">
        <f t="shared" si="6"/>
        <v>115</v>
      </c>
      <c r="F121" s="10" t="str">
        <f t="shared" si="7"/>
        <v>N2-7-18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27217500</v>
      </c>
      <c r="K121" s="22">
        <v>1</v>
      </c>
      <c r="N121" t="str">
        <v>N2-7-18</v>
      </c>
      <c r="O121">
        <v>65</v>
      </c>
      <c r="P121" s="19">
        <v>27217500</v>
      </c>
    </row>
    <row r="122" spans="5:16" x14ac:dyDescent="0.25">
      <c r="E122" s="1">
        <f t="shared" si="6"/>
        <v>116</v>
      </c>
      <c r="F122" s="10" t="str">
        <f t="shared" si="7"/>
        <v>N2-7.5-7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14373375</v>
      </c>
      <c r="K122" s="22">
        <v>1</v>
      </c>
      <c r="N122" t="str">
        <v>N2-7.5-7</v>
      </c>
      <c r="O122">
        <v>28.25</v>
      </c>
      <c r="P122" s="19">
        <v>14373375</v>
      </c>
    </row>
    <row r="123" spans="5:16" x14ac:dyDescent="0.25">
      <c r="E123" s="1">
        <f t="shared" si="6"/>
        <v>117</v>
      </c>
      <c r="F123" s="10" t="str">
        <f t="shared" si="7"/>
        <v>N2-7.5-7.5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15028688</v>
      </c>
      <c r="K123" s="22">
        <v>1</v>
      </c>
      <c r="N123" t="str">
        <v>N2-7.5-7.5</v>
      </c>
      <c r="O123">
        <v>30.125</v>
      </c>
      <c r="P123" s="19">
        <v>15028688</v>
      </c>
    </row>
    <row r="124" spans="5:16" x14ac:dyDescent="0.25">
      <c r="E124" s="1">
        <f t="shared" si="6"/>
        <v>118</v>
      </c>
      <c r="F124" s="10" t="str">
        <f t="shared" si="7"/>
        <v>N2-7.5-8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15684000</v>
      </c>
      <c r="K124" s="22">
        <v>1</v>
      </c>
      <c r="N124" t="str">
        <v>N2-7.5-8</v>
      </c>
      <c r="O124">
        <v>32</v>
      </c>
      <c r="P124" s="19">
        <v>15684000</v>
      </c>
    </row>
    <row r="125" spans="5:16" x14ac:dyDescent="0.25">
      <c r="E125" s="1">
        <f t="shared" si="6"/>
        <v>119</v>
      </c>
      <c r="F125" s="10" t="str">
        <f t="shared" si="7"/>
        <v>N2-7.5-8.5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16339313</v>
      </c>
      <c r="K125" s="22">
        <v>1</v>
      </c>
      <c r="N125" t="str">
        <v>N2-7.5-8.5</v>
      </c>
      <c r="O125">
        <v>33.875</v>
      </c>
      <c r="P125" s="19">
        <v>16339313</v>
      </c>
    </row>
    <row r="126" spans="5:16" x14ac:dyDescent="0.25">
      <c r="E126" s="1">
        <f t="shared" si="6"/>
        <v>120</v>
      </c>
      <c r="F126" s="10" t="str">
        <f t="shared" si="7"/>
        <v>N2-7.5-9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16994625</v>
      </c>
      <c r="K126" s="22">
        <v>1</v>
      </c>
      <c r="N126" t="str">
        <v>N2-7.5-9</v>
      </c>
      <c r="O126">
        <v>35.75</v>
      </c>
      <c r="P126" s="19">
        <v>16994625</v>
      </c>
    </row>
    <row r="127" spans="5:16" x14ac:dyDescent="0.25">
      <c r="E127" s="1">
        <f t="shared" si="6"/>
        <v>121</v>
      </c>
      <c r="F127" s="10" t="str">
        <f t="shared" si="7"/>
        <v>N2-7.5-9.5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17649938</v>
      </c>
      <c r="K127" s="22">
        <v>1</v>
      </c>
      <c r="N127" t="str">
        <v>N2-7.5-9.5</v>
      </c>
      <c r="O127">
        <v>37.625</v>
      </c>
      <c r="P127" s="19">
        <v>17649938</v>
      </c>
    </row>
    <row r="128" spans="5:16" x14ac:dyDescent="0.25">
      <c r="E128" s="1">
        <f t="shared" si="6"/>
        <v>122</v>
      </c>
      <c r="F128" s="10" t="str">
        <f t="shared" si="7"/>
        <v>N2-7.5-10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18305250</v>
      </c>
      <c r="K128" s="22">
        <v>1</v>
      </c>
      <c r="N128" t="str">
        <v>N2-7.5-10</v>
      </c>
      <c r="O128">
        <v>39.5</v>
      </c>
      <c r="P128" s="19">
        <v>18305250</v>
      </c>
    </row>
    <row r="129" spans="5:16" x14ac:dyDescent="0.25">
      <c r="E129" s="1">
        <f t="shared" si="6"/>
        <v>123</v>
      </c>
      <c r="F129" s="10" t="str">
        <f t="shared" si="7"/>
        <v>N2-7.5-10.5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18960563</v>
      </c>
      <c r="K129" s="22">
        <v>1</v>
      </c>
      <c r="N129" t="str">
        <v>N2-7.5-10.5</v>
      </c>
      <c r="O129">
        <v>41.375</v>
      </c>
      <c r="P129" s="19">
        <v>18960563</v>
      </c>
    </row>
    <row r="130" spans="5:16" x14ac:dyDescent="0.25">
      <c r="E130" s="1">
        <f t="shared" si="6"/>
        <v>124</v>
      </c>
      <c r="F130" s="10" t="str">
        <f t="shared" si="7"/>
        <v>N2-7.5-11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19615875</v>
      </c>
      <c r="K130" s="22">
        <v>1</v>
      </c>
      <c r="N130" t="str">
        <v>N2-7.5-11</v>
      </c>
      <c r="O130">
        <v>43.25</v>
      </c>
      <c r="P130" s="19">
        <v>19615875</v>
      </c>
    </row>
    <row r="131" spans="5:16" x14ac:dyDescent="0.25">
      <c r="E131" s="1">
        <f t="shared" si="6"/>
        <v>125</v>
      </c>
      <c r="F131" s="10" t="str">
        <f t="shared" si="7"/>
        <v>N2-7.5-11.5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20271188</v>
      </c>
      <c r="K131" s="22">
        <v>1</v>
      </c>
      <c r="N131" t="str">
        <v>N2-7.5-11.5</v>
      </c>
      <c r="O131">
        <v>45.125</v>
      </c>
      <c r="P131" s="19">
        <v>20271188</v>
      </c>
    </row>
    <row r="132" spans="5:16" x14ac:dyDescent="0.25">
      <c r="E132" s="1">
        <f t="shared" si="6"/>
        <v>126</v>
      </c>
      <c r="F132" s="10" t="str">
        <f t="shared" si="7"/>
        <v>N2-7.5-12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20926500</v>
      </c>
      <c r="K132" s="22">
        <v>1</v>
      </c>
      <c r="N132" t="str">
        <v>N2-7.5-12</v>
      </c>
      <c r="O132">
        <v>47</v>
      </c>
      <c r="P132" s="19">
        <v>20926500</v>
      </c>
    </row>
    <row r="133" spans="5:16" x14ac:dyDescent="0.25">
      <c r="E133" s="1">
        <f t="shared" si="6"/>
        <v>127</v>
      </c>
      <c r="F133" s="10" t="str">
        <f t="shared" si="7"/>
        <v>N2-7.5-12.5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21581813</v>
      </c>
      <c r="K133" s="22">
        <v>1</v>
      </c>
      <c r="N133" t="str">
        <v>N2-7.5-12.5</v>
      </c>
      <c r="O133">
        <v>48.875</v>
      </c>
      <c r="P133" s="19">
        <v>21581813</v>
      </c>
    </row>
    <row r="134" spans="5:16" x14ac:dyDescent="0.25">
      <c r="E134" s="1">
        <f t="shared" si="6"/>
        <v>128</v>
      </c>
      <c r="F134" s="10" t="str">
        <f t="shared" si="7"/>
        <v>N2-7.5-13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22237125</v>
      </c>
      <c r="K134" s="22">
        <v>1</v>
      </c>
      <c r="N134" t="str">
        <v>N2-7.5-13</v>
      </c>
      <c r="O134">
        <v>50.75</v>
      </c>
      <c r="P134" s="19">
        <v>22237125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N2-7.5-13.5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ROUND(SUM(IF(I135&lt;$K$4,$K$4,I135)*$C$6,$C$5),0)</f>
        <v>22892438</v>
      </c>
      <c r="K135" s="22">
        <v>1</v>
      </c>
      <c r="N135" t="str">
        <v>N2-7.5-13.5</v>
      </c>
      <c r="O135">
        <v>52.625</v>
      </c>
      <c r="P135" s="19">
        <v>22892438</v>
      </c>
    </row>
    <row r="136" spans="5:16" x14ac:dyDescent="0.25">
      <c r="E136" s="1">
        <f t="shared" si="12"/>
        <v>130</v>
      </c>
      <c r="F136" s="10" t="str">
        <f t="shared" si="13"/>
        <v>N2-7.5-14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23547750</v>
      </c>
      <c r="K136" s="22">
        <v>1</v>
      </c>
      <c r="N136" t="str">
        <v>N2-7.5-14</v>
      </c>
      <c r="O136">
        <v>54.5</v>
      </c>
      <c r="P136" s="19">
        <v>23547750</v>
      </c>
    </row>
    <row r="137" spans="5:16" x14ac:dyDescent="0.25">
      <c r="E137" s="1">
        <f t="shared" si="12"/>
        <v>131</v>
      </c>
      <c r="F137" s="10" t="str">
        <f t="shared" si="13"/>
        <v>N2-7.5-14.5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24203063</v>
      </c>
      <c r="K137" s="22">
        <v>1</v>
      </c>
      <c r="N137" t="str">
        <v>N2-7.5-14.5</v>
      </c>
      <c r="O137">
        <v>56.375</v>
      </c>
      <c r="P137" s="19">
        <v>24203063</v>
      </c>
    </row>
    <row r="138" spans="5:16" x14ac:dyDescent="0.25">
      <c r="E138" s="1">
        <f t="shared" si="12"/>
        <v>132</v>
      </c>
      <c r="F138" s="10" t="str">
        <f t="shared" si="13"/>
        <v>N2-7.5-15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24858375</v>
      </c>
      <c r="K138" s="22">
        <v>1</v>
      </c>
      <c r="N138" t="str">
        <v>N2-7.5-15</v>
      </c>
      <c r="O138">
        <v>58.25</v>
      </c>
      <c r="P138" s="19">
        <v>24858375</v>
      </c>
    </row>
    <row r="139" spans="5:16" x14ac:dyDescent="0.25">
      <c r="E139" s="1">
        <f t="shared" si="12"/>
        <v>133</v>
      </c>
      <c r="F139" s="10" t="str">
        <f t="shared" si="13"/>
        <v>N2-7.5-15.5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25513688</v>
      </c>
      <c r="K139" s="22">
        <v>1</v>
      </c>
      <c r="N139" t="str">
        <v>N2-7.5-15.5</v>
      </c>
      <c r="O139">
        <v>60.125</v>
      </c>
      <c r="P139" s="19">
        <v>25513688</v>
      </c>
    </row>
    <row r="140" spans="5:16" x14ac:dyDescent="0.25">
      <c r="E140" s="1">
        <f t="shared" si="12"/>
        <v>134</v>
      </c>
      <c r="F140" s="10" t="str">
        <f t="shared" si="13"/>
        <v>N2-7.5-16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26169000</v>
      </c>
      <c r="K140" s="22">
        <v>1</v>
      </c>
      <c r="N140" t="str">
        <v>N2-7.5-16</v>
      </c>
      <c r="O140">
        <v>62</v>
      </c>
      <c r="P140" s="19">
        <v>26169000</v>
      </c>
    </row>
    <row r="141" spans="5:16" x14ac:dyDescent="0.25">
      <c r="E141" s="1">
        <f t="shared" si="12"/>
        <v>135</v>
      </c>
      <c r="F141" s="10" t="str">
        <f t="shared" si="13"/>
        <v>N2-7.5-16.5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26824313</v>
      </c>
      <c r="K141" s="22">
        <v>1</v>
      </c>
      <c r="N141" t="str">
        <v>N2-7.5-16.5</v>
      </c>
      <c r="O141">
        <v>63.875</v>
      </c>
      <c r="P141" s="19">
        <v>26824313</v>
      </c>
    </row>
    <row r="142" spans="5:16" x14ac:dyDescent="0.25">
      <c r="E142" s="1">
        <f t="shared" si="12"/>
        <v>136</v>
      </c>
      <c r="F142" s="10" t="str">
        <f t="shared" si="13"/>
        <v>N2-7.5-17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27479625</v>
      </c>
      <c r="K142" s="22">
        <v>1</v>
      </c>
      <c r="N142" t="str">
        <v>N2-7.5-17</v>
      </c>
      <c r="O142">
        <v>65.75</v>
      </c>
      <c r="P142" s="19">
        <v>27479625</v>
      </c>
    </row>
    <row r="143" spans="5:16" x14ac:dyDescent="0.25">
      <c r="E143" s="1">
        <f t="shared" si="12"/>
        <v>137</v>
      </c>
      <c r="F143" s="10" t="str">
        <f t="shared" si="13"/>
        <v>N2-7.5-17.5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28134938</v>
      </c>
      <c r="K143" s="22">
        <v>1</v>
      </c>
      <c r="N143" t="str">
        <v>N2-7.5-17.5</v>
      </c>
      <c r="O143">
        <v>67.625</v>
      </c>
      <c r="P143" s="19">
        <v>28134938</v>
      </c>
    </row>
    <row r="144" spans="5:16" x14ac:dyDescent="0.25">
      <c r="E144" s="1">
        <f t="shared" si="12"/>
        <v>138</v>
      </c>
      <c r="F144" s="10" t="str">
        <f t="shared" si="13"/>
        <v>N2-7.5-18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28790250</v>
      </c>
      <c r="K144" s="22">
        <v>1</v>
      </c>
      <c r="N144" t="str">
        <v>N2-7.5-18</v>
      </c>
      <c r="O144">
        <v>69.5</v>
      </c>
      <c r="P144" s="19">
        <v>28790250</v>
      </c>
    </row>
    <row r="145" spans="5:16" x14ac:dyDescent="0.25">
      <c r="E145" s="1">
        <f t="shared" si="12"/>
        <v>139</v>
      </c>
      <c r="F145" s="10" t="str">
        <f t="shared" si="13"/>
        <v>N2-8-7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14985000</v>
      </c>
      <c r="K145" s="22">
        <v>1</v>
      </c>
      <c r="N145" t="str">
        <v>N2-8-7</v>
      </c>
      <c r="O145">
        <v>30</v>
      </c>
      <c r="P145" s="19">
        <v>14985000</v>
      </c>
    </row>
    <row r="146" spans="5:16" x14ac:dyDescent="0.25">
      <c r="E146" s="1">
        <f t="shared" si="12"/>
        <v>140</v>
      </c>
      <c r="F146" s="10" t="str">
        <f t="shared" si="13"/>
        <v>N2-8-7.5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15684000</v>
      </c>
      <c r="K146" s="22">
        <v>1</v>
      </c>
      <c r="N146" t="str">
        <v>N2-8-7.5</v>
      </c>
      <c r="O146">
        <v>32</v>
      </c>
      <c r="P146" s="19">
        <v>15684000</v>
      </c>
    </row>
    <row r="147" spans="5:16" x14ac:dyDescent="0.25">
      <c r="E147" s="1">
        <f t="shared" si="12"/>
        <v>141</v>
      </c>
      <c r="F147" s="10" t="str">
        <f t="shared" si="13"/>
        <v>N2-8-8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16383000</v>
      </c>
      <c r="K147" s="22">
        <v>1</v>
      </c>
      <c r="N147" t="str">
        <v>N2-8-8</v>
      </c>
      <c r="O147">
        <v>34</v>
      </c>
      <c r="P147" s="19">
        <v>16383000</v>
      </c>
    </row>
    <row r="148" spans="5:16" x14ac:dyDescent="0.25">
      <c r="E148" s="1">
        <f t="shared" si="12"/>
        <v>142</v>
      </c>
      <c r="F148" s="10" t="str">
        <f t="shared" si="13"/>
        <v>N2-8-8.5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17082000</v>
      </c>
      <c r="K148" s="22">
        <v>1</v>
      </c>
      <c r="N148" t="str">
        <v>N2-8-8.5</v>
      </c>
      <c r="O148">
        <v>36</v>
      </c>
      <c r="P148" s="19">
        <v>17082000</v>
      </c>
    </row>
    <row r="149" spans="5:16" x14ac:dyDescent="0.25">
      <c r="E149" s="1">
        <f t="shared" si="12"/>
        <v>143</v>
      </c>
      <c r="F149" s="10" t="str">
        <f t="shared" si="13"/>
        <v>N2-8-9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17781000</v>
      </c>
      <c r="K149" s="22">
        <v>1</v>
      </c>
      <c r="N149" t="str">
        <v>N2-8-9</v>
      </c>
      <c r="O149">
        <v>38</v>
      </c>
      <c r="P149" s="19">
        <v>17781000</v>
      </c>
    </row>
    <row r="150" spans="5:16" x14ac:dyDescent="0.25">
      <c r="E150" s="1">
        <f t="shared" si="12"/>
        <v>144</v>
      </c>
      <c r="F150" s="10" t="str">
        <f t="shared" si="13"/>
        <v>N2-8-9.5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18480000</v>
      </c>
      <c r="K150" s="22">
        <v>1</v>
      </c>
      <c r="N150" t="str">
        <v>N2-8-9.5</v>
      </c>
      <c r="O150">
        <v>40</v>
      </c>
      <c r="P150" s="19">
        <v>18480000</v>
      </c>
    </row>
    <row r="151" spans="5:16" x14ac:dyDescent="0.25">
      <c r="E151" s="1">
        <f t="shared" si="12"/>
        <v>145</v>
      </c>
      <c r="F151" s="10" t="str">
        <f t="shared" si="13"/>
        <v>N2-8-10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19179000</v>
      </c>
      <c r="K151" s="22">
        <v>1</v>
      </c>
      <c r="N151" t="str">
        <v>N2-8-10</v>
      </c>
      <c r="O151">
        <v>42</v>
      </c>
      <c r="P151" s="19">
        <v>19179000</v>
      </c>
    </row>
    <row r="152" spans="5:16" x14ac:dyDescent="0.25">
      <c r="E152" s="1">
        <f t="shared" si="12"/>
        <v>146</v>
      </c>
      <c r="F152" s="10" t="str">
        <f t="shared" si="13"/>
        <v>N2-8-10.5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19878000</v>
      </c>
      <c r="K152" s="22">
        <v>1</v>
      </c>
      <c r="N152" t="str">
        <v>N2-8-10.5</v>
      </c>
      <c r="O152">
        <v>44</v>
      </c>
      <c r="P152" s="19">
        <v>19878000</v>
      </c>
    </row>
    <row r="153" spans="5:16" x14ac:dyDescent="0.25">
      <c r="E153" s="1">
        <f t="shared" si="12"/>
        <v>147</v>
      </c>
      <c r="F153" s="10" t="str">
        <f t="shared" si="13"/>
        <v>N2-8-11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20577000</v>
      </c>
      <c r="K153" s="22">
        <v>1</v>
      </c>
      <c r="N153" t="str">
        <v>N2-8-11</v>
      </c>
      <c r="O153">
        <v>46</v>
      </c>
      <c r="P153" s="19">
        <v>20577000</v>
      </c>
    </row>
    <row r="154" spans="5:16" x14ac:dyDescent="0.25">
      <c r="E154" s="1">
        <f t="shared" si="12"/>
        <v>148</v>
      </c>
      <c r="F154" s="10" t="str">
        <f t="shared" si="13"/>
        <v>N2-8-11.5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21276000</v>
      </c>
      <c r="K154" s="22">
        <v>1</v>
      </c>
      <c r="N154" t="str">
        <v>N2-8-11.5</v>
      </c>
      <c r="O154">
        <v>48</v>
      </c>
      <c r="P154" s="19">
        <v>21276000</v>
      </c>
    </row>
    <row r="155" spans="5:16" x14ac:dyDescent="0.25">
      <c r="E155" s="1">
        <f t="shared" si="12"/>
        <v>149</v>
      </c>
      <c r="F155" s="10" t="str">
        <f t="shared" si="13"/>
        <v>N2-8-12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21975000</v>
      </c>
      <c r="K155" s="22">
        <v>1</v>
      </c>
      <c r="N155" t="str">
        <v>N2-8-12</v>
      </c>
      <c r="O155">
        <v>50</v>
      </c>
      <c r="P155" s="19">
        <v>21975000</v>
      </c>
    </row>
    <row r="156" spans="5:16" x14ac:dyDescent="0.25">
      <c r="E156" s="1">
        <f t="shared" si="12"/>
        <v>150</v>
      </c>
      <c r="F156" s="10" t="str">
        <f t="shared" si="13"/>
        <v>N2-8-12.5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22674000</v>
      </c>
      <c r="K156" s="22">
        <v>1</v>
      </c>
      <c r="N156" t="str">
        <v>N2-8-12.5</v>
      </c>
      <c r="O156">
        <v>52</v>
      </c>
      <c r="P156" s="19">
        <v>22674000</v>
      </c>
    </row>
    <row r="157" spans="5:16" x14ac:dyDescent="0.25">
      <c r="E157" s="1">
        <f t="shared" si="12"/>
        <v>151</v>
      </c>
      <c r="F157" s="10" t="str">
        <f t="shared" si="13"/>
        <v>N2-8-13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23373000</v>
      </c>
      <c r="K157" s="22">
        <v>1</v>
      </c>
      <c r="N157" t="str">
        <v>N2-8-13</v>
      </c>
      <c r="O157">
        <v>54</v>
      </c>
      <c r="P157" s="19">
        <v>23373000</v>
      </c>
    </row>
    <row r="158" spans="5:16" x14ac:dyDescent="0.25">
      <c r="E158" s="1">
        <f t="shared" si="12"/>
        <v>152</v>
      </c>
      <c r="F158" s="10" t="str">
        <f t="shared" si="13"/>
        <v>N2-8-13.5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24072000</v>
      </c>
      <c r="K158" s="22">
        <v>1</v>
      </c>
      <c r="N158" t="str">
        <v>N2-8-13.5</v>
      </c>
      <c r="O158">
        <v>56</v>
      </c>
      <c r="P158" s="19">
        <v>24072000</v>
      </c>
    </row>
    <row r="159" spans="5:16" x14ac:dyDescent="0.25">
      <c r="E159" s="1">
        <f t="shared" si="12"/>
        <v>153</v>
      </c>
      <c r="F159" s="10" t="str">
        <f t="shared" si="13"/>
        <v>N2-8-14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24771000</v>
      </c>
      <c r="K159" s="22">
        <v>1</v>
      </c>
      <c r="N159" t="str">
        <v>N2-8-14</v>
      </c>
      <c r="O159">
        <v>58</v>
      </c>
      <c r="P159" s="19">
        <v>24771000</v>
      </c>
    </row>
    <row r="160" spans="5:16" x14ac:dyDescent="0.25">
      <c r="E160" s="1">
        <f t="shared" si="12"/>
        <v>154</v>
      </c>
      <c r="F160" s="10" t="str">
        <f t="shared" si="13"/>
        <v>N2-8-14.5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25470000</v>
      </c>
      <c r="K160" s="22">
        <v>1</v>
      </c>
      <c r="N160" t="str">
        <v>N2-8-14.5</v>
      </c>
      <c r="O160">
        <v>60</v>
      </c>
      <c r="P160" s="19">
        <v>25470000</v>
      </c>
    </row>
    <row r="161" spans="5:16" x14ac:dyDescent="0.25">
      <c r="E161" s="1">
        <f t="shared" si="12"/>
        <v>155</v>
      </c>
      <c r="F161" s="10" t="str">
        <f t="shared" si="13"/>
        <v>N2-8-15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26169000</v>
      </c>
      <c r="K161" s="22">
        <v>1</v>
      </c>
      <c r="N161" t="str">
        <v>N2-8-15</v>
      </c>
      <c r="O161">
        <v>62</v>
      </c>
      <c r="P161" s="19">
        <v>26169000</v>
      </c>
    </row>
    <row r="162" spans="5:16" x14ac:dyDescent="0.25">
      <c r="E162" s="1">
        <f t="shared" si="12"/>
        <v>156</v>
      </c>
      <c r="F162" s="10" t="str">
        <f t="shared" si="13"/>
        <v>N2-8-15.5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26868000</v>
      </c>
      <c r="K162" s="22">
        <v>1</v>
      </c>
      <c r="N162" t="str">
        <v>N2-8-15.5</v>
      </c>
      <c r="O162">
        <v>64</v>
      </c>
      <c r="P162" s="19">
        <v>26868000</v>
      </c>
    </row>
    <row r="163" spans="5:16" x14ac:dyDescent="0.25">
      <c r="E163" s="1">
        <f t="shared" si="12"/>
        <v>157</v>
      </c>
      <c r="F163" s="10" t="str">
        <f t="shared" si="13"/>
        <v>N2-8-16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27567000</v>
      </c>
      <c r="K163" s="22">
        <v>1</v>
      </c>
      <c r="N163" t="str">
        <v>N2-8-16</v>
      </c>
      <c r="O163">
        <v>66</v>
      </c>
      <c r="P163" s="19">
        <v>27567000</v>
      </c>
    </row>
    <row r="164" spans="5:16" x14ac:dyDescent="0.25">
      <c r="E164" s="1">
        <f t="shared" si="12"/>
        <v>158</v>
      </c>
      <c r="F164" s="10" t="str">
        <f t="shared" si="13"/>
        <v>N2-8-16.5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28266000</v>
      </c>
      <c r="K164" s="22">
        <v>1</v>
      </c>
      <c r="N164" t="str">
        <v>N2-8-16.5</v>
      </c>
      <c r="O164">
        <v>68</v>
      </c>
      <c r="P164" s="19">
        <v>28266000</v>
      </c>
    </row>
    <row r="165" spans="5:16" x14ac:dyDescent="0.25">
      <c r="E165" s="1">
        <f t="shared" si="12"/>
        <v>159</v>
      </c>
      <c r="F165" s="10" t="str">
        <f t="shared" si="13"/>
        <v>N2-8-17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28965000</v>
      </c>
      <c r="K165" s="22">
        <v>1</v>
      </c>
      <c r="N165" t="str">
        <v>N2-8-17</v>
      </c>
      <c r="O165">
        <v>70</v>
      </c>
      <c r="P165" s="19">
        <v>28965000</v>
      </c>
    </row>
    <row r="166" spans="5:16" x14ac:dyDescent="0.25">
      <c r="E166" s="1">
        <f t="shared" si="12"/>
        <v>160</v>
      </c>
      <c r="F166" s="10" t="str">
        <f t="shared" si="13"/>
        <v>N2-8-17.5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29664000</v>
      </c>
      <c r="K166" s="22">
        <v>1</v>
      </c>
      <c r="N166" t="str">
        <v>N2-8-17.5</v>
      </c>
      <c r="O166">
        <v>72</v>
      </c>
      <c r="P166" s="19">
        <v>29664000</v>
      </c>
    </row>
    <row r="167" spans="5:16" x14ac:dyDescent="0.25">
      <c r="E167" s="1">
        <f t="shared" si="12"/>
        <v>161</v>
      </c>
      <c r="F167" s="10" t="str">
        <f t="shared" si="13"/>
        <v>N2-8-18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30363000</v>
      </c>
      <c r="K167" s="22">
        <v>1</v>
      </c>
      <c r="N167" t="str">
        <v>N2-8-18</v>
      </c>
      <c r="O167">
        <v>74</v>
      </c>
      <c r="P167" s="19">
        <v>30363000</v>
      </c>
    </row>
    <row r="168" spans="5:16" x14ac:dyDescent="0.25">
      <c r="E168" s="1">
        <f t="shared" si="12"/>
        <v>162</v>
      </c>
      <c r="F168" s="10" t="str">
        <f t="shared" si="13"/>
        <v>N2-8.5-7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15596625</v>
      </c>
      <c r="K168" s="22">
        <v>1</v>
      </c>
      <c r="N168" t="str">
        <v>N2-8.5-7</v>
      </c>
      <c r="O168">
        <v>31.75</v>
      </c>
      <c r="P168" s="19">
        <v>15596625</v>
      </c>
    </row>
    <row r="169" spans="5:16" x14ac:dyDescent="0.25">
      <c r="E169" s="1">
        <f t="shared" si="12"/>
        <v>163</v>
      </c>
      <c r="F169" s="10" t="str">
        <f t="shared" si="13"/>
        <v>N2-8.5-7.5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16339313</v>
      </c>
      <c r="K169" s="22">
        <v>1</v>
      </c>
      <c r="N169" t="str">
        <v>N2-8.5-7.5</v>
      </c>
      <c r="O169">
        <v>33.875</v>
      </c>
      <c r="P169" s="19">
        <v>16339313</v>
      </c>
    </row>
    <row r="170" spans="5:16" x14ac:dyDescent="0.25">
      <c r="E170" s="1">
        <f t="shared" si="12"/>
        <v>164</v>
      </c>
      <c r="F170" s="10" t="str">
        <f t="shared" si="13"/>
        <v>N2-8.5-8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17082000</v>
      </c>
      <c r="K170" s="22">
        <v>1</v>
      </c>
      <c r="N170" t="str">
        <v>N2-8.5-8</v>
      </c>
      <c r="O170">
        <v>36</v>
      </c>
      <c r="P170" s="19">
        <v>17082000</v>
      </c>
    </row>
    <row r="171" spans="5:16" x14ac:dyDescent="0.25">
      <c r="E171" s="1">
        <f t="shared" si="12"/>
        <v>165</v>
      </c>
      <c r="F171" s="10" t="str">
        <f t="shared" si="13"/>
        <v>N2-8.5-8.5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17824688</v>
      </c>
      <c r="K171" s="22">
        <v>1</v>
      </c>
      <c r="N171" t="str">
        <v>N2-8.5-8.5</v>
      </c>
      <c r="O171">
        <v>38.125</v>
      </c>
      <c r="P171" s="19">
        <v>17824688</v>
      </c>
    </row>
    <row r="172" spans="5:16" x14ac:dyDescent="0.25">
      <c r="E172" s="1">
        <f t="shared" si="12"/>
        <v>166</v>
      </c>
      <c r="F172" s="10" t="str">
        <f t="shared" si="13"/>
        <v>N2-8.5-9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18567375</v>
      </c>
      <c r="K172" s="22">
        <v>1</v>
      </c>
      <c r="N172" t="str">
        <v>N2-8.5-9</v>
      </c>
      <c r="O172">
        <v>40.25</v>
      </c>
      <c r="P172" s="19">
        <v>18567375</v>
      </c>
    </row>
    <row r="173" spans="5:16" x14ac:dyDescent="0.25">
      <c r="E173" s="1">
        <f t="shared" si="12"/>
        <v>167</v>
      </c>
      <c r="F173" s="10" t="str">
        <f t="shared" si="13"/>
        <v>N2-8.5-9.5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19310063</v>
      </c>
      <c r="K173" s="22">
        <v>1</v>
      </c>
      <c r="N173" t="str">
        <v>N2-8.5-9.5</v>
      </c>
      <c r="O173">
        <v>42.375</v>
      </c>
      <c r="P173" s="19">
        <v>19310063</v>
      </c>
    </row>
    <row r="174" spans="5:16" x14ac:dyDescent="0.25">
      <c r="E174" s="1">
        <f t="shared" si="12"/>
        <v>168</v>
      </c>
      <c r="F174" s="10" t="str">
        <f t="shared" si="13"/>
        <v>N2-8.5-10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20052750</v>
      </c>
      <c r="K174" s="22">
        <v>1</v>
      </c>
      <c r="N174" t="str">
        <v>N2-8.5-10</v>
      </c>
      <c r="O174">
        <v>44.5</v>
      </c>
      <c r="P174" s="19">
        <v>20052750</v>
      </c>
    </row>
    <row r="175" spans="5:16" x14ac:dyDescent="0.25">
      <c r="E175" s="1">
        <f t="shared" si="12"/>
        <v>169</v>
      </c>
      <c r="F175" s="10" t="str">
        <f t="shared" si="13"/>
        <v>N2-8.5-10.5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20795438</v>
      </c>
      <c r="K175" s="22">
        <v>1</v>
      </c>
      <c r="N175" t="str">
        <v>N2-8.5-10.5</v>
      </c>
      <c r="O175">
        <v>46.625</v>
      </c>
      <c r="P175" s="19">
        <v>20795438</v>
      </c>
    </row>
    <row r="176" spans="5:16" x14ac:dyDescent="0.25">
      <c r="E176" s="1">
        <f t="shared" si="12"/>
        <v>170</v>
      </c>
      <c r="F176" s="10" t="str">
        <f t="shared" si="13"/>
        <v>N2-8.5-11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21538125</v>
      </c>
      <c r="K176" s="22">
        <v>1</v>
      </c>
      <c r="N176" t="str">
        <v>N2-8.5-11</v>
      </c>
      <c r="O176">
        <v>48.75</v>
      </c>
      <c r="P176" s="19">
        <v>21538125</v>
      </c>
    </row>
    <row r="177" spans="5:16" x14ac:dyDescent="0.25">
      <c r="E177" s="1">
        <f t="shared" si="12"/>
        <v>171</v>
      </c>
      <c r="F177" s="10" t="str">
        <f t="shared" si="13"/>
        <v>N2-8.5-11.5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22280813</v>
      </c>
      <c r="K177" s="22">
        <v>1</v>
      </c>
      <c r="N177" t="str">
        <v>N2-8.5-11.5</v>
      </c>
      <c r="O177">
        <v>50.875</v>
      </c>
      <c r="P177" s="19">
        <v>22280813</v>
      </c>
    </row>
    <row r="178" spans="5:16" x14ac:dyDescent="0.25">
      <c r="E178" s="1">
        <f t="shared" si="12"/>
        <v>172</v>
      </c>
      <c r="F178" s="10" t="str">
        <f t="shared" si="13"/>
        <v>N2-8.5-12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23023500</v>
      </c>
      <c r="K178" s="22">
        <v>1</v>
      </c>
      <c r="N178" t="str">
        <v>N2-8.5-12</v>
      </c>
      <c r="O178">
        <v>53</v>
      </c>
      <c r="P178" s="19">
        <v>23023500</v>
      </c>
    </row>
    <row r="179" spans="5:16" x14ac:dyDescent="0.25">
      <c r="E179" s="1">
        <f t="shared" si="12"/>
        <v>173</v>
      </c>
      <c r="F179" s="10" t="str">
        <f t="shared" si="13"/>
        <v>N2-8.5-12.5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23766188</v>
      </c>
      <c r="K179" s="22">
        <v>1</v>
      </c>
      <c r="N179" t="str">
        <v>N2-8.5-12.5</v>
      </c>
      <c r="O179">
        <v>55.125</v>
      </c>
      <c r="P179" s="19">
        <v>23766188</v>
      </c>
    </row>
    <row r="180" spans="5:16" x14ac:dyDescent="0.25">
      <c r="E180" s="1">
        <f t="shared" si="12"/>
        <v>174</v>
      </c>
      <c r="F180" s="10" t="str">
        <f t="shared" si="13"/>
        <v>N2-8.5-13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24508875</v>
      </c>
      <c r="K180" s="22">
        <v>1</v>
      </c>
      <c r="N180" t="str">
        <v>N2-8.5-13</v>
      </c>
      <c r="O180">
        <v>57.25</v>
      </c>
      <c r="P180" s="19">
        <v>24508875</v>
      </c>
    </row>
    <row r="181" spans="5:16" x14ac:dyDescent="0.25">
      <c r="E181" s="1">
        <f t="shared" si="12"/>
        <v>175</v>
      </c>
      <c r="F181" s="10" t="str">
        <f t="shared" si="13"/>
        <v>N2-8.5-13.5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25251563</v>
      </c>
      <c r="K181" s="22">
        <v>1</v>
      </c>
      <c r="N181" t="str">
        <v>N2-8.5-13.5</v>
      </c>
      <c r="O181">
        <v>59.375</v>
      </c>
      <c r="P181" s="19">
        <v>25251563</v>
      </c>
    </row>
    <row r="182" spans="5:16" x14ac:dyDescent="0.25">
      <c r="E182" s="1">
        <f t="shared" si="12"/>
        <v>176</v>
      </c>
      <c r="F182" s="10" t="str">
        <f t="shared" si="13"/>
        <v>N2-8.5-14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25994250</v>
      </c>
      <c r="K182" s="22">
        <v>1</v>
      </c>
      <c r="N182" t="str">
        <v>N2-8.5-14</v>
      </c>
      <c r="O182">
        <v>61.5</v>
      </c>
      <c r="P182" s="19">
        <v>25994250</v>
      </c>
    </row>
    <row r="183" spans="5:16" x14ac:dyDescent="0.25">
      <c r="E183" s="1">
        <f t="shared" si="12"/>
        <v>177</v>
      </c>
      <c r="F183" s="10" t="str">
        <f t="shared" si="13"/>
        <v>N2-8.5-14.5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26736938</v>
      </c>
      <c r="K183" s="22">
        <v>1</v>
      </c>
      <c r="N183" t="str">
        <v>N2-8.5-14.5</v>
      </c>
      <c r="O183">
        <v>63.625</v>
      </c>
      <c r="P183" s="19">
        <v>26736938</v>
      </c>
    </row>
    <row r="184" spans="5:16" x14ac:dyDescent="0.25">
      <c r="E184" s="1">
        <f t="shared" si="12"/>
        <v>178</v>
      </c>
      <c r="F184" s="10" t="str">
        <f t="shared" si="13"/>
        <v>N2-8.5-15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27479625</v>
      </c>
      <c r="K184" s="22">
        <v>1</v>
      </c>
      <c r="N184" t="str">
        <v>N2-8.5-15</v>
      </c>
      <c r="O184">
        <v>65.75</v>
      </c>
      <c r="P184" s="19">
        <v>27479625</v>
      </c>
    </row>
    <row r="185" spans="5:16" x14ac:dyDescent="0.25">
      <c r="E185" s="1">
        <f t="shared" si="12"/>
        <v>179</v>
      </c>
      <c r="F185" s="10" t="str">
        <f t="shared" si="13"/>
        <v>N2-8.5-15.5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28222313</v>
      </c>
      <c r="K185" s="22">
        <v>1</v>
      </c>
      <c r="N185" t="str">
        <v>N2-8.5-15.5</v>
      </c>
      <c r="O185">
        <v>67.875</v>
      </c>
      <c r="P185" s="19">
        <v>28222313</v>
      </c>
    </row>
    <row r="186" spans="5:16" x14ac:dyDescent="0.25">
      <c r="E186" s="1">
        <f t="shared" si="12"/>
        <v>180</v>
      </c>
      <c r="F186" s="10" t="str">
        <f t="shared" si="13"/>
        <v>N2-8.5-16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28965000</v>
      </c>
      <c r="K186" s="22">
        <v>1</v>
      </c>
      <c r="N186" t="str">
        <v>N2-8.5-16</v>
      </c>
      <c r="O186">
        <v>70</v>
      </c>
      <c r="P186" s="19">
        <v>28965000</v>
      </c>
    </row>
    <row r="187" spans="5:16" x14ac:dyDescent="0.25">
      <c r="E187" s="1">
        <f t="shared" si="12"/>
        <v>181</v>
      </c>
      <c r="F187" s="10" t="str">
        <f t="shared" si="13"/>
        <v>N2-8.5-16.5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29707688</v>
      </c>
      <c r="K187" s="22">
        <v>1</v>
      </c>
      <c r="N187" t="str">
        <v>N2-8.5-16.5</v>
      </c>
      <c r="O187">
        <v>72.125</v>
      </c>
      <c r="P187" s="19">
        <v>29707688</v>
      </c>
    </row>
    <row r="188" spans="5:16" x14ac:dyDescent="0.25">
      <c r="E188" s="1">
        <f t="shared" si="12"/>
        <v>182</v>
      </c>
      <c r="F188" s="10" t="str">
        <f t="shared" si="13"/>
        <v>N2-8.5-17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30450375</v>
      </c>
      <c r="K188" s="22">
        <v>1</v>
      </c>
      <c r="N188" t="str">
        <v>N2-8.5-17</v>
      </c>
      <c r="O188">
        <v>74.25</v>
      </c>
      <c r="P188" s="19">
        <v>30450375</v>
      </c>
    </row>
    <row r="189" spans="5:16" x14ac:dyDescent="0.25">
      <c r="E189" s="1">
        <f t="shared" si="12"/>
        <v>183</v>
      </c>
      <c r="F189" s="10" t="str">
        <f t="shared" si="13"/>
        <v>N2-8.5-17.5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31193063</v>
      </c>
      <c r="K189" s="22">
        <v>1</v>
      </c>
      <c r="N189" t="str">
        <v>N2-8.5-17.5</v>
      </c>
      <c r="O189">
        <v>76.375</v>
      </c>
      <c r="P189" s="19">
        <v>31193063</v>
      </c>
    </row>
    <row r="190" spans="5:16" x14ac:dyDescent="0.25">
      <c r="E190" s="1">
        <f t="shared" si="12"/>
        <v>184</v>
      </c>
      <c r="F190" s="10" t="str">
        <f t="shared" si="13"/>
        <v>N2-8.5-18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31935750</v>
      </c>
      <c r="K190" s="22">
        <v>1</v>
      </c>
      <c r="N190" t="str">
        <v>N2-8.5-18</v>
      </c>
      <c r="O190">
        <v>78.5</v>
      </c>
      <c r="P190" s="19">
        <v>31935750</v>
      </c>
    </row>
    <row r="191" spans="5:16" x14ac:dyDescent="0.25">
      <c r="E191" s="1">
        <f t="shared" si="12"/>
        <v>185</v>
      </c>
      <c r="F191" s="10" t="str">
        <f t="shared" si="13"/>
        <v>N2-9-7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16208250</v>
      </c>
      <c r="K191" s="22">
        <v>1</v>
      </c>
      <c r="N191" t="str">
        <v>N2-9-7</v>
      </c>
      <c r="O191">
        <v>33.5</v>
      </c>
      <c r="P191" s="19">
        <v>16208250</v>
      </c>
    </row>
    <row r="192" spans="5:16" x14ac:dyDescent="0.25">
      <c r="E192" s="1">
        <f t="shared" si="12"/>
        <v>186</v>
      </c>
      <c r="F192" s="10" t="str">
        <f t="shared" si="13"/>
        <v>N2-9-7.5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16994625</v>
      </c>
      <c r="K192" s="22">
        <v>1</v>
      </c>
      <c r="N192" t="str">
        <v>N2-9-7.5</v>
      </c>
      <c r="O192">
        <v>35.75</v>
      </c>
      <c r="P192" s="19">
        <v>16994625</v>
      </c>
    </row>
    <row r="193" spans="5:16" x14ac:dyDescent="0.25">
      <c r="E193" s="1">
        <f t="shared" si="12"/>
        <v>187</v>
      </c>
      <c r="F193" s="10" t="str">
        <f t="shared" si="13"/>
        <v>N2-9-8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17781000</v>
      </c>
      <c r="K193" s="22">
        <v>1</v>
      </c>
      <c r="N193" t="str">
        <v>N2-9-8</v>
      </c>
      <c r="O193">
        <v>38</v>
      </c>
      <c r="P193" s="19">
        <v>17781000</v>
      </c>
    </row>
    <row r="194" spans="5:16" x14ac:dyDescent="0.25">
      <c r="E194" s="1">
        <f t="shared" si="12"/>
        <v>188</v>
      </c>
      <c r="F194" s="10" t="str">
        <f t="shared" si="13"/>
        <v>N2-9-8.5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18567375</v>
      </c>
      <c r="K194" s="22">
        <v>1</v>
      </c>
      <c r="N194" t="str">
        <v>N2-9-8.5</v>
      </c>
      <c r="O194">
        <v>40.25</v>
      </c>
      <c r="P194" s="19">
        <v>18567375</v>
      </c>
    </row>
    <row r="195" spans="5:16" x14ac:dyDescent="0.25">
      <c r="E195" s="1">
        <f t="shared" si="12"/>
        <v>189</v>
      </c>
      <c r="F195" s="10" t="str">
        <f t="shared" si="13"/>
        <v>N2-9-9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19353750</v>
      </c>
      <c r="K195" s="22">
        <v>1</v>
      </c>
      <c r="N195" t="str">
        <v>N2-9-9</v>
      </c>
      <c r="O195">
        <v>42.5</v>
      </c>
      <c r="P195" s="19">
        <v>19353750</v>
      </c>
    </row>
    <row r="196" spans="5:16" x14ac:dyDescent="0.25">
      <c r="E196" s="1">
        <f t="shared" si="12"/>
        <v>190</v>
      </c>
      <c r="F196" s="10" t="str">
        <f t="shared" si="13"/>
        <v>N2-9-9.5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20140125</v>
      </c>
      <c r="K196" s="22">
        <v>1</v>
      </c>
      <c r="N196" t="str">
        <v>N2-9-9.5</v>
      </c>
      <c r="O196">
        <v>44.75</v>
      </c>
      <c r="P196" s="19">
        <v>20140125</v>
      </c>
    </row>
    <row r="197" spans="5:16" x14ac:dyDescent="0.25">
      <c r="E197" s="1">
        <f t="shared" si="12"/>
        <v>191</v>
      </c>
      <c r="F197" s="10" t="str">
        <f t="shared" si="13"/>
        <v>N2-9-10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20926500</v>
      </c>
      <c r="K197" s="22">
        <v>1</v>
      </c>
      <c r="N197" t="str">
        <v>N2-9-10</v>
      </c>
      <c r="O197">
        <v>47</v>
      </c>
      <c r="P197" s="19">
        <v>20926500</v>
      </c>
    </row>
    <row r="198" spans="5:16" x14ac:dyDescent="0.25">
      <c r="E198" s="1">
        <f t="shared" si="12"/>
        <v>192</v>
      </c>
      <c r="F198" s="10" t="str">
        <f t="shared" si="13"/>
        <v>N2-9-10.5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21712875</v>
      </c>
      <c r="K198" s="22">
        <v>1</v>
      </c>
      <c r="N198" t="str">
        <v>N2-9-10.5</v>
      </c>
      <c r="O198">
        <v>49.25</v>
      </c>
      <c r="P198" s="19">
        <v>21712875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N2-9-11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ROUND(SUM(IF(I199&lt;$K$4,$K$4,I199)*$C$6,$C$5),0)</f>
        <v>22499250</v>
      </c>
      <c r="K199" s="22">
        <v>1</v>
      </c>
      <c r="N199" t="str">
        <v>N2-9-11</v>
      </c>
      <c r="O199">
        <v>51.5</v>
      </c>
      <c r="P199" s="19">
        <v>22499250</v>
      </c>
    </row>
    <row r="200" spans="5:16" x14ac:dyDescent="0.25">
      <c r="E200" s="1">
        <f t="shared" si="18"/>
        <v>194</v>
      </c>
      <c r="F200" s="10" t="str">
        <f t="shared" si="19"/>
        <v>N2-9-11.5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23285625</v>
      </c>
      <c r="K200" s="22">
        <v>1</v>
      </c>
      <c r="N200" t="str">
        <v>N2-9-11.5</v>
      </c>
      <c r="O200">
        <v>53.75</v>
      </c>
      <c r="P200" s="19">
        <v>23285625</v>
      </c>
    </row>
    <row r="201" spans="5:16" x14ac:dyDescent="0.25">
      <c r="E201" s="1">
        <f t="shared" si="18"/>
        <v>195</v>
      </c>
      <c r="F201" s="10" t="str">
        <f t="shared" si="19"/>
        <v>N2-9-12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24072000</v>
      </c>
      <c r="K201" s="22">
        <v>1</v>
      </c>
      <c r="N201" t="str">
        <v>N2-9-12</v>
      </c>
      <c r="O201">
        <v>56</v>
      </c>
      <c r="P201" s="19">
        <v>24072000</v>
      </c>
    </row>
    <row r="202" spans="5:16" x14ac:dyDescent="0.25">
      <c r="E202" s="1">
        <f t="shared" si="18"/>
        <v>196</v>
      </c>
      <c r="F202" s="10" t="str">
        <f t="shared" si="19"/>
        <v>N2-9-12.5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24858375</v>
      </c>
      <c r="K202" s="22">
        <v>1</v>
      </c>
      <c r="N202" t="str">
        <v>N2-9-12.5</v>
      </c>
      <c r="O202">
        <v>58.25</v>
      </c>
      <c r="P202" s="19">
        <v>24858375</v>
      </c>
    </row>
    <row r="203" spans="5:16" x14ac:dyDescent="0.25">
      <c r="E203" s="1">
        <f t="shared" si="18"/>
        <v>197</v>
      </c>
      <c r="F203" s="10" t="str">
        <f t="shared" si="19"/>
        <v>N2-9-13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25644750</v>
      </c>
      <c r="K203" s="22">
        <v>1</v>
      </c>
      <c r="N203" t="str">
        <v>N2-9-13</v>
      </c>
      <c r="O203">
        <v>60.5</v>
      </c>
      <c r="P203" s="19">
        <v>25644750</v>
      </c>
    </row>
    <row r="204" spans="5:16" x14ac:dyDescent="0.25">
      <c r="E204" s="1">
        <f t="shared" si="18"/>
        <v>198</v>
      </c>
      <c r="F204" s="10" t="str">
        <f t="shared" si="19"/>
        <v>N2-9-13.5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26431125</v>
      </c>
      <c r="K204" s="22">
        <v>1</v>
      </c>
      <c r="N204" t="str">
        <v>N2-9-13.5</v>
      </c>
      <c r="O204">
        <v>62.75</v>
      </c>
      <c r="P204" s="19">
        <v>26431125</v>
      </c>
    </row>
    <row r="205" spans="5:16" x14ac:dyDescent="0.25">
      <c r="E205" s="1">
        <f t="shared" si="18"/>
        <v>199</v>
      </c>
      <c r="F205" s="10" t="str">
        <f t="shared" si="19"/>
        <v>N2-9-14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27217500</v>
      </c>
      <c r="K205" s="22">
        <v>1</v>
      </c>
      <c r="N205" t="str">
        <v>N2-9-14</v>
      </c>
      <c r="O205">
        <v>65</v>
      </c>
      <c r="P205" s="19">
        <v>27217500</v>
      </c>
    </row>
    <row r="206" spans="5:16" x14ac:dyDescent="0.25">
      <c r="E206" s="1">
        <f t="shared" si="18"/>
        <v>200</v>
      </c>
      <c r="F206" s="10" t="str">
        <f t="shared" si="19"/>
        <v>N2-9-14.5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28003875</v>
      </c>
      <c r="K206" s="22">
        <v>1</v>
      </c>
      <c r="N206" t="str">
        <v>N2-9-14.5</v>
      </c>
      <c r="O206">
        <v>67.25</v>
      </c>
      <c r="P206" s="19">
        <v>28003875</v>
      </c>
    </row>
    <row r="207" spans="5:16" x14ac:dyDescent="0.25">
      <c r="E207" s="1">
        <f t="shared" si="18"/>
        <v>201</v>
      </c>
      <c r="F207" s="10" t="str">
        <f t="shared" si="19"/>
        <v>N2-9-15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28790250</v>
      </c>
      <c r="K207" s="22">
        <v>1</v>
      </c>
      <c r="N207" t="str">
        <v>N2-9-15</v>
      </c>
      <c r="O207">
        <v>69.5</v>
      </c>
      <c r="P207" s="19">
        <v>28790250</v>
      </c>
    </row>
    <row r="208" spans="5:16" x14ac:dyDescent="0.25">
      <c r="E208" s="1">
        <f t="shared" si="18"/>
        <v>202</v>
      </c>
      <c r="F208" s="10" t="str">
        <f t="shared" si="19"/>
        <v>N2-9-15.5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29576625</v>
      </c>
      <c r="K208" s="22">
        <v>1</v>
      </c>
      <c r="N208" t="str">
        <v>N2-9-15.5</v>
      </c>
      <c r="O208">
        <v>71.75</v>
      </c>
      <c r="P208" s="19">
        <v>29576625</v>
      </c>
    </row>
    <row r="209" spans="5:16" x14ac:dyDescent="0.25">
      <c r="E209" s="1">
        <f t="shared" si="18"/>
        <v>203</v>
      </c>
      <c r="F209" s="10" t="str">
        <f t="shared" si="19"/>
        <v>N2-9-16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30363000</v>
      </c>
      <c r="K209" s="22">
        <v>1</v>
      </c>
      <c r="N209" t="str">
        <v>N2-9-16</v>
      </c>
      <c r="O209">
        <v>74</v>
      </c>
      <c r="P209" s="19">
        <v>30363000</v>
      </c>
    </row>
    <row r="210" spans="5:16" x14ac:dyDescent="0.25">
      <c r="E210" s="1">
        <f t="shared" si="18"/>
        <v>204</v>
      </c>
      <c r="F210" s="10" t="str">
        <f t="shared" si="19"/>
        <v>N2-9-16.5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31149375</v>
      </c>
      <c r="K210" s="22">
        <v>1</v>
      </c>
      <c r="N210" t="str">
        <v>N2-9-16.5</v>
      </c>
      <c r="O210">
        <v>76.25</v>
      </c>
      <c r="P210" s="19">
        <v>31149375</v>
      </c>
    </row>
    <row r="211" spans="5:16" x14ac:dyDescent="0.25">
      <c r="E211" s="1">
        <f t="shared" si="18"/>
        <v>205</v>
      </c>
      <c r="F211" s="10" t="str">
        <f t="shared" si="19"/>
        <v>N2-9-17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31935750</v>
      </c>
      <c r="K211" s="22">
        <v>1</v>
      </c>
      <c r="N211" t="str">
        <v>N2-9-17</v>
      </c>
      <c r="O211">
        <v>78.5</v>
      </c>
      <c r="P211" s="19">
        <v>31935750</v>
      </c>
    </row>
    <row r="212" spans="5:16" x14ac:dyDescent="0.25">
      <c r="E212" s="1">
        <f t="shared" si="18"/>
        <v>206</v>
      </c>
      <c r="F212" s="10" t="str">
        <f t="shared" si="19"/>
        <v>N2-9-17.5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32722125</v>
      </c>
      <c r="K212" s="22">
        <v>1</v>
      </c>
      <c r="N212" t="str">
        <v>N2-9-17.5</v>
      </c>
      <c r="O212">
        <v>80.75</v>
      </c>
      <c r="P212" s="19">
        <v>32722125</v>
      </c>
    </row>
    <row r="213" spans="5:16" x14ac:dyDescent="0.25">
      <c r="E213" s="1">
        <f t="shared" si="18"/>
        <v>207</v>
      </c>
      <c r="F213" s="10" t="str">
        <f t="shared" si="19"/>
        <v>N2-9-18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33508500</v>
      </c>
      <c r="K213" s="22">
        <v>1</v>
      </c>
      <c r="N213" t="str">
        <v>N2-9-18</v>
      </c>
      <c r="O213">
        <v>83</v>
      </c>
      <c r="P213" s="19">
        <v>33508500</v>
      </c>
    </row>
    <row r="214" spans="5:16" x14ac:dyDescent="0.25">
      <c r="E214" s="1">
        <f t="shared" si="18"/>
        <v>208</v>
      </c>
      <c r="F214" s="10" t="str">
        <f t="shared" si="19"/>
        <v>N2-9.5-7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16819875</v>
      </c>
      <c r="K214" s="22">
        <v>1</v>
      </c>
      <c r="N214" t="str">
        <v>N2-9.5-7</v>
      </c>
      <c r="O214">
        <v>35.25</v>
      </c>
      <c r="P214" s="19">
        <v>16819875</v>
      </c>
    </row>
    <row r="215" spans="5:16" x14ac:dyDescent="0.25">
      <c r="E215" s="1">
        <f t="shared" si="18"/>
        <v>209</v>
      </c>
      <c r="F215" s="10" t="str">
        <f t="shared" si="19"/>
        <v>N2-9.5-7.5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17649938</v>
      </c>
      <c r="K215" s="22">
        <v>1</v>
      </c>
      <c r="N215" t="str">
        <v>N2-9.5-7.5</v>
      </c>
      <c r="O215">
        <v>37.625</v>
      </c>
      <c r="P215" s="19">
        <v>17649938</v>
      </c>
    </row>
    <row r="216" spans="5:16" x14ac:dyDescent="0.25">
      <c r="E216" s="1">
        <f t="shared" si="18"/>
        <v>210</v>
      </c>
      <c r="F216" s="10" t="str">
        <f t="shared" si="19"/>
        <v>N2-9.5-8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18480000</v>
      </c>
      <c r="K216" s="22">
        <v>1</v>
      </c>
      <c r="N216" t="str">
        <v>N2-9.5-8</v>
      </c>
      <c r="O216">
        <v>40</v>
      </c>
      <c r="P216" s="19">
        <v>18480000</v>
      </c>
    </row>
    <row r="217" spans="5:16" x14ac:dyDescent="0.25">
      <c r="E217" s="1">
        <f t="shared" si="18"/>
        <v>211</v>
      </c>
      <c r="F217" s="10" t="str">
        <f t="shared" si="19"/>
        <v>N2-9.5-8.5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19310063</v>
      </c>
      <c r="K217" s="22">
        <v>1</v>
      </c>
      <c r="N217" t="str">
        <v>N2-9.5-8.5</v>
      </c>
      <c r="O217">
        <v>42.375</v>
      </c>
      <c r="P217" s="19">
        <v>19310063</v>
      </c>
    </row>
    <row r="218" spans="5:16" x14ac:dyDescent="0.25">
      <c r="E218" s="1">
        <f t="shared" si="18"/>
        <v>212</v>
      </c>
      <c r="F218" s="10" t="str">
        <f t="shared" si="19"/>
        <v>N2-9.5-9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20140125</v>
      </c>
      <c r="K218" s="22">
        <v>1</v>
      </c>
      <c r="N218" t="str">
        <v>N2-9.5-9</v>
      </c>
      <c r="O218">
        <v>44.75</v>
      </c>
      <c r="P218" s="19">
        <v>20140125</v>
      </c>
    </row>
    <row r="219" spans="5:16" x14ac:dyDescent="0.25">
      <c r="E219" s="1">
        <f t="shared" si="18"/>
        <v>213</v>
      </c>
      <c r="F219" s="10" t="str">
        <f t="shared" si="19"/>
        <v>N2-9.5-9.5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20970188</v>
      </c>
      <c r="K219" s="22">
        <v>1</v>
      </c>
      <c r="N219" t="str">
        <v>N2-9.5-9.5</v>
      </c>
      <c r="O219">
        <v>47.125</v>
      </c>
      <c r="P219" s="19">
        <v>20970188</v>
      </c>
    </row>
    <row r="220" spans="5:16" x14ac:dyDescent="0.25">
      <c r="E220" s="1">
        <f t="shared" si="18"/>
        <v>214</v>
      </c>
      <c r="F220" s="10" t="str">
        <f t="shared" si="19"/>
        <v>N2-9.5-10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21800250</v>
      </c>
      <c r="K220" s="22">
        <v>1</v>
      </c>
      <c r="N220" t="str">
        <v>N2-9.5-10</v>
      </c>
      <c r="O220">
        <v>49.5</v>
      </c>
      <c r="P220" s="19">
        <v>21800250</v>
      </c>
    </row>
    <row r="221" spans="5:16" x14ac:dyDescent="0.25">
      <c r="E221" s="1">
        <f t="shared" si="18"/>
        <v>215</v>
      </c>
      <c r="F221" s="10" t="str">
        <f t="shared" si="19"/>
        <v>N2-9.5-10.5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22630313</v>
      </c>
      <c r="K221" s="22">
        <v>1</v>
      </c>
      <c r="N221" t="str">
        <v>N2-9.5-10.5</v>
      </c>
      <c r="O221">
        <v>51.875</v>
      </c>
      <c r="P221" s="19">
        <v>22630313</v>
      </c>
    </row>
    <row r="222" spans="5:16" x14ac:dyDescent="0.25">
      <c r="E222" s="1">
        <f t="shared" si="18"/>
        <v>216</v>
      </c>
      <c r="F222" s="10" t="str">
        <f t="shared" si="19"/>
        <v>N2-9.5-11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23460375</v>
      </c>
      <c r="K222" s="22">
        <v>1</v>
      </c>
      <c r="N222" t="str">
        <v>N2-9.5-11</v>
      </c>
      <c r="O222">
        <v>54.25</v>
      </c>
      <c r="P222" s="19">
        <v>23460375</v>
      </c>
    </row>
    <row r="223" spans="5:16" x14ac:dyDescent="0.25">
      <c r="E223" s="1">
        <f t="shared" si="18"/>
        <v>217</v>
      </c>
      <c r="F223" s="10" t="str">
        <f t="shared" si="19"/>
        <v>N2-9.5-11.5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24290438</v>
      </c>
      <c r="K223" s="22">
        <v>1</v>
      </c>
      <c r="N223" t="str">
        <v>N2-9.5-11.5</v>
      </c>
      <c r="O223">
        <v>56.625</v>
      </c>
      <c r="P223" s="19">
        <v>24290438</v>
      </c>
    </row>
    <row r="224" spans="5:16" x14ac:dyDescent="0.25">
      <c r="E224" s="1">
        <f t="shared" si="18"/>
        <v>218</v>
      </c>
      <c r="F224" s="10" t="str">
        <f t="shared" si="19"/>
        <v>N2-9.5-12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25120500</v>
      </c>
      <c r="K224" s="22">
        <v>1</v>
      </c>
      <c r="N224" t="str">
        <v>N2-9.5-12</v>
      </c>
      <c r="O224">
        <v>59</v>
      </c>
      <c r="P224" s="19">
        <v>25120500</v>
      </c>
    </row>
    <row r="225" spans="5:16" x14ac:dyDescent="0.25">
      <c r="E225" s="1">
        <f t="shared" si="18"/>
        <v>219</v>
      </c>
      <c r="F225" s="10" t="str">
        <f t="shared" si="19"/>
        <v>N2-9.5-12.5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25950563</v>
      </c>
      <c r="K225" s="22">
        <v>1</v>
      </c>
      <c r="N225" t="str">
        <v>N2-9.5-12.5</v>
      </c>
      <c r="O225">
        <v>61.375</v>
      </c>
      <c r="P225" s="19">
        <v>25950563</v>
      </c>
    </row>
    <row r="226" spans="5:16" x14ac:dyDescent="0.25">
      <c r="E226" s="1">
        <f t="shared" si="18"/>
        <v>220</v>
      </c>
      <c r="F226" s="10" t="str">
        <f t="shared" si="19"/>
        <v>N2-9.5-13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26780625</v>
      </c>
      <c r="K226" s="22">
        <v>1</v>
      </c>
      <c r="N226" t="str">
        <v>N2-9.5-13</v>
      </c>
      <c r="O226">
        <v>63.75</v>
      </c>
      <c r="P226" s="19">
        <v>26780625</v>
      </c>
    </row>
    <row r="227" spans="5:16" x14ac:dyDescent="0.25">
      <c r="E227" s="1">
        <f t="shared" si="18"/>
        <v>221</v>
      </c>
      <c r="F227" s="10" t="str">
        <f t="shared" si="19"/>
        <v>N2-9.5-13.5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27610688</v>
      </c>
      <c r="K227" s="22">
        <v>1</v>
      </c>
      <c r="N227" t="str">
        <v>N2-9.5-13.5</v>
      </c>
      <c r="O227">
        <v>66.125</v>
      </c>
      <c r="P227" s="19">
        <v>27610688</v>
      </c>
    </row>
    <row r="228" spans="5:16" x14ac:dyDescent="0.25">
      <c r="E228" s="1">
        <f t="shared" si="18"/>
        <v>222</v>
      </c>
      <c r="F228" s="10" t="str">
        <f t="shared" si="19"/>
        <v>N2-9.5-14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28440750</v>
      </c>
      <c r="K228" s="22">
        <v>1</v>
      </c>
      <c r="N228" t="str">
        <v>N2-9.5-14</v>
      </c>
      <c r="O228">
        <v>68.5</v>
      </c>
      <c r="P228" s="19">
        <v>28440750</v>
      </c>
    </row>
    <row r="229" spans="5:16" x14ac:dyDescent="0.25">
      <c r="E229" s="1">
        <f t="shared" si="18"/>
        <v>223</v>
      </c>
      <c r="F229" s="10" t="str">
        <f t="shared" si="19"/>
        <v>N2-9.5-14.5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29270813</v>
      </c>
      <c r="K229" s="22">
        <v>1</v>
      </c>
      <c r="N229" t="str">
        <v>N2-9.5-14.5</v>
      </c>
      <c r="O229">
        <v>70.875</v>
      </c>
      <c r="P229" s="19">
        <v>29270813</v>
      </c>
    </row>
    <row r="230" spans="5:16" x14ac:dyDescent="0.25">
      <c r="E230" s="1">
        <f t="shared" si="18"/>
        <v>224</v>
      </c>
      <c r="F230" s="10" t="str">
        <f t="shared" si="19"/>
        <v>N2-9.5-15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30100875</v>
      </c>
      <c r="K230" s="22">
        <v>1</v>
      </c>
      <c r="N230" t="str">
        <v>N2-9.5-15</v>
      </c>
      <c r="O230">
        <v>73.25</v>
      </c>
      <c r="P230" s="19">
        <v>30100875</v>
      </c>
    </row>
    <row r="231" spans="5:16" x14ac:dyDescent="0.25">
      <c r="E231" s="1">
        <f t="shared" si="18"/>
        <v>225</v>
      </c>
      <c r="F231" s="10" t="str">
        <f t="shared" si="19"/>
        <v>N2-9.5-15.5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30930938</v>
      </c>
      <c r="K231" s="22">
        <v>1</v>
      </c>
      <c r="N231" t="str">
        <v>N2-9.5-15.5</v>
      </c>
      <c r="O231">
        <v>75.625</v>
      </c>
      <c r="P231" s="19">
        <v>30930938</v>
      </c>
    </row>
    <row r="232" spans="5:16" x14ac:dyDescent="0.25">
      <c r="E232" s="1">
        <f t="shared" si="18"/>
        <v>226</v>
      </c>
      <c r="F232" s="10" t="str">
        <f t="shared" si="19"/>
        <v>N2-9.5-16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31761000</v>
      </c>
      <c r="K232" s="22">
        <v>1</v>
      </c>
      <c r="N232" t="str">
        <v>N2-9.5-16</v>
      </c>
      <c r="O232">
        <v>78</v>
      </c>
      <c r="P232" s="19">
        <v>31761000</v>
      </c>
    </row>
    <row r="233" spans="5:16" x14ac:dyDescent="0.25">
      <c r="E233" s="1">
        <f t="shared" si="18"/>
        <v>227</v>
      </c>
      <c r="F233" s="10" t="str">
        <f t="shared" si="19"/>
        <v>N2-9.5-16.5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32591063</v>
      </c>
      <c r="K233" s="22">
        <v>1</v>
      </c>
      <c r="N233" t="str">
        <v>N2-9.5-16.5</v>
      </c>
      <c r="O233">
        <v>80.375</v>
      </c>
      <c r="P233" s="19">
        <v>32591063</v>
      </c>
    </row>
    <row r="234" spans="5:16" x14ac:dyDescent="0.25">
      <c r="E234" s="1">
        <f t="shared" si="18"/>
        <v>228</v>
      </c>
      <c r="F234" s="10" t="str">
        <f t="shared" si="19"/>
        <v>N2-9.5-17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33421125</v>
      </c>
      <c r="K234" s="22">
        <v>1</v>
      </c>
      <c r="N234" t="str">
        <v>N2-9.5-17</v>
      </c>
      <c r="O234">
        <v>82.75</v>
      </c>
      <c r="P234" s="19">
        <v>33421125</v>
      </c>
    </row>
    <row r="235" spans="5:16" x14ac:dyDescent="0.25">
      <c r="E235" s="1">
        <f t="shared" si="18"/>
        <v>229</v>
      </c>
      <c r="F235" s="10" t="str">
        <f t="shared" si="19"/>
        <v>N2-9.5-17.5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34251188</v>
      </c>
      <c r="K235" s="22">
        <v>1</v>
      </c>
      <c r="N235" t="str">
        <v>N2-9.5-17.5</v>
      </c>
      <c r="O235">
        <v>85.125</v>
      </c>
      <c r="P235" s="19">
        <v>34251188</v>
      </c>
    </row>
    <row r="236" spans="5:16" x14ac:dyDescent="0.25">
      <c r="E236" s="1">
        <f t="shared" si="18"/>
        <v>230</v>
      </c>
      <c r="F236" s="10" t="str">
        <f t="shared" si="19"/>
        <v>N2-9.5-18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35081250</v>
      </c>
      <c r="K236" s="22">
        <v>1</v>
      </c>
      <c r="N236" t="str">
        <v>N2-9.5-18</v>
      </c>
      <c r="O236">
        <v>87.5</v>
      </c>
      <c r="P236" s="19">
        <v>35081250</v>
      </c>
    </row>
    <row r="237" spans="5:16" x14ac:dyDescent="0.25">
      <c r="E237" s="1">
        <f t="shared" si="18"/>
        <v>231</v>
      </c>
      <c r="F237" s="10" t="str">
        <f t="shared" si="19"/>
        <v>N2-10-7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17431500</v>
      </c>
      <c r="K237" s="22">
        <v>1</v>
      </c>
      <c r="N237" t="str">
        <v>N2-10-7</v>
      </c>
      <c r="O237">
        <v>37</v>
      </c>
      <c r="P237" s="19">
        <v>17431500</v>
      </c>
    </row>
    <row r="238" spans="5:16" x14ac:dyDescent="0.25">
      <c r="E238" s="1">
        <f t="shared" si="18"/>
        <v>232</v>
      </c>
      <c r="F238" s="10" t="str">
        <f t="shared" si="19"/>
        <v>N2-10-7.5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18305250</v>
      </c>
      <c r="K238" s="22">
        <v>1</v>
      </c>
      <c r="N238" t="str">
        <v>N2-10-7.5</v>
      </c>
      <c r="O238">
        <v>39.5</v>
      </c>
      <c r="P238" s="19">
        <v>18305250</v>
      </c>
    </row>
    <row r="239" spans="5:16" x14ac:dyDescent="0.25">
      <c r="E239" s="1">
        <f t="shared" si="18"/>
        <v>233</v>
      </c>
      <c r="F239" s="10" t="str">
        <f t="shared" si="19"/>
        <v>N2-10-8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19179000</v>
      </c>
      <c r="K239" s="22">
        <v>1</v>
      </c>
      <c r="N239" t="str">
        <v>N2-10-8</v>
      </c>
      <c r="O239">
        <v>42</v>
      </c>
      <c r="P239" s="19">
        <v>19179000</v>
      </c>
    </row>
    <row r="240" spans="5:16" x14ac:dyDescent="0.25">
      <c r="E240" s="1">
        <f t="shared" si="18"/>
        <v>234</v>
      </c>
      <c r="F240" s="10" t="str">
        <f t="shared" si="19"/>
        <v>N2-10-8.5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20052750</v>
      </c>
      <c r="K240" s="22">
        <v>1</v>
      </c>
      <c r="N240" t="str">
        <v>N2-10-8.5</v>
      </c>
      <c r="O240">
        <v>44.5</v>
      </c>
      <c r="P240" s="19">
        <v>20052750</v>
      </c>
    </row>
    <row r="241" spans="5:16" x14ac:dyDescent="0.25">
      <c r="E241" s="1">
        <f t="shared" si="18"/>
        <v>235</v>
      </c>
      <c r="F241" s="10" t="str">
        <f t="shared" si="19"/>
        <v>N2-10-9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20926500</v>
      </c>
      <c r="K241" s="22">
        <v>1</v>
      </c>
      <c r="N241" t="str">
        <v>N2-10-9</v>
      </c>
      <c r="O241">
        <v>47</v>
      </c>
      <c r="P241" s="19">
        <v>20926500</v>
      </c>
    </row>
    <row r="242" spans="5:16" x14ac:dyDescent="0.25">
      <c r="E242" s="1">
        <f t="shared" si="18"/>
        <v>236</v>
      </c>
      <c r="F242" s="10" t="str">
        <f t="shared" si="19"/>
        <v>N2-10-9.5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21800250</v>
      </c>
      <c r="K242" s="22">
        <v>1</v>
      </c>
      <c r="N242" t="str">
        <v>N2-10-9.5</v>
      </c>
      <c r="O242">
        <v>49.5</v>
      </c>
      <c r="P242" s="19">
        <v>21800250</v>
      </c>
    </row>
    <row r="243" spans="5:16" x14ac:dyDescent="0.25">
      <c r="E243" s="1">
        <f t="shared" si="18"/>
        <v>237</v>
      </c>
      <c r="F243" s="10" t="str">
        <f t="shared" si="19"/>
        <v>N2-10-10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22674000</v>
      </c>
      <c r="K243" s="22">
        <v>1</v>
      </c>
      <c r="N243" t="str">
        <v>N2-10-10</v>
      </c>
      <c r="O243">
        <v>52</v>
      </c>
      <c r="P243" s="19">
        <v>22674000</v>
      </c>
    </row>
    <row r="244" spans="5:16" x14ac:dyDescent="0.25">
      <c r="E244" s="1">
        <f t="shared" si="18"/>
        <v>238</v>
      </c>
      <c r="F244" s="10" t="str">
        <f t="shared" si="19"/>
        <v>N2-10-10.5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23547750</v>
      </c>
      <c r="K244" s="22">
        <v>1</v>
      </c>
      <c r="N244" t="str">
        <v>N2-10-10.5</v>
      </c>
      <c r="O244">
        <v>54.5</v>
      </c>
      <c r="P244" s="19">
        <v>23547750</v>
      </c>
    </row>
    <row r="245" spans="5:16" x14ac:dyDescent="0.25">
      <c r="E245" s="1">
        <f t="shared" si="18"/>
        <v>239</v>
      </c>
      <c r="F245" s="10" t="str">
        <f t="shared" si="19"/>
        <v>N2-10-11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24421500</v>
      </c>
      <c r="K245" s="22">
        <v>1</v>
      </c>
      <c r="N245" t="str">
        <v>N2-10-11</v>
      </c>
      <c r="O245">
        <v>57</v>
      </c>
      <c r="P245" s="19">
        <v>24421500</v>
      </c>
    </row>
    <row r="246" spans="5:16" x14ac:dyDescent="0.25">
      <c r="E246" s="1">
        <f t="shared" si="18"/>
        <v>240</v>
      </c>
      <c r="F246" s="10" t="str">
        <f t="shared" si="19"/>
        <v>N2-10-11.5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25295250</v>
      </c>
      <c r="K246" s="22">
        <v>1</v>
      </c>
      <c r="N246" t="str">
        <v>N2-10-11.5</v>
      </c>
      <c r="O246">
        <v>59.5</v>
      </c>
      <c r="P246" s="19">
        <v>25295250</v>
      </c>
    </row>
    <row r="247" spans="5:16" x14ac:dyDescent="0.25">
      <c r="E247" s="1">
        <f t="shared" si="18"/>
        <v>241</v>
      </c>
      <c r="F247" s="10" t="str">
        <f t="shared" si="19"/>
        <v>N2-10-12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26169000</v>
      </c>
      <c r="K247" s="22">
        <v>1</v>
      </c>
      <c r="N247" t="str">
        <v>N2-10-12</v>
      </c>
      <c r="O247">
        <v>62</v>
      </c>
      <c r="P247" s="19">
        <v>26169000</v>
      </c>
    </row>
    <row r="248" spans="5:16" x14ac:dyDescent="0.25">
      <c r="E248" s="1">
        <f t="shared" si="18"/>
        <v>242</v>
      </c>
      <c r="F248" s="10" t="str">
        <f t="shared" si="19"/>
        <v>N2-10-12.5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27042750</v>
      </c>
      <c r="K248" s="22">
        <v>1</v>
      </c>
      <c r="N248" t="str">
        <v>N2-10-12.5</v>
      </c>
      <c r="O248">
        <v>64.5</v>
      </c>
      <c r="P248" s="19">
        <v>27042750</v>
      </c>
    </row>
    <row r="249" spans="5:16" x14ac:dyDescent="0.25">
      <c r="E249" s="1">
        <f t="shared" si="18"/>
        <v>243</v>
      </c>
      <c r="F249" s="10" t="str">
        <f t="shared" si="19"/>
        <v>N2-10-13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27916500</v>
      </c>
      <c r="K249" s="22">
        <v>1</v>
      </c>
      <c r="N249" t="str">
        <v>N2-10-13</v>
      </c>
      <c r="O249">
        <v>67</v>
      </c>
      <c r="P249" s="19">
        <v>27916500</v>
      </c>
    </row>
    <row r="250" spans="5:16" x14ac:dyDescent="0.25">
      <c r="E250" s="1">
        <f t="shared" si="18"/>
        <v>244</v>
      </c>
      <c r="F250" s="10" t="str">
        <f t="shared" si="19"/>
        <v>N2-10-13.5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28790250</v>
      </c>
      <c r="K250" s="22">
        <v>1</v>
      </c>
      <c r="N250" t="str">
        <v>N2-10-13.5</v>
      </c>
      <c r="O250">
        <v>69.5</v>
      </c>
      <c r="P250" s="19">
        <v>28790250</v>
      </c>
    </row>
    <row r="251" spans="5:16" x14ac:dyDescent="0.25">
      <c r="E251" s="1">
        <f t="shared" si="18"/>
        <v>245</v>
      </c>
      <c r="F251" s="10" t="str">
        <f t="shared" si="19"/>
        <v>N2-10-14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29664000</v>
      </c>
      <c r="K251" s="22">
        <v>1</v>
      </c>
      <c r="N251" t="str">
        <v>N2-10-14</v>
      </c>
      <c r="O251">
        <v>72</v>
      </c>
      <c r="P251" s="19">
        <v>29664000</v>
      </c>
    </row>
    <row r="252" spans="5:16" x14ac:dyDescent="0.25">
      <c r="E252" s="1">
        <f t="shared" si="18"/>
        <v>246</v>
      </c>
      <c r="F252" s="10" t="str">
        <f t="shared" si="19"/>
        <v>N2-10-14.5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30537750</v>
      </c>
      <c r="K252" s="22">
        <v>1</v>
      </c>
      <c r="N252" t="str">
        <v>N2-10-14.5</v>
      </c>
      <c r="O252">
        <v>74.5</v>
      </c>
      <c r="P252" s="19">
        <v>30537750</v>
      </c>
    </row>
    <row r="253" spans="5:16" x14ac:dyDescent="0.25">
      <c r="E253" s="1">
        <f t="shared" si="18"/>
        <v>247</v>
      </c>
      <c r="F253" s="10" t="str">
        <f t="shared" si="19"/>
        <v>N2-10-15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31411500</v>
      </c>
      <c r="K253" s="22">
        <v>1</v>
      </c>
      <c r="N253" t="str">
        <v>N2-10-15</v>
      </c>
      <c r="O253">
        <v>77</v>
      </c>
      <c r="P253" s="19">
        <v>31411500</v>
      </c>
    </row>
    <row r="254" spans="5:16" x14ac:dyDescent="0.25">
      <c r="E254" s="1">
        <f t="shared" si="18"/>
        <v>248</v>
      </c>
      <c r="F254" s="10" t="str">
        <f t="shared" si="19"/>
        <v>N2-10-15.5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32285250</v>
      </c>
      <c r="K254" s="22">
        <v>1</v>
      </c>
      <c r="N254" t="str">
        <v>N2-10-15.5</v>
      </c>
      <c r="O254">
        <v>79.5</v>
      </c>
      <c r="P254" s="19">
        <v>32285250</v>
      </c>
    </row>
    <row r="255" spans="5:16" x14ac:dyDescent="0.25">
      <c r="E255" s="1">
        <f t="shared" si="18"/>
        <v>249</v>
      </c>
      <c r="F255" s="10" t="str">
        <f t="shared" si="19"/>
        <v>N2-10-16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33159000</v>
      </c>
      <c r="K255" s="22">
        <v>1</v>
      </c>
      <c r="N255" t="str">
        <v>N2-10-16</v>
      </c>
      <c r="O255">
        <v>82</v>
      </c>
      <c r="P255" s="19">
        <v>33159000</v>
      </c>
    </row>
    <row r="256" spans="5:16" x14ac:dyDescent="0.25">
      <c r="E256" s="1">
        <f t="shared" si="18"/>
        <v>250</v>
      </c>
      <c r="F256" s="10" t="str">
        <f t="shared" si="19"/>
        <v>N2-10-16.5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34032750</v>
      </c>
      <c r="K256" s="22">
        <v>1</v>
      </c>
      <c r="N256" t="str">
        <v>N2-10-16.5</v>
      </c>
      <c r="O256">
        <v>84.5</v>
      </c>
      <c r="P256" s="19">
        <v>34032750</v>
      </c>
    </row>
    <row r="257" spans="5:16" x14ac:dyDescent="0.25">
      <c r="E257" s="1">
        <f t="shared" si="18"/>
        <v>251</v>
      </c>
      <c r="F257" s="10" t="str">
        <f t="shared" si="19"/>
        <v>N2-10-17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34906500</v>
      </c>
      <c r="K257" s="22">
        <v>1</v>
      </c>
      <c r="N257" t="str">
        <v>N2-10-17</v>
      </c>
      <c r="O257">
        <v>87</v>
      </c>
      <c r="P257" s="19">
        <v>34906500</v>
      </c>
    </row>
    <row r="258" spans="5:16" x14ac:dyDescent="0.25">
      <c r="E258" s="1">
        <f t="shared" si="18"/>
        <v>252</v>
      </c>
      <c r="F258" s="10" t="str">
        <f t="shared" si="19"/>
        <v>N2-10-17.5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35780250</v>
      </c>
      <c r="K258" s="22">
        <v>1</v>
      </c>
      <c r="N258" t="str">
        <v>N2-10-17.5</v>
      </c>
      <c r="O258">
        <v>89.5</v>
      </c>
      <c r="P258" s="19">
        <v>35780250</v>
      </c>
    </row>
    <row r="259" spans="5:16" x14ac:dyDescent="0.25">
      <c r="E259" s="1">
        <f t="shared" si="18"/>
        <v>253</v>
      </c>
      <c r="F259" s="10" t="str">
        <f t="shared" si="19"/>
        <v>N2-10-18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36654000</v>
      </c>
      <c r="K259" s="22">
        <v>1</v>
      </c>
      <c r="N259" t="str">
        <v>N2-10-18</v>
      </c>
      <c r="O259">
        <v>92</v>
      </c>
      <c r="P259" s="19">
        <v>36654000</v>
      </c>
    </row>
    <row r="260" spans="5:16" x14ac:dyDescent="0.25">
      <c r="E260" s="1">
        <f t="shared" si="18"/>
        <v>254</v>
      </c>
      <c r="F260" s="10" t="str">
        <f t="shared" si="19"/>
        <v>N2-10.5-7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18043125</v>
      </c>
      <c r="K260" s="22">
        <v>1</v>
      </c>
      <c r="N260" t="str">
        <v>N2-10.5-7</v>
      </c>
      <c r="O260">
        <v>38.75</v>
      </c>
      <c r="P260" s="19">
        <v>18043125</v>
      </c>
    </row>
    <row r="261" spans="5:16" x14ac:dyDescent="0.25">
      <c r="E261" s="1">
        <f t="shared" si="18"/>
        <v>255</v>
      </c>
      <c r="F261" s="10" t="str">
        <f t="shared" si="19"/>
        <v>N2-10.5-7.5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18960563</v>
      </c>
      <c r="K261" s="22">
        <v>1</v>
      </c>
      <c r="N261" t="str">
        <v>N2-10.5-7.5</v>
      </c>
      <c r="O261">
        <v>41.375</v>
      </c>
      <c r="P261" s="19">
        <v>18960563</v>
      </c>
    </row>
    <row r="262" spans="5:16" x14ac:dyDescent="0.25">
      <c r="E262" s="1">
        <f t="shared" si="18"/>
        <v>256</v>
      </c>
      <c r="F262" s="10" t="str">
        <f t="shared" si="19"/>
        <v>N2-10.5-8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19878000</v>
      </c>
      <c r="K262" s="22">
        <v>1</v>
      </c>
      <c r="N262" t="str">
        <v>N2-10.5-8</v>
      </c>
      <c r="O262">
        <v>44</v>
      </c>
      <c r="P262" s="19">
        <v>19878000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N2-10.5-8.5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ROUND(SUM(IF(I263&lt;$K$4,$K$4,I263)*$C$6,$C$5),0)</f>
        <v>20795438</v>
      </c>
      <c r="K263" s="22">
        <v>1</v>
      </c>
      <c r="N263" t="str">
        <v>N2-10.5-8.5</v>
      </c>
      <c r="O263">
        <v>46.625</v>
      </c>
      <c r="P263" s="19">
        <v>20795438</v>
      </c>
    </row>
    <row r="264" spans="5:16" x14ac:dyDescent="0.25">
      <c r="E264" s="1">
        <f t="shared" si="24"/>
        <v>258</v>
      </c>
      <c r="F264" s="10" t="str">
        <f t="shared" si="25"/>
        <v>N2-10.5-9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21712875</v>
      </c>
      <c r="K264" s="22">
        <v>1</v>
      </c>
      <c r="N264" t="str">
        <v>N2-10.5-9</v>
      </c>
      <c r="O264">
        <v>49.25</v>
      </c>
      <c r="P264" s="19">
        <v>21712875</v>
      </c>
    </row>
    <row r="265" spans="5:16" x14ac:dyDescent="0.25">
      <c r="E265" s="1">
        <f t="shared" si="24"/>
        <v>259</v>
      </c>
      <c r="F265" s="10" t="str">
        <f t="shared" si="25"/>
        <v>N2-10.5-9.5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22630313</v>
      </c>
      <c r="K265" s="22">
        <v>1</v>
      </c>
      <c r="N265" t="str">
        <v>N2-10.5-9.5</v>
      </c>
      <c r="O265">
        <v>51.875</v>
      </c>
      <c r="P265" s="19">
        <v>22630313</v>
      </c>
    </row>
    <row r="266" spans="5:16" x14ac:dyDescent="0.25">
      <c r="E266" s="1">
        <f t="shared" si="24"/>
        <v>260</v>
      </c>
      <c r="F266" s="10" t="str">
        <f t="shared" si="25"/>
        <v>N2-10.5-10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23547750</v>
      </c>
      <c r="K266" s="22">
        <v>1</v>
      </c>
      <c r="N266" t="str">
        <v>N2-10.5-10</v>
      </c>
      <c r="O266">
        <v>54.5</v>
      </c>
      <c r="P266" s="19">
        <v>23547750</v>
      </c>
    </row>
    <row r="267" spans="5:16" x14ac:dyDescent="0.25">
      <c r="E267" s="1">
        <f t="shared" si="24"/>
        <v>261</v>
      </c>
      <c r="F267" s="10" t="str">
        <f t="shared" si="25"/>
        <v>N2-10.5-10.5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24465188</v>
      </c>
      <c r="K267" s="22">
        <v>1</v>
      </c>
      <c r="N267" t="str">
        <v>N2-10.5-10.5</v>
      </c>
      <c r="O267">
        <v>57.125</v>
      </c>
      <c r="P267" s="19">
        <v>24465188</v>
      </c>
    </row>
    <row r="268" spans="5:16" x14ac:dyDescent="0.25">
      <c r="E268" s="1">
        <f t="shared" si="24"/>
        <v>262</v>
      </c>
      <c r="F268" s="10" t="str">
        <f t="shared" si="25"/>
        <v>N2-10.5-11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25382625</v>
      </c>
      <c r="K268" s="22">
        <v>1</v>
      </c>
      <c r="N268" t="str">
        <v>N2-10.5-11</v>
      </c>
      <c r="O268">
        <v>59.75</v>
      </c>
      <c r="P268" s="19">
        <v>25382625</v>
      </c>
    </row>
    <row r="269" spans="5:16" x14ac:dyDescent="0.25">
      <c r="E269" s="1">
        <f t="shared" si="24"/>
        <v>263</v>
      </c>
      <c r="F269" s="10" t="str">
        <f t="shared" si="25"/>
        <v>N2-10.5-11.5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26300063</v>
      </c>
      <c r="K269" s="22">
        <v>1</v>
      </c>
      <c r="N269" t="str">
        <v>N2-10.5-11.5</v>
      </c>
      <c r="O269">
        <v>62.375</v>
      </c>
      <c r="P269" s="19">
        <v>26300063</v>
      </c>
    </row>
    <row r="270" spans="5:16" x14ac:dyDescent="0.25">
      <c r="E270" s="1">
        <f t="shared" si="24"/>
        <v>264</v>
      </c>
      <c r="F270" s="10" t="str">
        <f t="shared" si="25"/>
        <v>N2-10.5-12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27217500</v>
      </c>
      <c r="K270" s="22">
        <v>1</v>
      </c>
      <c r="N270" t="str">
        <v>N2-10.5-12</v>
      </c>
      <c r="O270">
        <v>65</v>
      </c>
      <c r="P270" s="19">
        <v>27217500</v>
      </c>
    </row>
    <row r="271" spans="5:16" x14ac:dyDescent="0.25">
      <c r="E271" s="1">
        <f t="shared" si="24"/>
        <v>265</v>
      </c>
      <c r="F271" s="10" t="str">
        <f t="shared" si="25"/>
        <v>N2-10.5-12.5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28134938</v>
      </c>
      <c r="K271" s="22">
        <v>1</v>
      </c>
      <c r="N271" t="str">
        <v>N2-10.5-12.5</v>
      </c>
      <c r="O271">
        <v>67.625</v>
      </c>
      <c r="P271" s="19">
        <v>28134938</v>
      </c>
    </row>
    <row r="272" spans="5:16" x14ac:dyDescent="0.25">
      <c r="E272" s="1">
        <f t="shared" si="24"/>
        <v>266</v>
      </c>
      <c r="F272" s="10" t="str">
        <f t="shared" si="25"/>
        <v>N2-10.5-13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29052375</v>
      </c>
      <c r="K272" s="22">
        <v>1</v>
      </c>
      <c r="N272" t="str">
        <v>N2-10.5-13</v>
      </c>
      <c r="O272">
        <v>70.25</v>
      </c>
      <c r="P272" s="19">
        <v>29052375</v>
      </c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N2-10.5-13.5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29969813</v>
      </c>
      <c r="K273" s="21">
        <v>1</v>
      </c>
      <c r="N273" t="str">
        <v>N2-10.5-13.5</v>
      </c>
      <c r="O273">
        <v>72.875</v>
      </c>
      <c r="P273" s="19">
        <v>29969813</v>
      </c>
    </row>
    <row r="274" spans="5:16" x14ac:dyDescent="0.25">
      <c r="E274" s="1">
        <f t="shared" si="24"/>
        <v>268</v>
      </c>
      <c r="F274" s="10" t="str">
        <f t="shared" si="30"/>
        <v>N2-10.5-14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30887250</v>
      </c>
      <c r="K274" s="21">
        <v>1</v>
      </c>
      <c r="N274" t="str">
        <v>N2-10.5-14</v>
      </c>
      <c r="O274">
        <v>75.5</v>
      </c>
      <c r="P274" s="19">
        <v>30887250</v>
      </c>
    </row>
    <row r="275" spans="5:16" x14ac:dyDescent="0.25">
      <c r="E275" s="1">
        <f t="shared" si="24"/>
        <v>269</v>
      </c>
      <c r="F275" s="10" t="str">
        <f t="shared" si="30"/>
        <v>N2-10.5-14.5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31804688</v>
      </c>
      <c r="K275" s="21">
        <v>1</v>
      </c>
      <c r="N275" t="str">
        <v>N2-10.5-14.5</v>
      </c>
      <c r="O275">
        <v>78.125</v>
      </c>
      <c r="P275" s="19">
        <v>31804688</v>
      </c>
    </row>
    <row r="276" spans="5:16" x14ac:dyDescent="0.25">
      <c r="E276" s="1">
        <f t="shared" si="24"/>
        <v>270</v>
      </c>
      <c r="F276" s="10" t="str">
        <f t="shared" si="30"/>
        <v>N2-10.5-15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32722125</v>
      </c>
      <c r="K276" s="21">
        <v>1</v>
      </c>
      <c r="N276" t="str">
        <v>N2-10.5-15</v>
      </c>
      <c r="O276">
        <v>80.75</v>
      </c>
      <c r="P276" s="19">
        <v>32722125</v>
      </c>
    </row>
    <row r="277" spans="5:16" x14ac:dyDescent="0.25">
      <c r="E277" s="1">
        <f t="shared" si="24"/>
        <v>271</v>
      </c>
      <c r="F277" s="10" t="str">
        <f t="shared" si="30"/>
        <v>N2-10.5-15.5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33639563</v>
      </c>
      <c r="K277" s="21">
        <v>1</v>
      </c>
      <c r="N277" t="str">
        <v>N2-10.5-15.5</v>
      </c>
      <c r="O277">
        <v>83.375</v>
      </c>
      <c r="P277" s="19">
        <v>33639563</v>
      </c>
    </row>
    <row r="278" spans="5:16" x14ac:dyDescent="0.25">
      <c r="E278" s="1">
        <f t="shared" si="24"/>
        <v>272</v>
      </c>
      <c r="F278" s="10" t="str">
        <f t="shared" si="30"/>
        <v>N2-10.5-16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34557000</v>
      </c>
      <c r="K278" s="21">
        <v>1</v>
      </c>
      <c r="N278" t="str">
        <v>N2-10.5-16</v>
      </c>
      <c r="O278">
        <v>86</v>
      </c>
      <c r="P278" s="19">
        <v>34557000</v>
      </c>
    </row>
    <row r="279" spans="5:16" x14ac:dyDescent="0.25">
      <c r="E279" s="1">
        <f t="shared" si="24"/>
        <v>273</v>
      </c>
      <c r="F279" s="10" t="str">
        <f t="shared" si="30"/>
        <v>N2-10.5-16.5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35474438</v>
      </c>
      <c r="K279" s="21">
        <v>1</v>
      </c>
      <c r="N279" t="str">
        <v>N2-10.5-16.5</v>
      </c>
      <c r="O279">
        <v>88.625</v>
      </c>
      <c r="P279" s="19">
        <v>35474438</v>
      </c>
    </row>
    <row r="280" spans="5:16" x14ac:dyDescent="0.25">
      <c r="E280" s="1">
        <f t="shared" si="24"/>
        <v>274</v>
      </c>
      <c r="F280" s="10" t="str">
        <f t="shared" si="30"/>
        <v>N2-10.5-17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36391875</v>
      </c>
      <c r="K280" s="21">
        <v>1</v>
      </c>
      <c r="N280" t="str">
        <v>N2-10.5-17</v>
      </c>
      <c r="O280">
        <v>91.25</v>
      </c>
      <c r="P280" s="19">
        <v>36391875</v>
      </c>
    </row>
    <row r="281" spans="5:16" x14ac:dyDescent="0.25">
      <c r="E281" s="1">
        <f t="shared" si="24"/>
        <v>275</v>
      </c>
      <c r="F281" s="10" t="str">
        <f t="shared" si="30"/>
        <v>N2-10.5-17.5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37309313</v>
      </c>
      <c r="K281" s="21">
        <v>1</v>
      </c>
      <c r="N281" t="str">
        <v>N2-10.5-17.5</v>
      </c>
      <c r="O281">
        <v>93.875</v>
      </c>
      <c r="P281" s="19">
        <v>37309313</v>
      </c>
    </row>
    <row r="282" spans="5:16" x14ac:dyDescent="0.25">
      <c r="E282" s="1">
        <f t="shared" si="24"/>
        <v>276</v>
      </c>
      <c r="F282" s="10" t="str">
        <f t="shared" si="30"/>
        <v>N2-10.5-18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38226750</v>
      </c>
      <c r="K282" s="21">
        <v>1</v>
      </c>
      <c r="N282" t="str">
        <v>N2-10.5-18</v>
      </c>
      <c r="O282">
        <v>96.5</v>
      </c>
      <c r="P282" s="19">
        <v>38226750</v>
      </c>
    </row>
    <row r="283" spans="5:16" x14ac:dyDescent="0.25">
      <c r="E283" s="1">
        <f t="shared" si="24"/>
        <v>277</v>
      </c>
      <c r="F283" s="10" t="str">
        <f t="shared" si="30"/>
        <v>N2-11-7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18654750</v>
      </c>
      <c r="K283" s="21">
        <v>1</v>
      </c>
      <c r="N283" t="str">
        <v>N2-11-7</v>
      </c>
      <c r="O283">
        <v>40.5</v>
      </c>
      <c r="P283" s="19">
        <v>18654750</v>
      </c>
    </row>
    <row r="284" spans="5:16" x14ac:dyDescent="0.25">
      <c r="E284" s="1">
        <f t="shared" si="24"/>
        <v>278</v>
      </c>
      <c r="F284" s="10" t="str">
        <f t="shared" si="30"/>
        <v>N2-11-7.5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19615875</v>
      </c>
      <c r="K284" s="21">
        <v>1</v>
      </c>
      <c r="N284" t="str">
        <v>N2-11-7.5</v>
      </c>
      <c r="O284">
        <v>43.25</v>
      </c>
      <c r="P284" s="19">
        <v>19615875</v>
      </c>
    </row>
    <row r="285" spans="5:16" x14ac:dyDescent="0.25">
      <c r="E285" s="1">
        <f t="shared" si="24"/>
        <v>279</v>
      </c>
      <c r="F285" s="10" t="str">
        <f t="shared" si="30"/>
        <v>N2-11-8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20577000</v>
      </c>
      <c r="K285" s="21">
        <v>1</v>
      </c>
      <c r="N285" t="str">
        <v>N2-11-8</v>
      </c>
      <c r="O285">
        <v>46</v>
      </c>
      <c r="P285" s="19">
        <v>20577000</v>
      </c>
    </row>
    <row r="286" spans="5:16" x14ac:dyDescent="0.25">
      <c r="E286" s="1">
        <f t="shared" si="24"/>
        <v>280</v>
      </c>
      <c r="F286" s="10" t="str">
        <f t="shared" si="30"/>
        <v>N2-11-8.5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21538125</v>
      </c>
      <c r="K286" s="21">
        <v>1</v>
      </c>
      <c r="N286" t="str">
        <v>N2-11-8.5</v>
      </c>
      <c r="O286">
        <v>48.75</v>
      </c>
      <c r="P286" s="19">
        <v>21538125</v>
      </c>
    </row>
    <row r="287" spans="5:16" x14ac:dyDescent="0.25">
      <c r="E287" s="1">
        <f t="shared" si="24"/>
        <v>281</v>
      </c>
      <c r="F287" s="10" t="str">
        <f t="shared" si="30"/>
        <v>N2-11-9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22499250</v>
      </c>
      <c r="K287" s="21">
        <v>1</v>
      </c>
      <c r="N287" t="str">
        <v>N2-11-9</v>
      </c>
      <c r="O287">
        <v>51.5</v>
      </c>
      <c r="P287" s="19">
        <v>22499250</v>
      </c>
    </row>
    <row r="288" spans="5:16" x14ac:dyDescent="0.25">
      <c r="E288" s="1">
        <f t="shared" si="24"/>
        <v>282</v>
      </c>
      <c r="F288" s="10" t="str">
        <f t="shared" si="30"/>
        <v>N2-11-9.5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23460375</v>
      </c>
      <c r="K288" s="21">
        <v>1</v>
      </c>
      <c r="N288" t="str">
        <v>N2-11-9.5</v>
      </c>
      <c r="O288">
        <v>54.25</v>
      </c>
      <c r="P288" s="19">
        <v>23460375</v>
      </c>
    </row>
    <row r="289" spans="5:16" x14ac:dyDescent="0.25">
      <c r="E289" s="1">
        <f t="shared" si="24"/>
        <v>283</v>
      </c>
      <c r="F289" s="10" t="str">
        <f t="shared" si="30"/>
        <v>N2-11-10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24421500</v>
      </c>
      <c r="K289" s="21">
        <v>1</v>
      </c>
      <c r="N289" t="str">
        <v>N2-11-10</v>
      </c>
      <c r="O289">
        <v>57</v>
      </c>
      <c r="P289" s="19">
        <v>24421500</v>
      </c>
    </row>
    <row r="290" spans="5:16" x14ac:dyDescent="0.25">
      <c r="E290" s="1">
        <f t="shared" si="24"/>
        <v>284</v>
      </c>
      <c r="F290" s="10" t="str">
        <f t="shared" si="30"/>
        <v>N2-11-10.5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25382625</v>
      </c>
      <c r="K290" s="21">
        <v>1</v>
      </c>
      <c r="N290" t="str">
        <v>N2-11-10.5</v>
      </c>
      <c r="O290">
        <v>59.75</v>
      </c>
      <c r="P290" s="19">
        <v>25382625</v>
      </c>
    </row>
    <row r="291" spans="5:16" x14ac:dyDescent="0.25">
      <c r="E291" s="1">
        <f t="shared" si="24"/>
        <v>285</v>
      </c>
      <c r="F291" s="10" t="str">
        <f t="shared" si="30"/>
        <v>N2-11-11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26343750</v>
      </c>
      <c r="K291" s="21">
        <v>1</v>
      </c>
      <c r="N291" t="str">
        <v>N2-11-11</v>
      </c>
      <c r="O291">
        <v>62.5</v>
      </c>
      <c r="P291" s="19">
        <v>26343750</v>
      </c>
    </row>
    <row r="292" spans="5:16" x14ac:dyDescent="0.25">
      <c r="E292" s="1">
        <f t="shared" si="24"/>
        <v>286</v>
      </c>
      <c r="F292" s="10" t="str">
        <f t="shared" si="30"/>
        <v>N2-11-11.5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27304875</v>
      </c>
      <c r="K292" s="21">
        <v>1</v>
      </c>
      <c r="N292" t="str">
        <v>N2-11-11.5</v>
      </c>
      <c r="O292">
        <v>65.25</v>
      </c>
      <c r="P292" s="19">
        <v>27304875</v>
      </c>
    </row>
    <row r="293" spans="5:16" x14ac:dyDescent="0.25">
      <c r="E293" s="1">
        <f t="shared" si="24"/>
        <v>287</v>
      </c>
      <c r="F293" s="10" t="str">
        <f t="shared" si="30"/>
        <v>N2-11-12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28266000</v>
      </c>
      <c r="K293" s="21">
        <v>1</v>
      </c>
      <c r="N293" t="str">
        <v>N2-11-12</v>
      </c>
      <c r="O293">
        <v>68</v>
      </c>
      <c r="P293" s="19">
        <v>28266000</v>
      </c>
    </row>
    <row r="294" spans="5:16" x14ac:dyDescent="0.25">
      <c r="E294" s="1">
        <f t="shared" si="24"/>
        <v>288</v>
      </c>
      <c r="F294" s="10" t="str">
        <f t="shared" si="30"/>
        <v>N2-11-12.5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29227125</v>
      </c>
      <c r="K294" s="21">
        <v>1</v>
      </c>
      <c r="N294" t="str">
        <v>N2-11-12.5</v>
      </c>
      <c r="O294">
        <v>70.75</v>
      </c>
      <c r="P294" s="19">
        <v>29227125</v>
      </c>
    </row>
    <row r="295" spans="5:16" x14ac:dyDescent="0.25">
      <c r="E295" s="1">
        <f t="shared" si="24"/>
        <v>289</v>
      </c>
      <c r="F295" s="10" t="str">
        <f t="shared" si="30"/>
        <v>N2-11-13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30188250</v>
      </c>
      <c r="K295" s="21">
        <v>1</v>
      </c>
      <c r="N295" t="str">
        <v>N2-11-13</v>
      </c>
      <c r="O295">
        <v>73.5</v>
      </c>
      <c r="P295" s="19">
        <v>30188250</v>
      </c>
    </row>
    <row r="296" spans="5:16" x14ac:dyDescent="0.25">
      <c r="E296" s="1">
        <f t="shared" si="24"/>
        <v>290</v>
      </c>
      <c r="F296" s="10" t="str">
        <f t="shared" si="30"/>
        <v>N2-11-13.5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31149375</v>
      </c>
      <c r="K296" s="21">
        <v>1</v>
      </c>
      <c r="N296" t="str">
        <v>N2-11-13.5</v>
      </c>
      <c r="O296">
        <v>76.25</v>
      </c>
      <c r="P296" s="19">
        <v>31149375</v>
      </c>
    </row>
    <row r="297" spans="5:16" x14ac:dyDescent="0.25">
      <c r="E297" s="1">
        <f t="shared" si="24"/>
        <v>291</v>
      </c>
      <c r="F297" s="10" t="str">
        <f t="shared" si="30"/>
        <v>N2-11-14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32110500</v>
      </c>
      <c r="K297" s="21">
        <v>1</v>
      </c>
      <c r="N297" t="str">
        <v>N2-11-14</v>
      </c>
      <c r="O297">
        <v>79</v>
      </c>
      <c r="P297" s="19">
        <v>32110500</v>
      </c>
    </row>
    <row r="298" spans="5:16" x14ac:dyDescent="0.25">
      <c r="E298" s="1">
        <f t="shared" si="24"/>
        <v>292</v>
      </c>
      <c r="F298" s="10" t="str">
        <f t="shared" si="30"/>
        <v>N2-11-14.5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33071625</v>
      </c>
      <c r="K298" s="21">
        <v>1</v>
      </c>
      <c r="N298" t="str">
        <v>N2-11-14.5</v>
      </c>
      <c r="O298">
        <v>81.75</v>
      </c>
      <c r="P298" s="19">
        <v>33071625</v>
      </c>
    </row>
    <row r="299" spans="5:16" x14ac:dyDescent="0.25">
      <c r="E299" s="1">
        <f t="shared" si="24"/>
        <v>293</v>
      </c>
      <c r="F299" s="10" t="str">
        <f t="shared" si="30"/>
        <v>N2-11-15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34032750</v>
      </c>
      <c r="K299" s="21">
        <v>1</v>
      </c>
      <c r="N299" t="str">
        <v>N2-11-15</v>
      </c>
      <c r="O299">
        <v>84.5</v>
      </c>
      <c r="P299" s="19">
        <v>34032750</v>
      </c>
    </row>
    <row r="300" spans="5:16" x14ac:dyDescent="0.25">
      <c r="E300" s="1">
        <f t="shared" si="24"/>
        <v>294</v>
      </c>
      <c r="F300" s="10" t="str">
        <f t="shared" si="30"/>
        <v>N2-11-15.5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34993875</v>
      </c>
      <c r="K300" s="21">
        <v>1</v>
      </c>
      <c r="N300" t="str">
        <v>N2-11-15.5</v>
      </c>
      <c r="O300">
        <v>87.25</v>
      </c>
      <c r="P300" s="19">
        <v>34993875</v>
      </c>
    </row>
    <row r="301" spans="5:16" x14ac:dyDescent="0.25">
      <c r="E301" s="1">
        <f t="shared" si="24"/>
        <v>295</v>
      </c>
      <c r="F301" s="10" t="str">
        <f t="shared" si="30"/>
        <v>N2-11-16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35955000</v>
      </c>
      <c r="K301" s="21">
        <v>1</v>
      </c>
      <c r="N301" t="str">
        <v>N2-11-16</v>
      </c>
      <c r="O301">
        <v>90</v>
      </c>
      <c r="P301" s="19">
        <v>35955000</v>
      </c>
    </row>
    <row r="302" spans="5:16" x14ac:dyDescent="0.25">
      <c r="E302" s="1">
        <f t="shared" si="24"/>
        <v>296</v>
      </c>
      <c r="F302" s="10" t="str">
        <f t="shared" si="30"/>
        <v>N2-11-16.5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36916125</v>
      </c>
      <c r="K302" s="21">
        <v>1</v>
      </c>
      <c r="N302" t="str">
        <v>N2-11-16.5</v>
      </c>
      <c r="O302">
        <v>92.75</v>
      </c>
      <c r="P302" s="19">
        <v>36916125</v>
      </c>
    </row>
    <row r="303" spans="5:16" x14ac:dyDescent="0.25">
      <c r="E303" s="1">
        <f t="shared" si="24"/>
        <v>297</v>
      </c>
      <c r="F303" s="10" t="str">
        <f t="shared" si="30"/>
        <v>N2-11-17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37877250</v>
      </c>
      <c r="K303" s="21">
        <v>1</v>
      </c>
      <c r="N303" t="str">
        <v>N2-11-17</v>
      </c>
      <c r="O303">
        <v>95.5</v>
      </c>
      <c r="P303" s="19">
        <v>37877250</v>
      </c>
    </row>
    <row r="304" spans="5:16" x14ac:dyDescent="0.25">
      <c r="E304" s="1">
        <f t="shared" si="24"/>
        <v>298</v>
      </c>
      <c r="F304" s="10" t="str">
        <f t="shared" si="30"/>
        <v>N2-11-17.5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38838375</v>
      </c>
      <c r="K304" s="21">
        <v>1</v>
      </c>
      <c r="N304" t="str">
        <v>N2-11-17.5</v>
      </c>
      <c r="O304">
        <v>98.25</v>
      </c>
      <c r="P304" s="19">
        <v>38838375</v>
      </c>
    </row>
    <row r="305" spans="5:16" x14ac:dyDescent="0.25">
      <c r="E305" s="1">
        <f t="shared" si="24"/>
        <v>299</v>
      </c>
      <c r="F305" s="10" t="str">
        <f t="shared" si="30"/>
        <v>N2-11-18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39799500</v>
      </c>
      <c r="K305" s="21">
        <v>1</v>
      </c>
      <c r="N305" t="str">
        <v>N2-11-18</v>
      </c>
      <c r="O305">
        <v>101</v>
      </c>
      <c r="P305" s="19">
        <v>39799500</v>
      </c>
    </row>
    <row r="306" spans="5:16" x14ac:dyDescent="0.25">
      <c r="E306" s="1">
        <f t="shared" si="24"/>
        <v>300</v>
      </c>
      <c r="F306" s="10" t="str">
        <f t="shared" si="30"/>
        <v>N2-11.5-7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19266375</v>
      </c>
      <c r="K306" s="21">
        <v>1</v>
      </c>
      <c r="N306" t="str">
        <v>N2-11.5-7</v>
      </c>
      <c r="O306">
        <v>42.25</v>
      </c>
      <c r="P306" s="19">
        <v>19266375</v>
      </c>
    </row>
    <row r="307" spans="5:16" x14ac:dyDescent="0.25">
      <c r="E307" s="1">
        <f t="shared" si="24"/>
        <v>301</v>
      </c>
      <c r="F307" s="10" t="str">
        <f t="shared" si="30"/>
        <v>N2-11.5-7.5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20271188</v>
      </c>
      <c r="K307" s="21">
        <v>1</v>
      </c>
      <c r="N307" t="str">
        <v>N2-11.5-7.5</v>
      </c>
      <c r="O307">
        <v>45.125</v>
      </c>
      <c r="P307" s="19">
        <v>20271188</v>
      </c>
    </row>
    <row r="308" spans="5:16" x14ac:dyDescent="0.25">
      <c r="E308" s="1">
        <f t="shared" si="24"/>
        <v>302</v>
      </c>
      <c r="F308" s="10" t="str">
        <f t="shared" si="30"/>
        <v>N2-11.5-8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21276000</v>
      </c>
      <c r="K308" s="21">
        <v>1</v>
      </c>
      <c r="N308" t="str">
        <v>N2-11.5-8</v>
      </c>
      <c r="O308">
        <v>48</v>
      </c>
      <c r="P308" s="19">
        <v>21276000</v>
      </c>
    </row>
    <row r="309" spans="5:16" x14ac:dyDescent="0.25">
      <c r="E309" s="1">
        <f t="shared" si="24"/>
        <v>303</v>
      </c>
      <c r="F309" s="10" t="str">
        <f t="shared" si="30"/>
        <v>N2-11.5-8.5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22280813</v>
      </c>
      <c r="K309" s="21">
        <v>1</v>
      </c>
      <c r="N309" t="str">
        <v>N2-11.5-8.5</v>
      </c>
      <c r="O309">
        <v>50.875</v>
      </c>
      <c r="P309" s="19">
        <v>22280813</v>
      </c>
    </row>
    <row r="310" spans="5:16" x14ac:dyDescent="0.25">
      <c r="E310" s="1">
        <f t="shared" si="24"/>
        <v>304</v>
      </c>
      <c r="F310" s="10" t="str">
        <f>$C$4&amp;"-"&amp;G310&amp;"-"&amp;H310</f>
        <v>N2-11.5-9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23285625</v>
      </c>
      <c r="K310" s="21">
        <v>1</v>
      </c>
      <c r="N310" t="str">
        <v>N2-11.5-9</v>
      </c>
      <c r="O310">
        <v>53.75</v>
      </c>
      <c r="P310" s="19">
        <v>23285625</v>
      </c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N2-11.5-9.5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24290438</v>
      </c>
      <c r="K311" s="21">
        <v>1</v>
      </c>
      <c r="N311" t="str">
        <v>N2-11.5-9.5</v>
      </c>
      <c r="O311">
        <v>56.625</v>
      </c>
      <c r="P311" s="19">
        <v>24290438</v>
      </c>
    </row>
    <row r="312" spans="5:16" x14ac:dyDescent="0.25">
      <c r="E312" s="1">
        <f t="shared" si="24"/>
        <v>306</v>
      </c>
      <c r="F312" s="10" t="str">
        <f t="shared" si="33"/>
        <v>N2-11.5-10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25295250</v>
      </c>
      <c r="K312" s="21">
        <v>1</v>
      </c>
      <c r="N312" t="str">
        <v>N2-11.5-10</v>
      </c>
      <c r="O312">
        <v>59.5</v>
      </c>
      <c r="P312" s="19">
        <v>25295250</v>
      </c>
    </row>
    <row r="313" spans="5:16" x14ac:dyDescent="0.25">
      <c r="E313" s="1">
        <f t="shared" si="24"/>
        <v>307</v>
      </c>
      <c r="F313" s="10" t="str">
        <f t="shared" si="33"/>
        <v>N2-11.5-10.5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26300063</v>
      </c>
      <c r="K313" s="21">
        <v>1</v>
      </c>
      <c r="N313" t="str">
        <v>N2-11.5-10.5</v>
      </c>
      <c r="O313">
        <v>62.375</v>
      </c>
      <c r="P313" s="19">
        <v>26300063</v>
      </c>
    </row>
    <row r="314" spans="5:16" x14ac:dyDescent="0.25">
      <c r="E314" s="1">
        <f t="shared" si="24"/>
        <v>308</v>
      </c>
      <c r="F314" s="10" t="str">
        <f t="shared" si="33"/>
        <v>N2-11.5-11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27304875</v>
      </c>
      <c r="K314" s="21">
        <v>1</v>
      </c>
      <c r="N314" t="str">
        <v>N2-11.5-11</v>
      </c>
      <c r="O314">
        <v>65.25</v>
      </c>
      <c r="P314" s="19">
        <v>27304875</v>
      </c>
    </row>
    <row r="315" spans="5:16" x14ac:dyDescent="0.25">
      <c r="E315" s="1">
        <f t="shared" si="24"/>
        <v>309</v>
      </c>
      <c r="F315" s="10" t="str">
        <f t="shared" si="33"/>
        <v>N2-11.5-11.5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28309688</v>
      </c>
      <c r="K315" s="21">
        <v>1</v>
      </c>
      <c r="N315" t="str">
        <v>N2-11.5-11.5</v>
      </c>
      <c r="O315">
        <v>68.125</v>
      </c>
      <c r="P315" s="19">
        <v>28309688</v>
      </c>
    </row>
    <row r="316" spans="5:16" x14ac:dyDescent="0.25">
      <c r="E316" s="1">
        <f t="shared" si="24"/>
        <v>310</v>
      </c>
      <c r="F316" s="10" t="str">
        <f t="shared" si="33"/>
        <v>N2-11.5-12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29314500</v>
      </c>
      <c r="K316" s="21">
        <v>1</v>
      </c>
      <c r="N316" t="str">
        <v>N2-11.5-12</v>
      </c>
      <c r="O316">
        <v>71</v>
      </c>
      <c r="P316" s="19">
        <v>29314500</v>
      </c>
    </row>
    <row r="317" spans="5:16" x14ac:dyDescent="0.25">
      <c r="E317" s="1">
        <f t="shared" si="24"/>
        <v>311</v>
      </c>
      <c r="F317" s="10" t="str">
        <f t="shared" si="33"/>
        <v>N2-11.5-12.5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30319313</v>
      </c>
      <c r="K317" s="21">
        <v>1</v>
      </c>
      <c r="N317" t="str">
        <v>N2-11.5-12.5</v>
      </c>
      <c r="O317">
        <v>73.875</v>
      </c>
      <c r="P317" s="19">
        <v>30319313</v>
      </c>
    </row>
    <row r="318" spans="5:16" x14ac:dyDescent="0.25">
      <c r="E318" s="1">
        <f t="shared" si="24"/>
        <v>312</v>
      </c>
      <c r="F318" s="10" t="str">
        <f t="shared" si="33"/>
        <v>N2-11.5-13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31324125</v>
      </c>
      <c r="K318" s="21">
        <v>1</v>
      </c>
      <c r="N318" t="str">
        <v>N2-11.5-13</v>
      </c>
      <c r="O318">
        <v>76.75</v>
      </c>
      <c r="P318" s="19">
        <v>31324125</v>
      </c>
    </row>
    <row r="319" spans="5:16" x14ac:dyDescent="0.25">
      <c r="E319" s="1">
        <f t="shared" si="24"/>
        <v>313</v>
      </c>
      <c r="F319" s="10" t="str">
        <f t="shared" si="33"/>
        <v>N2-11.5-13.5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32328938</v>
      </c>
      <c r="K319" s="21">
        <v>1</v>
      </c>
      <c r="N319" t="str">
        <v>N2-11.5-13.5</v>
      </c>
      <c r="O319">
        <v>79.625</v>
      </c>
      <c r="P319" s="19">
        <v>32328938</v>
      </c>
    </row>
    <row r="320" spans="5:16" x14ac:dyDescent="0.25">
      <c r="E320" s="1">
        <f t="shared" si="24"/>
        <v>314</v>
      </c>
      <c r="F320" s="10" t="str">
        <f t="shared" si="33"/>
        <v>N2-11.5-14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33333750</v>
      </c>
      <c r="K320" s="21">
        <v>1</v>
      </c>
      <c r="N320" t="str">
        <v>N2-11.5-14</v>
      </c>
      <c r="O320">
        <v>82.5</v>
      </c>
      <c r="P320" s="19">
        <v>33333750</v>
      </c>
    </row>
    <row r="321" spans="5:16" x14ac:dyDescent="0.25">
      <c r="E321" s="1">
        <f t="shared" si="24"/>
        <v>315</v>
      </c>
      <c r="F321" s="10" t="str">
        <f t="shared" si="33"/>
        <v>N2-11.5-14.5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34338563</v>
      </c>
      <c r="K321" s="21">
        <v>1</v>
      </c>
      <c r="N321" t="str">
        <v>N2-11.5-14.5</v>
      </c>
      <c r="O321">
        <v>85.375</v>
      </c>
      <c r="P321" s="19">
        <v>34338563</v>
      </c>
    </row>
    <row r="322" spans="5:16" x14ac:dyDescent="0.25">
      <c r="E322" s="1">
        <f t="shared" si="24"/>
        <v>316</v>
      </c>
      <c r="F322" s="10" t="str">
        <f t="shared" si="33"/>
        <v>N2-11.5-15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35343375</v>
      </c>
      <c r="K322" s="21">
        <v>1</v>
      </c>
      <c r="N322" t="str">
        <v>N2-11.5-15</v>
      </c>
      <c r="O322">
        <v>88.25</v>
      </c>
      <c r="P322" s="19">
        <v>35343375</v>
      </c>
    </row>
    <row r="323" spans="5:16" x14ac:dyDescent="0.25">
      <c r="E323" s="1">
        <f t="shared" si="24"/>
        <v>317</v>
      </c>
      <c r="F323" s="10" t="str">
        <f t="shared" si="33"/>
        <v>N2-11.5-15.5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36348188</v>
      </c>
      <c r="K323" s="21">
        <v>1</v>
      </c>
      <c r="N323" t="str">
        <v>N2-11.5-15.5</v>
      </c>
      <c r="O323">
        <v>91.125</v>
      </c>
      <c r="P323" s="19">
        <v>36348188</v>
      </c>
    </row>
    <row r="324" spans="5:16" x14ac:dyDescent="0.25">
      <c r="E324" s="1">
        <f t="shared" si="24"/>
        <v>318</v>
      </c>
      <c r="F324" s="10" t="str">
        <f t="shared" si="33"/>
        <v>N2-11.5-16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37353000</v>
      </c>
      <c r="K324" s="21">
        <v>1</v>
      </c>
      <c r="N324" t="str">
        <v>N2-11.5-16</v>
      </c>
      <c r="O324">
        <v>94</v>
      </c>
      <c r="P324" s="19">
        <v>37353000</v>
      </c>
    </row>
    <row r="325" spans="5:16" x14ac:dyDescent="0.25">
      <c r="E325" s="1">
        <f t="shared" si="24"/>
        <v>319</v>
      </c>
      <c r="F325" s="10" t="str">
        <f t="shared" si="33"/>
        <v>N2-11.5-16.5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38357813</v>
      </c>
      <c r="K325" s="21">
        <v>1</v>
      </c>
      <c r="N325" t="str">
        <v>N2-11.5-16.5</v>
      </c>
      <c r="O325">
        <v>96.875</v>
      </c>
      <c r="P325" s="19">
        <v>38357813</v>
      </c>
    </row>
    <row r="326" spans="5:16" x14ac:dyDescent="0.25">
      <c r="E326" s="1">
        <f t="shared" si="24"/>
        <v>320</v>
      </c>
      <c r="F326" s="10" t="str">
        <f t="shared" si="33"/>
        <v>N2-11.5-17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39362625</v>
      </c>
      <c r="K326" s="21">
        <v>1</v>
      </c>
      <c r="N326" t="str">
        <v>N2-11.5-17</v>
      </c>
      <c r="O326">
        <v>99.75</v>
      </c>
      <c r="P326" s="19">
        <v>39362625</v>
      </c>
    </row>
    <row r="327" spans="5:16" x14ac:dyDescent="0.25">
      <c r="E327" s="1">
        <f t="shared" si="24"/>
        <v>321</v>
      </c>
      <c r="F327" s="10" t="str">
        <f>$C$4&amp;"-"&amp;G327&amp;"-"&amp;H327</f>
        <v>N2-11.5-17.5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SUM((G327*H327)/4,1)*2</f>
        <v>102.625</v>
      </c>
      <c r="J327" s="2">
        <f t="shared" ref="J327:J328" si="37">ROUND(SUM(IF(I327&lt;$K$4,$K$4,I327)*$C$6,$C$5),0)</f>
        <v>40367438</v>
      </c>
      <c r="K327" s="21">
        <v>1</v>
      </c>
      <c r="N327" t="str">
        <v>N2-11.5-17.5</v>
      </c>
      <c r="O327">
        <v>102.625</v>
      </c>
      <c r="P327" s="19">
        <v>40367438</v>
      </c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N2-11.5-18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41372250</v>
      </c>
      <c r="K328" s="21">
        <v>1</v>
      </c>
      <c r="N328" t="str">
        <v>N2-11.5-18</v>
      </c>
      <c r="O328">
        <v>105.5</v>
      </c>
      <c r="P328" s="19">
        <v>41372250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7DDB2-ECEA-44C2-B2B7-D4CB4E207565}">
  <sheetPr codeName="Sheet8">
    <tabColor theme="8" tint="-0.249977111117893"/>
  </sheetPr>
  <dimension ref="A2:P680"/>
  <sheetViews>
    <sheetView zoomScaleNormal="100" workbookViewId="0">
      <pane xSplit="5" ySplit="6" topLeftCell="F7" activePane="bottomRight" state="frozen"/>
      <selection activeCell="L10" sqref="L10"/>
      <selection pane="topRight" activeCell="L10" sqref="L10"/>
      <selection pane="bottomLeft" activeCell="L10" sqref="L10"/>
      <selection pane="bottomRight" activeCell="F7" sqref="F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25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18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71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K4" s="16">
        <v>25</v>
      </c>
      <c r="L4" s="101">
        <f>ROUND(SUM($K$4*$C$6,$C$5),0)</f>
        <v>14275000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v>4500000</v>
      </c>
      <c r="N5" s="114"/>
      <c r="O5" s="114"/>
      <c r="P5" s="114"/>
    </row>
    <row r="6" spans="2:16" x14ac:dyDescent="0.25">
      <c r="B6" s="6" t="s">
        <v>2</v>
      </c>
      <c r="C6" s="9">
        <v>391000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NC-5-7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ROUND(SUM(IF(I7&lt;$K$4,$K$4,I7)*$C$6,$C$5),0)</f>
        <v>14275000</v>
      </c>
      <c r="K7" s="22">
        <v>1</v>
      </c>
      <c r="N7" t="str" cm="1">
        <f t="array" ref="N7:N328">_xlfn._xlws.FILTER(NCテーブル[キー],NCテーブル[許可]=1)</f>
        <v>NC-5-7</v>
      </c>
      <c r="O7" cm="1">
        <f t="array" ref="O7:O328">_xlfn._xlws.FILTER(NCテーブル[坪],NCテーブル[許可]=1)</f>
        <v>19.5</v>
      </c>
      <c r="P7" s="19" cm="1">
        <f t="array" ref="P7:P328">_xlfn._xlws.FILTER(NCテーブル[M],NCテーブル[許可]=1)</f>
        <v>14275000</v>
      </c>
    </row>
    <row r="8" spans="2:16" x14ac:dyDescent="0.25">
      <c r="E8" s="1">
        <f t="shared" si="0"/>
        <v>2</v>
      </c>
      <c r="F8" s="10" t="str">
        <f t="shared" si="1"/>
        <v>NC-5-7.5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14275000</v>
      </c>
      <c r="K8" s="22">
        <v>1</v>
      </c>
      <c r="N8" t="str">
        <v>NC-5-7.5</v>
      </c>
      <c r="O8">
        <v>20.75</v>
      </c>
      <c r="P8" s="19">
        <v>14275000</v>
      </c>
    </row>
    <row r="9" spans="2:16" x14ac:dyDescent="0.25">
      <c r="E9" s="1">
        <f t="shared" si="0"/>
        <v>3</v>
      </c>
      <c r="F9" s="10" t="str">
        <f t="shared" si="1"/>
        <v>NC-5-8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14275000</v>
      </c>
      <c r="K9" s="22">
        <v>1</v>
      </c>
      <c r="N9" t="str">
        <v>NC-5-8</v>
      </c>
      <c r="O9">
        <v>22</v>
      </c>
      <c r="P9" s="19">
        <v>14275000</v>
      </c>
    </row>
    <row r="10" spans="2:16" x14ac:dyDescent="0.25">
      <c r="E10" s="1">
        <f t="shared" si="0"/>
        <v>4</v>
      </c>
      <c r="F10" s="10" t="str">
        <f t="shared" si="1"/>
        <v>NC-5-8.5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14275000</v>
      </c>
      <c r="K10" s="22">
        <v>1</v>
      </c>
      <c r="N10" t="str">
        <v>NC-5-8.5</v>
      </c>
      <c r="O10">
        <v>23.25</v>
      </c>
      <c r="P10" s="19">
        <v>14275000</v>
      </c>
    </row>
    <row r="11" spans="2:16" x14ac:dyDescent="0.25">
      <c r="E11" s="1">
        <f t="shared" si="0"/>
        <v>5</v>
      </c>
      <c r="F11" s="10" t="str">
        <f t="shared" si="1"/>
        <v>NC-5-9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14275000</v>
      </c>
      <c r="K11" s="22">
        <v>1</v>
      </c>
      <c r="N11" t="str">
        <v>NC-5-9</v>
      </c>
      <c r="O11">
        <v>24.5</v>
      </c>
      <c r="P11" s="19">
        <v>14275000</v>
      </c>
    </row>
    <row r="12" spans="2:16" x14ac:dyDescent="0.25">
      <c r="E12" s="1">
        <f t="shared" si="0"/>
        <v>6</v>
      </c>
      <c r="F12" s="10" t="str">
        <f t="shared" si="1"/>
        <v>NC-5-9.5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14568250</v>
      </c>
      <c r="K12" s="22">
        <v>1</v>
      </c>
      <c r="N12" t="str">
        <v>NC-5-9.5</v>
      </c>
      <c r="O12">
        <v>25.75</v>
      </c>
      <c r="P12" s="19">
        <v>14568250</v>
      </c>
    </row>
    <row r="13" spans="2:16" x14ac:dyDescent="0.25">
      <c r="E13" s="1">
        <f t="shared" si="0"/>
        <v>7</v>
      </c>
      <c r="F13" s="10" t="str">
        <f t="shared" si="1"/>
        <v>NC-5-10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15057000</v>
      </c>
      <c r="K13" s="22">
        <v>1</v>
      </c>
      <c r="N13" t="str">
        <v>NC-5-10</v>
      </c>
      <c r="O13">
        <v>27</v>
      </c>
      <c r="P13" s="19">
        <v>15057000</v>
      </c>
    </row>
    <row r="14" spans="2:16" x14ac:dyDescent="0.25">
      <c r="E14" s="1">
        <f t="shared" si="0"/>
        <v>8</v>
      </c>
      <c r="F14" s="10" t="str">
        <f t="shared" si="1"/>
        <v>NC-5-10.5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15545750</v>
      </c>
      <c r="K14" s="22">
        <v>1</v>
      </c>
      <c r="N14" t="str">
        <v>NC-5-10.5</v>
      </c>
      <c r="O14">
        <v>28.25</v>
      </c>
      <c r="P14" s="19">
        <v>15545750</v>
      </c>
    </row>
    <row r="15" spans="2:16" x14ac:dyDescent="0.25">
      <c r="E15" s="1">
        <f t="shared" si="0"/>
        <v>9</v>
      </c>
      <c r="F15" s="10" t="str">
        <f t="shared" si="1"/>
        <v>NC-5-11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16034500</v>
      </c>
      <c r="K15" s="22">
        <v>1</v>
      </c>
      <c r="N15" t="str">
        <v>NC-5-11</v>
      </c>
      <c r="O15">
        <v>29.5</v>
      </c>
      <c r="P15" s="19">
        <v>16034500</v>
      </c>
    </row>
    <row r="16" spans="2:16" x14ac:dyDescent="0.25">
      <c r="E16" s="1">
        <f t="shared" si="0"/>
        <v>10</v>
      </c>
      <c r="F16" s="10" t="str">
        <f t="shared" si="1"/>
        <v>NC-5-11.5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16523250</v>
      </c>
      <c r="K16" s="22">
        <v>1</v>
      </c>
      <c r="N16" t="str">
        <v>NC-5-11.5</v>
      </c>
      <c r="O16">
        <v>30.75</v>
      </c>
      <c r="P16" s="19">
        <v>16523250</v>
      </c>
    </row>
    <row r="17" spans="5:16" x14ac:dyDescent="0.25">
      <c r="E17" s="1">
        <f t="shared" si="0"/>
        <v>11</v>
      </c>
      <c r="F17" s="10" t="str">
        <f t="shared" si="1"/>
        <v>NC-5-12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17012000</v>
      </c>
      <c r="K17" s="22">
        <v>1</v>
      </c>
      <c r="N17" t="str">
        <v>NC-5-12</v>
      </c>
      <c r="O17">
        <v>32</v>
      </c>
      <c r="P17" s="19">
        <v>17012000</v>
      </c>
    </row>
    <row r="18" spans="5:16" x14ac:dyDescent="0.25">
      <c r="E18" s="1">
        <f t="shared" si="0"/>
        <v>12</v>
      </c>
      <c r="F18" s="10" t="str">
        <f t="shared" si="1"/>
        <v>NC-5-12.5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17500750</v>
      </c>
      <c r="K18" s="22">
        <v>1</v>
      </c>
      <c r="N18" t="str">
        <v>NC-5-12.5</v>
      </c>
      <c r="O18">
        <v>33.25</v>
      </c>
      <c r="P18" s="19">
        <v>17500750</v>
      </c>
    </row>
    <row r="19" spans="5:16" x14ac:dyDescent="0.25">
      <c r="E19" s="1">
        <f t="shared" si="0"/>
        <v>13</v>
      </c>
      <c r="F19" s="10" t="str">
        <f t="shared" si="1"/>
        <v>NC-5-13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17989500</v>
      </c>
      <c r="K19" s="22">
        <v>1</v>
      </c>
      <c r="N19" t="str">
        <v>NC-5-13</v>
      </c>
      <c r="O19">
        <v>34.5</v>
      </c>
      <c r="P19" s="19">
        <v>17989500</v>
      </c>
    </row>
    <row r="20" spans="5:16" x14ac:dyDescent="0.25">
      <c r="E20" s="1">
        <f t="shared" si="0"/>
        <v>14</v>
      </c>
      <c r="F20" s="10" t="str">
        <f t="shared" si="1"/>
        <v>NC-5-13.5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18478250</v>
      </c>
      <c r="K20" s="22">
        <v>1</v>
      </c>
      <c r="N20" t="str">
        <v>NC-5-13.5</v>
      </c>
      <c r="O20">
        <v>35.75</v>
      </c>
      <c r="P20" s="19">
        <v>18478250</v>
      </c>
    </row>
    <row r="21" spans="5:16" x14ac:dyDescent="0.25">
      <c r="E21" s="1">
        <f t="shared" si="0"/>
        <v>15</v>
      </c>
      <c r="F21" s="10" t="str">
        <f t="shared" si="1"/>
        <v>NC-5-14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18967000</v>
      </c>
      <c r="K21" s="22">
        <v>1</v>
      </c>
      <c r="N21" t="str">
        <v>NC-5-14</v>
      </c>
      <c r="O21">
        <v>37</v>
      </c>
      <c r="P21" s="19">
        <v>18967000</v>
      </c>
    </row>
    <row r="22" spans="5:16" x14ac:dyDescent="0.25">
      <c r="E22" s="1">
        <f t="shared" si="0"/>
        <v>16</v>
      </c>
      <c r="F22" s="10" t="str">
        <f t="shared" si="1"/>
        <v>NC-5-14.5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19455750</v>
      </c>
      <c r="K22" s="22">
        <v>1</v>
      </c>
      <c r="N22" t="str">
        <v>NC-5-14.5</v>
      </c>
      <c r="O22">
        <v>38.25</v>
      </c>
      <c r="P22" s="19">
        <v>19455750</v>
      </c>
    </row>
    <row r="23" spans="5:16" x14ac:dyDescent="0.25">
      <c r="E23" s="1">
        <f t="shared" si="0"/>
        <v>17</v>
      </c>
      <c r="F23" s="10" t="str">
        <f t="shared" si="1"/>
        <v>NC-5-15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19944500</v>
      </c>
      <c r="K23" s="22">
        <v>1</v>
      </c>
      <c r="N23" t="str">
        <v>NC-5-15</v>
      </c>
      <c r="O23">
        <v>39.5</v>
      </c>
      <c r="P23" s="19">
        <v>19944500</v>
      </c>
    </row>
    <row r="24" spans="5:16" x14ac:dyDescent="0.25">
      <c r="E24" s="1">
        <f t="shared" si="0"/>
        <v>18</v>
      </c>
      <c r="F24" s="10" t="str">
        <f t="shared" si="1"/>
        <v>NC-5-15.5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20433250</v>
      </c>
      <c r="K24" s="22">
        <v>1</v>
      </c>
      <c r="N24" t="str">
        <v>NC-5-15.5</v>
      </c>
      <c r="O24">
        <v>40.75</v>
      </c>
      <c r="P24" s="19">
        <v>20433250</v>
      </c>
    </row>
    <row r="25" spans="5:16" x14ac:dyDescent="0.25">
      <c r="E25" s="1">
        <f t="shared" si="0"/>
        <v>19</v>
      </c>
      <c r="F25" s="10" t="str">
        <f t="shared" si="1"/>
        <v>NC-5-16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20922000</v>
      </c>
      <c r="K25" s="22">
        <v>1</v>
      </c>
      <c r="N25" t="str">
        <v>NC-5-16</v>
      </c>
      <c r="O25">
        <v>42</v>
      </c>
      <c r="P25" s="19">
        <v>20922000</v>
      </c>
    </row>
    <row r="26" spans="5:16" x14ac:dyDescent="0.25">
      <c r="E26" s="1">
        <f t="shared" si="0"/>
        <v>20</v>
      </c>
      <c r="F26" s="10" t="str">
        <f t="shared" si="1"/>
        <v>NC-5-16.5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21410750</v>
      </c>
      <c r="K26" s="22">
        <v>1</v>
      </c>
      <c r="N26" t="str">
        <v>NC-5-16.5</v>
      </c>
      <c r="O26">
        <v>43.25</v>
      </c>
      <c r="P26" s="19">
        <v>21410750</v>
      </c>
    </row>
    <row r="27" spans="5:16" x14ac:dyDescent="0.25">
      <c r="E27" s="1">
        <f t="shared" si="0"/>
        <v>21</v>
      </c>
      <c r="F27" s="10" t="str">
        <f t="shared" si="1"/>
        <v>NC-5-17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21899500</v>
      </c>
      <c r="K27" s="22">
        <v>1</v>
      </c>
      <c r="N27" t="str">
        <v>NC-5-17</v>
      </c>
      <c r="O27">
        <v>44.5</v>
      </c>
      <c r="P27" s="19">
        <v>21899500</v>
      </c>
    </row>
    <row r="28" spans="5:16" x14ac:dyDescent="0.25">
      <c r="E28" s="1">
        <f t="shared" si="0"/>
        <v>22</v>
      </c>
      <c r="F28" s="10" t="str">
        <f t="shared" si="1"/>
        <v>NC-5-17.5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22388250</v>
      </c>
      <c r="K28" s="22">
        <v>1</v>
      </c>
      <c r="N28" t="str">
        <v>NC-5-17.5</v>
      </c>
      <c r="O28">
        <v>45.75</v>
      </c>
      <c r="P28" s="19">
        <v>22388250</v>
      </c>
    </row>
    <row r="29" spans="5:16" x14ac:dyDescent="0.25">
      <c r="E29" s="1">
        <f t="shared" si="0"/>
        <v>23</v>
      </c>
      <c r="F29" s="10" t="str">
        <f t="shared" si="1"/>
        <v>NC-5-18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22877000</v>
      </c>
      <c r="K29" s="22">
        <v>1</v>
      </c>
      <c r="N29" t="str">
        <v>NC-5-18</v>
      </c>
      <c r="O29">
        <v>47</v>
      </c>
      <c r="P29" s="19">
        <v>22877000</v>
      </c>
    </row>
    <row r="30" spans="5:16" x14ac:dyDescent="0.25">
      <c r="E30" s="1">
        <f t="shared" si="0"/>
        <v>24</v>
      </c>
      <c r="F30" s="10" t="str">
        <f t="shared" si="1"/>
        <v>NC-5.5-7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14275000</v>
      </c>
      <c r="K30" s="22">
        <v>1</v>
      </c>
      <c r="N30" t="str">
        <v>NC-5.5-7</v>
      </c>
      <c r="O30">
        <v>21.25</v>
      </c>
      <c r="P30" s="19">
        <v>14275000</v>
      </c>
    </row>
    <row r="31" spans="5:16" x14ac:dyDescent="0.25">
      <c r="E31" s="1">
        <f t="shared" si="0"/>
        <v>25</v>
      </c>
      <c r="F31" s="10" t="str">
        <f t="shared" si="1"/>
        <v>NC-5.5-7.5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14275000</v>
      </c>
      <c r="K31" s="22">
        <v>1</v>
      </c>
      <c r="N31" t="str">
        <v>NC-5.5-7.5</v>
      </c>
      <c r="O31">
        <v>22.625</v>
      </c>
      <c r="P31" s="19">
        <v>14275000</v>
      </c>
    </row>
    <row r="32" spans="5:16" x14ac:dyDescent="0.25">
      <c r="E32" s="1">
        <f t="shared" si="0"/>
        <v>26</v>
      </c>
      <c r="F32" s="10" t="str">
        <f t="shared" si="1"/>
        <v>NC-5.5-8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14275000</v>
      </c>
      <c r="K32" s="22">
        <v>1</v>
      </c>
      <c r="N32" t="str">
        <v>NC-5.5-8</v>
      </c>
      <c r="O32">
        <v>24</v>
      </c>
      <c r="P32" s="19">
        <v>14275000</v>
      </c>
    </row>
    <row r="33" spans="5:16" x14ac:dyDescent="0.25">
      <c r="E33" s="1">
        <f t="shared" si="0"/>
        <v>27</v>
      </c>
      <c r="F33" s="10" t="str">
        <f t="shared" si="1"/>
        <v>NC-5.5-8.5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14421625</v>
      </c>
      <c r="K33" s="22">
        <v>1</v>
      </c>
      <c r="N33" t="str">
        <v>NC-5.5-8.5</v>
      </c>
      <c r="O33">
        <v>25.375</v>
      </c>
      <c r="P33" s="19">
        <v>14421625</v>
      </c>
    </row>
    <row r="34" spans="5:16" x14ac:dyDescent="0.25">
      <c r="E34" s="1">
        <f t="shared" si="0"/>
        <v>28</v>
      </c>
      <c r="F34" s="10" t="str">
        <f t="shared" si="1"/>
        <v>NC-5.5-9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14959250</v>
      </c>
      <c r="K34" s="22">
        <v>1</v>
      </c>
      <c r="N34" t="str">
        <v>NC-5.5-9</v>
      </c>
      <c r="O34">
        <v>26.75</v>
      </c>
      <c r="P34" s="19">
        <v>14959250</v>
      </c>
    </row>
    <row r="35" spans="5:16" x14ac:dyDescent="0.25">
      <c r="E35" s="1">
        <f t="shared" si="0"/>
        <v>29</v>
      </c>
      <c r="F35" s="10" t="str">
        <f t="shared" si="1"/>
        <v>NC-5.5-9.5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15496875</v>
      </c>
      <c r="K35" s="22">
        <v>1</v>
      </c>
      <c r="N35" t="str">
        <v>NC-5.5-9.5</v>
      </c>
      <c r="O35">
        <v>28.125</v>
      </c>
      <c r="P35" s="19">
        <v>15496875</v>
      </c>
    </row>
    <row r="36" spans="5:16" x14ac:dyDescent="0.25">
      <c r="E36" s="1">
        <f t="shared" si="0"/>
        <v>30</v>
      </c>
      <c r="F36" s="10" t="str">
        <f t="shared" si="1"/>
        <v>NC-5.5-10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16034500</v>
      </c>
      <c r="K36" s="22">
        <v>1</v>
      </c>
      <c r="N36" t="str">
        <v>NC-5.5-10</v>
      </c>
      <c r="O36">
        <v>29.5</v>
      </c>
      <c r="P36" s="19">
        <v>16034500</v>
      </c>
    </row>
    <row r="37" spans="5:16" x14ac:dyDescent="0.25">
      <c r="E37" s="1">
        <f t="shared" si="0"/>
        <v>31</v>
      </c>
      <c r="F37" s="10" t="str">
        <f t="shared" si="1"/>
        <v>NC-5.5-10.5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16572125</v>
      </c>
      <c r="K37" s="22">
        <v>1</v>
      </c>
      <c r="N37" t="str">
        <v>NC-5.5-10.5</v>
      </c>
      <c r="O37">
        <v>30.875</v>
      </c>
      <c r="P37" s="19">
        <v>16572125</v>
      </c>
    </row>
    <row r="38" spans="5:16" x14ac:dyDescent="0.25">
      <c r="E38" s="1">
        <f t="shared" si="0"/>
        <v>32</v>
      </c>
      <c r="F38" s="10" t="str">
        <f t="shared" si="1"/>
        <v>NC-5.5-11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17109750</v>
      </c>
      <c r="K38" s="22">
        <v>1</v>
      </c>
      <c r="N38" t="str">
        <v>NC-5.5-11</v>
      </c>
      <c r="O38">
        <v>32.25</v>
      </c>
      <c r="P38" s="19">
        <v>17109750</v>
      </c>
    </row>
    <row r="39" spans="5:16" x14ac:dyDescent="0.25">
      <c r="E39" s="1">
        <f t="shared" si="0"/>
        <v>33</v>
      </c>
      <c r="F39" s="10" t="str">
        <f t="shared" si="1"/>
        <v>NC-5.5-11.5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17647375</v>
      </c>
      <c r="K39" s="22">
        <v>1</v>
      </c>
      <c r="N39" t="str">
        <v>NC-5.5-11.5</v>
      </c>
      <c r="O39">
        <v>33.625</v>
      </c>
      <c r="P39" s="19">
        <v>17647375</v>
      </c>
    </row>
    <row r="40" spans="5:16" x14ac:dyDescent="0.25">
      <c r="E40" s="1">
        <f t="shared" si="0"/>
        <v>34</v>
      </c>
      <c r="F40" s="10" t="str">
        <f t="shared" si="1"/>
        <v>NC-5.5-12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18185000</v>
      </c>
      <c r="K40" s="22">
        <v>1</v>
      </c>
      <c r="N40" t="str">
        <v>NC-5.5-12</v>
      </c>
      <c r="O40">
        <v>35</v>
      </c>
      <c r="P40" s="19">
        <v>18185000</v>
      </c>
    </row>
    <row r="41" spans="5:16" x14ac:dyDescent="0.25">
      <c r="E41" s="1">
        <f t="shared" si="0"/>
        <v>35</v>
      </c>
      <c r="F41" s="10" t="str">
        <f t="shared" si="1"/>
        <v>NC-5.5-12.5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18722625</v>
      </c>
      <c r="K41" s="22">
        <v>1</v>
      </c>
      <c r="N41" t="str">
        <v>NC-5.5-12.5</v>
      </c>
      <c r="O41">
        <v>36.375</v>
      </c>
      <c r="P41" s="19">
        <v>18722625</v>
      </c>
    </row>
    <row r="42" spans="5:16" x14ac:dyDescent="0.25">
      <c r="E42" s="1">
        <f t="shared" si="0"/>
        <v>36</v>
      </c>
      <c r="F42" s="10" t="str">
        <f t="shared" si="1"/>
        <v>NC-5.5-13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19260250</v>
      </c>
      <c r="K42" s="22">
        <v>1</v>
      </c>
      <c r="N42" t="str">
        <v>NC-5.5-13</v>
      </c>
      <c r="O42">
        <v>37.75</v>
      </c>
      <c r="P42" s="19">
        <v>19260250</v>
      </c>
    </row>
    <row r="43" spans="5:16" x14ac:dyDescent="0.25">
      <c r="E43" s="1">
        <f t="shared" si="0"/>
        <v>37</v>
      </c>
      <c r="F43" s="10" t="str">
        <f t="shared" si="1"/>
        <v>NC-5.5-13.5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19797875</v>
      </c>
      <c r="K43" s="22">
        <v>1</v>
      </c>
      <c r="N43" t="str">
        <v>NC-5.5-13.5</v>
      </c>
      <c r="O43">
        <v>39.125</v>
      </c>
      <c r="P43" s="19">
        <v>19797875</v>
      </c>
    </row>
    <row r="44" spans="5:16" x14ac:dyDescent="0.25">
      <c r="E44" s="1">
        <f t="shared" si="0"/>
        <v>38</v>
      </c>
      <c r="F44" s="10" t="str">
        <f t="shared" si="1"/>
        <v>NC-5.5-14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20335500</v>
      </c>
      <c r="K44" s="22">
        <v>1</v>
      </c>
      <c r="N44" t="str">
        <v>NC-5.5-14</v>
      </c>
      <c r="O44">
        <v>40.5</v>
      </c>
      <c r="P44" s="19">
        <v>20335500</v>
      </c>
    </row>
    <row r="45" spans="5:16" x14ac:dyDescent="0.25">
      <c r="E45" s="1">
        <f t="shared" si="0"/>
        <v>39</v>
      </c>
      <c r="F45" s="10" t="str">
        <f t="shared" si="1"/>
        <v>NC-5.5-14.5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20873125</v>
      </c>
      <c r="K45" s="22">
        <v>1</v>
      </c>
      <c r="N45" t="str">
        <v>NC-5.5-14.5</v>
      </c>
      <c r="O45">
        <v>41.875</v>
      </c>
      <c r="P45" s="19">
        <v>20873125</v>
      </c>
    </row>
    <row r="46" spans="5:16" x14ac:dyDescent="0.25">
      <c r="E46" s="1">
        <f t="shared" si="0"/>
        <v>40</v>
      </c>
      <c r="F46" s="10" t="str">
        <f t="shared" si="1"/>
        <v>NC-5.5-15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21410750</v>
      </c>
      <c r="K46" s="22">
        <v>1</v>
      </c>
      <c r="N46" t="str">
        <v>NC-5.5-15</v>
      </c>
      <c r="O46">
        <v>43.25</v>
      </c>
      <c r="P46" s="19">
        <v>21410750</v>
      </c>
    </row>
    <row r="47" spans="5:16" x14ac:dyDescent="0.25">
      <c r="E47" s="1">
        <f t="shared" si="0"/>
        <v>41</v>
      </c>
      <c r="F47" s="10" t="str">
        <f t="shared" si="1"/>
        <v>NC-5.5-15.5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21948375</v>
      </c>
      <c r="K47" s="22">
        <v>1</v>
      </c>
      <c r="N47" t="str">
        <v>NC-5.5-15.5</v>
      </c>
      <c r="O47">
        <v>44.625</v>
      </c>
      <c r="P47" s="19">
        <v>21948375</v>
      </c>
    </row>
    <row r="48" spans="5:16" x14ac:dyDescent="0.25">
      <c r="E48" s="1">
        <f t="shared" si="0"/>
        <v>42</v>
      </c>
      <c r="F48" s="10" t="str">
        <f t="shared" si="1"/>
        <v>NC-5.5-16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22486000</v>
      </c>
      <c r="K48" s="22">
        <v>1</v>
      </c>
      <c r="N48" t="str">
        <v>NC-5.5-16</v>
      </c>
      <c r="O48">
        <v>46</v>
      </c>
      <c r="P48" s="19">
        <v>22486000</v>
      </c>
    </row>
    <row r="49" spans="5:16" x14ac:dyDescent="0.25">
      <c r="E49" s="1">
        <f t="shared" si="0"/>
        <v>43</v>
      </c>
      <c r="F49" s="10" t="str">
        <f t="shared" si="1"/>
        <v>NC-5.5-16.5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23023625</v>
      </c>
      <c r="K49" s="22">
        <v>1</v>
      </c>
      <c r="N49" t="str">
        <v>NC-5.5-16.5</v>
      </c>
      <c r="O49">
        <v>47.375</v>
      </c>
      <c r="P49" s="19">
        <v>23023625</v>
      </c>
    </row>
    <row r="50" spans="5:16" x14ac:dyDescent="0.25">
      <c r="E50" s="1">
        <f t="shared" si="0"/>
        <v>44</v>
      </c>
      <c r="F50" s="10" t="str">
        <f t="shared" si="1"/>
        <v>NC-5.5-17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23561250</v>
      </c>
      <c r="K50" s="22">
        <v>1</v>
      </c>
      <c r="N50" t="str">
        <v>NC-5.5-17</v>
      </c>
      <c r="O50">
        <v>48.75</v>
      </c>
      <c r="P50" s="19">
        <v>23561250</v>
      </c>
    </row>
    <row r="51" spans="5:16" x14ac:dyDescent="0.25">
      <c r="E51" s="1">
        <f t="shared" si="0"/>
        <v>45</v>
      </c>
      <c r="F51" s="10" t="str">
        <f t="shared" si="1"/>
        <v>NC-5.5-17.5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24098875</v>
      </c>
      <c r="K51" s="22">
        <v>1</v>
      </c>
      <c r="N51" t="str">
        <v>NC-5.5-17.5</v>
      </c>
      <c r="O51">
        <v>50.125</v>
      </c>
      <c r="P51" s="19">
        <v>24098875</v>
      </c>
    </row>
    <row r="52" spans="5:16" x14ac:dyDescent="0.25">
      <c r="E52" s="1">
        <f t="shared" si="0"/>
        <v>46</v>
      </c>
      <c r="F52" s="10" t="str">
        <f t="shared" si="1"/>
        <v>NC-5.5-18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24636500</v>
      </c>
      <c r="K52" s="22">
        <v>1</v>
      </c>
      <c r="N52" t="str">
        <v>NC-5.5-18</v>
      </c>
      <c r="O52">
        <v>51.5</v>
      </c>
      <c r="P52" s="19">
        <v>24636500</v>
      </c>
    </row>
    <row r="53" spans="5:16" x14ac:dyDescent="0.25">
      <c r="E53" s="1">
        <f t="shared" si="0"/>
        <v>47</v>
      </c>
      <c r="F53" s="10" t="str">
        <f t="shared" si="1"/>
        <v>NC-6-7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14275000</v>
      </c>
      <c r="K53" s="22">
        <v>1</v>
      </c>
      <c r="N53" t="str">
        <v>NC-6-7</v>
      </c>
      <c r="O53">
        <v>23</v>
      </c>
      <c r="P53" s="19">
        <v>14275000</v>
      </c>
    </row>
    <row r="54" spans="5:16" x14ac:dyDescent="0.25">
      <c r="E54" s="1">
        <f t="shared" si="0"/>
        <v>48</v>
      </c>
      <c r="F54" s="10" t="str">
        <f t="shared" si="1"/>
        <v>NC-6-7.5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14275000</v>
      </c>
      <c r="K54" s="22">
        <v>1</v>
      </c>
      <c r="N54" t="str">
        <v>NC-6-7.5</v>
      </c>
      <c r="O54">
        <v>24.5</v>
      </c>
      <c r="P54" s="19">
        <v>14275000</v>
      </c>
    </row>
    <row r="55" spans="5:16" x14ac:dyDescent="0.25">
      <c r="E55" s="1">
        <f t="shared" si="0"/>
        <v>49</v>
      </c>
      <c r="F55" s="10" t="str">
        <f t="shared" si="1"/>
        <v>NC-6-8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14666000</v>
      </c>
      <c r="K55" s="22">
        <v>1</v>
      </c>
      <c r="N55" t="str">
        <v>NC-6-8</v>
      </c>
      <c r="O55">
        <v>26</v>
      </c>
      <c r="P55" s="19">
        <v>14666000</v>
      </c>
    </row>
    <row r="56" spans="5:16" x14ac:dyDescent="0.25">
      <c r="E56" s="1">
        <f t="shared" si="0"/>
        <v>50</v>
      </c>
      <c r="F56" s="10" t="str">
        <f t="shared" si="1"/>
        <v>NC-6-8.5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15252500</v>
      </c>
      <c r="K56" s="22">
        <v>1</v>
      </c>
      <c r="N56" t="str">
        <v>NC-6-8.5</v>
      </c>
      <c r="O56">
        <v>27.5</v>
      </c>
      <c r="P56" s="19">
        <v>15252500</v>
      </c>
    </row>
    <row r="57" spans="5:16" x14ac:dyDescent="0.25">
      <c r="E57" s="1">
        <f t="shared" si="0"/>
        <v>51</v>
      </c>
      <c r="F57" s="10" t="str">
        <f t="shared" si="1"/>
        <v>NC-6-9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15839000</v>
      </c>
      <c r="K57" s="22">
        <v>1</v>
      </c>
      <c r="N57" t="str">
        <v>NC-6-9</v>
      </c>
      <c r="O57">
        <v>29</v>
      </c>
      <c r="P57" s="19">
        <v>15839000</v>
      </c>
    </row>
    <row r="58" spans="5:16" x14ac:dyDescent="0.25">
      <c r="E58" s="1">
        <f t="shared" si="0"/>
        <v>52</v>
      </c>
      <c r="F58" s="10" t="str">
        <f t="shared" si="1"/>
        <v>NC-6-9.5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16425500</v>
      </c>
      <c r="K58" s="22">
        <v>1</v>
      </c>
      <c r="N58" t="str">
        <v>NC-6-9.5</v>
      </c>
      <c r="O58">
        <v>30.5</v>
      </c>
      <c r="P58" s="19">
        <v>16425500</v>
      </c>
    </row>
    <row r="59" spans="5:16" x14ac:dyDescent="0.25">
      <c r="E59" s="1">
        <f t="shared" si="0"/>
        <v>53</v>
      </c>
      <c r="F59" s="10" t="str">
        <f t="shared" si="1"/>
        <v>NC-6-10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17012000</v>
      </c>
      <c r="K59" s="22">
        <v>1</v>
      </c>
      <c r="N59" t="str">
        <v>NC-6-10</v>
      </c>
      <c r="O59">
        <v>32</v>
      </c>
      <c r="P59" s="19">
        <v>17012000</v>
      </c>
    </row>
    <row r="60" spans="5:16" x14ac:dyDescent="0.25">
      <c r="E60" s="1">
        <f t="shared" si="0"/>
        <v>54</v>
      </c>
      <c r="F60" s="10" t="str">
        <f t="shared" si="1"/>
        <v>NC-6-10.5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17598500</v>
      </c>
      <c r="K60" s="22">
        <v>1</v>
      </c>
      <c r="N60" t="str">
        <v>NC-6-10.5</v>
      </c>
      <c r="O60">
        <v>33.5</v>
      </c>
      <c r="P60" s="19">
        <v>17598500</v>
      </c>
    </row>
    <row r="61" spans="5:16" x14ac:dyDescent="0.25">
      <c r="E61" s="1">
        <f t="shared" si="0"/>
        <v>55</v>
      </c>
      <c r="F61" s="10" t="str">
        <f t="shared" si="1"/>
        <v>NC-6-11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18185000</v>
      </c>
      <c r="K61" s="22">
        <v>1</v>
      </c>
      <c r="N61" t="str">
        <v>NC-6-11</v>
      </c>
      <c r="O61">
        <v>35</v>
      </c>
      <c r="P61" s="19">
        <v>18185000</v>
      </c>
    </row>
    <row r="62" spans="5:16" x14ac:dyDescent="0.25">
      <c r="E62" s="1">
        <f t="shared" si="0"/>
        <v>56</v>
      </c>
      <c r="F62" s="10" t="str">
        <f t="shared" si="1"/>
        <v>NC-6-11.5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18771500</v>
      </c>
      <c r="K62" s="22">
        <v>1</v>
      </c>
      <c r="N62" t="str">
        <v>NC-6-11.5</v>
      </c>
      <c r="O62">
        <v>36.5</v>
      </c>
      <c r="P62" s="19">
        <v>18771500</v>
      </c>
    </row>
    <row r="63" spans="5:16" x14ac:dyDescent="0.25">
      <c r="E63" s="1">
        <f t="shared" si="0"/>
        <v>57</v>
      </c>
      <c r="F63" s="10" t="str">
        <f t="shared" si="1"/>
        <v>NC-6-12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19358000</v>
      </c>
      <c r="K63" s="22">
        <v>1</v>
      </c>
      <c r="N63" t="str">
        <v>NC-6-12</v>
      </c>
      <c r="O63">
        <v>38</v>
      </c>
      <c r="P63" s="19">
        <v>19358000</v>
      </c>
    </row>
    <row r="64" spans="5:16" x14ac:dyDescent="0.25">
      <c r="E64" s="1">
        <f t="shared" si="0"/>
        <v>58</v>
      </c>
      <c r="F64" s="10" t="str">
        <f t="shared" si="1"/>
        <v>NC-6-12.5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19944500</v>
      </c>
      <c r="K64" s="22">
        <v>1</v>
      </c>
      <c r="N64" t="str">
        <v>NC-6-12.5</v>
      </c>
      <c r="O64">
        <v>39.5</v>
      </c>
      <c r="P64" s="19">
        <v>19944500</v>
      </c>
    </row>
    <row r="65" spans="5:16" x14ac:dyDescent="0.25">
      <c r="E65" s="1">
        <f t="shared" si="0"/>
        <v>59</v>
      </c>
      <c r="F65" s="10" t="str">
        <f t="shared" si="1"/>
        <v>NC-6-13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20531000</v>
      </c>
      <c r="K65" s="22">
        <v>1</v>
      </c>
      <c r="N65" t="str">
        <v>NC-6-13</v>
      </c>
      <c r="O65">
        <v>41</v>
      </c>
      <c r="P65" s="19">
        <v>20531000</v>
      </c>
    </row>
    <row r="66" spans="5:16" x14ac:dyDescent="0.25">
      <c r="E66" s="1">
        <f t="shared" si="0"/>
        <v>60</v>
      </c>
      <c r="F66" s="10" t="str">
        <f t="shared" si="1"/>
        <v>NC-6-13.5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21117500</v>
      </c>
      <c r="K66" s="22">
        <v>1</v>
      </c>
      <c r="N66" t="str">
        <v>NC-6-13.5</v>
      </c>
      <c r="O66">
        <v>42.5</v>
      </c>
      <c r="P66" s="19">
        <v>21117500</v>
      </c>
    </row>
    <row r="67" spans="5:16" x14ac:dyDescent="0.25">
      <c r="E67" s="1">
        <f t="shared" si="0"/>
        <v>61</v>
      </c>
      <c r="F67" s="10" t="str">
        <f t="shared" si="1"/>
        <v>NC-6-14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21704000</v>
      </c>
      <c r="K67" s="22">
        <v>1</v>
      </c>
      <c r="N67" t="str">
        <v>NC-6-14</v>
      </c>
      <c r="O67">
        <v>44</v>
      </c>
      <c r="P67" s="19">
        <v>21704000</v>
      </c>
    </row>
    <row r="68" spans="5:16" x14ac:dyDescent="0.25">
      <c r="E68" s="1">
        <f t="shared" si="0"/>
        <v>62</v>
      </c>
      <c r="F68" s="10" t="str">
        <f t="shared" si="1"/>
        <v>NC-6-14.5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22290500</v>
      </c>
      <c r="K68" s="22">
        <v>1</v>
      </c>
      <c r="N68" t="str">
        <v>NC-6-14.5</v>
      </c>
      <c r="O68">
        <v>45.5</v>
      </c>
      <c r="P68" s="19">
        <v>22290500</v>
      </c>
    </row>
    <row r="69" spans="5:16" x14ac:dyDescent="0.25">
      <c r="E69" s="1">
        <f t="shared" si="0"/>
        <v>63</v>
      </c>
      <c r="F69" s="10" t="str">
        <f t="shared" si="1"/>
        <v>NC-6-15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22877000</v>
      </c>
      <c r="K69" s="22">
        <v>1</v>
      </c>
      <c r="N69" t="str">
        <v>NC-6-15</v>
      </c>
      <c r="O69">
        <v>47</v>
      </c>
      <c r="P69" s="19">
        <v>22877000</v>
      </c>
    </row>
    <row r="70" spans="5:16" x14ac:dyDescent="0.25">
      <c r="E70" s="1">
        <f t="shared" si="0"/>
        <v>64</v>
      </c>
      <c r="F70" s="10" t="str">
        <f t="shared" si="1"/>
        <v>NC-6-15.5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23463500</v>
      </c>
      <c r="K70" s="22">
        <v>1</v>
      </c>
      <c r="N70" t="str">
        <v>NC-6-15.5</v>
      </c>
      <c r="O70">
        <v>48.5</v>
      </c>
      <c r="P70" s="19">
        <v>23463500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NC-6-16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ROUND(SUM(IF(I71&lt;$K$4,$K$4,I71)*$C$6,$C$5),0)</f>
        <v>24050000</v>
      </c>
      <c r="K71" s="22">
        <v>1</v>
      </c>
      <c r="N71" t="str">
        <v>NC-6-16</v>
      </c>
      <c r="O71">
        <v>50</v>
      </c>
      <c r="P71" s="19">
        <v>24050000</v>
      </c>
    </row>
    <row r="72" spans="5:16" x14ac:dyDescent="0.25">
      <c r="E72" s="1">
        <f t="shared" si="6"/>
        <v>66</v>
      </c>
      <c r="F72" s="10" t="str">
        <f t="shared" si="7"/>
        <v>NC-6-16.5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24636500</v>
      </c>
      <c r="K72" s="22">
        <v>1</v>
      </c>
      <c r="N72" t="str">
        <v>NC-6-16.5</v>
      </c>
      <c r="O72">
        <v>51.5</v>
      </c>
      <c r="P72" s="19">
        <v>24636500</v>
      </c>
    </row>
    <row r="73" spans="5:16" x14ac:dyDescent="0.25">
      <c r="E73" s="1">
        <f t="shared" si="6"/>
        <v>67</v>
      </c>
      <c r="F73" s="10" t="str">
        <f t="shared" si="7"/>
        <v>NC-6-17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25223000</v>
      </c>
      <c r="K73" s="22">
        <v>1</v>
      </c>
      <c r="N73" t="str">
        <v>NC-6-17</v>
      </c>
      <c r="O73">
        <v>53</v>
      </c>
      <c r="P73" s="19">
        <v>25223000</v>
      </c>
    </row>
    <row r="74" spans="5:16" x14ac:dyDescent="0.25">
      <c r="E74" s="1">
        <f t="shared" si="6"/>
        <v>68</v>
      </c>
      <c r="F74" s="10" t="str">
        <f t="shared" si="7"/>
        <v>NC-6-17.5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25809500</v>
      </c>
      <c r="K74" s="22">
        <v>1</v>
      </c>
      <c r="N74" t="str">
        <v>NC-6-17.5</v>
      </c>
      <c r="O74">
        <v>54.5</v>
      </c>
      <c r="P74" s="19">
        <v>25809500</v>
      </c>
    </row>
    <row r="75" spans="5:16" x14ac:dyDescent="0.25">
      <c r="E75" s="1">
        <f t="shared" si="6"/>
        <v>69</v>
      </c>
      <c r="F75" s="10" t="str">
        <f t="shared" si="7"/>
        <v>NC-6-18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26396000</v>
      </c>
      <c r="K75" s="22">
        <v>1</v>
      </c>
      <c r="N75" t="str">
        <v>NC-6-18</v>
      </c>
      <c r="O75">
        <v>56</v>
      </c>
      <c r="P75" s="19">
        <v>26396000</v>
      </c>
    </row>
    <row r="76" spans="5:16" x14ac:dyDescent="0.25">
      <c r="E76" s="1">
        <f t="shared" si="6"/>
        <v>70</v>
      </c>
      <c r="F76" s="10" t="str">
        <f t="shared" si="7"/>
        <v>NC-6.5-7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14275000</v>
      </c>
      <c r="K76" s="22">
        <v>1</v>
      </c>
      <c r="N76" t="str">
        <v>NC-6.5-7</v>
      </c>
      <c r="O76">
        <v>24.75</v>
      </c>
      <c r="P76" s="19">
        <v>14275000</v>
      </c>
    </row>
    <row r="77" spans="5:16" x14ac:dyDescent="0.25">
      <c r="E77" s="1">
        <f t="shared" si="6"/>
        <v>71</v>
      </c>
      <c r="F77" s="10" t="str">
        <f t="shared" si="7"/>
        <v>NC-6.5-7.5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14812625</v>
      </c>
      <c r="K77" s="22">
        <v>1</v>
      </c>
      <c r="N77" t="str">
        <v>NC-6.5-7.5</v>
      </c>
      <c r="O77">
        <v>26.375</v>
      </c>
      <c r="P77" s="19">
        <v>14812625</v>
      </c>
    </row>
    <row r="78" spans="5:16" x14ac:dyDescent="0.25">
      <c r="E78" s="1">
        <f t="shared" si="6"/>
        <v>72</v>
      </c>
      <c r="F78" s="10" t="str">
        <f t="shared" si="7"/>
        <v>NC-6.5-8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15448000</v>
      </c>
      <c r="K78" s="22">
        <v>1</v>
      </c>
      <c r="N78" t="str">
        <v>NC-6.5-8</v>
      </c>
      <c r="O78">
        <v>28</v>
      </c>
      <c r="P78" s="19">
        <v>15448000</v>
      </c>
    </row>
    <row r="79" spans="5:16" x14ac:dyDescent="0.25">
      <c r="E79" s="1">
        <f t="shared" si="6"/>
        <v>73</v>
      </c>
      <c r="F79" s="10" t="str">
        <f t="shared" si="7"/>
        <v>NC-6.5-8.5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16083375</v>
      </c>
      <c r="K79" s="22">
        <v>1</v>
      </c>
      <c r="N79" t="str">
        <v>NC-6.5-8.5</v>
      </c>
      <c r="O79">
        <v>29.625</v>
      </c>
      <c r="P79" s="19">
        <v>16083375</v>
      </c>
    </row>
    <row r="80" spans="5:16" x14ac:dyDescent="0.25">
      <c r="E80" s="1">
        <f t="shared" si="6"/>
        <v>74</v>
      </c>
      <c r="F80" s="10" t="str">
        <f t="shared" si="7"/>
        <v>NC-6.5-9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16718750</v>
      </c>
      <c r="K80" s="22">
        <v>1</v>
      </c>
      <c r="N80" t="str">
        <v>NC-6.5-9</v>
      </c>
      <c r="O80">
        <v>31.25</v>
      </c>
      <c r="P80" s="19">
        <v>16718750</v>
      </c>
    </row>
    <row r="81" spans="5:16" x14ac:dyDescent="0.25">
      <c r="E81" s="1">
        <f t="shared" si="6"/>
        <v>75</v>
      </c>
      <c r="F81" s="10" t="str">
        <f t="shared" si="7"/>
        <v>NC-6.5-9.5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17354125</v>
      </c>
      <c r="K81" s="22">
        <v>1</v>
      </c>
      <c r="N81" t="str">
        <v>NC-6.5-9.5</v>
      </c>
      <c r="O81">
        <v>32.875</v>
      </c>
      <c r="P81" s="19">
        <v>17354125</v>
      </c>
    </row>
    <row r="82" spans="5:16" x14ac:dyDescent="0.25">
      <c r="E82" s="1">
        <f t="shared" si="6"/>
        <v>76</v>
      </c>
      <c r="F82" s="10" t="str">
        <f t="shared" si="7"/>
        <v>NC-6.5-10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17989500</v>
      </c>
      <c r="K82" s="22">
        <v>1</v>
      </c>
      <c r="N82" t="str">
        <v>NC-6.5-10</v>
      </c>
      <c r="O82">
        <v>34.5</v>
      </c>
      <c r="P82" s="19">
        <v>17989500</v>
      </c>
    </row>
    <row r="83" spans="5:16" x14ac:dyDescent="0.25">
      <c r="E83" s="1">
        <f t="shared" si="6"/>
        <v>77</v>
      </c>
      <c r="F83" s="10" t="str">
        <f t="shared" si="7"/>
        <v>NC-6.5-10.5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18624875</v>
      </c>
      <c r="K83" s="22">
        <v>1</v>
      </c>
      <c r="N83" t="str">
        <v>NC-6.5-10.5</v>
      </c>
      <c r="O83">
        <v>36.125</v>
      </c>
      <c r="P83" s="19">
        <v>18624875</v>
      </c>
    </row>
    <row r="84" spans="5:16" x14ac:dyDescent="0.25">
      <c r="E84" s="1">
        <f t="shared" si="6"/>
        <v>78</v>
      </c>
      <c r="F84" s="10" t="str">
        <f t="shared" si="7"/>
        <v>NC-6.5-11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19260250</v>
      </c>
      <c r="K84" s="22">
        <v>1</v>
      </c>
      <c r="N84" t="str">
        <v>NC-6.5-11</v>
      </c>
      <c r="O84">
        <v>37.75</v>
      </c>
      <c r="P84" s="19">
        <v>19260250</v>
      </c>
    </row>
    <row r="85" spans="5:16" x14ac:dyDescent="0.25">
      <c r="E85" s="1">
        <f t="shared" si="6"/>
        <v>79</v>
      </c>
      <c r="F85" s="10" t="str">
        <f t="shared" si="7"/>
        <v>NC-6.5-11.5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19895625</v>
      </c>
      <c r="K85" s="22">
        <v>1</v>
      </c>
      <c r="N85" t="str">
        <v>NC-6.5-11.5</v>
      </c>
      <c r="O85">
        <v>39.375</v>
      </c>
      <c r="P85" s="19">
        <v>19895625</v>
      </c>
    </row>
    <row r="86" spans="5:16" x14ac:dyDescent="0.25">
      <c r="E86" s="1">
        <f t="shared" si="6"/>
        <v>80</v>
      </c>
      <c r="F86" s="10" t="str">
        <f t="shared" si="7"/>
        <v>NC-6.5-12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20531000</v>
      </c>
      <c r="K86" s="22">
        <v>1</v>
      </c>
      <c r="N86" t="str">
        <v>NC-6.5-12</v>
      </c>
      <c r="O86">
        <v>41</v>
      </c>
      <c r="P86" s="19">
        <v>20531000</v>
      </c>
    </row>
    <row r="87" spans="5:16" x14ac:dyDescent="0.25">
      <c r="E87" s="1">
        <f t="shared" si="6"/>
        <v>81</v>
      </c>
      <c r="F87" s="10" t="str">
        <f t="shared" si="7"/>
        <v>NC-6.5-12.5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21166375</v>
      </c>
      <c r="K87" s="22">
        <v>1</v>
      </c>
      <c r="N87" t="str">
        <v>NC-6.5-12.5</v>
      </c>
      <c r="O87">
        <v>42.625</v>
      </c>
      <c r="P87" s="19">
        <v>21166375</v>
      </c>
    </row>
    <row r="88" spans="5:16" x14ac:dyDescent="0.25">
      <c r="E88" s="1">
        <f t="shared" si="6"/>
        <v>82</v>
      </c>
      <c r="F88" s="10" t="str">
        <f t="shared" si="7"/>
        <v>NC-6.5-13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21801750</v>
      </c>
      <c r="K88" s="22">
        <v>1</v>
      </c>
      <c r="N88" t="str">
        <v>NC-6.5-13</v>
      </c>
      <c r="O88">
        <v>44.25</v>
      </c>
      <c r="P88" s="19">
        <v>21801750</v>
      </c>
    </row>
    <row r="89" spans="5:16" x14ac:dyDescent="0.25">
      <c r="E89" s="1">
        <f t="shared" si="6"/>
        <v>83</v>
      </c>
      <c r="F89" s="10" t="str">
        <f t="shared" si="7"/>
        <v>NC-6.5-13.5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22437125</v>
      </c>
      <c r="K89" s="22">
        <v>1</v>
      </c>
      <c r="N89" t="str">
        <v>NC-6.5-13.5</v>
      </c>
      <c r="O89">
        <v>45.875</v>
      </c>
      <c r="P89" s="19">
        <v>22437125</v>
      </c>
    </row>
    <row r="90" spans="5:16" x14ac:dyDescent="0.25">
      <c r="E90" s="1">
        <f t="shared" si="6"/>
        <v>84</v>
      </c>
      <c r="F90" s="10" t="str">
        <f t="shared" si="7"/>
        <v>NC-6.5-14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23072500</v>
      </c>
      <c r="K90" s="22">
        <v>1</v>
      </c>
      <c r="N90" t="str">
        <v>NC-6.5-14</v>
      </c>
      <c r="O90">
        <v>47.5</v>
      </c>
      <c r="P90" s="19">
        <v>23072500</v>
      </c>
    </row>
    <row r="91" spans="5:16" x14ac:dyDescent="0.25">
      <c r="E91" s="1">
        <f t="shared" si="6"/>
        <v>85</v>
      </c>
      <c r="F91" s="10" t="str">
        <f t="shared" si="7"/>
        <v>NC-6.5-14.5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23707875</v>
      </c>
      <c r="K91" s="22">
        <v>1</v>
      </c>
      <c r="N91" t="str">
        <v>NC-6.5-14.5</v>
      </c>
      <c r="O91">
        <v>49.125</v>
      </c>
      <c r="P91" s="19">
        <v>23707875</v>
      </c>
    </row>
    <row r="92" spans="5:16" x14ac:dyDescent="0.25">
      <c r="E92" s="1">
        <f t="shared" si="6"/>
        <v>86</v>
      </c>
      <c r="F92" s="10" t="str">
        <f t="shared" si="7"/>
        <v>NC-6.5-15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24343250</v>
      </c>
      <c r="K92" s="22">
        <v>1</v>
      </c>
      <c r="N92" t="str">
        <v>NC-6.5-15</v>
      </c>
      <c r="O92">
        <v>50.75</v>
      </c>
      <c r="P92" s="19">
        <v>24343250</v>
      </c>
    </row>
    <row r="93" spans="5:16" x14ac:dyDescent="0.25">
      <c r="E93" s="1">
        <f t="shared" si="6"/>
        <v>87</v>
      </c>
      <c r="F93" s="10" t="str">
        <f t="shared" si="7"/>
        <v>NC-6.5-15.5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24978625</v>
      </c>
      <c r="K93" s="22">
        <v>1</v>
      </c>
      <c r="N93" t="str">
        <v>NC-6.5-15.5</v>
      </c>
      <c r="O93">
        <v>52.375</v>
      </c>
      <c r="P93" s="19">
        <v>24978625</v>
      </c>
    </row>
    <row r="94" spans="5:16" x14ac:dyDescent="0.25">
      <c r="E94" s="1">
        <f t="shared" si="6"/>
        <v>88</v>
      </c>
      <c r="F94" s="10" t="str">
        <f t="shared" si="7"/>
        <v>NC-6.5-16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25614000</v>
      </c>
      <c r="K94" s="22">
        <v>1</v>
      </c>
      <c r="N94" t="str">
        <v>NC-6.5-16</v>
      </c>
      <c r="O94">
        <v>54</v>
      </c>
      <c r="P94" s="19">
        <v>25614000</v>
      </c>
    </row>
    <row r="95" spans="5:16" x14ac:dyDescent="0.25">
      <c r="E95" s="1">
        <f t="shared" si="6"/>
        <v>89</v>
      </c>
      <c r="F95" s="10" t="str">
        <f t="shared" si="7"/>
        <v>NC-6.5-16.5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26249375</v>
      </c>
      <c r="K95" s="22">
        <v>1</v>
      </c>
      <c r="N95" t="str">
        <v>NC-6.5-16.5</v>
      </c>
      <c r="O95">
        <v>55.625</v>
      </c>
      <c r="P95" s="19">
        <v>26249375</v>
      </c>
    </row>
    <row r="96" spans="5:16" x14ac:dyDescent="0.25">
      <c r="E96" s="1">
        <f t="shared" si="6"/>
        <v>90</v>
      </c>
      <c r="F96" s="10" t="str">
        <f t="shared" si="7"/>
        <v>NC-6.5-17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26884750</v>
      </c>
      <c r="K96" s="22">
        <v>1</v>
      </c>
      <c r="N96" t="str">
        <v>NC-6.5-17</v>
      </c>
      <c r="O96">
        <v>57.25</v>
      </c>
      <c r="P96" s="19">
        <v>26884750</v>
      </c>
    </row>
    <row r="97" spans="5:16" x14ac:dyDescent="0.25">
      <c r="E97" s="1">
        <f t="shared" si="6"/>
        <v>91</v>
      </c>
      <c r="F97" s="10" t="str">
        <f t="shared" si="7"/>
        <v>NC-6.5-17.5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27520125</v>
      </c>
      <c r="K97" s="22">
        <v>1</v>
      </c>
      <c r="N97" t="str">
        <v>NC-6.5-17.5</v>
      </c>
      <c r="O97">
        <v>58.875</v>
      </c>
      <c r="P97" s="19">
        <v>27520125</v>
      </c>
    </row>
    <row r="98" spans="5:16" x14ac:dyDescent="0.25">
      <c r="E98" s="1">
        <f t="shared" si="6"/>
        <v>92</v>
      </c>
      <c r="F98" s="10" t="str">
        <f t="shared" si="7"/>
        <v>NC-6.5-18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28155500</v>
      </c>
      <c r="K98" s="22">
        <v>1</v>
      </c>
      <c r="N98" t="str">
        <v>NC-6.5-18</v>
      </c>
      <c r="O98">
        <v>60.5</v>
      </c>
      <c r="P98" s="19">
        <v>28155500</v>
      </c>
    </row>
    <row r="99" spans="5:16" x14ac:dyDescent="0.25">
      <c r="E99" s="1">
        <f t="shared" si="6"/>
        <v>93</v>
      </c>
      <c r="F99" s="10" t="str">
        <f t="shared" si="7"/>
        <v>NC-7-7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14861500</v>
      </c>
      <c r="K99" s="22">
        <v>1</v>
      </c>
      <c r="N99" t="str">
        <v>NC-7-7</v>
      </c>
      <c r="O99">
        <v>26.5</v>
      </c>
      <c r="P99" s="19">
        <v>14861500</v>
      </c>
    </row>
    <row r="100" spans="5:16" x14ac:dyDescent="0.25">
      <c r="E100" s="1">
        <f t="shared" si="6"/>
        <v>94</v>
      </c>
      <c r="F100" s="10" t="str">
        <f t="shared" si="7"/>
        <v>NC-7-7.5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15545750</v>
      </c>
      <c r="K100" s="22">
        <v>1</v>
      </c>
      <c r="N100" t="str">
        <v>NC-7-7.5</v>
      </c>
      <c r="O100">
        <v>28.25</v>
      </c>
      <c r="P100" s="19">
        <v>15545750</v>
      </c>
    </row>
    <row r="101" spans="5:16" x14ac:dyDescent="0.25">
      <c r="E101" s="1">
        <f t="shared" si="6"/>
        <v>95</v>
      </c>
      <c r="F101" s="10" t="str">
        <f t="shared" si="7"/>
        <v>NC-7-8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16230000</v>
      </c>
      <c r="K101" s="22">
        <v>1</v>
      </c>
      <c r="N101" t="str">
        <v>NC-7-8</v>
      </c>
      <c r="O101">
        <v>30</v>
      </c>
      <c r="P101" s="19">
        <v>16230000</v>
      </c>
    </row>
    <row r="102" spans="5:16" x14ac:dyDescent="0.25">
      <c r="E102" s="1">
        <f t="shared" si="6"/>
        <v>96</v>
      </c>
      <c r="F102" s="10" t="str">
        <f t="shared" si="7"/>
        <v>NC-7-8.5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16914250</v>
      </c>
      <c r="K102" s="22">
        <v>1</v>
      </c>
      <c r="N102" t="str">
        <v>NC-7-8.5</v>
      </c>
      <c r="O102">
        <v>31.75</v>
      </c>
      <c r="P102" s="19">
        <v>16914250</v>
      </c>
    </row>
    <row r="103" spans="5:16" x14ac:dyDescent="0.25">
      <c r="E103" s="1">
        <f t="shared" si="6"/>
        <v>97</v>
      </c>
      <c r="F103" s="10" t="str">
        <f t="shared" si="7"/>
        <v>NC-7-9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17598500</v>
      </c>
      <c r="K103" s="22">
        <v>1</v>
      </c>
      <c r="N103" t="str">
        <v>NC-7-9</v>
      </c>
      <c r="O103">
        <v>33.5</v>
      </c>
      <c r="P103" s="19">
        <v>17598500</v>
      </c>
    </row>
    <row r="104" spans="5:16" x14ac:dyDescent="0.25">
      <c r="E104" s="1">
        <f t="shared" si="6"/>
        <v>98</v>
      </c>
      <c r="F104" s="10" t="str">
        <f t="shared" si="7"/>
        <v>NC-7-9.5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18282750</v>
      </c>
      <c r="K104" s="22">
        <v>1</v>
      </c>
      <c r="N104" t="str">
        <v>NC-7-9.5</v>
      </c>
      <c r="O104">
        <v>35.25</v>
      </c>
      <c r="P104" s="19">
        <v>18282750</v>
      </c>
    </row>
    <row r="105" spans="5:16" x14ac:dyDescent="0.25">
      <c r="E105" s="1">
        <f t="shared" si="6"/>
        <v>99</v>
      </c>
      <c r="F105" s="10" t="str">
        <f t="shared" si="7"/>
        <v>NC-7-10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18967000</v>
      </c>
      <c r="K105" s="22">
        <v>1</v>
      </c>
      <c r="N105" t="str">
        <v>NC-7-10</v>
      </c>
      <c r="O105">
        <v>37</v>
      </c>
      <c r="P105" s="19">
        <v>18967000</v>
      </c>
    </row>
    <row r="106" spans="5:16" x14ac:dyDescent="0.25">
      <c r="E106" s="1">
        <f t="shared" si="6"/>
        <v>100</v>
      </c>
      <c r="F106" s="10" t="str">
        <f t="shared" si="7"/>
        <v>NC-7-10.5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19651250</v>
      </c>
      <c r="K106" s="22">
        <v>1</v>
      </c>
      <c r="N106" t="str">
        <v>NC-7-10.5</v>
      </c>
      <c r="O106">
        <v>38.75</v>
      </c>
      <c r="P106" s="19">
        <v>19651250</v>
      </c>
    </row>
    <row r="107" spans="5:16" x14ac:dyDescent="0.25">
      <c r="E107" s="1">
        <f t="shared" si="6"/>
        <v>101</v>
      </c>
      <c r="F107" s="10" t="str">
        <f t="shared" si="7"/>
        <v>NC-7-11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20335500</v>
      </c>
      <c r="K107" s="22">
        <v>1</v>
      </c>
      <c r="N107" t="str">
        <v>NC-7-11</v>
      </c>
      <c r="O107">
        <v>40.5</v>
      </c>
      <c r="P107" s="19">
        <v>20335500</v>
      </c>
    </row>
    <row r="108" spans="5:16" x14ac:dyDescent="0.25">
      <c r="E108" s="1">
        <f t="shared" si="6"/>
        <v>102</v>
      </c>
      <c r="F108" s="10" t="str">
        <f t="shared" si="7"/>
        <v>NC-7-11.5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21019750</v>
      </c>
      <c r="K108" s="22">
        <v>1</v>
      </c>
      <c r="N108" t="str">
        <v>NC-7-11.5</v>
      </c>
      <c r="O108">
        <v>42.25</v>
      </c>
      <c r="P108" s="19">
        <v>21019750</v>
      </c>
    </row>
    <row r="109" spans="5:16" x14ac:dyDescent="0.25">
      <c r="E109" s="1">
        <f t="shared" si="6"/>
        <v>103</v>
      </c>
      <c r="F109" s="10" t="str">
        <f t="shared" si="7"/>
        <v>NC-7-12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21704000</v>
      </c>
      <c r="K109" s="22">
        <v>1</v>
      </c>
      <c r="N109" t="str">
        <v>NC-7-12</v>
      </c>
      <c r="O109">
        <v>44</v>
      </c>
      <c r="P109" s="19">
        <v>21704000</v>
      </c>
    </row>
    <row r="110" spans="5:16" x14ac:dyDescent="0.25">
      <c r="E110" s="1">
        <f t="shared" si="6"/>
        <v>104</v>
      </c>
      <c r="F110" s="10" t="str">
        <f t="shared" si="7"/>
        <v>NC-7-12.5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22388250</v>
      </c>
      <c r="K110" s="22">
        <v>1</v>
      </c>
      <c r="N110" t="str">
        <v>NC-7-12.5</v>
      </c>
      <c r="O110">
        <v>45.75</v>
      </c>
      <c r="P110" s="19">
        <v>22388250</v>
      </c>
    </row>
    <row r="111" spans="5:16" x14ac:dyDescent="0.25">
      <c r="E111" s="1">
        <f t="shared" si="6"/>
        <v>105</v>
      </c>
      <c r="F111" s="10" t="str">
        <f t="shared" si="7"/>
        <v>NC-7-13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23072500</v>
      </c>
      <c r="K111" s="22">
        <v>1</v>
      </c>
      <c r="N111" t="str">
        <v>NC-7-13</v>
      </c>
      <c r="O111">
        <v>47.5</v>
      </c>
      <c r="P111" s="19">
        <v>23072500</v>
      </c>
    </row>
    <row r="112" spans="5:16" x14ac:dyDescent="0.25">
      <c r="E112" s="1">
        <f t="shared" si="6"/>
        <v>106</v>
      </c>
      <c r="F112" s="10" t="str">
        <f t="shared" si="7"/>
        <v>NC-7-13.5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23756750</v>
      </c>
      <c r="K112" s="22">
        <v>1</v>
      </c>
      <c r="N112" t="str">
        <v>NC-7-13.5</v>
      </c>
      <c r="O112">
        <v>49.25</v>
      </c>
      <c r="P112" s="19">
        <v>23756750</v>
      </c>
    </row>
    <row r="113" spans="5:16" x14ac:dyDescent="0.25">
      <c r="E113" s="1">
        <f t="shared" si="6"/>
        <v>107</v>
      </c>
      <c r="F113" s="10" t="str">
        <f t="shared" si="7"/>
        <v>NC-7-14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24441000</v>
      </c>
      <c r="K113" s="22">
        <v>1</v>
      </c>
      <c r="N113" t="str">
        <v>NC-7-14</v>
      </c>
      <c r="O113">
        <v>51</v>
      </c>
      <c r="P113" s="19">
        <v>24441000</v>
      </c>
    </row>
    <row r="114" spans="5:16" x14ac:dyDescent="0.25">
      <c r="E114" s="1">
        <f t="shared" si="6"/>
        <v>108</v>
      </c>
      <c r="F114" s="10" t="str">
        <f t="shared" si="7"/>
        <v>NC-7-14.5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25125250</v>
      </c>
      <c r="K114" s="22">
        <v>1</v>
      </c>
      <c r="N114" t="str">
        <v>NC-7-14.5</v>
      </c>
      <c r="O114">
        <v>52.75</v>
      </c>
      <c r="P114" s="19">
        <v>25125250</v>
      </c>
    </row>
    <row r="115" spans="5:16" x14ac:dyDescent="0.25">
      <c r="E115" s="1">
        <f t="shared" si="6"/>
        <v>109</v>
      </c>
      <c r="F115" s="10" t="str">
        <f t="shared" si="7"/>
        <v>NC-7-15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25809500</v>
      </c>
      <c r="K115" s="22">
        <v>1</v>
      </c>
      <c r="N115" t="str">
        <v>NC-7-15</v>
      </c>
      <c r="O115">
        <v>54.5</v>
      </c>
      <c r="P115" s="19">
        <v>25809500</v>
      </c>
    </row>
    <row r="116" spans="5:16" x14ac:dyDescent="0.25">
      <c r="E116" s="1">
        <f t="shared" si="6"/>
        <v>110</v>
      </c>
      <c r="F116" s="10" t="str">
        <f t="shared" si="7"/>
        <v>NC-7-15.5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26493750</v>
      </c>
      <c r="K116" s="22">
        <v>1</v>
      </c>
      <c r="N116" t="str">
        <v>NC-7-15.5</v>
      </c>
      <c r="O116">
        <v>56.25</v>
      </c>
      <c r="P116" s="19">
        <v>26493750</v>
      </c>
    </row>
    <row r="117" spans="5:16" x14ac:dyDescent="0.25">
      <c r="E117" s="1">
        <f t="shared" si="6"/>
        <v>111</v>
      </c>
      <c r="F117" s="10" t="str">
        <f t="shared" si="7"/>
        <v>NC-7-16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27178000</v>
      </c>
      <c r="K117" s="22">
        <v>1</v>
      </c>
      <c r="N117" t="str">
        <v>NC-7-16</v>
      </c>
      <c r="O117">
        <v>58</v>
      </c>
      <c r="P117" s="19">
        <v>27178000</v>
      </c>
    </row>
    <row r="118" spans="5:16" x14ac:dyDescent="0.25">
      <c r="E118" s="1">
        <f t="shared" si="6"/>
        <v>112</v>
      </c>
      <c r="F118" s="10" t="str">
        <f t="shared" si="7"/>
        <v>NC-7-16.5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27862250</v>
      </c>
      <c r="K118" s="22">
        <v>1</v>
      </c>
      <c r="N118" t="str">
        <v>NC-7-16.5</v>
      </c>
      <c r="O118">
        <v>59.75</v>
      </c>
      <c r="P118" s="19">
        <v>27862250</v>
      </c>
    </row>
    <row r="119" spans="5:16" x14ac:dyDescent="0.25">
      <c r="E119" s="1">
        <f t="shared" si="6"/>
        <v>113</v>
      </c>
      <c r="F119" s="10" t="str">
        <f t="shared" si="7"/>
        <v>NC-7-17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28546500</v>
      </c>
      <c r="K119" s="22">
        <v>1</v>
      </c>
      <c r="N119" t="str">
        <v>NC-7-17</v>
      </c>
      <c r="O119">
        <v>61.5</v>
      </c>
      <c r="P119" s="19">
        <v>28546500</v>
      </c>
    </row>
    <row r="120" spans="5:16" x14ac:dyDescent="0.25">
      <c r="E120" s="1">
        <f t="shared" si="6"/>
        <v>114</v>
      </c>
      <c r="F120" s="10" t="str">
        <f t="shared" si="7"/>
        <v>NC-7-17.5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29230750</v>
      </c>
      <c r="K120" s="22">
        <v>1</v>
      </c>
      <c r="N120" t="str">
        <v>NC-7-17.5</v>
      </c>
      <c r="O120">
        <v>63.25</v>
      </c>
      <c r="P120" s="19">
        <v>29230750</v>
      </c>
    </row>
    <row r="121" spans="5:16" x14ac:dyDescent="0.25">
      <c r="E121" s="1">
        <f t="shared" si="6"/>
        <v>115</v>
      </c>
      <c r="F121" s="10" t="str">
        <f t="shared" si="7"/>
        <v>NC-7-18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29915000</v>
      </c>
      <c r="K121" s="22">
        <v>1</v>
      </c>
      <c r="N121" t="str">
        <v>NC-7-18</v>
      </c>
      <c r="O121">
        <v>65</v>
      </c>
      <c r="P121" s="19">
        <v>29915000</v>
      </c>
    </row>
    <row r="122" spans="5:16" x14ac:dyDescent="0.25">
      <c r="E122" s="1">
        <f t="shared" si="6"/>
        <v>116</v>
      </c>
      <c r="F122" s="10" t="str">
        <f t="shared" si="7"/>
        <v>NC-7.5-7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15545750</v>
      </c>
      <c r="K122" s="22">
        <v>1</v>
      </c>
      <c r="N122" t="str">
        <v>NC-7.5-7</v>
      </c>
      <c r="O122">
        <v>28.25</v>
      </c>
      <c r="P122" s="19">
        <v>15545750</v>
      </c>
    </row>
    <row r="123" spans="5:16" x14ac:dyDescent="0.25">
      <c r="E123" s="1">
        <f t="shared" si="6"/>
        <v>117</v>
      </c>
      <c r="F123" s="10" t="str">
        <f t="shared" si="7"/>
        <v>NC-7.5-7.5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16278875</v>
      </c>
      <c r="K123" s="22">
        <v>1</v>
      </c>
      <c r="N123" t="str">
        <v>NC-7.5-7.5</v>
      </c>
      <c r="O123">
        <v>30.125</v>
      </c>
      <c r="P123" s="19">
        <v>16278875</v>
      </c>
    </row>
    <row r="124" spans="5:16" x14ac:dyDescent="0.25">
      <c r="E124" s="1">
        <f t="shared" si="6"/>
        <v>118</v>
      </c>
      <c r="F124" s="10" t="str">
        <f t="shared" si="7"/>
        <v>NC-7.5-8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17012000</v>
      </c>
      <c r="K124" s="22">
        <v>1</v>
      </c>
      <c r="N124" t="str">
        <v>NC-7.5-8</v>
      </c>
      <c r="O124">
        <v>32</v>
      </c>
      <c r="P124" s="19">
        <v>17012000</v>
      </c>
    </row>
    <row r="125" spans="5:16" x14ac:dyDescent="0.25">
      <c r="E125" s="1">
        <f t="shared" si="6"/>
        <v>119</v>
      </c>
      <c r="F125" s="10" t="str">
        <f t="shared" si="7"/>
        <v>NC-7.5-8.5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17745125</v>
      </c>
      <c r="K125" s="22">
        <v>1</v>
      </c>
      <c r="N125" t="str">
        <v>NC-7.5-8.5</v>
      </c>
      <c r="O125">
        <v>33.875</v>
      </c>
      <c r="P125" s="19">
        <v>17745125</v>
      </c>
    </row>
    <row r="126" spans="5:16" x14ac:dyDescent="0.25">
      <c r="E126" s="1">
        <f t="shared" si="6"/>
        <v>120</v>
      </c>
      <c r="F126" s="10" t="str">
        <f t="shared" si="7"/>
        <v>NC-7.5-9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18478250</v>
      </c>
      <c r="K126" s="22">
        <v>1</v>
      </c>
      <c r="N126" t="str">
        <v>NC-7.5-9</v>
      </c>
      <c r="O126">
        <v>35.75</v>
      </c>
      <c r="P126" s="19">
        <v>18478250</v>
      </c>
    </row>
    <row r="127" spans="5:16" x14ac:dyDescent="0.25">
      <c r="E127" s="1">
        <f t="shared" si="6"/>
        <v>121</v>
      </c>
      <c r="F127" s="10" t="str">
        <f t="shared" si="7"/>
        <v>NC-7.5-9.5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19211375</v>
      </c>
      <c r="K127" s="22">
        <v>1</v>
      </c>
      <c r="N127" t="str">
        <v>NC-7.5-9.5</v>
      </c>
      <c r="O127">
        <v>37.625</v>
      </c>
      <c r="P127" s="19">
        <v>19211375</v>
      </c>
    </row>
    <row r="128" spans="5:16" x14ac:dyDescent="0.25">
      <c r="E128" s="1">
        <f t="shared" si="6"/>
        <v>122</v>
      </c>
      <c r="F128" s="10" t="str">
        <f t="shared" si="7"/>
        <v>NC-7.5-10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19944500</v>
      </c>
      <c r="K128" s="22">
        <v>1</v>
      </c>
      <c r="N128" t="str">
        <v>NC-7.5-10</v>
      </c>
      <c r="O128">
        <v>39.5</v>
      </c>
      <c r="P128" s="19">
        <v>19944500</v>
      </c>
    </row>
    <row r="129" spans="5:16" x14ac:dyDescent="0.25">
      <c r="E129" s="1">
        <f t="shared" si="6"/>
        <v>123</v>
      </c>
      <c r="F129" s="10" t="str">
        <f t="shared" si="7"/>
        <v>NC-7.5-10.5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20677625</v>
      </c>
      <c r="K129" s="22">
        <v>1</v>
      </c>
      <c r="N129" t="str">
        <v>NC-7.5-10.5</v>
      </c>
      <c r="O129">
        <v>41.375</v>
      </c>
      <c r="P129" s="19">
        <v>20677625</v>
      </c>
    </row>
    <row r="130" spans="5:16" x14ac:dyDescent="0.25">
      <c r="E130" s="1">
        <f t="shared" si="6"/>
        <v>124</v>
      </c>
      <c r="F130" s="10" t="str">
        <f t="shared" si="7"/>
        <v>NC-7.5-11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21410750</v>
      </c>
      <c r="K130" s="22">
        <v>1</v>
      </c>
      <c r="N130" t="str">
        <v>NC-7.5-11</v>
      </c>
      <c r="O130">
        <v>43.25</v>
      </c>
      <c r="P130" s="19">
        <v>21410750</v>
      </c>
    </row>
    <row r="131" spans="5:16" x14ac:dyDescent="0.25">
      <c r="E131" s="1">
        <f t="shared" si="6"/>
        <v>125</v>
      </c>
      <c r="F131" s="10" t="str">
        <f t="shared" si="7"/>
        <v>NC-7.5-11.5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22143875</v>
      </c>
      <c r="K131" s="22">
        <v>1</v>
      </c>
      <c r="N131" t="str">
        <v>NC-7.5-11.5</v>
      </c>
      <c r="O131">
        <v>45.125</v>
      </c>
      <c r="P131" s="19">
        <v>22143875</v>
      </c>
    </row>
    <row r="132" spans="5:16" x14ac:dyDescent="0.25">
      <c r="E132" s="1">
        <f t="shared" si="6"/>
        <v>126</v>
      </c>
      <c r="F132" s="10" t="str">
        <f t="shared" si="7"/>
        <v>NC-7.5-12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22877000</v>
      </c>
      <c r="K132" s="22">
        <v>1</v>
      </c>
      <c r="N132" t="str">
        <v>NC-7.5-12</v>
      </c>
      <c r="O132">
        <v>47</v>
      </c>
      <c r="P132" s="19">
        <v>22877000</v>
      </c>
    </row>
    <row r="133" spans="5:16" x14ac:dyDescent="0.25">
      <c r="E133" s="1">
        <f t="shared" si="6"/>
        <v>127</v>
      </c>
      <c r="F133" s="10" t="str">
        <f t="shared" si="7"/>
        <v>NC-7.5-12.5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23610125</v>
      </c>
      <c r="K133" s="22">
        <v>1</v>
      </c>
      <c r="N133" t="str">
        <v>NC-7.5-12.5</v>
      </c>
      <c r="O133">
        <v>48.875</v>
      </c>
      <c r="P133" s="19">
        <v>23610125</v>
      </c>
    </row>
    <row r="134" spans="5:16" x14ac:dyDescent="0.25">
      <c r="E134" s="1">
        <f t="shared" si="6"/>
        <v>128</v>
      </c>
      <c r="F134" s="10" t="str">
        <f t="shared" si="7"/>
        <v>NC-7.5-13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24343250</v>
      </c>
      <c r="K134" s="22">
        <v>1</v>
      </c>
      <c r="N134" t="str">
        <v>NC-7.5-13</v>
      </c>
      <c r="O134">
        <v>50.75</v>
      </c>
      <c r="P134" s="19">
        <v>24343250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NC-7.5-13.5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ROUND(SUM(IF(I135&lt;$K$4,$K$4,I135)*$C$6,$C$5),0)</f>
        <v>25076375</v>
      </c>
      <c r="K135" s="22">
        <v>1</v>
      </c>
      <c r="N135" t="str">
        <v>NC-7.5-13.5</v>
      </c>
      <c r="O135">
        <v>52.625</v>
      </c>
      <c r="P135" s="19">
        <v>25076375</v>
      </c>
    </row>
    <row r="136" spans="5:16" x14ac:dyDescent="0.25">
      <c r="E136" s="1">
        <f t="shared" si="12"/>
        <v>130</v>
      </c>
      <c r="F136" s="10" t="str">
        <f t="shared" si="13"/>
        <v>NC-7.5-14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25809500</v>
      </c>
      <c r="K136" s="22">
        <v>1</v>
      </c>
      <c r="N136" t="str">
        <v>NC-7.5-14</v>
      </c>
      <c r="O136">
        <v>54.5</v>
      </c>
      <c r="P136" s="19">
        <v>25809500</v>
      </c>
    </row>
    <row r="137" spans="5:16" x14ac:dyDescent="0.25">
      <c r="E137" s="1">
        <f t="shared" si="12"/>
        <v>131</v>
      </c>
      <c r="F137" s="10" t="str">
        <f t="shared" si="13"/>
        <v>NC-7.5-14.5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26542625</v>
      </c>
      <c r="K137" s="22">
        <v>1</v>
      </c>
      <c r="N137" t="str">
        <v>NC-7.5-14.5</v>
      </c>
      <c r="O137">
        <v>56.375</v>
      </c>
      <c r="P137" s="19">
        <v>26542625</v>
      </c>
    </row>
    <row r="138" spans="5:16" x14ac:dyDescent="0.25">
      <c r="E138" s="1">
        <f t="shared" si="12"/>
        <v>132</v>
      </c>
      <c r="F138" s="10" t="str">
        <f t="shared" si="13"/>
        <v>NC-7.5-15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27275750</v>
      </c>
      <c r="K138" s="22">
        <v>1</v>
      </c>
      <c r="N138" t="str">
        <v>NC-7.5-15</v>
      </c>
      <c r="O138">
        <v>58.25</v>
      </c>
      <c r="P138" s="19">
        <v>27275750</v>
      </c>
    </row>
    <row r="139" spans="5:16" x14ac:dyDescent="0.25">
      <c r="E139" s="1">
        <f t="shared" si="12"/>
        <v>133</v>
      </c>
      <c r="F139" s="10" t="str">
        <f t="shared" si="13"/>
        <v>NC-7.5-15.5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28008875</v>
      </c>
      <c r="K139" s="22">
        <v>1</v>
      </c>
      <c r="N139" t="str">
        <v>NC-7.5-15.5</v>
      </c>
      <c r="O139">
        <v>60.125</v>
      </c>
      <c r="P139" s="19">
        <v>28008875</v>
      </c>
    </row>
    <row r="140" spans="5:16" x14ac:dyDescent="0.25">
      <c r="E140" s="1">
        <f t="shared" si="12"/>
        <v>134</v>
      </c>
      <c r="F140" s="10" t="str">
        <f t="shared" si="13"/>
        <v>NC-7.5-16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28742000</v>
      </c>
      <c r="K140" s="22">
        <v>1</v>
      </c>
      <c r="N140" t="str">
        <v>NC-7.5-16</v>
      </c>
      <c r="O140">
        <v>62</v>
      </c>
      <c r="P140" s="19">
        <v>28742000</v>
      </c>
    </row>
    <row r="141" spans="5:16" x14ac:dyDescent="0.25">
      <c r="E141" s="1">
        <f t="shared" si="12"/>
        <v>135</v>
      </c>
      <c r="F141" s="10" t="str">
        <f t="shared" si="13"/>
        <v>NC-7.5-16.5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29475125</v>
      </c>
      <c r="K141" s="22">
        <v>1</v>
      </c>
      <c r="N141" t="str">
        <v>NC-7.5-16.5</v>
      </c>
      <c r="O141">
        <v>63.875</v>
      </c>
      <c r="P141" s="19">
        <v>29475125</v>
      </c>
    </row>
    <row r="142" spans="5:16" x14ac:dyDescent="0.25">
      <c r="E142" s="1">
        <f t="shared" si="12"/>
        <v>136</v>
      </c>
      <c r="F142" s="10" t="str">
        <f t="shared" si="13"/>
        <v>NC-7.5-17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30208250</v>
      </c>
      <c r="K142" s="22">
        <v>1</v>
      </c>
      <c r="N142" t="str">
        <v>NC-7.5-17</v>
      </c>
      <c r="O142">
        <v>65.75</v>
      </c>
      <c r="P142" s="19">
        <v>30208250</v>
      </c>
    </row>
    <row r="143" spans="5:16" x14ac:dyDescent="0.25">
      <c r="E143" s="1">
        <f t="shared" si="12"/>
        <v>137</v>
      </c>
      <c r="F143" s="10" t="str">
        <f t="shared" si="13"/>
        <v>NC-7.5-17.5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30941375</v>
      </c>
      <c r="K143" s="22">
        <v>1</v>
      </c>
      <c r="N143" t="str">
        <v>NC-7.5-17.5</v>
      </c>
      <c r="O143">
        <v>67.625</v>
      </c>
      <c r="P143" s="19">
        <v>30941375</v>
      </c>
    </row>
    <row r="144" spans="5:16" x14ac:dyDescent="0.25">
      <c r="E144" s="1">
        <f t="shared" si="12"/>
        <v>138</v>
      </c>
      <c r="F144" s="10" t="str">
        <f t="shared" si="13"/>
        <v>NC-7.5-18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31674500</v>
      </c>
      <c r="K144" s="22">
        <v>1</v>
      </c>
      <c r="N144" t="str">
        <v>NC-7.5-18</v>
      </c>
      <c r="O144">
        <v>69.5</v>
      </c>
      <c r="P144" s="19">
        <v>31674500</v>
      </c>
    </row>
    <row r="145" spans="5:16" x14ac:dyDescent="0.25">
      <c r="E145" s="1">
        <f t="shared" si="12"/>
        <v>139</v>
      </c>
      <c r="F145" s="10" t="str">
        <f t="shared" si="13"/>
        <v>NC-8-7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16230000</v>
      </c>
      <c r="K145" s="22">
        <v>1</v>
      </c>
      <c r="N145" t="str">
        <v>NC-8-7</v>
      </c>
      <c r="O145">
        <v>30</v>
      </c>
      <c r="P145" s="19">
        <v>16230000</v>
      </c>
    </row>
    <row r="146" spans="5:16" x14ac:dyDescent="0.25">
      <c r="E146" s="1">
        <f t="shared" si="12"/>
        <v>140</v>
      </c>
      <c r="F146" s="10" t="str">
        <f t="shared" si="13"/>
        <v>NC-8-7.5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17012000</v>
      </c>
      <c r="K146" s="22">
        <v>1</v>
      </c>
      <c r="N146" t="str">
        <v>NC-8-7.5</v>
      </c>
      <c r="O146">
        <v>32</v>
      </c>
      <c r="P146" s="19">
        <v>17012000</v>
      </c>
    </row>
    <row r="147" spans="5:16" x14ac:dyDescent="0.25">
      <c r="E147" s="1">
        <f t="shared" si="12"/>
        <v>141</v>
      </c>
      <c r="F147" s="10" t="str">
        <f t="shared" si="13"/>
        <v>NC-8-8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17794000</v>
      </c>
      <c r="K147" s="22">
        <v>1</v>
      </c>
      <c r="N147" t="str">
        <v>NC-8-8</v>
      </c>
      <c r="O147">
        <v>34</v>
      </c>
      <c r="P147" s="19">
        <v>17794000</v>
      </c>
    </row>
    <row r="148" spans="5:16" x14ac:dyDescent="0.25">
      <c r="E148" s="1">
        <f t="shared" si="12"/>
        <v>142</v>
      </c>
      <c r="F148" s="10" t="str">
        <f t="shared" si="13"/>
        <v>NC-8-8.5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18576000</v>
      </c>
      <c r="K148" s="22">
        <v>1</v>
      </c>
      <c r="N148" t="str">
        <v>NC-8-8.5</v>
      </c>
      <c r="O148">
        <v>36</v>
      </c>
      <c r="P148" s="19">
        <v>18576000</v>
      </c>
    </row>
    <row r="149" spans="5:16" x14ac:dyDescent="0.25">
      <c r="E149" s="1">
        <f t="shared" si="12"/>
        <v>143</v>
      </c>
      <c r="F149" s="10" t="str">
        <f t="shared" si="13"/>
        <v>NC-8-9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19358000</v>
      </c>
      <c r="K149" s="22">
        <v>1</v>
      </c>
      <c r="N149" t="str">
        <v>NC-8-9</v>
      </c>
      <c r="O149">
        <v>38</v>
      </c>
      <c r="P149" s="19">
        <v>19358000</v>
      </c>
    </row>
    <row r="150" spans="5:16" x14ac:dyDescent="0.25">
      <c r="E150" s="1">
        <f t="shared" si="12"/>
        <v>144</v>
      </c>
      <c r="F150" s="10" t="str">
        <f t="shared" si="13"/>
        <v>NC-8-9.5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20140000</v>
      </c>
      <c r="K150" s="22">
        <v>1</v>
      </c>
      <c r="N150" t="str">
        <v>NC-8-9.5</v>
      </c>
      <c r="O150">
        <v>40</v>
      </c>
      <c r="P150" s="19">
        <v>20140000</v>
      </c>
    </row>
    <row r="151" spans="5:16" x14ac:dyDescent="0.25">
      <c r="E151" s="1">
        <f t="shared" si="12"/>
        <v>145</v>
      </c>
      <c r="F151" s="10" t="str">
        <f t="shared" si="13"/>
        <v>NC-8-10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20922000</v>
      </c>
      <c r="K151" s="22">
        <v>1</v>
      </c>
      <c r="N151" t="str">
        <v>NC-8-10</v>
      </c>
      <c r="O151">
        <v>42</v>
      </c>
      <c r="P151" s="19">
        <v>20922000</v>
      </c>
    </row>
    <row r="152" spans="5:16" x14ac:dyDescent="0.25">
      <c r="E152" s="1">
        <f t="shared" si="12"/>
        <v>146</v>
      </c>
      <c r="F152" s="10" t="str">
        <f t="shared" si="13"/>
        <v>NC-8-10.5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21704000</v>
      </c>
      <c r="K152" s="22">
        <v>1</v>
      </c>
      <c r="N152" t="str">
        <v>NC-8-10.5</v>
      </c>
      <c r="O152">
        <v>44</v>
      </c>
      <c r="P152" s="19">
        <v>21704000</v>
      </c>
    </row>
    <row r="153" spans="5:16" x14ac:dyDescent="0.25">
      <c r="E153" s="1">
        <f t="shared" si="12"/>
        <v>147</v>
      </c>
      <c r="F153" s="10" t="str">
        <f t="shared" si="13"/>
        <v>NC-8-11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22486000</v>
      </c>
      <c r="K153" s="22">
        <v>1</v>
      </c>
      <c r="N153" t="str">
        <v>NC-8-11</v>
      </c>
      <c r="O153">
        <v>46</v>
      </c>
      <c r="P153" s="19">
        <v>22486000</v>
      </c>
    </row>
    <row r="154" spans="5:16" x14ac:dyDescent="0.25">
      <c r="E154" s="1">
        <f t="shared" si="12"/>
        <v>148</v>
      </c>
      <c r="F154" s="10" t="str">
        <f t="shared" si="13"/>
        <v>NC-8-11.5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23268000</v>
      </c>
      <c r="K154" s="22">
        <v>1</v>
      </c>
      <c r="N154" t="str">
        <v>NC-8-11.5</v>
      </c>
      <c r="O154">
        <v>48</v>
      </c>
      <c r="P154" s="19">
        <v>23268000</v>
      </c>
    </row>
    <row r="155" spans="5:16" x14ac:dyDescent="0.25">
      <c r="E155" s="1">
        <f t="shared" si="12"/>
        <v>149</v>
      </c>
      <c r="F155" s="10" t="str">
        <f t="shared" si="13"/>
        <v>NC-8-12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24050000</v>
      </c>
      <c r="K155" s="22">
        <v>1</v>
      </c>
      <c r="N155" t="str">
        <v>NC-8-12</v>
      </c>
      <c r="O155">
        <v>50</v>
      </c>
      <c r="P155" s="19">
        <v>24050000</v>
      </c>
    </row>
    <row r="156" spans="5:16" x14ac:dyDescent="0.25">
      <c r="E156" s="1">
        <f t="shared" si="12"/>
        <v>150</v>
      </c>
      <c r="F156" s="10" t="str">
        <f t="shared" si="13"/>
        <v>NC-8-12.5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24832000</v>
      </c>
      <c r="K156" s="22">
        <v>1</v>
      </c>
      <c r="N156" t="str">
        <v>NC-8-12.5</v>
      </c>
      <c r="O156">
        <v>52</v>
      </c>
      <c r="P156" s="19">
        <v>24832000</v>
      </c>
    </row>
    <row r="157" spans="5:16" x14ac:dyDescent="0.25">
      <c r="E157" s="1">
        <f t="shared" si="12"/>
        <v>151</v>
      </c>
      <c r="F157" s="10" t="str">
        <f t="shared" si="13"/>
        <v>NC-8-13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25614000</v>
      </c>
      <c r="K157" s="22">
        <v>1</v>
      </c>
      <c r="N157" t="str">
        <v>NC-8-13</v>
      </c>
      <c r="O157">
        <v>54</v>
      </c>
      <c r="P157" s="19">
        <v>25614000</v>
      </c>
    </row>
    <row r="158" spans="5:16" x14ac:dyDescent="0.25">
      <c r="E158" s="1">
        <f t="shared" si="12"/>
        <v>152</v>
      </c>
      <c r="F158" s="10" t="str">
        <f t="shared" si="13"/>
        <v>NC-8-13.5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26396000</v>
      </c>
      <c r="K158" s="22">
        <v>1</v>
      </c>
      <c r="N158" t="str">
        <v>NC-8-13.5</v>
      </c>
      <c r="O158">
        <v>56</v>
      </c>
      <c r="P158" s="19">
        <v>26396000</v>
      </c>
    </row>
    <row r="159" spans="5:16" x14ac:dyDescent="0.25">
      <c r="E159" s="1">
        <f t="shared" si="12"/>
        <v>153</v>
      </c>
      <c r="F159" s="10" t="str">
        <f t="shared" si="13"/>
        <v>NC-8-14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27178000</v>
      </c>
      <c r="K159" s="22">
        <v>1</v>
      </c>
      <c r="N159" t="str">
        <v>NC-8-14</v>
      </c>
      <c r="O159">
        <v>58</v>
      </c>
      <c r="P159" s="19">
        <v>27178000</v>
      </c>
    </row>
    <row r="160" spans="5:16" x14ac:dyDescent="0.25">
      <c r="E160" s="1">
        <f t="shared" si="12"/>
        <v>154</v>
      </c>
      <c r="F160" s="10" t="str">
        <f t="shared" si="13"/>
        <v>NC-8-14.5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27960000</v>
      </c>
      <c r="K160" s="22">
        <v>1</v>
      </c>
      <c r="N160" t="str">
        <v>NC-8-14.5</v>
      </c>
      <c r="O160">
        <v>60</v>
      </c>
      <c r="P160" s="19">
        <v>27960000</v>
      </c>
    </row>
    <row r="161" spans="5:16" x14ac:dyDescent="0.25">
      <c r="E161" s="1">
        <f t="shared" si="12"/>
        <v>155</v>
      </c>
      <c r="F161" s="10" t="str">
        <f t="shared" si="13"/>
        <v>NC-8-15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28742000</v>
      </c>
      <c r="K161" s="22">
        <v>1</v>
      </c>
      <c r="N161" t="str">
        <v>NC-8-15</v>
      </c>
      <c r="O161">
        <v>62</v>
      </c>
      <c r="P161" s="19">
        <v>28742000</v>
      </c>
    </row>
    <row r="162" spans="5:16" x14ac:dyDescent="0.25">
      <c r="E162" s="1">
        <f t="shared" si="12"/>
        <v>156</v>
      </c>
      <c r="F162" s="10" t="str">
        <f t="shared" si="13"/>
        <v>NC-8-15.5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29524000</v>
      </c>
      <c r="K162" s="22">
        <v>1</v>
      </c>
      <c r="N162" t="str">
        <v>NC-8-15.5</v>
      </c>
      <c r="O162">
        <v>64</v>
      </c>
      <c r="P162" s="19">
        <v>29524000</v>
      </c>
    </row>
    <row r="163" spans="5:16" x14ac:dyDescent="0.25">
      <c r="E163" s="1">
        <f t="shared" si="12"/>
        <v>157</v>
      </c>
      <c r="F163" s="10" t="str">
        <f t="shared" si="13"/>
        <v>NC-8-16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30306000</v>
      </c>
      <c r="K163" s="22">
        <v>1</v>
      </c>
      <c r="N163" t="str">
        <v>NC-8-16</v>
      </c>
      <c r="O163">
        <v>66</v>
      </c>
      <c r="P163" s="19">
        <v>30306000</v>
      </c>
    </row>
    <row r="164" spans="5:16" x14ac:dyDescent="0.25">
      <c r="E164" s="1">
        <f t="shared" si="12"/>
        <v>158</v>
      </c>
      <c r="F164" s="10" t="str">
        <f t="shared" si="13"/>
        <v>NC-8-16.5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31088000</v>
      </c>
      <c r="K164" s="22">
        <v>1</v>
      </c>
      <c r="N164" t="str">
        <v>NC-8-16.5</v>
      </c>
      <c r="O164">
        <v>68</v>
      </c>
      <c r="P164" s="19">
        <v>31088000</v>
      </c>
    </row>
    <row r="165" spans="5:16" x14ac:dyDescent="0.25">
      <c r="E165" s="1">
        <f t="shared" si="12"/>
        <v>159</v>
      </c>
      <c r="F165" s="10" t="str">
        <f t="shared" si="13"/>
        <v>NC-8-17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31870000</v>
      </c>
      <c r="K165" s="22">
        <v>1</v>
      </c>
      <c r="N165" t="str">
        <v>NC-8-17</v>
      </c>
      <c r="O165">
        <v>70</v>
      </c>
      <c r="P165" s="19">
        <v>31870000</v>
      </c>
    </row>
    <row r="166" spans="5:16" x14ac:dyDescent="0.25">
      <c r="E166" s="1">
        <f t="shared" si="12"/>
        <v>160</v>
      </c>
      <c r="F166" s="10" t="str">
        <f t="shared" si="13"/>
        <v>NC-8-17.5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32652000</v>
      </c>
      <c r="K166" s="22">
        <v>1</v>
      </c>
      <c r="N166" t="str">
        <v>NC-8-17.5</v>
      </c>
      <c r="O166">
        <v>72</v>
      </c>
      <c r="P166" s="19">
        <v>32652000</v>
      </c>
    </row>
    <row r="167" spans="5:16" x14ac:dyDescent="0.25">
      <c r="E167" s="1">
        <f t="shared" si="12"/>
        <v>161</v>
      </c>
      <c r="F167" s="10" t="str">
        <f t="shared" si="13"/>
        <v>NC-8-18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33434000</v>
      </c>
      <c r="K167" s="22">
        <v>1</v>
      </c>
      <c r="N167" t="str">
        <v>NC-8-18</v>
      </c>
      <c r="O167">
        <v>74</v>
      </c>
      <c r="P167" s="19">
        <v>33434000</v>
      </c>
    </row>
    <row r="168" spans="5:16" x14ac:dyDescent="0.25">
      <c r="E168" s="1">
        <f t="shared" si="12"/>
        <v>162</v>
      </c>
      <c r="F168" s="10" t="str">
        <f t="shared" si="13"/>
        <v>NC-8.5-7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16914250</v>
      </c>
      <c r="K168" s="22">
        <v>1</v>
      </c>
      <c r="N168" t="str">
        <v>NC-8.5-7</v>
      </c>
      <c r="O168">
        <v>31.75</v>
      </c>
      <c r="P168" s="19">
        <v>16914250</v>
      </c>
    </row>
    <row r="169" spans="5:16" x14ac:dyDescent="0.25">
      <c r="E169" s="1">
        <f t="shared" si="12"/>
        <v>163</v>
      </c>
      <c r="F169" s="10" t="str">
        <f t="shared" si="13"/>
        <v>NC-8.5-7.5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17745125</v>
      </c>
      <c r="K169" s="22">
        <v>1</v>
      </c>
      <c r="N169" t="str">
        <v>NC-8.5-7.5</v>
      </c>
      <c r="O169">
        <v>33.875</v>
      </c>
      <c r="P169" s="19">
        <v>17745125</v>
      </c>
    </row>
    <row r="170" spans="5:16" x14ac:dyDescent="0.25">
      <c r="E170" s="1">
        <f t="shared" si="12"/>
        <v>164</v>
      </c>
      <c r="F170" s="10" t="str">
        <f t="shared" si="13"/>
        <v>NC-8.5-8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18576000</v>
      </c>
      <c r="K170" s="22">
        <v>1</v>
      </c>
      <c r="N170" t="str">
        <v>NC-8.5-8</v>
      </c>
      <c r="O170">
        <v>36</v>
      </c>
      <c r="P170" s="19">
        <v>18576000</v>
      </c>
    </row>
    <row r="171" spans="5:16" x14ac:dyDescent="0.25">
      <c r="E171" s="1">
        <f t="shared" si="12"/>
        <v>165</v>
      </c>
      <c r="F171" s="10" t="str">
        <f t="shared" si="13"/>
        <v>NC-8.5-8.5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19406875</v>
      </c>
      <c r="K171" s="22">
        <v>1</v>
      </c>
      <c r="N171" t="str">
        <v>NC-8.5-8.5</v>
      </c>
      <c r="O171">
        <v>38.125</v>
      </c>
      <c r="P171" s="19">
        <v>19406875</v>
      </c>
    </row>
    <row r="172" spans="5:16" x14ac:dyDescent="0.25">
      <c r="E172" s="1">
        <f t="shared" si="12"/>
        <v>166</v>
      </c>
      <c r="F172" s="10" t="str">
        <f t="shared" si="13"/>
        <v>NC-8.5-9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20237750</v>
      </c>
      <c r="K172" s="22">
        <v>1</v>
      </c>
      <c r="N172" t="str">
        <v>NC-8.5-9</v>
      </c>
      <c r="O172">
        <v>40.25</v>
      </c>
      <c r="P172" s="19">
        <v>20237750</v>
      </c>
    </row>
    <row r="173" spans="5:16" x14ac:dyDescent="0.25">
      <c r="E173" s="1">
        <f t="shared" si="12"/>
        <v>167</v>
      </c>
      <c r="F173" s="10" t="str">
        <f t="shared" si="13"/>
        <v>NC-8.5-9.5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21068625</v>
      </c>
      <c r="K173" s="22">
        <v>1</v>
      </c>
      <c r="N173" t="str">
        <v>NC-8.5-9.5</v>
      </c>
      <c r="O173">
        <v>42.375</v>
      </c>
      <c r="P173" s="19">
        <v>21068625</v>
      </c>
    </row>
    <row r="174" spans="5:16" x14ac:dyDescent="0.25">
      <c r="E174" s="1">
        <f t="shared" si="12"/>
        <v>168</v>
      </c>
      <c r="F174" s="10" t="str">
        <f t="shared" si="13"/>
        <v>NC-8.5-10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21899500</v>
      </c>
      <c r="K174" s="22">
        <v>1</v>
      </c>
      <c r="N174" t="str">
        <v>NC-8.5-10</v>
      </c>
      <c r="O174">
        <v>44.5</v>
      </c>
      <c r="P174" s="19">
        <v>21899500</v>
      </c>
    </row>
    <row r="175" spans="5:16" x14ac:dyDescent="0.25">
      <c r="E175" s="1">
        <f t="shared" si="12"/>
        <v>169</v>
      </c>
      <c r="F175" s="10" t="str">
        <f t="shared" si="13"/>
        <v>NC-8.5-10.5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22730375</v>
      </c>
      <c r="K175" s="22">
        <v>1</v>
      </c>
      <c r="N175" t="str">
        <v>NC-8.5-10.5</v>
      </c>
      <c r="O175">
        <v>46.625</v>
      </c>
      <c r="P175" s="19">
        <v>22730375</v>
      </c>
    </row>
    <row r="176" spans="5:16" x14ac:dyDescent="0.25">
      <c r="E176" s="1">
        <f t="shared" si="12"/>
        <v>170</v>
      </c>
      <c r="F176" s="10" t="str">
        <f t="shared" si="13"/>
        <v>NC-8.5-11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23561250</v>
      </c>
      <c r="K176" s="22">
        <v>1</v>
      </c>
      <c r="N176" t="str">
        <v>NC-8.5-11</v>
      </c>
      <c r="O176">
        <v>48.75</v>
      </c>
      <c r="P176" s="19">
        <v>23561250</v>
      </c>
    </row>
    <row r="177" spans="5:16" x14ac:dyDescent="0.25">
      <c r="E177" s="1">
        <f t="shared" si="12"/>
        <v>171</v>
      </c>
      <c r="F177" s="10" t="str">
        <f t="shared" si="13"/>
        <v>NC-8.5-11.5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24392125</v>
      </c>
      <c r="K177" s="22">
        <v>1</v>
      </c>
      <c r="N177" t="str">
        <v>NC-8.5-11.5</v>
      </c>
      <c r="O177">
        <v>50.875</v>
      </c>
      <c r="P177" s="19">
        <v>24392125</v>
      </c>
    </row>
    <row r="178" spans="5:16" x14ac:dyDescent="0.25">
      <c r="E178" s="1">
        <f t="shared" si="12"/>
        <v>172</v>
      </c>
      <c r="F178" s="10" t="str">
        <f t="shared" si="13"/>
        <v>NC-8.5-12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25223000</v>
      </c>
      <c r="K178" s="22">
        <v>1</v>
      </c>
      <c r="N178" t="str">
        <v>NC-8.5-12</v>
      </c>
      <c r="O178">
        <v>53</v>
      </c>
      <c r="P178" s="19">
        <v>25223000</v>
      </c>
    </row>
    <row r="179" spans="5:16" x14ac:dyDescent="0.25">
      <c r="E179" s="1">
        <f t="shared" si="12"/>
        <v>173</v>
      </c>
      <c r="F179" s="10" t="str">
        <f t="shared" si="13"/>
        <v>NC-8.5-12.5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26053875</v>
      </c>
      <c r="K179" s="22">
        <v>1</v>
      </c>
      <c r="N179" t="str">
        <v>NC-8.5-12.5</v>
      </c>
      <c r="O179">
        <v>55.125</v>
      </c>
      <c r="P179" s="19">
        <v>26053875</v>
      </c>
    </row>
    <row r="180" spans="5:16" x14ac:dyDescent="0.25">
      <c r="E180" s="1">
        <f t="shared" si="12"/>
        <v>174</v>
      </c>
      <c r="F180" s="10" t="str">
        <f t="shared" si="13"/>
        <v>NC-8.5-13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26884750</v>
      </c>
      <c r="K180" s="22">
        <v>1</v>
      </c>
      <c r="N180" t="str">
        <v>NC-8.5-13</v>
      </c>
      <c r="O180">
        <v>57.25</v>
      </c>
      <c r="P180" s="19">
        <v>26884750</v>
      </c>
    </row>
    <row r="181" spans="5:16" x14ac:dyDescent="0.25">
      <c r="E181" s="1">
        <f t="shared" si="12"/>
        <v>175</v>
      </c>
      <c r="F181" s="10" t="str">
        <f t="shared" si="13"/>
        <v>NC-8.5-13.5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27715625</v>
      </c>
      <c r="K181" s="22">
        <v>1</v>
      </c>
      <c r="N181" t="str">
        <v>NC-8.5-13.5</v>
      </c>
      <c r="O181">
        <v>59.375</v>
      </c>
      <c r="P181" s="19">
        <v>27715625</v>
      </c>
    </row>
    <row r="182" spans="5:16" x14ac:dyDescent="0.25">
      <c r="E182" s="1">
        <f t="shared" si="12"/>
        <v>176</v>
      </c>
      <c r="F182" s="10" t="str">
        <f t="shared" si="13"/>
        <v>NC-8.5-14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28546500</v>
      </c>
      <c r="K182" s="22">
        <v>1</v>
      </c>
      <c r="N182" t="str">
        <v>NC-8.5-14</v>
      </c>
      <c r="O182">
        <v>61.5</v>
      </c>
      <c r="P182" s="19">
        <v>28546500</v>
      </c>
    </row>
    <row r="183" spans="5:16" x14ac:dyDescent="0.25">
      <c r="E183" s="1">
        <f t="shared" si="12"/>
        <v>177</v>
      </c>
      <c r="F183" s="10" t="str">
        <f t="shared" si="13"/>
        <v>NC-8.5-14.5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29377375</v>
      </c>
      <c r="K183" s="22">
        <v>1</v>
      </c>
      <c r="N183" t="str">
        <v>NC-8.5-14.5</v>
      </c>
      <c r="O183">
        <v>63.625</v>
      </c>
      <c r="P183" s="19">
        <v>29377375</v>
      </c>
    </row>
    <row r="184" spans="5:16" x14ac:dyDescent="0.25">
      <c r="E184" s="1">
        <f t="shared" si="12"/>
        <v>178</v>
      </c>
      <c r="F184" s="10" t="str">
        <f t="shared" si="13"/>
        <v>NC-8.5-15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30208250</v>
      </c>
      <c r="K184" s="22">
        <v>1</v>
      </c>
      <c r="N184" t="str">
        <v>NC-8.5-15</v>
      </c>
      <c r="O184">
        <v>65.75</v>
      </c>
      <c r="P184" s="19">
        <v>30208250</v>
      </c>
    </row>
    <row r="185" spans="5:16" x14ac:dyDescent="0.25">
      <c r="E185" s="1">
        <f t="shared" si="12"/>
        <v>179</v>
      </c>
      <c r="F185" s="10" t="str">
        <f t="shared" si="13"/>
        <v>NC-8.5-15.5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31039125</v>
      </c>
      <c r="K185" s="22">
        <v>1</v>
      </c>
      <c r="N185" t="str">
        <v>NC-8.5-15.5</v>
      </c>
      <c r="O185">
        <v>67.875</v>
      </c>
      <c r="P185" s="19">
        <v>31039125</v>
      </c>
    </row>
    <row r="186" spans="5:16" x14ac:dyDescent="0.25">
      <c r="E186" s="1">
        <f t="shared" si="12"/>
        <v>180</v>
      </c>
      <c r="F186" s="10" t="str">
        <f t="shared" si="13"/>
        <v>NC-8.5-16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31870000</v>
      </c>
      <c r="K186" s="22">
        <v>1</v>
      </c>
      <c r="N186" t="str">
        <v>NC-8.5-16</v>
      </c>
      <c r="O186">
        <v>70</v>
      </c>
      <c r="P186" s="19">
        <v>31870000</v>
      </c>
    </row>
    <row r="187" spans="5:16" x14ac:dyDescent="0.25">
      <c r="E187" s="1">
        <f t="shared" si="12"/>
        <v>181</v>
      </c>
      <c r="F187" s="10" t="str">
        <f t="shared" si="13"/>
        <v>NC-8.5-16.5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32700875</v>
      </c>
      <c r="K187" s="22">
        <v>1</v>
      </c>
      <c r="N187" t="str">
        <v>NC-8.5-16.5</v>
      </c>
      <c r="O187">
        <v>72.125</v>
      </c>
      <c r="P187" s="19">
        <v>32700875</v>
      </c>
    </row>
    <row r="188" spans="5:16" x14ac:dyDescent="0.25">
      <c r="E188" s="1">
        <f t="shared" si="12"/>
        <v>182</v>
      </c>
      <c r="F188" s="10" t="str">
        <f t="shared" si="13"/>
        <v>NC-8.5-17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33531750</v>
      </c>
      <c r="K188" s="22">
        <v>1</v>
      </c>
      <c r="N188" t="str">
        <v>NC-8.5-17</v>
      </c>
      <c r="O188">
        <v>74.25</v>
      </c>
      <c r="P188" s="19">
        <v>33531750</v>
      </c>
    </row>
    <row r="189" spans="5:16" x14ac:dyDescent="0.25">
      <c r="E189" s="1">
        <f t="shared" si="12"/>
        <v>183</v>
      </c>
      <c r="F189" s="10" t="str">
        <f t="shared" si="13"/>
        <v>NC-8.5-17.5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34362625</v>
      </c>
      <c r="K189" s="22">
        <v>1</v>
      </c>
      <c r="N189" t="str">
        <v>NC-8.5-17.5</v>
      </c>
      <c r="O189">
        <v>76.375</v>
      </c>
      <c r="P189" s="19">
        <v>34362625</v>
      </c>
    </row>
    <row r="190" spans="5:16" x14ac:dyDescent="0.25">
      <c r="E190" s="1">
        <f t="shared" si="12"/>
        <v>184</v>
      </c>
      <c r="F190" s="10" t="str">
        <f t="shared" si="13"/>
        <v>NC-8.5-18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35193500</v>
      </c>
      <c r="K190" s="22">
        <v>1</v>
      </c>
      <c r="N190" t="str">
        <v>NC-8.5-18</v>
      </c>
      <c r="O190">
        <v>78.5</v>
      </c>
      <c r="P190" s="19">
        <v>35193500</v>
      </c>
    </row>
    <row r="191" spans="5:16" x14ac:dyDescent="0.25">
      <c r="E191" s="1">
        <f t="shared" si="12"/>
        <v>185</v>
      </c>
      <c r="F191" s="10" t="str">
        <f t="shared" si="13"/>
        <v>NC-9-7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17598500</v>
      </c>
      <c r="K191" s="22">
        <v>1</v>
      </c>
      <c r="N191" t="str">
        <v>NC-9-7</v>
      </c>
      <c r="O191">
        <v>33.5</v>
      </c>
      <c r="P191" s="19">
        <v>17598500</v>
      </c>
    </row>
    <row r="192" spans="5:16" x14ac:dyDescent="0.25">
      <c r="E192" s="1">
        <f t="shared" si="12"/>
        <v>186</v>
      </c>
      <c r="F192" s="10" t="str">
        <f t="shared" si="13"/>
        <v>NC-9-7.5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18478250</v>
      </c>
      <c r="K192" s="22">
        <v>1</v>
      </c>
      <c r="N192" t="str">
        <v>NC-9-7.5</v>
      </c>
      <c r="O192">
        <v>35.75</v>
      </c>
      <c r="P192" s="19">
        <v>18478250</v>
      </c>
    </row>
    <row r="193" spans="5:16" x14ac:dyDescent="0.25">
      <c r="E193" s="1">
        <f t="shared" si="12"/>
        <v>187</v>
      </c>
      <c r="F193" s="10" t="str">
        <f t="shared" si="13"/>
        <v>NC-9-8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19358000</v>
      </c>
      <c r="K193" s="22">
        <v>1</v>
      </c>
      <c r="N193" t="str">
        <v>NC-9-8</v>
      </c>
      <c r="O193">
        <v>38</v>
      </c>
      <c r="P193" s="19">
        <v>19358000</v>
      </c>
    </row>
    <row r="194" spans="5:16" x14ac:dyDescent="0.25">
      <c r="E194" s="1">
        <f t="shared" si="12"/>
        <v>188</v>
      </c>
      <c r="F194" s="10" t="str">
        <f t="shared" si="13"/>
        <v>NC-9-8.5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20237750</v>
      </c>
      <c r="K194" s="22">
        <v>1</v>
      </c>
      <c r="N194" t="str">
        <v>NC-9-8.5</v>
      </c>
      <c r="O194">
        <v>40.25</v>
      </c>
      <c r="P194" s="19">
        <v>20237750</v>
      </c>
    </row>
    <row r="195" spans="5:16" x14ac:dyDescent="0.25">
      <c r="E195" s="1">
        <f t="shared" si="12"/>
        <v>189</v>
      </c>
      <c r="F195" s="10" t="str">
        <f t="shared" si="13"/>
        <v>NC-9-9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21117500</v>
      </c>
      <c r="K195" s="22">
        <v>1</v>
      </c>
      <c r="N195" t="str">
        <v>NC-9-9</v>
      </c>
      <c r="O195">
        <v>42.5</v>
      </c>
      <c r="P195" s="19">
        <v>21117500</v>
      </c>
    </row>
    <row r="196" spans="5:16" x14ac:dyDescent="0.25">
      <c r="E196" s="1">
        <f t="shared" si="12"/>
        <v>190</v>
      </c>
      <c r="F196" s="10" t="str">
        <f t="shared" si="13"/>
        <v>NC-9-9.5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21997250</v>
      </c>
      <c r="K196" s="22">
        <v>1</v>
      </c>
      <c r="N196" t="str">
        <v>NC-9-9.5</v>
      </c>
      <c r="O196">
        <v>44.75</v>
      </c>
      <c r="P196" s="19">
        <v>21997250</v>
      </c>
    </row>
    <row r="197" spans="5:16" x14ac:dyDescent="0.25">
      <c r="E197" s="1">
        <f t="shared" si="12"/>
        <v>191</v>
      </c>
      <c r="F197" s="10" t="str">
        <f t="shared" si="13"/>
        <v>NC-9-10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22877000</v>
      </c>
      <c r="K197" s="22">
        <v>1</v>
      </c>
      <c r="N197" t="str">
        <v>NC-9-10</v>
      </c>
      <c r="O197">
        <v>47</v>
      </c>
      <c r="P197" s="19">
        <v>22877000</v>
      </c>
    </row>
    <row r="198" spans="5:16" x14ac:dyDescent="0.25">
      <c r="E198" s="1">
        <f t="shared" si="12"/>
        <v>192</v>
      </c>
      <c r="F198" s="10" t="str">
        <f t="shared" si="13"/>
        <v>NC-9-10.5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23756750</v>
      </c>
      <c r="K198" s="22">
        <v>1</v>
      </c>
      <c r="N198" t="str">
        <v>NC-9-10.5</v>
      </c>
      <c r="O198">
        <v>49.25</v>
      </c>
      <c r="P198" s="19">
        <v>23756750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NC-9-11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ROUND(SUM(IF(I199&lt;$K$4,$K$4,I199)*$C$6,$C$5),0)</f>
        <v>24636500</v>
      </c>
      <c r="K199" s="22">
        <v>1</v>
      </c>
      <c r="N199" t="str">
        <v>NC-9-11</v>
      </c>
      <c r="O199">
        <v>51.5</v>
      </c>
      <c r="P199" s="19">
        <v>24636500</v>
      </c>
    </row>
    <row r="200" spans="5:16" x14ac:dyDescent="0.25">
      <c r="E200" s="1">
        <f t="shared" si="18"/>
        <v>194</v>
      </c>
      <c r="F200" s="10" t="str">
        <f t="shared" si="19"/>
        <v>NC-9-11.5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25516250</v>
      </c>
      <c r="K200" s="22">
        <v>1</v>
      </c>
      <c r="N200" t="str">
        <v>NC-9-11.5</v>
      </c>
      <c r="O200">
        <v>53.75</v>
      </c>
      <c r="P200" s="19">
        <v>25516250</v>
      </c>
    </row>
    <row r="201" spans="5:16" x14ac:dyDescent="0.25">
      <c r="E201" s="1">
        <f t="shared" si="18"/>
        <v>195</v>
      </c>
      <c r="F201" s="10" t="str">
        <f t="shared" si="19"/>
        <v>NC-9-12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26396000</v>
      </c>
      <c r="K201" s="22">
        <v>1</v>
      </c>
      <c r="N201" t="str">
        <v>NC-9-12</v>
      </c>
      <c r="O201">
        <v>56</v>
      </c>
      <c r="P201" s="19">
        <v>26396000</v>
      </c>
    </row>
    <row r="202" spans="5:16" x14ac:dyDescent="0.25">
      <c r="E202" s="1">
        <f t="shared" si="18"/>
        <v>196</v>
      </c>
      <c r="F202" s="10" t="str">
        <f t="shared" si="19"/>
        <v>NC-9-12.5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27275750</v>
      </c>
      <c r="K202" s="22">
        <v>1</v>
      </c>
      <c r="N202" t="str">
        <v>NC-9-12.5</v>
      </c>
      <c r="O202">
        <v>58.25</v>
      </c>
      <c r="P202" s="19">
        <v>27275750</v>
      </c>
    </row>
    <row r="203" spans="5:16" x14ac:dyDescent="0.25">
      <c r="E203" s="1">
        <f t="shared" si="18"/>
        <v>197</v>
      </c>
      <c r="F203" s="10" t="str">
        <f t="shared" si="19"/>
        <v>NC-9-13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28155500</v>
      </c>
      <c r="K203" s="22">
        <v>1</v>
      </c>
      <c r="N203" t="str">
        <v>NC-9-13</v>
      </c>
      <c r="O203">
        <v>60.5</v>
      </c>
      <c r="P203" s="19">
        <v>28155500</v>
      </c>
    </row>
    <row r="204" spans="5:16" x14ac:dyDescent="0.25">
      <c r="E204" s="1">
        <f t="shared" si="18"/>
        <v>198</v>
      </c>
      <c r="F204" s="10" t="str">
        <f t="shared" si="19"/>
        <v>NC-9-13.5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29035250</v>
      </c>
      <c r="K204" s="22">
        <v>1</v>
      </c>
      <c r="N204" t="str">
        <v>NC-9-13.5</v>
      </c>
      <c r="O204">
        <v>62.75</v>
      </c>
      <c r="P204" s="19">
        <v>29035250</v>
      </c>
    </row>
    <row r="205" spans="5:16" x14ac:dyDescent="0.25">
      <c r="E205" s="1">
        <f t="shared" si="18"/>
        <v>199</v>
      </c>
      <c r="F205" s="10" t="str">
        <f t="shared" si="19"/>
        <v>NC-9-14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29915000</v>
      </c>
      <c r="K205" s="22">
        <v>1</v>
      </c>
      <c r="N205" t="str">
        <v>NC-9-14</v>
      </c>
      <c r="O205">
        <v>65</v>
      </c>
      <c r="P205" s="19">
        <v>29915000</v>
      </c>
    </row>
    <row r="206" spans="5:16" x14ac:dyDescent="0.25">
      <c r="E206" s="1">
        <f t="shared" si="18"/>
        <v>200</v>
      </c>
      <c r="F206" s="10" t="str">
        <f t="shared" si="19"/>
        <v>NC-9-14.5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30794750</v>
      </c>
      <c r="K206" s="22">
        <v>1</v>
      </c>
      <c r="N206" t="str">
        <v>NC-9-14.5</v>
      </c>
      <c r="O206">
        <v>67.25</v>
      </c>
      <c r="P206" s="19">
        <v>30794750</v>
      </c>
    </row>
    <row r="207" spans="5:16" x14ac:dyDescent="0.25">
      <c r="E207" s="1">
        <f t="shared" si="18"/>
        <v>201</v>
      </c>
      <c r="F207" s="10" t="str">
        <f t="shared" si="19"/>
        <v>NC-9-15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31674500</v>
      </c>
      <c r="K207" s="22">
        <v>1</v>
      </c>
      <c r="N207" t="str">
        <v>NC-9-15</v>
      </c>
      <c r="O207">
        <v>69.5</v>
      </c>
      <c r="P207" s="19">
        <v>31674500</v>
      </c>
    </row>
    <row r="208" spans="5:16" x14ac:dyDescent="0.25">
      <c r="E208" s="1">
        <f t="shared" si="18"/>
        <v>202</v>
      </c>
      <c r="F208" s="10" t="str">
        <f t="shared" si="19"/>
        <v>NC-9-15.5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32554250</v>
      </c>
      <c r="K208" s="22">
        <v>1</v>
      </c>
      <c r="N208" t="str">
        <v>NC-9-15.5</v>
      </c>
      <c r="O208">
        <v>71.75</v>
      </c>
      <c r="P208" s="19">
        <v>32554250</v>
      </c>
    </row>
    <row r="209" spans="5:16" x14ac:dyDescent="0.25">
      <c r="E209" s="1">
        <f t="shared" si="18"/>
        <v>203</v>
      </c>
      <c r="F209" s="10" t="str">
        <f t="shared" si="19"/>
        <v>NC-9-16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33434000</v>
      </c>
      <c r="K209" s="22">
        <v>1</v>
      </c>
      <c r="N209" t="str">
        <v>NC-9-16</v>
      </c>
      <c r="O209">
        <v>74</v>
      </c>
      <c r="P209" s="19">
        <v>33434000</v>
      </c>
    </row>
    <row r="210" spans="5:16" x14ac:dyDescent="0.25">
      <c r="E210" s="1">
        <f t="shared" si="18"/>
        <v>204</v>
      </c>
      <c r="F210" s="10" t="str">
        <f t="shared" si="19"/>
        <v>NC-9-16.5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34313750</v>
      </c>
      <c r="K210" s="22">
        <v>1</v>
      </c>
      <c r="N210" t="str">
        <v>NC-9-16.5</v>
      </c>
      <c r="O210">
        <v>76.25</v>
      </c>
      <c r="P210" s="19">
        <v>34313750</v>
      </c>
    </row>
    <row r="211" spans="5:16" x14ac:dyDescent="0.25">
      <c r="E211" s="1">
        <f t="shared" si="18"/>
        <v>205</v>
      </c>
      <c r="F211" s="10" t="str">
        <f t="shared" si="19"/>
        <v>NC-9-17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35193500</v>
      </c>
      <c r="K211" s="22">
        <v>1</v>
      </c>
      <c r="N211" t="str">
        <v>NC-9-17</v>
      </c>
      <c r="O211">
        <v>78.5</v>
      </c>
      <c r="P211" s="19">
        <v>35193500</v>
      </c>
    </row>
    <row r="212" spans="5:16" x14ac:dyDescent="0.25">
      <c r="E212" s="1">
        <f t="shared" si="18"/>
        <v>206</v>
      </c>
      <c r="F212" s="10" t="str">
        <f t="shared" si="19"/>
        <v>NC-9-17.5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36073250</v>
      </c>
      <c r="K212" s="22">
        <v>1</v>
      </c>
      <c r="N212" t="str">
        <v>NC-9-17.5</v>
      </c>
      <c r="O212">
        <v>80.75</v>
      </c>
      <c r="P212" s="19">
        <v>36073250</v>
      </c>
    </row>
    <row r="213" spans="5:16" x14ac:dyDescent="0.25">
      <c r="E213" s="1">
        <f t="shared" si="18"/>
        <v>207</v>
      </c>
      <c r="F213" s="10" t="str">
        <f t="shared" si="19"/>
        <v>NC-9-18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36953000</v>
      </c>
      <c r="K213" s="22">
        <v>1</v>
      </c>
      <c r="N213" t="str">
        <v>NC-9-18</v>
      </c>
      <c r="O213">
        <v>83</v>
      </c>
      <c r="P213" s="19">
        <v>36953000</v>
      </c>
    </row>
    <row r="214" spans="5:16" x14ac:dyDescent="0.25">
      <c r="E214" s="1">
        <f t="shared" si="18"/>
        <v>208</v>
      </c>
      <c r="F214" s="10" t="str">
        <f t="shared" si="19"/>
        <v>NC-9.5-7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18282750</v>
      </c>
      <c r="K214" s="22">
        <v>1</v>
      </c>
      <c r="N214" t="str">
        <v>NC-9.5-7</v>
      </c>
      <c r="O214">
        <v>35.25</v>
      </c>
      <c r="P214" s="19">
        <v>18282750</v>
      </c>
    </row>
    <row r="215" spans="5:16" x14ac:dyDescent="0.25">
      <c r="E215" s="1">
        <f t="shared" si="18"/>
        <v>209</v>
      </c>
      <c r="F215" s="10" t="str">
        <f t="shared" si="19"/>
        <v>NC-9.5-7.5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19211375</v>
      </c>
      <c r="K215" s="22">
        <v>1</v>
      </c>
      <c r="N215" t="str">
        <v>NC-9.5-7.5</v>
      </c>
      <c r="O215">
        <v>37.625</v>
      </c>
      <c r="P215" s="19">
        <v>19211375</v>
      </c>
    </row>
    <row r="216" spans="5:16" x14ac:dyDescent="0.25">
      <c r="E216" s="1">
        <f t="shared" si="18"/>
        <v>210</v>
      </c>
      <c r="F216" s="10" t="str">
        <f t="shared" si="19"/>
        <v>NC-9.5-8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20140000</v>
      </c>
      <c r="K216" s="22">
        <v>1</v>
      </c>
      <c r="N216" t="str">
        <v>NC-9.5-8</v>
      </c>
      <c r="O216">
        <v>40</v>
      </c>
      <c r="P216" s="19">
        <v>20140000</v>
      </c>
    </row>
    <row r="217" spans="5:16" x14ac:dyDescent="0.25">
      <c r="E217" s="1">
        <f t="shared" si="18"/>
        <v>211</v>
      </c>
      <c r="F217" s="10" t="str">
        <f t="shared" si="19"/>
        <v>NC-9.5-8.5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21068625</v>
      </c>
      <c r="K217" s="22">
        <v>1</v>
      </c>
      <c r="N217" t="str">
        <v>NC-9.5-8.5</v>
      </c>
      <c r="O217">
        <v>42.375</v>
      </c>
      <c r="P217" s="19">
        <v>21068625</v>
      </c>
    </row>
    <row r="218" spans="5:16" x14ac:dyDescent="0.25">
      <c r="E218" s="1">
        <f t="shared" si="18"/>
        <v>212</v>
      </c>
      <c r="F218" s="10" t="str">
        <f t="shared" si="19"/>
        <v>NC-9.5-9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21997250</v>
      </c>
      <c r="K218" s="22">
        <v>1</v>
      </c>
      <c r="N218" t="str">
        <v>NC-9.5-9</v>
      </c>
      <c r="O218">
        <v>44.75</v>
      </c>
      <c r="P218" s="19">
        <v>21997250</v>
      </c>
    </row>
    <row r="219" spans="5:16" x14ac:dyDescent="0.25">
      <c r="E219" s="1">
        <f t="shared" si="18"/>
        <v>213</v>
      </c>
      <c r="F219" s="10" t="str">
        <f t="shared" si="19"/>
        <v>NC-9.5-9.5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22925875</v>
      </c>
      <c r="K219" s="22">
        <v>1</v>
      </c>
      <c r="N219" t="str">
        <v>NC-9.5-9.5</v>
      </c>
      <c r="O219">
        <v>47.125</v>
      </c>
      <c r="P219" s="19">
        <v>22925875</v>
      </c>
    </row>
    <row r="220" spans="5:16" x14ac:dyDescent="0.25">
      <c r="E220" s="1">
        <f t="shared" si="18"/>
        <v>214</v>
      </c>
      <c r="F220" s="10" t="str">
        <f t="shared" si="19"/>
        <v>NC-9.5-10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23854500</v>
      </c>
      <c r="K220" s="22">
        <v>1</v>
      </c>
      <c r="N220" t="str">
        <v>NC-9.5-10</v>
      </c>
      <c r="O220">
        <v>49.5</v>
      </c>
      <c r="P220" s="19">
        <v>23854500</v>
      </c>
    </row>
    <row r="221" spans="5:16" x14ac:dyDescent="0.25">
      <c r="E221" s="1">
        <f t="shared" si="18"/>
        <v>215</v>
      </c>
      <c r="F221" s="10" t="str">
        <f t="shared" si="19"/>
        <v>NC-9.5-10.5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24783125</v>
      </c>
      <c r="K221" s="22">
        <v>1</v>
      </c>
      <c r="N221" t="str">
        <v>NC-9.5-10.5</v>
      </c>
      <c r="O221">
        <v>51.875</v>
      </c>
      <c r="P221" s="19">
        <v>24783125</v>
      </c>
    </row>
    <row r="222" spans="5:16" x14ac:dyDescent="0.25">
      <c r="E222" s="1">
        <f t="shared" si="18"/>
        <v>216</v>
      </c>
      <c r="F222" s="10" t="str">
        <f t="shared" si="19"/>
        <v>NC-9.5-11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25711750</v>
      </c>
      <c r="K222" s="22">
        <v>1</v>
      </c>
      <c r="N222" t="str">
        <v>NC-9.5-11</v>
      </c>
      <c r="O222">
        <v>54.25</v>
      </c>
      <c r="P222" s="19">
        <v>25711750</v>
      </c>
    </row>
    <row r="223" spans="5:16" x14ac:dyDescent="0.25">
      <c r="E223" s="1">
        <f t="shared" si="18"/>
        <v>217</v>
      </c>
      <c r="F223" s="10" t="str">
        <f t="shared" si="19"/>
        <v>NC-9.5-11.5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26640375</v>
      </c>
      <c r="K223" s="22">
        <v>1</v>
      </c>
      <c r="N223" t="str">
        <v>NC-9.5-11.5</v>
      </c>
      <c r="O223">
        <v>56.625</v>
      </c>
      <c r="P223" s="19">
        <v>26640375</v>
      </c>
    </row>
    <row r="224" spans="5:16" x14ac:dyDescent="0.25">
      <c r="E224" s="1">
        <f t="shared" si="18"/>
        <v>218</v>
      </c>
      <c r="F224" s="10" t="str">
        <f t="shared" si="19"/>
        <v>NC-9.5-12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27569000</v>
      </c>
      <c r="K224" s="22">
        <v>1</v>
      </c>
      <c r="N224" t="str">
        <v>NC-9.5-12</v>
      </c>
      <c r="O224">
        <v>59</v>
      </c>
      <c r="P224" s="19">
        <v>27569000</v>
      </c>
    </row>
    <row r="225" spans="5:16" x14ac:dyDescent="0.25">
      <c r="E225" s="1">
        <f t="shared" si="18"/>
        <v>219</v>
      </c>
      <c r="F225" s="10" t="str">
        <f t="shared" si="19"/>
        <v>NC-9.5-12.5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28497625</v>
      </c>
      <c r="K225" s="22">
        <v>1</v>
      </c>
      <c r="N225" t="str">
        <v>NC-9.5-12.5</v>
      </c>
      <c r="O225">
        <v>61.375</v>
      </c>
      <c r="P225" s="19">
        <v>28497625</v>
      </c>
    </row>
    <row r="226" spans="5:16" x14ac:dyDescent="0.25">
      <c r="E226" s="1">
        <f t="shared" si="18"/>
        <v>220</v>
      </c>
      <c r="F226" s="10" t="str">
        <f t="shared" si="19"/>
        <v>NC-9.5-13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29426250</v>
      </c>
      <c r="K226" s="22">
        <v>1</v>
      </c>
      <c r="N226" t="str">
        <v>NC-9.5-13</v>
      </c>
      <c r="O226">
        <v>63.75</v>
      </c>
      <c r="P226" s="19">
        <v>29426250</v>
      </c>
    </row>
    <row r="227" spans="5:16" x14ac:dyDescent="0.25">
      <c r="E227" s="1">
        <f t="shared" si="18"/>
        <v>221</v>
      </c>
      <c r="F227" s="10" t="str">
        <f t="shared" si="19"/>
        <v>NC-9.5-13.5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30354875</v>
      </c>
      <c r="K227" s="22">
        <v>1</v>
      </c>
      <c r="N227" t="str">
        <v>NC-9.5-13.5</v>
      </c>
      <c r="O227">
        <v>66.125</v>
      </c>
      <c r="P227" s="19">
        <v>30354875</v>
      </c>
    </row>
    <row r="228" spans="5:16" x14ac:dyDescent="0.25">
      <c r="E228" s="1">
        <f t="shared" si="18"/>
        <v>222</v>
      </c>
      <c r="F228" s="10" t="str">
        <f t="shared" si="19"/>
        <v>NC-9.5-14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31283500</v>
      </c>
      <c r="K228" s="22">
        <v>1</v>
      </c>
      <c r="N228" t="str">
        <v>NC-9.5-14</v>
      </c>
      <c r="O228">
        <v>68.5</v>
      </c>
      <c r="P228" s="19">
        <v>31283500</v>
      </c>
    </row>
    <row r="229" spans="5:16" x14ac:dyDescent="0.25">
      <c r="E229" s="1">
        <f t="shared" si="18"/>
        <v>223</v>
      </c>
      <c r="F229" s="10" t="str">
        <f t="shared" si="19"/>
        <v>NC-9.5-14.5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32212125</v>
      </c>
      <c r="K229" s="22">
        <v>1</v>
      </c>
      <c r="N229" t="str">
        <v>NC-9.5-14.5</v>
      </c>
      <c r="O229">
        <v>70.875</v>
      </c>
      <c r="P229" s="19">
        <v>32212125</v>
      </c>
    </row>
    <row r="230" spans="5:16" x14ac:dyDescent="0.25">
      <c r="E230" s="1">
        <f t="shared" si="18"/>
        <v>224</v>
      </c>
      <c r="F230" s="10" t="str">
        <f t="shared" si="19"/>
        <v>NC-9.5-15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33140750</v>
      </c>
      <c r="K230" s="22">
        <v>1</v>
      </c>
      <c r="N230" t="str">
        <v>NC-9.5-15</v>
      </c>
      <c r="O230">
        <v>73.25</v>
      </c>
      <c r="P230" s="19">
        <v>33140750</v>
      </c>
    </row>
    <row r="231" spans="5:16" x14ac:dyDescent="0.25">
      <c r="E231" s="1">
        <f t="shared" si="18"/>
        <v>225</v>
      </c>
      <c r="F231" s="10" t="str">
        <f t="shared" si="19"/>
        <v>NC-9.5-15.5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34069375</v>
      </c>
      <c r="K231" s="22">
        <v>1</v>
      </c>
      <c r="N231" t="str">
        <v>NC-9.5-15.5</v>
      </c>
      <c r="O231">
        <v>75.625</v>
      </c>
      <c r="P231" s="19">
        <v>34069375</v>
      </c>
    </row>
    <row r="232" spans="5:16" x14ac:dyDescent="0.25">
      <c r="E232" s="1">
        <f t="shared" si="18"/>
        <v>226</v>
      </c>
      <c r="F232" s="10" t="str">
        <f t="shared" si="19"/>
        <v>NC-9.5-16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34998000</v>
      </c>
      <c r="K232" s="22">
        <v>1</v>
      </c>
      <c r="N232" t="str">
        <v>NC-9.5-16</v>
      </c>
      <c r="O232">
        <v>78</v>
      </c>
      <c r="P232" s="19">
        <v>34998000</v>
      </c>
    </row>
    <row r="233" spans="5:16" x14ac:dyDescent="0.25">
      <c r="E233" s="1">
        <f t="shared" si="18"/>
        <v>227</v>
      </c>
      <c r="F233" s="10" t="str">
        <f t="shared" si="19"/>
        <v>NC-9.5-16.5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35926625</v>
      </c>
      <c r="K233" s="22">
        <v>1</v>
      </c>
      <c r="N233" t="str">
        <v>NC-9.5-16.5</v>
      </c>
      <c r="O233">
        <v>80.375</v>
      </c>
      <c r="P233" s="19">
        <v>35926625</v>
      </c>
    </row>
    <row r="234" spans="5:16" x14ac:dyDescent="0.25">
      <c r="E234" s="1">
        <f t="shared" si="18"/>
        <v>228</v>
      </c>
      <c r="F234" s="10" t="str">
        <f t="shared" si="19"/>
        <v>NC-9.5-17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36855250</v>
      </c>
      <c r="K234" s="22">
        <v>1</v>
      </c>
      <c r="N234" t="str">
        <v>NC-9.5-17</v>
      </c>
      <c r="O234">
        <v>82.75</v>
      </c>
      <c r="P234" s="19">
        <v>36855250</v>
      </c>
    </row>
    <row r="235" spans="5:16" x14ac:dyDescent="0.25">
      <c r="E235" s="1">
        <f t="shared" si="18"/>
        <v>229</v>
      </c>
      <c r="F235" s="10" t="str">
        <f t="shared" si="19"/>
        <v>NC-9.5-17.5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37783875</v>
      </c>
      <c r="K235" s="22">
        <v>1</v>
      </c>
      <c r="N235" t="str">
        <v>NC-9.5-17.5</v>
      </c>
      <c r="O235">
        <v>85.125</v>
      </c>
      <c r="P235" s="19">
        <v>37783875</v>
      </c>
    </row>
    <row r="236" spans="5:16" x14ac:dyDescent="0.25">
      <c r="E236" s="1">
        <f t="shared" si="18"/>
        <v>230</v>
      </c>
      <c r="F236" s="10" t="str">
        <f t="shared" si="19"/>
        <v>NC-9.5-18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38712500</v>
      </c>
      <c r="K236" s="22">
        <v>1</v>
      </c>
      <c r="N236" t="str">
        <v>NC-9.5-18</v>
      </c>
      <c r="O236">
        <v>87.5</v>
      </c>
      <c r="P236" s="19">
        <v>38712500</v>
      </c>
    </row>
    <row r="237" spans="5:16" x14ac:dyDescent="0.25">
      <c r="E237" s="1">
        <f t="shared" si="18"/>
        <v>231</v>
      </c>
      <c r="F237" s="10" t="str">
        <f t="shared" si="19"/>
        <v>NC-10-7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18967000</v>
      </c>
      <c r="K237" s="22">
        <v>1</v>
      </c>
      <c r="N237" t="str">
        <v>NC-10-7</v>
      </c>
      <c r="O237">
        <v>37</v>
      </c>
      <c r="P237" s="19">
        <v>18967000</v>
      </c>
    </row>
    <row r="238" spans="5:16" x14ac:dyDescent="0.25">
      <c r="E238" s="1">
        <f t="shared" si="18"/>
        <v>232</v>
      </c>
      <c r="F238" s="10" t="str">
        <f t="shared" si="19"/>
        <v>NC-10-7.5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19944500</v>
      </c>
      <c r="K238" s="22">
        <v>1</v>
      </c>
      <c r="N238" t="str">
        <v>NC-10-7.5</v>
      </c>
      <c r="O238">
        <v>39.5</v>
      </c>
      <c r="P238" s="19">
        <v>19944500</v>
      </c>
    </row>
    <row r="239" spans="5:16" x14ac:dyDescent="0.25">
      <c r="E239" s="1">
        <f t="shared" si="18"/>
        <v>233</v>
      </c>
      <c r="F239" s="10" t="str">
        <f t="shared" si="19"/>
        <v>NC-10-8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20922000</v>
      </c>
      <c r="K239" s="22">
        <v>1</v>
      </c>
      <c r="N239" t="str">
        <v>NC-10-8</v>
      </c>
      <c r="O239">
        <v>42</v>
      </c>
      <c r="P239" s="19">
        <v>20922000</v>
      </c>
    </row>
    <row r="240" spans="5:16" x14ac:dyDescent="0.25">
      <c r="E240" s="1">
        <f t="shared" si="18"/>
        <v>234</v>
      </c>
      <c r="F240" s="10" t="str">
        <f t="shared" si="19"/>
        <v>NC-10-8.5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21899500</v>
      </c>
      <c r="K240" s="22">
        <v>1</v>
      </c>
      <c r="N240" t="str">
        <v>NC-10-8.5</v>
      </c>
      <c r="O240">
        <v>44.5</v>
      </c>
      <c r="P240" s="19">
        <v>21899500</v>
      </c>
    </row>
    <row r="241" spans="5:16" x14ac:dyDescent="0.25">
      <c r="E241" s="1">
        <f t="shared" si="18"/>
        <v>235</v>
      </c>
      <c r="F241" s="10" t="str">
        <f t="shared" si="19"/>
        <v>NC-10-9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22877000</v>
      </c>
      <c r="K241" s="22">
        <v>1</v>
      </c>
      <c r="N241" t="str">
        <v>NC-10-9</v>
      </c>
      <c r="O241">
        <v>47</v>
      </c>
      <c r="P241" s="19">
        <v>22877000</v>
      </c>
    </row>
    <row r="242" spans="5:16" x14ac:dyDescent="0.25">
      <c r="E242" s="1">
        <f t="shared" si="18"/>
        <v>236</v>
      </c>
      <c r="F242" s="10" t="str">
        <f t="shared" si="19"/>
        <v>NC-10-9.5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23854500</v>
      </c>
      <c r="K242" s="22">
        <v>1</v>
      </c>
      <c r="N242" t="str">
        <v>NC-10-9.5</v>
      </c>
      <c r="O242">
        <v>49.5</v>
      </c>
      <c r="P242" s="19">
        <v>23854500</v>
      </c>
    </row>
    <row r="243" spans="5:16" x14ac:dyDescent="0.25">
      <c r="E243" s="1">
        <f t="shared" si="18"/>
        <v>237</v>
      </c>
      <c r="F243" s="10" t="str">
        <f t="shared" si="19"/>
        <v>NC-10-10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24832000</v>
      </c>
      <c r="K243" s="22">
        <v>1</v>
      </c>
      <c r="N243" t="str">
        <v>NC-10-10</v>
      </c>
      <c r="O243">
        <v>52</v>
      </c>
      <c r="P243" s="19">
        <v>24832000</v>
      </c>
    </row>
    <row r="244" spans="5:16" x14ac:dyDescent="0.25">
      <c r="E244" s="1">
        <f t="shared" si="18"/>
        <v>238</v>
      </c>
      <c r="F244" s="10" t="str">
        <f t="shared" si="19"/>
        <v>NC-10-10.5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25809500</v>
      </c>
      <c r="K244" s="22">
        <v>1</v>
      </c>
      <c r="N244" t="str">
        <v>NC-10-10.5</v>
      </c>
      <c r="O244">
        <v>54.5</v>
      </c>
      <c r="P244" s="19">
        <v>25809500</v>
      </c>
    </row>
    <row r="245" spans="5:16" x14ac:dyDescent="0.25">
      <c r="E245" s="1">
        <f t="shared" si="18"/>
        <v>239</v>
      </c>
      <c r="F245" s="10" t="str">
        <f t="shared" si="19"/>
        <v>NC-10-11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26787000</v>
      </c>
      <c r="K245" s="22">
        <v>1</v>
      </c>
      <c r="N245" t="str">
        <v>NC-10-11</v>
      </c>
      <c r="O245">
        <v>57</v>
      </c>
      <c r="P245" s="19">
        <v>26787000</v>
      </c>
    </row>
    <row r="246" spans="5:16" x14ac:dyDescent="0.25">
      <c r="E246" s="1">
        <f t="shared" si="18"/>
        <v>240</v>
      </c>
      <c r="F246" s="10" t="str">
        <f t="shared" si="19"/>
        <v>NC-10-11.5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27764500</v>
      </c>
      <c r="K246" s="22">
        <v>1</v>
      </c>
      <c r="N246" t="str">
        <v>NC-10-11.5</v>
      </c>
      <c r="O246">
        <v>59.5</v>
      </c>
      <c r="P246" s="19">
        <v>27764500</v>
      </c>
    </row>
    <row r="247" spans="5:16" x14ac:dyDescent="0.25">
      <c r="E247" s="1">
        <f t="shared" si="18"/>
        <v>241</v>
      </c>
      <c r="F247" s="10" t="str">
        <f t="shared" si="19"/>
        <v>NC-10-12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28742000</v>
      </c>
      <c r="K247" s="22">
        <v>1</v>
      </c>
      <c r="N247" t="str">
        <v>NC-10-12</v>
      </c>
      <c r="O247">
        <v>62</v>
      </c>
      <c r="P247" s="19">
        <v>28742000</v>
      </c>
    </row>
    <row r="248" spans="5:16" x14ac:dyDescent="0.25">
      <c r="E248" s="1">
        <f t="shared" si="18"/>
        <v>242</v>
      </c>
      <c r="F248" s="10" t="str">
        <f t="shared" si="19"/>
        <v>NC-10-12.5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29719500</v>
      </c>
      <c r="K248" s="22">
        <v>1</v>
      </c>
      <c r="N248" t="str">
        <v>NC-10-12.5</v>
      </c>
      <c r="O248">
        <v>64.5</v>
      </c>
      <c r="P248" s="19">
        <v>29719500</v>
      </c>
    </row>
    <row r="249" spans="5:16" x14ac:dyDescent="0.25">
      <c r="E249" s="1">
        <f t="shared" si="18"/>
        <v>243</v>
      </c>
      <c r="F249" s="10" t="str">
        <f t="shared" si="19"/>
        <v>NC-10-13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30697000</v>
      </c>
      <c r="K249" s="22">
        <v>1</v>
      </c>
      <c r="N249" t="str">
        <v>NC-10-13</v>
      </c>
      <c r="O249">
        <v>67</v>
      </c>
      <c r="P249" s="19">
        <v>30697000</v>
      </c>
    </row>
    <row r="250" spans="5:16" x14ac:dyDescent="0.25">
      <c r="E250" s="1">
        <f t="shared" si="18"/>
        <v>244</v>
      </c>
      <c r="F250" s="10" t="str">
        <f t="shared" si="19"/>
        <v>NC-10-13.5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31674500</v>
      </c>
      <c r="K250" s="22">
        <v>1</v>
      </c>
      <c r="N250" t="str">
        <v>NC-10-13.5</v>
      </c>
      <c r="O250">
        <v>69.5</v>
      </c>
      <c r="P250" s="19">
        <v>31674500</v>
      </c>
    </row>
    <row r="251" spans="5:16" x14ac:dyDescent="0.25">
      <c r="E251" s="1">
        <f t="shared" si="18"/>
        <v>245</v>
      </c>
      <c r="F251" s="10" t="str">
        <f t="shared" si="19"/>
        <v>NC-10-14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32652000</v>
      </c>
      <c r="K251" s="22">
        <v>1</v>
      </c>
      <c r="N251" t="str">
        <v>NC-10-14</v>
      </c>
      <c r="O251">
        <v>72</v>
      </c>
      <c r="P251" s="19">
        <v>32652000</v>
      </c>
    </row>
    <row r="252" spans="5:16" x14ac:dyDescent="0.25">
      <c r="E252" s="1">
        <f t="shared" si="18"/>
        <v>246</v>
      </c>
      <c r="F252" s="10" t="str">
        <f t="shared" si="19"/>
        <v>NC-10-14.5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33629500</v>
      </c>
      <c r="K252" s="22">
        <v>1</v>
      </c>
      <c r="N252" t="str">
        <v>NC-10-14.5</v>
      </c>
      <c r="O252">
        <v>74.5</v>
      </c>
      <c r="P252" s="19">
        <v>33629500</v>
      </c>
    </row>
    <row r="253" spans="5:16" x14ac:dyDescent="0.25">
      <c r="E253" s="1">
        <f t="shared" si="18"/>
        <v>247</v>
      </c>
      <c r="F253" s="10" t="str">
        <f t="shared" si="19"/>
        <v>NC-10-15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34607000</v>
      </c>
      <c r="K253" s="22">
        <v>1</v>
      </c>
      <c r="N253" t="str">
        <v>NC-10-15</v>
      </c>
      <c r="O253">
        <v>77</v>
      </c>
      <c r="P253" s="19">
        <v>34607000</v>
      </c>
    </row>
    <row r="254" spans="5:16" x14ac:dyDescent="0.25">
      <c r="E254" s="1">
        <f t="shared" si="18"/>
        <v>248</v>
      </c>
      <c r="F254" s="10" t="str">
        <f t="shared" si="19"/>
        <v>NC-10-15.5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35584500</v>
      </c>
      <c r="K254" s="22">
        <v>1</v>
      </c>
      <c r="N254" t="str">
        <v>NC-10-15.5</v>
      </c>
      <c r="O254">
        <v>79.5</v>
      </c>
      <c r="P254" s="19">
        <v>35584500</v>
      </c>
    </row>
    <row r="255" spans="5:16" x14ac:dyDescent="0.25">
      <c r="E255" s="1">
        <f t="shared" si="18"/>
        <v>249</v>
      </c>
      <c r="F255" s="10" t="str">
        <f t="shared" si="19"/>
        <v>NC-10-16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36562000</v>
      </c>
      <c r="K255" s="22">
        <v>1</v>
      </c>
      <c r="N255" t="str">
        <v>NC-10-16</v>
      </c>
      <c r="O255">
        <v>82</v>
      </c>
      <c r="P255" s="19">
        <v>36562000</v>
      </c>
    </row>
    <row r="256" spans="5:16" x14ac:dyDescent="0.25">
      <c r="E256" s="1">
        <f t="shared" si="18"/>
        <v>250</v>
      </c>
      <c r="F256" s="10" t="str">
        <f t="shared" si="19"/>
        <v>NC-10-16.5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37539500</v>
      </c>
      <c r="K256" s="22">
        <v>1</v>
      </c>
      <c r="N256" t="str">
        <v>NC-10-16.5</v>
      </c>
      <c r="O256">
        <v>84.5</v>
      </c>
      <c r="P256" s="19">
        <v>37539500</v>
      </c>
    </row>
    <row r="257" spans="5:16" x14ac:dyDescent="0.25">
      <c r="E257" s="1">
        <f t="shared" si="18"/>
        <v>251</v>
      </c>
      <c r="F257" s="10" t="str">
        <f t="shared" si="19"/>
        <v>NC-10-17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38517000</v>
      </c>
      <c r="K257" s="22">
        <v>1</v>
      </c>
      <c r="N257" t="str">
        <v>NC-10-17</v>
      </c>
      <c r="O257">
        <v>87</v>
      </c>
      <c r="P257" s="19">
        <v>38517000</v>
      </c>
    </row>
    <row r="258" spans="5:16" x14ac:dyDescent="0.25">
      <c r="E258" s="1">
        <f t="shared" si="18"/>
        <v>252</v>
      </c>
      <c r="F258" s="10" t="str">
        <f t="shared" si="19"/>
        <v>NC-10-17.5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39494500</v>
      </c>
      <c r="K258" s="22">
        <v>1</v>
      </c>
      <c r="N258" t="str">
        <v>NC-10-17.5</v>
      </c>
      <c r="O258">
        <v>89.5</v>
      </c>
      <c r="P258" s="19">
        <v>39494500</v>
      </c>
    </row>
    <row r="259" spans="5:16" x14ac:dyDescent="0.25">
      <c r="E259" s="1">
        <f t="shared" si="18"/>
        <v>253</v>
      </c>
      <c r="F259" s="10" t="str">
        <f t="shared" si="19"/>
        <v>NC-10-18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40472000</v>
      </c>
      <c r="K259" s="22">
        <v>1</v>
      </c>
      <c r="N259" t="str">
        <v>NC-10-18</v>
      </c>
      <c r="O259">
        <v>92</v>
      </c>
      <c r="P259" s="19">
        <v>40472000</v>
      </c>
    </row>
    <row r="260" spans="5:16" x14ac:dyDescent="0.25">
      <c r="E260" s="1">
        <f t="shared" si="18"/>
        <v>254</v>
      </c>
      <c r="F260" s="10" t="str">
        <f t="shared" si="19"/>
        <v>NC-10.5-7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19651250</v>
      </c>
      <c r="K260" s="22">
        <v>1</v>
      </c>
      <c r="N260" t="str">
        <v>NC-10.5-7</v>
      </c>
      <c r="O260">
        <v>38.75</v>
      </c>
      <c r="P260" s="19">
        <v>19651250</v>
      </c>
    </row>
    <row r="261" spans="5:16" x14ac:dyDescent="0.25">
      <c r="E261" s="1">
        <f t="shared" si="18"/>
        <v>255</v>
      </c>
      <c r="F261" s="10" t="str">
        <f t="shared" si="19"/>
        <v>NC-10.5-7.5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20677625</v>
      </c>
      <c r="K261" s="22">
        <v>1</v>
      </c>
      <c r="N261" t="str">
        <v>NC-10.5-7.5</v>
      </c>
      <c r="O261">
        <v>41.375</v>
      </c>
      <c r="P261" s="19">
        <v>20677625</v>
      </c>
    </row>
    <row r="262" spans="5:16" x14ac:dyDescent="0.25">
      <c r="E262" s="1">
        <f t="shared" si="18"/>
        <v>256</v>
      </c>
      <c r="F262" s="10" t="str">
        <f t="shared" si="19"/>
        <v>NC-10.5-8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21704000</v>
      </c>
      <c r="K262" s="22">
        <v>1</v>
      </c>
      <c r="N262" t="str">
        <v>NC-10.5-8</v>
      </c>
      <c r="O262">
        <v>44</v>
      </c>
      <c r="P262" s="19">
        <v>21704000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NC-10.5-8.5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ROUND(SUM(IF(I263&lt;$K$4,$K$4,I263)*$C$6,$C$5),0)</f>
        <v>22730375</v>
      </c>
      <c r="K263" s="22">
        <v>1</v>
      </c>
      <c r="N263" t="str">
        <v>NC-10.5-8.5</v>
      </c>
      <c r="O263">
        <v>46.625</v>
      </c>
      <c r="P263" s="19">
        <v>22730375</v>
      </c>
    </row>
    <row r="264" spans="5:16" x14ac:dyDescent="0.25">
      <c r="E264" s="1">
        <f t="shared" si="24"/>
        <v>258</v>
      </c>
      <c r="F264" s="10" t="str">
        <f t="shared" si="25"/>
        <v>NC-10.5-9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23756750</v>
      </c>
      <c r="K264" s="22">
        <v>1</v>
      </c>
      <c r="N264" t="str">
        <v>NC-10.5-9</v>
      </c>
      <c r="O264">
        <v>49.25</v>
      </c>
      <c r="P264" s="19">
        <v>23756750</v>
      </c>
    </row>
    <row r="265" spans="5:16" x14ac:dyDescent="0.25">
      <c r="E265" s="1">
        <f t="shared" si="24"/>
        <v>259</v>
      </c>
      <c r="F265" s="10" t="str">
        <f t="shared" si="25"/>
        <v>NC-10.5-9.5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24783125</v>
      </c>
      <c r="K265" s="22">
        <v>1</v>
      </c>
      <c r="N265" t="str">
        <v>NC-10.5-9.5</v>
      </c>
      <c r="O265">
        <v>51.875</v>
      </c>
      <c r="P265" s="19">
        <v>24783125</v>
      </c>
    </row>
    <row r="266" spans="5:16" x14ac:dyDescent="0.25">
      <c r="E266" s="1">
        <f t="shared" si="24"/>
        <v>260</v>
      </c>
      <c r="F266" s="10" t="str">
        <f t="shared" si="25"/>
        <v>NC-10.5-10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25809500</v>
      </c>
      <c r="K266" s="22">
        <v>1</v>
      </c>
      <c r="N266" t="str">
        <v>NC-10.5-10</v>
      </c>
      <c r="O266">
        <v>54.5</v>
      </c>
      <c r="P266" s="19">
        <v>25809500</v>
      </c>
    </row>
    <row r="267" spans="5:16" x14ac:dyDescent="0.25">
      <c r="E267" s="1">
        <f t="shared" si="24"/>
        <v>261</v>
      </c>
      <c r="F267" s="10" t="str">
        <f t="shared" si="25"/>
        <v>NC-10.5-10.5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26835875</v>
      </c>
      <c r="K267" s="22">
        <v>1</v>
      </c>
      <c r="N267" t="str">
        <v>NC-10.5-10.5</v>
      </c>
      <c r="O267">
        <v>57.125</v>
      </c>
      <c r="P267" s="19">
        <v>26835875</v>
      </c>
    </row>
    <row r="268" spans="5:16" x14ac:dyDescent="0.25">
      <c r="E268" s="1">
        <f t="shared" si="24"/>
        <v>262</v>
      </c>
      <c r="F268" s="10" t="str">
        <f t="shared" si="25"/>
        <v>NC-10.5-11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27862250</v>
      </c>
      <c r="K268" s="22">
        <v>1</v>
      </c>
      <c r="N268" t="str">
        <v>NC-10.5-11</v>
      </c>
      <c r="O268">
        <v>59.75</v>
      </c>
      <c r="P268" s="19">
        <v>27862250</v>
      </c>
    </row>
    <row r="269" spans="5:16" x14ac:dyDescent="0.25">
      <c r="E269" s="1">
        <f t="shared" si="24"/>
        <v>263</v>
      </c>
      <c r="F269" s="10" t="str">
        <f t="shared" si="25"/>
        <v>NC-10.5-11.5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28888625</v>
      </c>
      <c r="K269" s="22">
        <v>1</v>
      </c>
      <c r="N269" t="str">
        <v>NC-10.5-11.5</v>
      </c>
      <c r="O269">
        <v>62.375</v>
      </c>
      <c r="P269" s="19">
        <v>28888625</v>
      </c>
    </row>
    <row r="270" spans="5:16" x14ac:dyDescent="0.25">
      <c r="E270" s="1">
        <f t="shared" si="24"/>
        <v>264</v>
      </c>
      <c r="F270" s="10" t="str">
        <f t="shared" si="25"/>
        <v>NC-10.5-12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29915000</v>
      </c>
      <c r="K270" s="22">
        <v>1</v>
      </c>
      <c r="N270" t="str">
        <v>NC-10.5-12</v>
      </c>
      <c r="O270">
        <v>65</v>
      </c>
      <c r="P270" s="19">
        <v>29915000</v>
      </c>
    </row>
    <row r="271" spans="5:16" x14ac:dyDescent="0.25">
      <c r="E271" s="1">
        <f t="shared" si="24"/>
        <v>265</v>
      </c>
      <c r="F271" s="10" t="str">
        <f t="shared" si="25"/>
        <v>NC-10.5-12.5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30941375</v>
      </c>
      <c r="K271" s="22">
        <v>1</v>
      </c>
      <c r="N271" t="str">
        <v>NC-10.5-12.5</v>
      </c>
      <c r="O271">
        <v>67.625</v>
      </c>
      <c r="P271" s="19">
        <v>30941375</v>
      </c>
    </row>
    <row r="272" spans="5:16" x14ac:dyDescent="0.25">
      <c r="E272" s="1">
        <f t="shared" si="24"/>
        <v>266</v>
      </c>
      <c r="F272" s="10" t="str">
        <f t="shared" si="25"/>
        <v>NC-10.5-13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31967750</v>
      </c>
      <c r="K272" s="22">
        <v>1</v>
      </c>
      <c r="N272" t="str">
        <v>NC-10.5-13</v>
      </c>
      <c r="O272">
        <v>70.25</v>
      </c>
      <c r="P272" s="19">
        <v>31967750</v>
      </c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NC-10.5-13.5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32994125</v>
      </c>
      <c r="K273" s="21">
        <v>1</v>
      </c>
      <c r="N273" t="str">
        <v>NC-10.5-13.5</v>
      </c>
      <c r="O273">
        <v>72.875</v>
      </c>
      <c r="P273" s="19">
        <v>32994125</v>
      </c>
    </row>
    <row r="274" spans="5:16" x14ac:dyDescent="0.25">
      <c r="E274" s="1">
        <f t="shared" si="24"/>
        <v>268</v>
      </c>
      <c r="F274" s="10" t="str">
        <f t="shared" si="30"/>
        <v>NC-10.5-14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34020500</v>
      </c>
      <c r="K274" s="21">
        <v>1</v>
      </c>
      <c r="N274" t="str">
        <v>NC-10.5-14</v>
      </c>
      <c r="O274">
        <v>75.5</v>
      </c>
      <c r="P274" s="19">
        <v>34020500</v>
      </c>
    </row>
    <row r="275" spans="5:16" x14ac:dyDescent="0.25">
      <c r="E275" s="1">
        <f t="shared" si="24"/>
        <v>269</v>
      </c>
      <c r="F275" s="10" t="str">
        <f t="shared" si="30"/>
        <v>NC-10.5-14.5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35046875</v>
      </c>
      <c r="K275" s="21">
        <v>1</v>
      </c>
      <c r="N275" t="str">
        <v>NC-10.5-14.5</v>
      </c>
      <c r="O275">
        <v>78.125</v>
      </c>
      <c r="P275" s="19">
        <v>35046875</v>
      </c>
    </row>
    <row r="276" spans="5:16" x14ac:dyDescent="0.25">
      <c r="E276" s="1">
        <f t="shared" si="24"/>
        <v>270</v>
      </c>
      <c r="F276" s="10" t="str">
        <f t="shared" si="30"/>
        <v>NC-10.5-15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36073250</v>
      </c>
      <c r="K276" s="21">
        <v>1</v>
      </c>
      <c r="N276" t="str">
        <v>NC-10.5-15</v>
      </c>
      <c r="O276">
        <v>80.75</v>
      </c>
      <c r="P276" s="19">
        <v>36073250</v>
      </c>
    </row>
    <row r="277" spans="5:16" x14ac:dyDescent="0.25">
      <c r="E277" s="1">
        <f t="shared" si="24"/>
        <v>271</v>
      </c>
      <c r="F277" s="10" t="str">
        <f t="shared" si="30"/>
        <v>NC-10.5-15.5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37099625</v>
      </c>
      <c r="K277" s="21">
        <v>1</v>
      </c>
      <c r="N277" t="str">
        <v>NC-10.5-15.5</v>
      </c>
      <c r="O277">
        <v>83.375</v>
      </c>
      <c r="P277" s="19">
        <v>37099625</v>
      </c>
    </row>
    <row r="278" spans="5:16" x14ac:dyDescent="0.25">
      <c r="E278" s="1">
        <f t="shared" si="24"/>
        <v>272</v>
      </c>
      <c r="F278" s="10" t="str">
        <f t="shared" si="30"/>
        <v>NC-10.5-16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38126000</v>
      </c>
      <c r="K278" s="21">
        <v>1</v>
      </c>
      <c r="N278" t="str">
        <v>NC-10.5-16</v>
      </c>
      <c r="O278">
        <v>86</v>
      </c>
      <c r="P278" s="19">
        <v>38126000</v>
      </c>
    </row>
    <row r="279" spans="5:16" x14ac:dyDescent="0.25">
      <c r="E279" s="1">
        <f t="shared" si="24"/>
        <v>273</v>
      </c>
      <c r="F279" s="10" t="str">
        <f t="shared" si="30"/>
        <v>NC-10.5-16.5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39152375</v>
      </c>
      <c r="K279" s="21">
        <v>1</v>
      </c>
      <c r="N279" t="str">
        <v>NC-10.5-16.5</v>
      </c>
      <c r="O279">
        <v>88.625</v>
      </c>
      <c r="P279" s="19">
        <v>39152375</v>
      </c>
    </row>
    <row r="280" spans="5:16" x14ac:dyDescent="0.25">
      <c r="E280" s="1">
        <f t="shared" si="24"/>
        <v>274</v>
      </c>
      <c r="F280" s="10" t="str">
        <f t="shared" si="30"/>
        <v>NC-10.5-17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40178750</v>
      </c>
      <c r="K280" s="21">
        <v>1</v>
      </c>
      <c r="N280" t="str">
        <v>NC-10.5-17</v>
      </c>
      <c r="O280">
        <v>91.25</v>
      </c>
      <c r="P280" s="19">
        <v>40178750</v>
      </c>
    </row>
    <row r="281" spans="5:16" x14ac:dyDescent="0.25">
      <c r="E281" s="1">
        <f t="shared" si="24"/>
        <v>275</v>
      </c>
      <c r="F281" s="10" t="str">
        <f t="shared" si="30"/>
        <v>NC-10.5-17.5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41205125</v>
      </c>
      <c r="K281" s="21">
        <v>1</v>
      </c>
      <c r="N281" t="str">
        <v>NC-10.5-17.5</v>
      </c>
      <c r="O281">
        <v>93.875</v>
      </c>
      <c r="P281" s="19">
        <v>41205125</v>
      </c>
    </row>
    <row r="282" spans="5:16" x14ac:dyDescent="0.25">
      <c r="E282" s="1">
        <f t="shared" si="24"/>
        <v>276</v>
      </c>
      <c r="F282" s="10" t="str">
        <f t="shared" si="30"/>
        <v>NC-10.5-18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42231500</v>
      </c>
      <c r="K282" s="21">
        <v>1</v>
      </c>
      <c r="N282" t="str">
        <v>NC-10.5-18</v>
      </c>
      <c r="O282">
        <v>96.5</v>
      </c>
      <c r="P282" s="19">
        <v>42231500</v>
      </c>
    </row>
    <row r="283" spans="5:16" x14ac:dyDescent="0.25">
      <c r="E283" s="1">
        <f t="shared" si="24"/>
        <v>277</v>
      </c>
      <c r="F283" s="10" t="str">
        <f t="shared" si="30"/>
        <v>NC-11-7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20335500</v>
      </c>
      <c r="K283" s="21">
        <v>1</v>
      </c>
      <c r="N283" t="str">
        <v>NC-11-7</v>
      </c>
      <c r="O283">
        <v>40.5</v>
      </c>
      <c r="P283" s="19">
        <v>20335500</v>
      </c>
    </row>
    <row r="284" spans="5:16" x14ac:dyDescent="0.25">
      <c r="E284" s="1">
        <f t="shared" si="24"/>
        <v>278</v>
      </c>
      <c r="F284" s="10" t="str">
        <f t="shared" si="30"/>
        <v>NC-11-7.5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21410750</v>
      </c>
      <c r="K284" s="21">
        <v>1</v>
      </c>
      <c r="N284" t="str">
        <v>NC-11-7.5</v>
      </c>
      <c r="O284">
        <v>43.25</v>
      </c>
      <c r="P284" s="19">
        <v>21410750</v>
      </c>
    </row>
    <row r="285" spans="5:16" x14ac:dyDescent="0.25">
      <c r="E285" s="1">
        <f t="shared" si="24"/>
        <v>279</v>
      </c>
      <c r="F285" s="10" t="str">
        <f t="shared" si="30"/>
        <v>NC-11-8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22486000</v>
      </c>
      <c r="K285" s="21">
        <v>1</v>
      </c>
      <c r="N285" t="str">
        <v>NC-11-8</v>
      </c>
      <c r="O285">
        <v>46</v>
      </c>
      <c r="P285" s="19">
        <v>22486000</v>
      </c>
    </row>
    <row r="286" spans="5:16" x14ac:dyDescent="0.25">
      <c r="E286" s="1">
        <f t="shared" si="24"/>
        <v>280</v>
      </c>
      <c r="F286" s="10" t="str">
        <f t="shared" si="30"/>
        <v>NC-11-8.5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23561250</v>
      </c>
      <c r="K286" s="21">
        <v>1</v>
      </c>
      <c r="N286" t="str">
        <v>NC-11-8.5</v>
      </c>
      <c r="O286">
        <v>48.75</v>
      </c>
      <c r="P286" s="19">
        <v>23561250</v>
      </c>
    </row>
    <row r="287" spans="5:16" x14ac:dyDescent="0.25">
      <c r="E287" s="1">
        <f t="shared" si="24"/>
        <v>281</v>
      </c>
      <c r="F287" s="10" t="str">
        <f t="shared" si="30"/>
        <v>NC-11-9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24636500</v>
      </c>
      <c r="K287" s="21">
        <v>1</v>
      </c>
      <c r="N287" t="str">
        <v>NC-11-9</v>
      </c>
      <c r="O287">
        <v>51.5</v>
      </c>
      <c r="P287" s="19">
        <v>24636500</v>
      </c>
    </row>
    <row r="288" spans="5:16" x14ac:dyDescent="0.25">
      <c r="E288" s="1">
        <f t="shared" si="24"/>
        <v>282</v>
      </c>
      <c r="F288" s="10" t="str">
        <f t="shared" si="30"/>
        <v>NC-11-9.5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25711750</v>
      </c>
      <c r="K288" s="21">
        <v>1</v>
      </c>
      <c r="N288" t="str">
        <v>NC-11-9.5</v>
      </c>
      <c r="O288">
        <v>54.25</v>
      </c>
      <c r="P288" s="19">
        <v>25711750</v>
      </c>
    </row>
    <row r="289" spans="5:16" x14ac:dyDescent="0.25">
      <c r="E289" s="1">
        <f t="shared" si="24"/>
        <v>283</v>
      </c>
      <c r="F289" s="10" t="str">
        <f t="shared" si="30"/>
        <v>NC-11-10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26787000</v>
      </c>
      <c r="K289" s="21">
        <v>1</v>
      </c>
      <c r="N289" t="str">
        <v>NC-11-10</v>
      </c>
      <c r="O289">
        <v>57</v>
      </c>
      <c r="P289" s="19">
        <v>26787000</v>
      </c>
    </row>
    <row r="290" spans="5:16" x14ac:dyDescent="0.25">
      <c r="E290" s="1">
        <f t="shared" si="24"/>
        <v>284</v>
      </c>
      <c r="F290" s="10" t="str">
        <f t="shared" si="30"/>
        <v>NC-11-10.5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27862250</v>
      </c>
      <c r="K290" s="21">
        <v>1</v>
      </c>
      <c r="N290" t="str">
        <v>NC-11-10.5</v>
      </c>
      <c r="O290">
        <v>59.75</v>
      </c>
      <c r="P290" s="19">
        <v>27862250</v>
      </c>
    </row>
    <row r="291" spans="5:16" x14ac:dyDescent="0.25">
      <c r="E291" s="1">
        <f t="shared" si="24"/>
        <v>285</v>
      </c>
      <c r="F291" s="10" t="str">
        <f t="shared" si="30"/>
        <v>NC-11-11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28937500</v>
      </c>
      <c r="K291" s="21">
        <v>1</v>
      </c>
      <c r="N291" t="str">
        <v>NC-11-11</v>
      </c>
      <c r="O291">
        <v>62.5</v>
      </c>
      <c r="P291" s="19">
        <v>28937500</v>
      </c>
    </row>
    <row r="292" spans="5:16" x14ac:dyDescent="0.25">
      <c r="E292" s="1">
        <f t="shared" si="24"/>
        <v>286</v>
      </c>
      <c r="F292" s="10" t="str">
        <f t="shared" si="30"/>
        <v>NC-11-11.5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30012750</v>
      </c>
      <c r="K292" s="21">
        <v>1</v>
      </c>
      <c r="N292" t="str">
        <v>NC-11-11.5</v>
      </c>
      <c r="O292">
        <v>65.25</v>
      </c>
      <c r="P292" s="19">
        <v>30012750</v>
      </c>
    </row>
    <row r="293" spans="5:16" x14ac:dyDescent="0.25">
      <c r="E293" s="1">
        <f t="shared" si="24"/>
        <v>287</v>
      </c>
      <c r="F293" s="10" t="str">
        <f t="shared" si="30"/>
        <v>NC-11-12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31088000</v>
      </c>
      <c r="K293" s="21">
        <v>1</v>
      </c>
      <c r="N293" t="str">
        <v>NC-11-12</v>
      </c>
      <c r="O293">
        <v>68</v>
      </c>
      <c r="P293" s="19">
        <v>31088000</v>
      </c>
    </row>
    <row r="294" spans="5:16" x14ac:dyDescent="0.25">
      <c r="E294" s="1">
        <f t="shared" si="24"/>
        <v>288</v>
      </c>
      <c r="F294" s="10" t="str">
        <f t="shared" si="30"/>
        <v>NC-11-12.5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32163250</v>
      </c>
      <c r="K294" s="21">
        <v>1</v>
      </c>
      <c r="N294" t="str">
        <v>NC-11-12.5</v>
      </c>
      <c r="O294">
        <v>70.75</v>
      </c>
      <c r="P294" s="19">
        <v>32163250</v>
      </c>
    </row>
    <row r="295" spans="5:16" x14ac:dyDescent="0.25">
      <c r="E295" s="1">
        <f t="shared" si="24"/>
        <v>289</v>
      </c>
      <c r="F295" s="10" t="str">
        <f t="shared" si="30"/>
        <v>NC-11-13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33238500</v>
      </c>
      <c r="K295" s="21">
        <v>1</v>
      </c>
      <c r="N295" t="str">
        <v>NC-11-13</v>
      </c>
      <c r="O295">
        <v>73.5</v>
      </c>
      <c r="P295" s="19">
        <v>33238500</v>
      </c>
    </row>
    <row r="296" spans="5:16" x14ac:dyDescent="0.25">
      <c r="E296" s="1">
        <f t="shared" si="24"/>
        <v>290</v>
      </c>
      <c r="F296" s="10" t="str">
        <f t="shared" si="30"/>
        <v>NC-11-13.5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34313750</v>
      </c>
      <c r="K296" s="21">
        <v>1</v>
      </c>
      <c r="N296" t="str">
        <v>NC-11-13.5</v>
      </c>
      <c r="O296">
        <v>76.25</v>
      </c>
      <c r="P296" s="19">
        <v>34313750</v>
      </c>
    </row>
    <row r="297" spans="5:16" x14ac:dyDescent="0.25">
      <c r="E297" s="1">
        <f t="shared" si="24"/>
        <v>291</v>
      </c>
      <c r="F297" s="10" t="str">
        <f t="shared" si="30"/>
        <v>NC-11-14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35389000</v>
      </c>
      <c r="K297" s="21">
        <v>1</v>
      </c>
      <c r="N297" t="str">
        <v>NC-11-14</v>
      </c>
      <c r="O297">
        <v>79</v>
      </c>
      <c r="P297" s="19">
        <v>35389000</v>
      </c>
    </row>
    <row r="298" spans="5:16" x14ac:dyDescent="0.25">
      <c r="E298" s="1">
        <f t="shared" si="24"/>
        <v>292</v>
      </c>
      <c r="F298" s="10" t="str">
        <f t="shared" si="30"/>
        <v>NC-11-14.5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36464250</v>
      </c>
      <c r="K298" s="21">
        <v>1</v>
      </c>
      <c r="N298" t="str">
        <v>NC-11-14.5</v>
      </c>
      <c r="O298">
        <v>81.75</v>
      </c>
      <c r="P298" s="19">
        <v>36464250</v>
      </c>
    </row>
    <row r="299" spans="5:16" x14ac:dyDescent="0.25">
      <c r="E299" s="1">
        <f t="shared" si="24"/>
        <v>293</v>
      </c>
      <c r="F299" s="10" t="str">
        <f t="shared" si="30"/>
        <v>NC-11-15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37539500</v>
      </c>
      <c r="K299" s="21">
        <v>1</v>
      </c>
      <c r="N299" t="str">
        <v>NC-11-15</v>
      </c>
      <c r="O299">
        <v>84.5</v>
      </c>
      <c r="P299" s="19">
        <v>37539500</v>
      </c>
    </row>
    <row r="300" spans="5:16" x14ac:dyDescent="0.25">
      <c r="E300" s="1">
        <f t="shared" si="24"/>
        <v>294</v>
      </c>
      <c r="F300" s="10" t="str">
        <f t="shared" si="30"/>
        <v>NC-11-15.5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38614750</v>
      </c>
      <c r="K300" s="21">
        <v>1</v>
      </c>
      <c r="N300" t="str">
        <v>NC-11-15.5</v>
      </c>
      <c r="O300">
        <v>87.25</v>
      </c>
      <c r="P300" s="19">
        <v>38614750</v>
      </c>
    </row>
    <row r="301" spans="5:16" x14ac:dyDescent="0.25">
      <c r="E301" s="1">
        <f t="shared" si="24"/>
        <v>295</v>
      </c>
      <c r="F301" s="10" t="str">
        <f t="shared" si="30"/>
        <v>NC-11-16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39690000</v>
      </c>
      <c r="K301" s="21">
        <v>1</v>
      </c>
      <c r="N301" t="str">
        <v>NC-11-16</v>
      </c>
      <c r="O301">
        <v>90</v>
      </c>
      <c r="P301" s="19">
        <v>39690000</v>
      </c>
    </row>
    <row r="302" spans="5:16" x14ac:dyDescent="0.25">
      <c r="E302" s="1">
        <f t="shared" si="24"/>
        <v>296</v>
      </c>
      <c r="F302" s="10" t="str">
        <f t="shared" si="30"/>
        <v>NC-11-16.5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40765250</v>
      </c>
      <c r="K302" s="21">
        <v>1</v>
      </c>
      <c r="N302" t="str">
        <v>NC-11-16.5</v>
      </c>
      <c r="O302">
        <v>92.75</v>
      </c>
      <c r="P302" s="19">
        <v>40765250</v>
      </c>
    </row>
    <row r="303" spans="5:16" x14ac:dyDescent="0.25">
      <c r="E303" s="1">
        <f t="shared" si="24"/>
        <v>297</v>
      </c>
      <c r="F303" s="10" t="str">
        <f t="shared" si="30"/>
        <v>NC-11-17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41840500</v>
      </c>
      <c r="K303" s="21">
        <v>1</v>
      </c>
      <c r="N303" t="str">
        <v>NC-11-17</v>
      </c>
      <c r="O303">
        <v>95.5</v>
      </c>
      <c r="P303" s="19">
        <v>41840500</v>
      </c>
    </row>
    <row r="304" spans="5:16" x14ac:dyDescent="0.25">
      <c r="E304" s="1">
        <f t="shared" si="24"/>
        <v>298</v>
      </c>
      <c r="F304" s="10" t="str">
        <f t="shared" si="30"/>
        <v>NC-11-17.5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42915750</v>
      </c>
      <c r="K304" s="21">
        <v>1</v>
      </c>
      <c r="N304" t="str">
        <v>NC-11-17.5</v>
      </c>
      <c r="O304">
        <v>98.25</v>
      </c>
      <c r="P304" s="19">
        <v>42915750</v>
      </c>
    </row>
    <row r="305" spans="5:16" x14ac:dyDescent="0.25">
      <c r="E305" s="1">
        <f t="shared" si="24"/>
        <v>299</v>
      </c>
      <c r="F305" s="10" t="str">
        <f t="shared" si="30"/>
        <v>NC-11-18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43991000</v>
      </c>
      <c r="K305" s="21">
        <v>1</v>
      </c>
      <c r="N305" t="str">
        <v>NC-11-18</v>
      </c>
      <c r="O305">
        <v>101</v>
      </c>
      <c r="P305" s="19">
        <v>43991000</v>
      </c>
    </row>
    <row r="306" spans="5:16" x14ac:dyDescent="0.25">
      <c r="E306" s="1">
        <f t="shared" si="24"/>
        <v>300</v>
      </c>
      <c r="F306" s="10" t="str">
        <f t="shared" si="30"/>
        <v>NC-11.5-7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21019750</v>
      </c>
      <c r="K306" s="21">
        <v>1</v>
      </c>
      <c r="N306" t="str">
        <v>NC-11.5-7</v>
      </c>
      <c r="O306">
        <v>42.25</v>
      </c>
      <c r="P306" s="19">
        <v>21019750</v>
      </c>
    </row>
    <row r="307" spans="5:16" x14ac:dyDescent="0.25">
      <c r="E307" s="1">
        <f t="shared" si="24"/>
        <v>301</v>
      </c>
      <c r="F307" s="10" t="str">
        <f t="shared" si="30"/>
        <v>NC-11.5-7.5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22143875</v>
      </c>
      <c r="K307" s="21">
        <v>1</v>
      </c>
      <c r="N307" t="str">
        <v>NC-11.5-7.5</v>
      </c>
      <c r="O307">
        <v>45.125</v>
      </c>
      <c r="P307" s="19">
        <v>22143875</v>
      </c>
    </row>
    <row r="308" spans="5:16" x14ac:dyDescent="0.25">
      <c r="E308" s="1">
        <f t="shared" si="24"/>
        <v>302</v>
      </c>
      <c r="F308" s="10" t="str">
        <f t="shared" si="30"/>
        <v>NC-11.5-8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23268000</v>
      </c>
      <c r="K308" s="21">
        <v>1</v>
      </c>
      <c r="N308" t="str">
        <v>NC-11.5-8</v>
      </c>
      <c r="O308">
        <v>48</v>
      </c>
      <c r="P308" s="19">
        <v>23268000</v>
      </c>
    </row>
    <row r="309" spans="5:16" x14ac:dyDescent="0.25">
      <c r="E309" s="1">
        <f t="shared" si="24"/>
        <v>303</v>
      </c>
      <c r="F309" s="10" t="str">
        <f t="shared" si="30"/>
        <v>NC-11.5-8.5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24392125</v>
      </c>
      <c r="K309" s="21">
        <v>1</v>
      </c>
      <c r="N309" t="str">
        <v>NC-11.5-8.5</v>
      </c>
      <c r="O309">
        <v>50.875</v>
      </c>
      <c r="P309" s="19">
        <v>24392125</v>
      </c>
    </row>
    <row r="310" spans="5:16" x14ac:dyDescent="0.25">
      <c r="E310" s="1">
        <f t="shared" si="24"/>
        <v>304</v>
      </c>
      <c r="F310" s="10" t="str">
        <f>$C$4&amp;"-"&amp;G310&amp;"-"&amp;H310</f>
        <v>NC-11.5-9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25516250</v>
      </c>
      <c r="K310" s="21">
        <v>1</v>
      </c>
      <c r="N310" t="str">
        <v>NC-11.5-9</v>
      </c>
      <c r="O310">
        <v>53.75</v>
      </c>
      <c r="P310" s="19">
        <v>25516250</v>
      </c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NC-11.5-9.5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26640375</v>
      </c>
      <c r="K311" s="21">
        <v>1</v>
      </c>
      <c r="N311" t="str">
        <v>NC-11.5-9.5</v>
      </c>
      <c r="O311">
        <v>56.625</v>
      </c>
      <c r="P311" s="19">
        <v>26640375</v>
      </c>
    </row>
    <row r="312" spans="5:16" x14ac:dyDescent="0.25">
      <c r="E312" s="1">
        <f t="shared" si="24"/>
        <v>306</v>
      </c>
      <c r="F312" s="10" t="str">
        <f t="shared" si="33"/>
        <v>NC-11.5-10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27764500</v>
      </c>
      <c r="K312" s="21">
        <v>1</v>
      </c>
      <c r="N312" t="str">
        <v>NC-11.5-10</v>
      </c>
      <c r="O312">
        <v>59.5</v>
      </c>
      <c r="P312" s="19">
        <v>27764500</v>
      </c>
    </row>
    <row r="313" spans="5:16" x14ac:dyDescent="0.25">
      <c r="E313" s="1">
        <f t="shared" si="24"/>
        <v>307</v>
      </c>
      <c r="F313" s="10" t="str">
        <f t="shared" si="33"/>
        <v>NC-11.5-10.5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28888625</v>
      </c>
      <c r="K313" s="21">
        <v>1</v>
      </c>
      <c r="N313" t="str">
        <v>NC-11.5-10.5</v>
      </c>
      <c r="O313">
        <v>62.375</v>
      </c>
      <c r="P313" s="19">
        <v>28888625</v>
      </c>
    </row>
    <row r="314" spans="5:16" x14ac:dyDescent="0.25">
      <c r="E314" s="1">
        <f t="shared" si="24"/>
        <v>308</v>
      </c>
      <c r="F314" s="10" t="str">
        <f t="shared" si="33"/>
        <v>NC-11.5-11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30012750</v>
      </c>
      <c r="K314" s="21">
        <v>1</v>
      </c>
      <c r="N314" t="str">
        <v>NC-11.5-11</v>
      </c>
      <c r="O314">
        <v>65.25</v>
      </c>
      <c r="P314" s="19">
        <v>30012750</v>
      </c>
    </row>
    <row r="315" spans="5:16" x14ac:dyDescent="0.25">
      <c r="E315" s="1">
        <f t="shared" si="24"/>
        <v>309</v>
      </c>
      <c r="F315" s="10" t="str">
        <f t="shared" si="33"/>
        <v>NC-11.5-11.5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31136875</v>
      </c>
      <c r="K315" s="21">
        <v>1</v>
      </c>
      <c r="N315" t="str">
        <v>NC-11.5-11.5</v>
      </c>
      <c r="O315">
        <v>68.125</v>
      </c>
      <c r="P315" s="19">
        <v>31136875</v>
      </c>
    </row>
    <row r="316" spans="5:16" x14ac:dyDescent="0.25">
      <c r="E316" s="1">
        <f t="shared" si="24"/>
        <v>310</v>
      </c>
      <c r="F316" s="10" t="str">
        <f t="shared" si="33"/>
        <v>NC-11.5-12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32261000</v>
      </c>
      <c r="K316" s="21">
        <v>1</v>
      </c>
      <c r="N316" t="str">
        <v>NC-11.5-12</v>
      </c>
      <c r="O316">
        <v>71</v>
      </c>
      <c r="P316" s="19">
        <v>32261000</v>
      </c>
    </row>
    <row r="317" spans="5:16" x14ac:dyDescent="0.25">
      <c r="E317" s="1">
        <f t="shared" si="24"/>
        <v>311</v>
      </c>
      <c r="F317" s="10" t="str">
        <f t="shared" si="33"/>
        <v>NC-11.5-12.5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33385125</v>
      </c>
      <c r="K317" s="21">
        <v>1</v>
      </c>
      <c r="N317" t="str">
        <v>NC-11.5-12.5</v>
      </c>
      <c r="O317">
        <v>73.875</v>
      </c>
      <c r="P317" s="19">
        <v>33385125</v>
      </c>
    </row>
    <row r="318" spans="5:16" x14ac:dyDescent="0.25">
      <c r="E318" s="1">
        <f t="shared" si="24"/>
        <v>312</v>
      </c>
      <c r="F318" s="10" t="str">
        <f t="shared" si="33"/>
        <v>NC-11.5-13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34509250</v>
      </c>
      <c r="K318" s="21">
        <v>1</v>
      </c>
      <c r="N318" t="str">
        <v>NC-11.5-13</v>
      </c>
      <c r="O318">
        <v>76.75</v>
      </c>
      <c r="P318" s="19">
        <v>34509250</v>
      </c>
    </row>
    <row r="319" spans="5:16" x14ac:dyDescent="0.25">
      <c r="E319" s="1">
        <f t="shared" si="24"/>
        <v>313</v>
      </c>
      <c r="F319" s="10" t="str">
        <f t="shared" si="33"/>
        <v>NC-11.5-13.5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35633375</v>
      </c>
      <c r="K319" s="21">
        <v>1</v>
      </c>
      <c r="N319" t="str">
        <v>NC-11.5-13.5</v>
      </c>
      <c r="O319">
        <v>79.625</v>
      </c>
      <c r="P319" s="19">
        <v>35633375</v>
      </c>
    </row>
    <row r="320" spans="5:16" x14ac:dyDescent="0.25">
      <c r="E320" s="1">
        <f t="shared" si="24"/>
        <v>314</v>
      </c>
      <c r="F320" s="10" t="str">
        <f t="shared" si="33"/>
        <v>NC-11.5-14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36757500</v>
      </c>
      <c r="K320" s="21">
        <v>1</v>
      </c>
      <c r="N320" t="str">
        <v>NC-11.5-14</v>
      </c>
      <c r="O320">
        <v>82.5</v>
      </c>
      <c r="P320" s="19">
        <v>36757500</v>
      </c>
    </row>
    <row r="321" spans="5:16" x14ac:dyDescent="0.25">
      <c r="E321" s="1">
        <f t="shared" si="24"/>
        <v>315</v>
      </c>
      <c r="F321" s="10" t="str">
        <f t="shared" si="33"/>
        <v>NC-11.5-14.5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37881625</v>
      </c>
      <c r="K321" s="21">
        <v>1</v>
      </c>
      <c r="N321" t="str">
        <v>NC-11.5-14.5</v>
      </c>
      <c r="O321">
        <v>85.375</v>
      </c>
      <c r="P321" s="19">
        <v>37881625</v>
      </c>
    </row>
    <row r="322" spans="5:16" x14ac:dyDescent="0.25">
      <c r="E322" s="1">
        <f t="shared" si="24"/>
        <v>316</v>
      </c>
      <c r="F322" s="10" t="str">
        <f t="shared" si="33"/>
        <v>NC-11.5-15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39005750</v>
      </c>
      <c r="K322" s="21">
        <v>1</v>
      </c>
      <c r="N322" t="str">
        <v>NC-11.5-15</v>
      </c>
      <c r="O322">
        <v>88.25</v>
      </c>
      <c r="P322" s="19">
        <v>39005750</v>
      </c>
    </row>
    <row r="323" spans="5:16" x14ac:dyDescent="0.25">
      <c r="E323" s="1">
        <f t="shared" si="24"/>
        <v>317</v>
      </c>
      <c r="F323" s="10" t="str">
        <f t="shared" si="33"/>
        <v>NC-11.5-15.5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40129875</v>
      </c>
      <c r="K323" s="21">
        <v>1</v>
      </c>
      <c r="N323" t="str">
        <v>NC-11.5-15.5</v>
      </c>
      <c r="O323">
        <v>91.125</v>
      </c>
      <c r="P323" s="19">
        <v>40129875</v>
      </c>
    </row>
    <row r="324" spans="5:16" x14ac:dyDescent="0.25">
      <c r="E324" s="1">
        <f t="shared" si="24"/>
        <v>318</v>
      </c>
      <c r="F324" s="10" t="str">
        <f t="shared" si="33"/>
        <v>NC-11.5-16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41254000</v>
      </c>
      <c r="K324" s="21">
        <v>1</v>
      </c>
      <c r="N324" t="str">
        <v>NC-11.5-16</v>
      </c>
      <c r="O324">
        <v>94</v>
      </c>
      <c r="P324" s="19">
        <v>41254000</v>
      </c>
    </row>
    <row r="325" spans="5:16" x14ac:dyDescent="0.25">
      <c r="E325" s="1">
        <f t="shared" si="24"/>
        <v>319</v>
      </c>
      <c r="F325" s="10" t="str">
        <f t="shared" si="33"/>
        <v>NC-11.5-16.5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42378125</v>
      </c>
      <c r="K325" s="21">
        <v>1</v>
      </c>
      <c r="N325" t="str">
        <v>NC-11.5-16.5</v>
      </c>
      <c r="O325">
        <v>96.875</v>
      </c>
      <c r="P325" s="19">
        <v>42378125</v>
      </c>
    </row>
    <row r="326" spans="5:16" x14ac:dyDescent="0.25">
      <c r="E326" s="1">
        <f t="shared" si="24"/>
        <v>320</v>
      </c>
      <c r="F326" s="10" t="str">
        <f t="shared" si="33"/>
        <v>NC-11.5-17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43502250</v>
      </c>
      <c r="K326" s="21">
        <v>1</v>
      </c>
      <c r="N326" t="str">
        <v>NC-11.5-17</v>
      </c>
      <c r="O326">
        <v>99.75</v>
      </c>
      <c r="P326" s="19">
        <v>43502250</v>
      </c>
    </row>
    <row r="327" spans="5:16" x14ac:dyDescent="0.25">
      <c r="E327" s="1">
        <f t="shared" si="24"/>
        <v>321</v>
      </c>
      <c r="F327" s="10" t="str">
        <f>$C$4&amp;"-"&amp;G327&amp;"-"&amp;H327</f>
        <v>NC-11.5-17.5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SUM((G327*H327)/4,1)*2</f>
        <v>102.625</v>
      </c>
      <c r="J327" s="2">
        <f t="shared" ref="J327:J328" si="37">ROUND(SUM(IF(I327&lt;$K$4,$K$4,I327)*$C$6,$C$5),0)</f>
        <v>44626375</v>
      </c>
      <c r="K327" s="21">
        <v>1</v>
      </c>
      <c r="N327" t="str">
        <v>NC-11.5-17.5</v>
      </c>
      <c r="O327">
        <v>102.625</v>
      </c>
      <c r="P327" s="19">
        <v>44626375</v>
      </c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NC-11.5-18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45750500</v>
      </c>
      <c r="K328" s="21">
        <v>1</v>
      </c>
      <c r="N328" t="str">
        <v>NC-11.5-18</v>
      </c>
      <c r="O328">
        <v>105.5</v>
      </c>
      <c r="P328" s="19">
        <v>45750500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EFFF-81EF-4CE8-9023-40403AB5F8FB}">
  <sheetPr codeName="Sheet9">
    <tabColor theme="8" tint="-0.249977111117893"/>
  </sheetPr>
  <dimension ref="A2:P680"/>
  <sheetViews>
    <sheetView zoomScaleNormal="100" workbookViewId="0">
      <pane xSplit="5" ySplit="6" topLeftCell="F7" activePane="bottomRight" state="frozen"/>
      <selection activeCell="L10" sqref="L10"/>
      <selection pane="topRight" activeCell="L10" sqref="L10"/>
      <selection pane="bottomLeft" activeCell="L10" sqref="L10"/>
      <selection pane="bottomRight" activeCell="F7" sqref="F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26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27</v>
      </c>
      <c r="F3" s="18" t="s">
        <v>5</v>
      </c>
      <c r="G3" s="12">
        <v>5</v>
      </c>
      <c r="H3" s="13">
        <v>6.5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70</v>
      </c>
      <c r="F4" s="18" t="s">
        <v>6</v>
      </c>
      <c r="G4" s="12">
        <v>11.5</v>
      </c>
      <c r="H4" s="13">
        <v>13.5</v>
      </c>
      <c r="I4" s="5">
        <f>(H4-H3)*2</f>
        <v>14</v>
      </c>
      <c r="J4" s="16">
        <f>((G4-G3)*2+1)*((H4-H3)*2+1)</f>
        <v>210</v>
      </c>
      <c r="K4" s="16">
        <v>25</v>
      </c>
      <c r="L4" s="101">
        <f>ROUND(SUM($K$4*$C$6,$C$5),0)</f>
        <v>13042500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v>4500000</v>
      </c>
      <c r="N5" s="114"/>
      <c r="O5" s="114"/>
      <c r="P5" s="114"/>
    </row>
    <row r="6" spans="2:16" x14ac:dyDescent="0.25">
      <c r="B6" s="6" t="s">
        <v>2</v>
      </c>
      <c r="C6" s="9">
        <v>341700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N3-5-6.5</v>
      </c>
      <c r="G7" s="14">
        <f>G3</f>
        <v>5</v>
      </c>
      <c r="H7" s="14">
        <f>H3</f>
        <v>6.5</v>
      </c>
      <c r="I7" s="4">
        <f t="shared" ref="I7:I70" si="2">SUM((G7*H7)/4,1)*3</f>
        <v>27.375</v>
      </c>
      <c r="J7" s="2">
        <f t="shared" ref="J7:J70" si="3">ROUND(SUM(IF(I7&lt;$K$4,$K$4,I7)*$C$6,$C$5),0)</f>
        <v>13854038</v>
      </c>
      <c r="K7" s="22">
        <v>1</v>
      </c>
      <c r="N7" t="str" cm="1">
        <f t="array" ref="N7:N216">_xlfn._xlws.FILTER(N3テーブル[キー],N3テーブル[許可]=1)</f>
        <v>N3-5-6.5</v>
      </c>
      <c r="O7" cm="1">
        <f t="array" ref="O7:O216">_xlfn._xlws.FILTER(N3テーブル[坪],N3テーブル[許可]=1)</f>
        <v>27.375</v>
      </c>
      <c r="P7" s="19" cm="1">
        <f t="array" ref="P7:P216">_xlfn._xlws.FILTER(N3テーブル[M],N3テーブル[許可]=1)</f>
        <v>13854038</v>
      </c>
    </row>
    <row r="8" spans="2:16" x14ac:dyDescent="0.25">
      <c r="E8" s="1">
        <f t="shared" si="0"/>
        <v>2</v>
      </c>
      <c r="F8" s="10" t="str">
        <f t="shared" si="1"/>
        <v>N3-5-7</v>
      </c>
      <c r="G8" s="14">
        <f t="shared" ref="G8:G71" si="4">$G$3+ROUNDDOWN($E7/($I$4+1),0)*0.5</f>
        <v>5</v>
      </c>
      <c r="H8" s="14">
        <f t="shared" ref="H8:H71" si="5">IF(MOD(E8-1,$I$4+1)=0,$H$3,H7+0.5)</f>
        <v>7</v>
      </c>
      <c r="I8" s="4">
        <f t="shared" si="2"/>
        <v>29.25</v>
      </c>
      <c r="J8" s="2">
        <f t="shared" si="3"/>
        <v>14494725</v>
      </c>
      <c r="K8" s="22">
        <v>1</v>
      </c>
      <c r="N8" t="str">
        <v>N3-5-7</v>
      </c>
      <c r="O8">
        <v>29.25</v>
      </c>
      <c r="P8" s="19">
        <v>14494725</v>
      </c>
    </row>
    <row r="9" spans="2:16" x14ac:dyDescent="0.25">
      <c r="E9" s="1">
        <f t="shared" si="0"/>
        <v>3</v>
      </c>
      <c r="F9" s="10" t="str">
        <f t="shared" si="1"/>
        <v>N3-5-7.5</v>
      </c>
      <c r="G9" s="14">
        <f t="shared" si="4"/>
        <v>5</v>
      </c>
      <c r="H9" s="14">
        <f t="shared" si="5"/>
        <v>7.5</v>
      </c>
      <c r="I9" s="4">
        <f t="shared" si="2"/>
        <v>31.125</v>
      </c>
      <c r="J9" s="2">
        <f t="shared" si="3"/>
        <v>15135413</v>
      </c>
      <c r="K9" s="22">
        <v>1</v>
      </c>
      <c r="N9" t="str">
        <v>N3-5-7.5</v>
      </c>
      <c r="O9">
        <v>31.125</v>
      </c>
      <c r="P9" s="19">
        <v>15135413</v>
      </c>
    </row>
    <row r="10" spans="2:16" x14ac:dyDescent="0.25">
      <c r="E10" s="1">
        <f t="shared" si="0"/>
        <v>4</v>
      </c>
      <c r="F10" s="10" t="str">
        <f t="shared" si="1"/>
        <v>N3-5-8</v>
      </c>
      <c r="G10" s="14">
        <f t="shared" si="4"/>
        <v>5</v>
      </c>
      <c r="H10" s="14">
        <f t="shared" si="5"/>
        <v>8</v>
      </c>
      <c r="I10" s="4">
        <f t="shared" si="2"/>
        <v>33</v>
      </c>
      <c r="J10" s="2">
        <f t="shared" si="3"/>
        <v>15776100</v>
      </c>
      <c r="K10" s="22">
        <v>1</v>
      </c>
      <c r="N10" t="str">
        <v>N3-5-8</v>
      </c>
      <c r="O10">
        <v>33</v>
      </c>
      <c r="P10" s="19">
        <v>15776100</v>
      </c>
    </row>
    <row r="11" spans="2:16" x14ac:dyDescent="0.25">
      <c r="E11" s="1">
        <f t="shared" si="0"/>
        <v>5</v>
      </c>
      <c r="F11" s="10" t="str">
        <f t="shared" si="1"/>
        <v>N3-5-8.5</v>
      </c>
      <c r="G11" s="14">
        <f t="shared" si="4"/>
        <v>5</v>
      </c>
      <c r="H11" s="14">
        <f t="shared" si="5"/>
        <v>8.5</v>
      </c>
      <c r="I11" s="4">
        <f t="shared" si="2"/>
        <v>34.875</v>
      </c>
      <c r="J11" s="2">
        <f t="shared" si="3"/>
        <v>16416788</v>
      </c>
      <c r="K11" s="22">
        <v>1</v>
      </c>
      <c r="N11" t="str">
        <v>N3-5-8.5</v>
      </c>
      <c r="O11">
        <v>34.875</v>
      </c>
      <c r="P11" s="19">
        <v>16416788</v>
      </c>
    </row>
    <row r="12" spans="2:16" x14ac:dyDescent="0.25">
      <c r="E12" s="1">
        <f t="shared" si="0"/>
        <v>6</v>
      </c>
      <c r="F12" s="10" t="str">
        <f t="shared" si="1"/>
        <v>N3-5-9</v>
      </c>
      <c r="G12" s="14">
        <f t="shared" si="4"/>
        <v>5</v>
      </c>
      <c r="H12" s="14">
        <f t="shared" si="5"/>
        <v>9</v>
      </c>
      <c r="I12" s="4">
        <f t="shared" si="2"/>
        <v>36.75</v>
      </c>
      <c r="J12" s="2">
        <f t="shared" si="3"/>
        <v>17057475</v>
      </c>
      <c r="K12" s="22">
        <v>1</v>
      </c>
      <c r="N12" t="str">
        <v>N3-5-9</v>
      </c>
      <c r="O12">
        <v>36.75</v>
      </c>
      <c r="P12" s="19">
        <v>17057475</v>
      </c>
    </row>
    <row r="13" spans="2:16" x14ac:dyDescent="0.25">
      <c r="E13" s="1">
        <f t="shared" si="0"/>
        <v>7</v>
      </c>
      <c r="F13" s="10" t="str">
        <f t="shared" si="1"/>
        <v>N3-5-9.5</v>
      </c>
      <c r="G13" s="14">
        <f t="shared" si="4"/>
        <v>5</v>
      </c>
      <c r="H13" s="14">
        <f t="shared" si="5"/>
        <v>9.5</v>
      </c>
      <c r="I13" s="4">
        <f t="shared" si="2"/>
        <v>38.625</v>
      </c>
      <c r="J13" s="2">
        <f t="shared" si="3"/>
        <v>17698163</v>
      </c>
      <c r="K13" s="22">
        <v>1</v>
      </c>
      <c r="N13" t="str">
        <v>N3-5-9.5</v>
      </c>
      <c r="O13">
        <v>38.625</v>
      </c>
      <c r="P13" s="19">
        <v>17698163</v>
      </c>
    </row>
    <row r="14" spans="2:16" x14ac:dyDescent="0.25">
      <c r="E14" s="1">
        <f t="shared" si="0"/>
        <v>8</v>
      </c>
      <c r="F14" s="10" t="str">
        <f t="shared" si="1"/>
        <v>N3-5-10</v>
      </c>
      <c r="G14" s="14">
        <f t="shared" si="4"/>
        <v>5</v>
      </c>
      <c r="H14" s="14">
        <f t="shared" si="5"/>
        <v>10</v>
      </c>
      <c r="I14" s="4">
        <f t="shared" si="2"/>
        <v>40.5</v>
      </c>
      <c r="J14" s="2">
        <f t="shared" si="3"/>
        <v>18338850</v>
      </c>
      <c r="K14" s="22">
        <v>1</v>
      </c>
      <c r="N14" t="str">
        <v>N3-5-10</v>
      </c>
      <c r="O14">
        <v>40.5</v>
      </c>
      <c r="P14" s="19">
        <v>18338850</v>
      </c>
    </row>
    <row r="15" spans="2:16" x14ac:dyDescent="0.25">
      <c r="E15" s="1">
        <f t="shared" si="0"/>
        <v>9</v>
      </c>
      <c r="F15" s="10" t="str">
        <f t="shared" si="1"/>
        <v>N3-5-10.5</v>
      </c>
      <c r="G15" s="14">
        <f t="shared" si="4"/>
        <v>5</v>
      </c>
      <c r="H15" s="14">
        <f t="shared" si="5"/>
        <v>10.5</v>
      </c>
      <c r="I15" s="4">
        <f t="shared" si="2"/>
        <v>42.375</v>
      </c>
      <c r="J15" s="2">
        <f t="shared" si="3"/>
        <v>18979538</v>
      </c>
      <c r="K15" s="22">
        <v>1</v>
      </c>
      <c r="N15" t="str">
        <v>N3-5-10.5</v>
      </c>
      <c r="O15">
        <v>42.375</v>
      </c>
      <c r="P15" s="19">
        <v>18979538</v>
      </c>
    </row>
    <row r="16" spans="2:16" x14ac:dyDescent="0.25">
      <c r="E16" s="1">
        <f t="shared" si="0"/>
        <v>10</v>
      </c>
      <c r="F16" s="10" t="str">
        <f t="shared" si="1"/>
        <v>N3-5-11</v>
      </c>
      <c r="G16" s="14">
        <f t="shared" si="4"/>
        <v>5</v>
      </c>
      <c r="H16" s="14">
        <f t="shared" si="5"/>
        <v>11</v>
      </c>
      <c r="I16" s="4">
        <f t="shared" si="2"/>
        <v>44.25</v>
      </c>
      <c r="J16" s="2">
        <f t="shared" si="3"/>
        <v>19620225</v>
      </c>
      <c r="K16" s="22">
        <v>1</v>
      </c>
      <c r="N16" t="str">
        <v>N3-5-11</v>
      </c>
      <c r="O16">
        <v>44.25</v>
      </c>
      <c r="P16" s="19">
        <v>19620225</v>
      </c>
    </row>
    <row r="17" spans="5:16" x14ac:dyDescent="0.25">
      <c r="E17" s="1">
        <f t="shared" si="0"/>
        <v>11</v>
      </c>
      <c r="F17" s="10" t="str">
        <f t="shared" si="1"/>
        <v>N3-5-11.5</v>
      </c>
      <c r="G17" s="14">
        <f t="shared" si="4"/>
        <v>5</v>
      </c>
      <c r="H17" s="14">
        <f t="shared" si="5"/>
        <v>11.5</v>
      </c>
      <c r="I17" s="4">
        <f t="shared" si="2"/>
        <v>46.125</v>
      </c>
      <c r="J17" s="2">
        <f t="shared" si="3"/>
        <v>20260913</v>
      </c>
      <c r="K17" s="22">
        <v>1</v>
      </c>
      <c r="N17" t="str">
        <v>N3-5-11.5</v>
      </c>
      <c r="O17">
        <v>46.125</v>
      </c>
      <c r="P17" s="19">
        <v>20260913</v>
      </c>
    </row>
    <row r="18" spans="5:16" x14ac:dyDescent="0.25">
      <c r="E18" s="1">
        <f t="shared" si="0"/>
        <v>12</v>
      </c>
      <c r="F18" s="10" t="str">
        <f t="shared" si="1"/>
        <v>N3-5-12</v>
      </c>
      <c r="G18" s="14">
        <f t="shared" si="4"/>
        <v>5</v>
      </c>
      <c r="H18" s="14">
        <f t="shared" si="5"/>
        <v>12</v>
      </c>
      <c r="I18" s="4">
        <f t="shared" si="2"/>
        <v>48</v>
      </c>
      <c r="J18" s="2">
        <f t="shared" si="3"/>
        <v>20901600</v>
      </c>
      <c r="K18" s="22">
        <v>1</v>
      </c>
      <c r="N18" t="str">
        <v>N3-5-12</v>
      </c>
      <c r="O18">
        <v>48</v>
      </c>
      <c r="P18" s="19">
        <v>20901600</v>
      </c>
    </row>
    <row r="19" spans="5:16" x14ac:dyDescent="0.25">
      <c r="E19" s="1">
        <f t="shared" si="0"/>
        <v>13</v>
      </c>
      <c r="F19" s="10" t="str">
        <f t="shared" si="1"/>
        <v>N3-5-12.5</v>
      </c>
      <c r="G19" s="14">
        <f t="shared" si="4"/>
        <v>5</v>
      </c>
      <c r="H19" s="14">
        <f t="shared" si="5"/>
        <v>12.5</v>
      </c>
      <c r="I19" s="4">
        <f t="shared" si="2"/>
        <v>49.875</v>
      </c>
      <c r="J19" s="2">
        <f t="shared" si="3"/>
        <v>21542288</v>
      </c>
      <c r="K19" s="22">
        <v>1</v>
      </c>
      <c r="N19" t="str">
        <v>N3-5-12.5</v>
      </c>
      <c r="O19">
        <v>49.875</v>
      </c>
      <c r="P19" s="19">
        <v>21542288</v>
      </c>
    </row>
    <row r="20" spans="5:16" x14ac:dyDescent="0.25">
      <c r="E20" s="1">
        <f t="shared" si="0"/>
        <v>14</v>
      </c>
      <c r="F20" s="10" t="str">
        <f t="shared" si="1"/>
        <v>N3-5-13</v>
      </c>
      <c r="G20" s="14">
        <f t="shared" si="4"/>
        <v>5</v>
      </c>
      <c r="H20" s="14">
        <f t="shared" si="5"/>
        <v>13</v>
      </c>
      <c r="I20" s="4">
        <f t="shared" si="2"/>
        <v>51.75</v>
      </c>
      <c r="J20" s="2">
        <f t="shared" si="3"/>
        <v>22182975</v>
      </c>
      <c r="K20" s="22">
        <v>1</v>
      </c>
      <c r="N20" t="str">
        <v>N3-5-13</v>
      </c>
      <c r="O20">
        <v>51.75</v>
      </c>
      <c r="P20" s="19">
        <v>22182975</v>
      </c>
    </row>
    <row r="21" spans="5:16" x14ac:dyDescent="0.25">
      <c r="E21" s="1">
        <f t="shared" si="0"/>
        <v>15</v>
      </c>
      <c r="F21" s="10" t="str">
        <f t="shared" si="1"/>
        <v>N3-5-13.5</v>
      </c>
      <c r="G21" s="14">
        <f t="shared" si="4"/>
        <v>5</v>
      </c>
      <c r="H21" s="14">
        <f t="shared" si="5"/>
        <v>13.5</v>
      </c>
      <c r="I21" s="4">
        <f t="shared" si="2"/>
        <v>53.625</v>
      </c>
      <c r="J21" s="2">
        <f t="shared" si="3"/>
        <v>22823663</v>
      </c>
      <c r="K21" s="22">
        <v>1</v>
      </c>
      <c r="N21" t="str">
        <v>N3-5-13.5</v>
      </c>
      <c r="O21">
        <v>53.625</v>
      </c>
      <c r="P21" s="19">
        <v>22823663</v>
      </c>
    </row>
    <row r="22" spans="5:16" x14ac:dyDescent="0.25">
      <c r="E22" s="1">
        <f t="shared" si="0"/>
        <v>16</v>
      </c>
      <c r="F22" s="10" t="str">
        <f t="shared" si="1"/>
        <v>N3-5.5-6.5</v>
      </c>
      <c r="G22" s="14">
        <f t="shared" si="4"/>
        <v>5.5</v>
      </c>
      <c r="H22" s="14">
        <f t="shared" si="5"/>
        <v>6.5</v>
      </c>
      <c r="I22" s="4">
        <f t="shared" si="2"/>
        <v>29.8125</v>
      </c>
      <c r="J22" s="2">
        <f t="shared" si="3"/>
        <v>14686931</v>
      </c>
      <c r="K22" s="22">
        <v>1</v>
      </c>
      <c r="N22" t="str">
        <v>N3-5.5-6.5</v>
      </c>
      <c r="O22">
        <v>29.8125</v>
      </c>
      <c r="P22" s="19">
        <v>14686931</v>
      </c>
    </row>
    <row r="23" spans="5:16" x14ac:dyDescent="0.25">
      <c r="E23" s="1">
        <f t="shared" si="0"/>
        <v>17</v>
      </c>
      <c r="F23" s="10" t="str">
        <f t="shared" si="1"/>
        <v>N3-5.5-7</v>
      </c>
      <c r="G23" s="14">
        <f t="shared" si="4"/>
        <v>5.5</v>
      </c>
      <c r="H23" s="14">
        <f t="shared" si="5"/>
        <v>7</v>
      </c>
      <c r="I23" s="4">
        <f t="shared" si="2"/>
        <v>31.875</v>
      </c>
      <c r="J23" s="2">
        <f t="shared" si="3"/>
        <v>15391688</v>
      </c>
      <c r="K23" s="22">
        <v>1</v>
      </c>
      <c r="N23" t="str">
        <v>N3-5.5-7</v>
      </c>
      <c r="O23">
        <v>31.875</v>
      </c>
      <c r="P23" s="19">
        <v>15391688</v>
      </c>
    </row>
    <row r="24" spans="5:16" x14ac:dyDescent="0.25">
      <c r="E24" s="1">
        <f t="shared" si="0"/>
        <v>18</v>
      </c>
      <c r="F24" s="10" t="str">
        <f t="shared" si="1"/>
        <v>N3-5.5-7.5</v>
      </c>
      <c r="G24" s="14">
        <f t="shared" si="4"/>
        <v>5.5</v>
      </c>
      <c r="H24" s="14">
        <f t="shared" si="5"/>
        <v>7.5</v>
      </c>
      <c r="I24" s="4">
        <f t="shared" si="2"/>
        <v>33.9375</v>
      </c>
      <c r="J24" s="2">
        <f t="shared" si="3"/>
        <v>16096444</v>
      </c>
      <c r="K24" s="22">
        <v>1</v>
      </c>
      <c r="N24" t="str">
        <v>N3-5.5-7.5</v>
      </c>
      <c r="O24">
        <v>33.9375</v>
      </c>
      <c r="P24" s="19">
        <v>16096444</v>
      </c>
    </row>
    <row r="25" spans="5:16" x14ac:dyDescent="0.25">
      <c r="E25" s="1">
        <f t="shared" si="0"/>
        <v>19</v>
      </c>
      <c r="F25" s="10" t="str">
        <f t="shared" si="1"/>
        <v>N3-5.5-8</v>
      </c>
      <c r="G25" s="14">
        <f t="shared" si="4"/>
        <v>5.5</v>
      </c>
      <c r="H25" s="14">
        <f t="shared" si="5"/>
        <v>8</v>
      </c>
      <c r="I25" s="4">
        <f t="shared" si="2"/>
        <v>36</v>
      </c>
      <c r="J25" s="2">
        <f t="shared" si="3"/>
        <v>16801200</v>
      </c>
      <c r="K25" s="22">
        <v>1</v>
      </c>
      <c r="N25" t="str">
        <v>N3-5.5-8</v>
      </c>
      <c r="O25">
        <v>36</v>
      </c>
      <c r="P25" s="19">
        <v>16801200</v>
      </c>
    </row>
    <row r="26" spans="5:16" x14ac:dyDescent="0.25">
      <c r="E26" s="1">
        <f t="shared" si="0"/>
        <v>20</v>
      </c>
      <c r="F26" s="10" t="str">
        <f t="shared" si="1"/>
        <v>N3-5.5-8.5</v>
      </c>
      <c r="G26" s="14">
        <f t="shared" si="4"/>
        <v>5.5</v>
      </c>
      <c r="H26" s="14">
        <f t="shared" si="5"/>
        <v>8.5</v>
      </c>
      <c r="I26" s="4">
        <f t="shared" si="2"/>
        <v>38.0625</v>
      </c>
      <c r="J26" s="2">
        <f t="shared" si="3"/>
        <v>17505956</v>
      </c>
      <c r="K26" s="22">
        <v>1</v>
      </c>
      <c r="N26" t="str">
        <v>N3-5.5-8.5</v>
      </c>
      <c r="O26">
        <v>38.0625</v>
      </c>
      <c r="P26" s="19">
        <v>17505956</v>
      </c>
    </row>
    <row r="27" spans="5:16" x14ac:dyDescent="0.25">
      <c r="E27" s="1">
        <f t="shared" si="0"/>
        <v>21</v>
      </c>
      <c r="F27" s="10" t="str">
        <f t="shared" si="1"/>
        <v>N3-5.5-9</v>
      </c>
      <c r="G27" s="14">
        <f t="shared" si="4"/>
        <v>5.5</v>
      </c>
      <c r="H27" s="14">
        <f t="shared" si="5"/>
        <v>9</v>
      </c>
      <c r="I27" s="4">
        <f t="shared" si="2"/>
        <v>40.125</v>
      </c>
      <c r="J27" s="2">
        <f t="shared" si="3"/>
        <v>18210713</v>
      </c>
      <c r="K27" s="22">
        <v>1</v>
      </c>
      <c r="N27" t="str">
        <v>N3-5.5-9</v>
      </c>
      <c r="O27">
        <v>40.125</v>
      </c>
      <c r="P27" s="19">
        <v>18210713</v>
      </c>
    </row>
    <row r="28" spans="5:16" x14ac:dyDescent="0.25">
      <c r="E28" s="1">
        <f t="shared" si="0"/>
        <v>22</v>
      </c>
      <c r="F28" s="10" t="str">
        <f t="shared" si="1"/>
        <v>N3-5.5-9.5</v>
      </c>
      <c r="G28" s="14">
        <f t="shared" si="4"/>
        <v>5.5</v>
      </c>
      <c r="H28" s="14">
        <f t="shared" si="5"/>
        <v>9.5</v>
      </c>
      <c r="I28" s="4">
        <f t="shared" si="2"/>
        <v>42.1875</v>
      </c>
      <c r="J28" s="2">
        <f t="shared" si="3"/>
        <v>18915469</v>
      </c>
      <c r="K28" s="22">
        <v>1</v>
      </c>
      <c r="N28" t="str">
        <v>N3-5.5-9.5</v>
      </c>
      <c r="O28">
        <v>42.1875</v>
      </c>
      <c r="P28" s="19">
        <v>18915469</v>
      </c>
    </row>
    <row r="29" spans="5:16" x14ac:dyDescent="0.25">
      <c r="E29" s="1">
        <f t="shared" si="0"/>
        <v>23</v>
      </c>
      <c r="F29" s="10" t="str">
        <f t="shared" si="1"/>
        <v>N3-5.5-10</v>
      </c>
      <c r="G29" s="14">
        <f t="shared" si="4"/>
        <v>5.5</v>
      </c>
      <c r="H29" s="14">
        <f t="shared" si="5"/>
        <v>10</v>
      </c>
      <c r="I29" s="4">
        <f t="shared" si="2"/>
        <v>44.25</v>
      </c>
      <c r="J29" s="2">
        <f t="shared" si="3"/>
        <v>19620225</v>
      </c>
      <c r="K29" s="22">
        <v>1</v>
      </c>
      <c r="N29" t="str">
        <v>N3-5.5-10</v>
      </c>
      <c r="O29">
        <v>44.25</v>
      </c>
      <c r="P29" s="19">
        <v>19620225</v>
      </c>
    </row>
    <row r="30" spans="5:16" x14ac:dyDescent="0.25">
      <c r="E30" s="1">
        <f t="shared" si="0"/>
        <v>24</v>
      </c>
      <c r="F30" s="10" t="str">
        <f t="shared" si="1"/>
        <v>N3-5.5-10.5</v>
      </c>
      <c r="G30" s="14">
        <f t="shared" si="4"/>
        <v>5.5</v>
      </c>
      <c r="H30" s="14">
        <f t="shared" si="5"/>
        <v>10.5</v>
      </c>
      <c r="I30" s="4">
        <f t="shared" si="2"/>
        <v>46.3125</v>
      </c>
      <c r="J30" s="2">
        <f t="shared" si="3"/>
        <v>20324981</v>
      </c>
      <c r="K30" s="22">
        <v>1</v>
      </c>
      <c r="N30" t="str">
        <v>N3-5.5-10.5</v>
      </c>
      <c r="O30">
        <v>46.3125</v>
      </c>
      <c r="P30" s="19">
        <v>20324981</v>
      </c>
    </row>
    <row r="31" spans="5:16" x14ac:dyDescent="0.25">
      <c r="E31" s="1">
        <f t="shared" si="0"/>
        <v>25</v>
      </c>
      <c r="F31" s="10" t="str">
        <f t="shared" si="1"/>
        <v>N3-5.5-11</v>
      </c>
      <c r="G31" s="14">
        <f t="shared" si="4"/>
        <v>5.5</v>
      </c>
      <c r="H31" s="14">
        <f t="shared" si="5"/>
        <v>11</v>
      </c>
      <c r="I31" s="4">
        <f t="shared" si="2"/>
        <v>48.375</v>
      </c>
      <c r="J31" s="2">
        <f t="shared" si="3"/>
        <v>21029738</v>
      </c>
      <c r="K31" s="22">
        <v>1</v>
      </c>
      <c r="N31" t="str">
        <v>N3-5.5-11</v>
      </c>
      <c r="O31">
        <v>48.375</v>
      </c>
      <c r="P31" s="19">
        <v>21029738</v>
      </c>
    </row>
    <row r="32" spans="5:16" x14ac:dyDescent="0.25">
      <c r="E32" s="1">
        <f t="shared" si="0"/>
        <v>26</v>
      </c>
      <c r="F32" s="10" t="str">
        <f t="shared" si="1"/>
        <v>N3-5.5-11.5</v>
      </c>
      <c r="G32" s="14">
        <f t="shared" si="4"/>
        <v>5.5</v>
      </c>
      <c r="H32" s="14">
        <f t="shared" si="5"/>
        <v>11.5</v>
      </c>
      <c r="I32" s="4">
        <f t="shared" si="2"/>
        <v>50.4375</v>
      </c>
      <c r="J32" s="2">
        <f t="shared" si="3"/>
        <v>21734494</v>
      </c>
      <c r="K32" s="22">
        <v>1</v>
      </c>
      <c r="N32" t="str">
        <v>N3-5.5-11.5</v>
      </c>
      <c r="O32">
        <v>50.4375</v>
      </c>
      <c r="P32" s="19">
        <v>21734494</v>
      </c>
    </row>
    <row r="33" spans="5:16" x14ac:dyDescent="0.25">
      <c r="E33" s="1">
        <f t="shared" si="0"/>
        <v>27</v>
      </c>
      <c r="F33" s="10" t="str">
        <f t="shared" si="1"/>
        <v>N3-5.5-12</v>
      </c>
      <c r="G33" s="14">
        <f t="shared" si="4"/>
        <v>5.5</v>
      </c>
      <c r="H33" s="14">
        <f t="shared" si="5"/>
        <v>12</v>
      </c>
      <c r="I33" s="4">
        <f t="shared" si="2"/>
        <v>52.5</v>
      </c>
      <c r="J33" s="2">
        <f t="shared" si="3"/>
        <v>22439250</v>
      </c>
      <c r="K33" s="22">
        <v>1</v>
      </c>
      <c r="N33" t="str">
        <v>N3-5.5-12</v>
      </c>
      <c r="O33">
        <v>52.5</v>
      </c>
      <c r="P33" s="19">
        <v>22439250</v>
      </c>
    </row>
    <row r="34" spans="5:16" x14ac:dyDescent="0.25">
      <c r="E34" s="1">
        <f t="shared" si="0"/>
        <v>28</v>
      </c>
      <c r="F34" s="10" t="str">
        <f t="shared" si="1"/>
        <v>N3-5.5-12.5</v>
      </c>
      <c r="G34" s="14">
        <f t="shared" si="4"/>
        <v>5.5</v>
      </c>
      <c r="H34" s="14">
        <f t="shared" si="5"/>
        <v>12.5</v>
      </c>
      <c r="I34" s="4">
        <f t="shared" si="2"/>
        <v>54.5625</v>
      </c>
      <c r="J34" s="2">
        <f t="shared" si="3"/>
        <v>23144006</v>
      </c>
      <c r="K34" s="22">
        <v>1</v>
      </c>
      <c r="N34" t="str">
        <v>N3-5.5-12.5</v>
      </c>
      <c r="O34">
        <v>54.5625</v>
      </c>
      <c r="P34" s="19">
        <v>23144006</v>
      </c>
    </row>
    <row r="35" spans="5:16" x14ac:dyDescent="0.25">
      <c r="E35" s="1">
        <f t="shared" si="0"/>
        <v>29</v>
      </c>
      <c r="F35" s="10" t="str">
        <f t="shared" si="1"/>
        <v>N3-5.5-13</v>
      </c>
      <c r="G35" s="14">
        <f t="shared" si="4"/>
        <v>5.5</v>
      </c>
      <c r="H35" s="14">
        <f t="shared" si="5"/>
        <v>13</v>
      </c>
      <c r="I35" s="4">
        <f t="shared" si="2"/>
        <v>56.625</v>
      </c>
      <c r="J35" s="2">
        <f t="shared" si="3"/>
        <v>23848763</v>
      </c>
      <c r="K35" s="22">
        <v>1</v>
      </c>
      <c r="N35" t="str">
        <v>N3-5.5-13</v>
      </c>
      <c r="O35">
        <v>56.625</v>
      </c>
      <c r="P35" s="19">
        <v>23848763</v>
      </c>
    </row>
    <row r="36" spans="5:16" x14ac:dyDescent="0.25">
      <c r="E36" s="1">
        <f t="shared" si="0"/>
        <v>30</v>
      </c>
      <c r="F36" s="10" t="str">
        <f t="shared" si="1"/>
        <v>N3-5.5-13.5</v>
      </c>
      <c r="G36" s="14">
        <f t="shared" si="4"/>
        <v>5.5</v>
      </c>
      <c r="H36" s="14">
        <f t="shared" si="5"/>
        <v>13.5</v>
      </c>
      <c r="I36" s="4">
        <f t="shared" si="2"/>
        <v>58.6875</v>
      </c>
      <c r="J36" s="2">
        <f t="shared" si="3"/>
        <v>24553519</v>
      </c>
      <c r="K36" s="22">
        <v>1</v>
      </c>
      <c r="N36" t="str">
        <v>N3-5.5-13.5</v>
      </c>
      <c r="O36">
        <v>58.6875</v>
      </c>
      <c r="P36" s="19">
        <v>24553519</v>
      </c>
    </row>
    <row r="37" spans="5:16" x14ac:dyDescent="0.25">
      <c r="E37" s="1">
        <f t="shared" si="0"/>
        <v>31</v>
      </c>
      <c r="F37" s="10" t="str">
        <f t="shared" si="1"/>
        <v>N3-6-6.5</v>
      </c>
      <c r="G37" s="14">
        <f t="shared" si="4"/>
        <v>6</v>
      </c>
      <c r="H37" s="14">
        <f t="shared" si="5"/>
        <v>6.5</v>
      </c>
      <c r="I37" s="4">
        <f t="shared" si="2"/>
        <v>32.25</v>
      </c>
      <c r="J37" s="2">
        <f t="shared" si="3"/>
        <v>15519825</v>
      </c>
      <c r="K37" s="22">
        <v>1</v>
      </c>
      <c r="N37" t="str">
        <v>N3-6-6.5</v>
      </c>
      <c r="O37">
        <v>32.25</v>
      </c>
      <c r="P37" s="19">
        <v>15519825</v>
      </c>
    </row>
    <row r="38" spans="5:16" x14ac:dyDescent="0.25">
      <c r="E38" s="1">
        <f t="shared" si="0"/>
        <v>32</v>
      </c>
      <c r="F38" s="10" t="str">
        <f t="shared" si="1"/>
        <v>N3-6-7</v>
      </c>
      <c r="G38" s="14">
        <f t="shared" si="4"/>
        <v>6</v>
      </c>
      <c r="H38" s="14">
        <f t="shared" si="5"/>
        <v>7</v>
      </c>
      <c r="I38" s="4">
        <f t="shared" si="2"/>
        <v>34.5</v>
      </c>
      <c r="J38" s="2">
        <f t="shared" si="3"/>
        <v>16288650</v>
      </c>
      <c r="K38" s="22">
        <v>1</v>
      </c>
      <c r="N38" t="str">
        <v>N3-6-7</v>
      </c>
      <c r="O38">
        <v>34.5</v>
      </c>
      <c r="P38" s="19">
        <v>16288650</v>
      </c>
    </row>
    <row r="39" spans="5:16" x14ac:dyDescent="0.25">
      <c r="E39" s="1">
        <f t="shared" si="0"/>
        <v>33</v>
      </c>
      <c r="F39" s="10" t="str">
        <f t="shared" si="1"/>
        <v>N3-6-7.5</v>
      </c>
      <c r="G39" s="14">
        <f t="shared" si="4"/>
        <v>6</v>
      </c>
      <c r="H39" s="14">
        <f t="shared" si="5"/>
        <v>7.5</v>
      </c>
      <c r="I39" s="4">
        <f t="shared" si="2"/>
        <v>36.75</v>
      </c>
      <c r="J39" s="2">
        <f t="shared" si="3"/>
        <v>17057475</v>
      </c>
      <c r="K39" s="22">
        <v>1</v>
      </c>
      <c r="N39" t="str">
        <v>N3-6-7.5</v>
      </c>
      <c r="O39">
        <v>36.75</v>
      </c>
      <c r="P39" s="19">
        <v>17057475</v>
      </c>
    </row>
    <row r="40" spans="5:16" x14ac:dyDescent="0.25">
      <c r="E40" s="1">
        <f t="shared" si="0"/>
        <v>34</v>
      </c>
      <c r="F40" s="10" t="str">
        <f t="shared" si="1"/>
        <v>N3-6-8</v>
      </c>
      <c r="G40" s="14">
        <f t="shared" si="4"/>
        <v>6</v>
      </c>
      <c r="H40" s="14">
        <f t="shared" si="5"/>
        <v>8</v>
      </c>
      <c r="I40" s="4">
        <f t="shared" si="2"/>
        <v>39</v>
      </c>
      <c r="J40" s="2">
        <f t="shared" si="3"/>
        <v>17826300</v>
      </c>
      <c r="K40" s="22">
        <v>1</v>
      </c>
      <c r="N40" t="str">
        <v>N3-6-8</v>
      </c>
      <c r="O40">
        <v>39</v>
      </c>
      <c r="P40" s="19">
        <v>17826300</v>
      </c>
    </row>
    <row r="41" spans="5:16" x14ac:dyDescent="0.25">
      <c r="E41" s="1">
        <f t="shared" si="0"/>
        <v>35</v>
      </c>
      <c r="F41" s="10" t="str">
        <f t="shared" si="1"/>
        <v>N3-6-8.5</v>
      </c>
      <c r="G41" s="14">
        <f t="shared" si="4"/>
        <v>6</v>
      </c>
      <c r="H41" s="14">
        <f t="shared" si="5"/>
        <v>8.5</v>
      </c>
      <c r="I41" s="4">
        <f t="shared" si="2"/>
        <v>41.25</v>
      </c>
      <c r="J41" s="2">
        <f t="shared" si="3"/>
        <v>18595125</v>
      </c>
      <c r="K41" s="22">
        <v>1</v>
      </c>
      <c r="N41" t="str">
        <v>N3-6-8.5</v>
      </c>
      <c r="O41">
        <v>41.25</v>
      </c>
      <c r="P41" s="19">
        <v>18595125</v>
      </c>
    </row>
    <row r="42" spans="5:16" x14ac:dyDescent="0.25">
      <c r="E42" s="1">
        <f t="shared" si="0"/>
        <v>36</v>
      </c>
      <c r="F42" s="10" t="str">
        <f t="shared" si="1"/>
        <v>N3-6-9</v>
      </c>
      <c r="G42" s="14">
        <f t="shared" si="4"/>
        <v>6</v>
      </c>
      <c r="H42" s="14">
        <f t="shared" si="5"/>
        <v>9</v>
      </c>
      <c r="I42" s="4">
        <f t="shared" si="2"/>
        <v>43.5</v>
      </c>
      <c r="J42" s="2">
        <f t="shared" si="3"/>
        <v>19363950</v>
      </c>
      <c r="K42" s="22">
        <v>1</v>
      </c>
      <c r="N42" t="str">
        <v>N3-6-9</v>
      </c>
      <c r="O42">
        <v>43.5</v>
      </c>
      <c r="P42" s="19">
        <v>19363950</v>
      </c>
    </row>
    <row r="43" spans="5:16" x14ac:dyDescent="0.25">
      <c r="E43" s="1">
        <f t="shared" si="0"/>
        <v>37</v>
      </c>
      <c r="F43" s="10" t="str">
        <f t="shared" si="1"/>
        <v>N3-6-9.5</v>
      </c>
      <c r="G43" s="14">
        <f t="shared" si="4"/>
        <v>6</v>
      </c>
      <c r="H43" s="14">
        <f t="shared" si="5"/>
        <v>9.5</v>
      </c>
      <c r="I43" s="4">
        <f t="shared" si="2"/>
        <v>45.75</v>
      </c>
      <c r="J43" s="2">
        <f t="shared" si="3"/>
        <v>20132775</v>
      </c>
      <c r="K43" s="22">
        <v>1</v>
      </c>
      <c r="N43" t="str">
        <v>N3-6-9.5</v>
      </c>
      <c r="O43">
        <v>45.75</v>
      </c>
      <c r="P43" s="19">
        <v>20132775</v>
      </c>
    </row>
    <row r="44" spans="5:16" x14ac:dyDescent="0.25">
      <c r="E44" s="1">
        <f t="shared" si="0"/>
        <v>38</v>
      </c>
      <c r="F44" s="10" t="str">
        <f t="shared" si="1"/>
        <v>N3-6-10</v>
      </c>
      <c r="G44" s="14">
        <f t="shared" si="4"/>
        <v>6</v>
      </c>
      <c r="H44" s="14">
        <f t="shared" si="5"/>
        <v>10</v>
      </c>
      <c r="I44" s="4">
        <f t="shared" si="2"/>
        <v>48</v>
      </c>
      <c r="J44" s="2">
        <f t="shared" si="3"/>
        <v>20901600</v>
      </c>
      <c r="K44" s="22">
        <v>1</v>
      </c>
      <c r="N44" t="str">
        <v>N3-6-10</v>
      </c>
      <c r="O44">
        <v>48</v>
      </c>
      <c r="P44" s="19">
        <v>20901600</v>
      </c>
    </row>
    <row r="45" spans="5:16" x14ac:dyDescent="0.25">
      <c r="E45" s="1">
        <f t="shared" si="0"/>
        <v>39</v>
      </c>
      <c r="F45" s="10" t="str">
        <f t="shared" si="1"/>
        <v>N3-6-10.5</v>
      </c>
      <c r="G45" s="14">
        <f t="shared" si="4"/>
        <v>6</v>
      </c>
      <c r="H45" s="14">
        <f t="shared" si="5"/>
        <v>10.5</v>
      </c>
      <c r="I45" s="4">
        <f t="shared" si="2"/>
        <v>50.25</v>
      </c>
      <c r="J45" s="2">
        <f t="shared" si="3"/>
        <v>21670425</v>
      </c>
      <c r="K45" s="22">
        <v>1</v>
      </c>
      <c r="N45" t="str">
        <v>N3-6-10.5</v>
      </c>
      <c r="O45">
        <v>50.25</v>
      </c>
      <c r="P45" s="19">
        <v>21670425</v>
      </c>
    </row>
    <row r="46" spans="5:16" x14ac:dyDescent="0.25">
      <c r="E46" s="1">
        <f t="shared" si="0"/>
        <v>40</v>
      </c>
      <c r="F46" s="10" t="str">
        <f t="shared" si="1"/>
        <v>N3-6-11</v>
      </c>
      <c r="G46" s="14">
        <f t="shared" si="4"/>
        <v>6</v>
      </c>
      <c r="H46" s="14">
        <f t="shared" si="5"/>
        <v>11</v>
      </c>
      <c r="I46" s="4">
        <f t="shared" si="2"/>
        <v>52.5</v>
      </c>
      <c r="J46" s="2">
        <f t="shared" si="3"/>
        <v>22439250</v>
      </c>
      <c r="K46" s="22">
        <v>1</v>
      </c>
      <c r="N46" t="str">
        <v>N3-6-11</v>
      </c>
      <c r="O46">
        <v>52.5</v>
      </c>
      <c r="P46" s="19">
        <v>22439250</v>
      </c>
    </row>
    <row r="47" spans="5:16" x14ac:dyDescent="0.25">
      <c r="E47" s="1">
        <f t="shared" si="0"/>
        <v>41</v>
      </c>
      <c r="F47" s="10" t="str">
        <f t="shared" si="1"/>
        <v>N3-6-11.5</v>
      </c>
      <c r="G47" s="14">
        <f t="shared" si="4"/>
        <v>6</v>
      </c>
      <c r="H47" s="14">
        <f t="shared" si="5"/>
        <v>11.5</v>
      </c>
      <c r="I47" s="4">
        <f t="shared" si="2"/>
        <v>54.75</v>
      </c>
      <c r="J47" s="2">
        <f t="shared" si="3"/>
        <v>23208075</v>
      </c>
      <c r="K47" s="22">
        <v>1</v>
      </c>
      <c r="N47" t="str">
        <v>N3-6-11.5</v>
      </c>
      <c r="O47">
        <v>54.75</v>
      </c>
      <c r="P47" s="19">
        <v>23208075</v>
      </c>
    </row>
    <row r="48" spans="5:16" x14ac:dyDescent="0.25">
      <c r="E48" s="1">
        <f t="shared" si="0"/>
        <v>42</v>
      </c>
      <c r="F48" s="10" t="str">
        <f t="shared" si="1"/>
        <v>N3-6-12</v>
      </c>
      <c r="G48" s="14">
        <f t="shared" si="4"/>
        <v>6</v>
      </c>
      <c r="H48" s="14">
        <f t="shared" si="5"/>
        <v>12</v>
      </c>
      <c r="I48" s="4">
        <f t="shared" si="2"/>
        <v>57</v>
      </c>
      <c r="J48" s="2">
        <f t="shared" si="3"/>
        <v>23976900</v>
      </c>
      <c r="K48" s="22">
        <v>1</v>
      </c>
      <c r="N48" t="str">
        <v>N3-6-12</v>
      </c>
      <c r="O48">
        <v>57</v>
      </c>
      <c r="P48" s="19">
        <v>23976900</v>
      </c>
    </row>
    <row r="49" spans="5:16" x14ac:dyDescent="0.25">
      <c r="E49" s="1">
        <f t="shared" si="0"/>
        <v>43</v>
      </c>
      <c r="F49" s="10" t="str">
        <f t="shared" si="1"/>
        <v>N3-6-12.5</v>
      </c>
      <c r="G49" s="14">
        <f t="shared" si="4"/>
        <v>6</v>
      </c>
      <c r="H49" s="14">
        <f t="shared" si="5"/>
        <v>12.5</v>
      </c>
      <c r="I49" s="4">
        <f t="shared" si="2"/>
        <v>59.25</v>
      </c>
      <c r="J49" s="2">
        <f t="shared" si="3"/>
        <v>24745725</v>
      </c>
      <c r="K49" s="22">
        <v>1</v>
      </c>
      <c r="N49" t="str">
        <v>N3-6-12.5</v>
      </c>
      <c r="O49">
        <v>59.25</v>
      </c>
      <c r="P49" s="19">
        <v>24745725</v>
      </c>
    </row>
    <row r="50" spans="5:16" x14ac:dyDescent="0.25">
      <c r="E50" s="1">
        <f t="shared" si="0"/>
        <v>44</v>
      </c>
      <c r="F50" s="10" t="str">
        <f t="shared" si="1"/>
        <v>N3-6-13</v>
      </c>
      <c r="G50" s="14">
        <f t="shared" si="4"/>
        <v>6</v>
      </c>
      <c r="H50" s="14">
        <f t="shared" si="5"/>
        <v>13</v>
      </c>
      <c r="I50" s="4">
        <f t="shared" si="2"/>
        <v>61.5</v>
      </c>
      <c r="J50" s="2">
        <f t="shared" si="3"/>
        <v>25514550</v>
      </c>
      <c r="K50" s="22">
        <v>1</v>
      </c>
      <c r="N50" t="str">
        <v>N3-6-13</v>
      </c>
      <c r="O50">
        <v>61.5</v>
      </c>
      <c r="P50" s="19">
        <v>25514550</v>
      </c>
    </row>
    <row r="51" spans="5:16" x14ac:dyDescent="0.25">
      <c r="E51" s="1">
        <f t="shared" si="0"/>
        <v>45</v>
      </c>
      <c r="F51" s="10" t="str">
        <f t="shared" si="1"/>
        <v>N3-6-13.5</v>
      </c>
      <c r="G51" s="14">
        <f t="shared" si="4"/>
        <v>6</v>
      </c>
      <c r="H51" s="14">
        <f t="shared" si="5"/>
        <v>13.5</v>
      </c>
      <c r="I51" s="4">
        <f t="shared" si="2"/>
        <v>63.75</v>
      </c>
      <c r="J51" s="2">
        <f t="shared" si="3"/>
        <v>26283375</v>
      </c>
      <c r="K51" s="22">
        <v>1</v>
      </c>
      <c r="N51" t="str">
        <v>N3-6-13.5</v>
      </c>
      <c r="O51">
        <v>63.75</v>
      </c>
      <c r="P51" s="19">
        <v>26283375</v>
      </c>
    </row>
    <row r="52" spans="5:16" x14ac:dyDescent="0.25">
      <c r="E52" s="1">
        <f t="shared" si="0"/>
        <v>46</v>
      </c>
      <c r="F52" s="10" t="str">
        <f t="shared" si="1"/>
        <v>N3-6.5-6.5</v>
      </c>
      <c r="G52" s="14">
        <f t="shared" si="4"/>
        <v>6.5</v>
      </c>
      <c r="H52" s="14">
        <f t="shared" si="5"/>
        <v>6.5</v>
      </c>
      <c r="I52" s="4">
        <f t="shared" si="2"/>
        <v>34.6875</v>
      </c>
      <c r="J52" s="2">
        <f t="shared" si="3"/>
        <v>16352719</v>
      </c>
      <c r="K52" s="22">
        <v>1</v>
      </c>
      <c r="N52" t="str">
        <v>N3-6.5-6.5</v>
      </c>
      <c r="O52">
        <v>34.6875</v>
      </c>
      <c r="P52" s="19">
        <v>16352719</v>
      </c>
    </row>
    <row r="53" spans="5:16" x14ac:dyDescent="0.25">
      <c r="E53" s="1">
        <f t="shared" si="0"/>
        <v>47</v>
      </c>
      <c r="F53" s="10" t="str">
        <f t="shared" si="1"/>
        <v>N3-6.5-7</v>
      </c>
      <c r="G53" s="14">
        <f t="shared" si="4"/>
        <v>6.5</v>
      </c>
      <c r="H53" s="14">
        <f t="shared" si="5"/>
        <v>7</v>
      </c>
      <c r="I53" s="4">
        <f t="shared" si="2"/>
        <v>37.125</v>
      </c>
      <c r="J53" s="2">
        <f t="shared" si="3"/>
        <v>17185613</v>
      </c>
      <c r="K53" s="22">
        <v>1</v>
      </c>
      <c r="N53" t="str">
        <v>N3-6.5-7</v>
      </c>
      <c r="O53">
        <v>37.125</v>
      </c>
      <c r="P53" s="19">
        <v>17185613</v>
      </c>
    </row>
    <row r="54" spans="5:16" x14ac:dyDescent="0.25">
      <c r="E54" s="1">
        <f t="shared" si="0"/>
        <v>48</v>
      </c>
      <c r="F54" s="10" t="str">
        <f t="shared" si="1"/>
        <v>N3-6.5-7.5</v>
      </c>
      <c r="G54" s="14">
        <f t="shared" si="4"/>
        <v>6.5</v>
      </c>
      <c r="H54" s="14">
        <f t="shared" si="5"/>
        <v>7.5</v>
      </c>
      <c r="I54" s="4">
        <f t="shared" si="2"/>
        <v>39.5625</v>
      </c>
      <c r="J54" s="2">
        <f t="shared" si="3"/>
        <v>18018506</v>
      </c>
      <c r="K54" s="22">
        <v>1</v>
      </c>
      <c r="N54" t="str">
        <v>N3-6.5-7.5</v>
      </c>
      <c r="O54">
        <v>39.5625</v>
      </c>
      <c r="P54" s="19">
        <v>18018506</v>
      </c>
    </row>
    <row r="55" spans="5:16" x14ac:dyDescent="0.25">
      <c r="E55" s="1">
        <f t="shared" si="0"/>
        <v>49</v>
      </c>
      <c r="F55" s="10" t="str">
        <f t="shared" si="1"/>
        <v>N3-6.5-8</v>
      </c>
      <c r="G55" s="14">
        <f t="shared" si="4"/>
        <v>6.5</v>
      </c>
      <c r="H55" s="14">
        <f t="shared" si="5"/>
        <v>8</v>
      </c>
      <c r="I55" s="4">
        <f t="shared" si="2"/>
        <v>42</v>
      </c>
      <c r="J55" s="2">
        <f t="shared" si="3"/>
        <v>18851400</v>
      </c>
      <c r="K55" s="22">
        <v>1</v>
      </c>
      <c r="N55" t="str">
        <v>N3-6.5-8</v>
      </c>
      <c r="O55">
        <v>42</v>
      </c>
      <c r="P55" s="19">
        <v>18851400</v>
      </c>
    </row>
    <row r="56" spans="5:16" x14ac:dyDescent="0.25">
      <c r="E56" s="1">
        <f t="shared" si="0"/>
        <v>50</v>
      </c>
      <c r="F56" s="10" t="str">
        <f t="shared" si="1"/>
        <v>N3-6.5-8.5</v>
      </c>
      <c r="G56" s="14">
        <f t="shared" si="4"/>
        <v>6.5</v>
      </c>
      <c r="H56" s="14">
        <f t="shared" si="5"/>
        <v>8.5</v>
      </c>
      <c r="I56" s="4">
        <f t="shared" si="2"/>
        <v>44.4375</v>
      </c>
      <c r="J56" s="2">
        <f t="shared" si="3"/>
        <v>19684294</v>
      </c>
      <c r="K56" s="22">
        <v>1</v>
      </c>
      <c r="N56" t="str">
        <v>N3-6.5-8.5</v>
      </c>
      <c r="O56">
        <v>44.4375</v>
      </c>
      <c r="P56" s="19">
        <v>19684294</v>
      </c>
    </row>
    <row r="57" spans="5:16" x14ac:dyDescent="0.25">
      <c r="E57" s="1">
        <f t="shared" si="0"/>
        <v>51</v>
      </c>
      <c r="F57" s="10" t="str">
        <f t="shared" si="1"/>
        <v>N3-6.5-9</v>
      </c>
      <c r="G57" s="14">
        <f t="shared" si="4"/>
        <v>6.5</v>
      </c>
      <c r="H57" s="14">
        <f t="shared" si="5"/>
        <v>9</v>
      </c>
      <c r="I57" s="4">
        <f t="shared" si="2"/>
        <v>46.875</v>
      </c>
      <c r="J57" s="2">
        <f t="shared" si="3"/>
        <v>20517188</v>
      </c>
      <c r="K57" s="22">
        <v>1</v>
      </c>
      <c r="N57" t="str">
        <v>N3-6.5-9</v>
      </c>
      <c r="O57">
        <v>46.875</v>
      </c>
      <c r="P57" s="19">
        <v>20517188</v>
      </c>
    </row>
    <row r="58" spans="5:16" x14ac:dyDescent="0.25">
      <c r="E58" s="1">
        <f t="shared" si="0"/>
        <v>52</v>
      </c>
      <c r="F58" s="10" t="str">
        <f t="shared" si="1"/>
        <v>N3-6.5-9.5</v>
      </c>
      <c r="G58" s="14">
        <f t="shared" si="4"/>
        <v>6.5</v>
      </c>
      <c r="H58" s="14">
        <f t="shared" si="5"/>
        <v>9.5</v>
      </c>
      <c r="I58" s="4">
        <f t="shared" si="2"/>
        <v>49.3125</v>
      </c>
      <c r="J58" s="2">
        <f t="shared" si="3"/>
        <v>21350081</v>
      </c>
      <c r="K58" s="22">
        <v>1</v>
      </c>
      <c r="N58" t="str">
        <v>N3-6.5-9.5</v>
      </c>
      <c r="O58">
        <v>49.3125</v>
      </c>
      <c r="P58" s="19">
        <v>21350081</v>
      </c>
    </row>
    <row r="59" spans="5:16" x14ac:dyDescent="0.25">
      <c r="E59" s="1">
        <f t="shared" si="0"/>
        <v>53</v>
      </c>
      <c r="F59" s="10" t="str">
        <f t="shared" si="1"/>
        <v>N3-6.5-10</v>
      </c>
      <c r="G59" s="14">
        <f t="shared" si="4"/>
        <v>6.5</v>
      </c>
      <c r="H59" s="14">
        <f t="shared" si="5"/>
        <v>10</v>
      </c>
      <c r="I59" s="4">
        <f t="shared" si="2"/>
        <v>51.75</v>
      </c>
      <c r="J59" s="2">
        <f t="shared" si="3"/>
        <v>22182975</v>
      </c>
      <c r="K59" s="22">
        <v>1</v>
      </c>
      <c r="N59" t="str">
        <v>N3-6.5-10</v>
      </c>
      <c r="O59">
        <v>51.75</v>
      </c>
      <c r="P59" s="19">
        <v>22182975</v>
      </c>
    </row>
    <row r="60" spans="5:16" x14ac:dyDescent="0.25">
      <c r="E60" s="1">
        <f t="shared" si="0"/>
        <v>54</v>
      </c>
      <c r="F60" s="10" t="str">
        <f t="shared" si="1"/>
        <v>N3-6.5-10.5</v>
      </c>
      <c r="G60" s="14">
        <f t="shared" si="4"/>
        <v>6.5</v>
      </c>
      <c r="H60" s="14">
        <f t="shared" si="5"/>
        <v>10.5</v>
      </c>
      <c r="I60" s="4">
        <f t="shared" si="2"/>
        <v>54.1875</v>
      </c>
      <c r="J60" s="2">
        <f t="shared" si="3"/>
        <v>23015869</v>
      </c>
      <c r="K60" s="22">
        <v>1</v>
      </c>
      <c r="N60" t="str">
        <v>N3-6.5-10.5</v>
      </c>
      <c r="O60">
        <v>54.1875</v>
      </c>
      <c r="P60" s="19">
        <v>23015869</v>
      </c>
    </row>
    <row r="61" spans="5:16" x14ac:dyDescent="0.25">
      <c r="E61" s="1">
        <f t="shared" si="0"/>
        <v>55</v>
      </c>
      <c r="F61" s="10" t="str">
        <f t="shared" si="1"/>
        <v>N3-6.5-11</v>
      </c>
      <c r="G61" s="14">
        <f t="shared" si="4"/>
        <v>6.5</v>
      </c>
      <c r="H61" s="14">
        <f t="shared" si="5"/>
        <v>11</v>
      </c>
      <c r="I61" s="4">
        <f t="shared" si="2"/>
        <v>56.625</v>
      </c>
      <c r="J61" s="2">
        <f t="shared" si="3"/>
        <v>23848763</v>
      </c>
      <c r="K61" s="22">
        <v>1</v>
      </c>
      <c r="N61" t="str">
        <v>N3-6.5-11</v>
      </c>
      <c r="O61">
        <v>56.625</v>
      </c>
      <c r="P61" s="19">
        <v>23848763</v>
      </c>
    </row>
    <row r="62" spans="5:16" x14ac:dyDescent="0.25">
      <c r="E62" s="1">
        <f t="shared" si="0"/>
        <v>56</v>
      </c>
      <c r="F62" s="10" t="str">
        <f t="shared" si="1"/>
        <v>N3-6.5-11.5</v>
      </c>
      <c r="G62" s="14">
        <f t="shared" si="4"/>
        <v>6.5</v>
      </c>
      <c r="H62" s="14">
        <f t="shared" si="5"/>
        <v>11.5</v>
      </c>
      <c r="I62" s="4">
        <f t="shared" si="2"/>
        <v>59.0625</v>
      </c>
      <c r="J62" s="2">
        <f t="shared" si="3"/>
        <v>24681656</v>
      </c>
      <c r="K62" s="22">
        <v>1</v>
      </c>
      <c r="N62" t="str">
        <v>N3-6.5-11.5</v>
      </c>
      <c r="O62">
        <v>59.0625</v>
      </c>
      <c r="P62" s="19">
        <v>24681656</v>
      </c>
    </row>
    <row r="63" spans="5:16" x14ac:dyDescent="0.25">
      <c r="E63" s="1">
        <f t="shared" si="0"/>
        <v>57</v>
      </c>
      <c r="F63" s="10" t="str">
        <f t="shared" si="1"/>
        <v>N3-6.5-12</v>
      </c>
      <c r="G63" s="14">
        <f t="shared" si="4"/>
        <v>6.5</v>
      </c>
      <c r="H63" s="14">
        <f t="shared" si="5"/>
        <v>12</v>
      </c>
      <c r="I63" s="4">
        <f t="shared" si="2"/>
        <v>61.5</v>
      </c>
      <c r="J63" s="2">
        <f t="shared" si="3"/>
        <v>25514550</v>
      </c>
      <c r="K63" s="22">
        <v>1</v>
      </c>
      <c r="N63" t="str">
        <v>N3-6.5-12</v>
      </c>
      <c r="O63">
        <v>61.5</v>
      </c>
      <c r="P63" s="19">
        <v>25514550</v>
      </c>
    </row>
    <row r="64" spans="5:16" x14ac:dyDescent="0.25">
      <c r="E64" s="1">
        <f t="shared" si="0"/>
        <v>58</v>
      </c>
      <c r="F64" s="10" t="str">
        <f t="shared" si="1"/>
        <v>N3-6.5-12.5</v>
      </c>
      <c r="G64" s="14">
        <f t="shared" si="4"/>
        <v>6.5</v>
      </c>
      <c r="H64" s="14">
        <f t="shared" si="5"/>
        <v>12.5</v>
      </c>
      <c r="I64" s="4">
        <f t="shared" si="2"/>
        <v>63.9375</v>
      </c>
      <c r="J64" s="2">
        <f t="shared" si="3"/>
        <v>26347444</v>
      </c>
      <c r="K64" s="22">
        <v>1</v>
      </c>
      <c r="N64" t="str">
        <v>N3-6.5-12.5</v>
      </c>
      <c r="O64">
        <v>63.9375</v>
      </c>
      <c r="P64" s="19">
        <v>26347444</v>
      </c>
    </row>
    <row r="65" spans="5:16" x14ac:dyDescent="0.25">
      <c r="E65" s="1">
        <f t="shared" si="0"/>
        <v>59</v>
      </c>
      <c r="F65" s="10" t="str">
        <f t="shared" si="1"/>
        <v>N3-6.5-13</v>
      </c>
      <c r="G65" s="14">
        <f t="shared" si="4"/>
        <v>6.5</v>
      </c>
      <c r="H65" s="14">
        <f t="shared" si="5"/>
        <v>13</v>
      </c>
      <c r="I65" s="4">
        <f t="shared" si="2"/>
        <v>66.375</v>
      </c>
      <c r="J65" s="2">
        <f t="shared" si="3"/>
        <v>27180338</v>
      </c>
      <c r="K65" s="22">
        <v>1</v>
      </c>
      <c r="N65" t="str">
        <v>N3-6.5-13</v>
      </c>
      <c r="O65">
        <v>66.375</v>
      </c>
      <c r="P65" s="19">
        <v>27180338</v>
      </c>
    </row>
    <row r="66" spans="5:16" x14ac:dyDescent="0.25">
      <c r="E66" s="1">
        <f t="shared" si="0"/>
        <v>60</v>
      </c>
      <c r="F66" s="10" t="str">
        <f t="shared" si="1"/>
        <v>N3-6.5-13.5</v>
      </c>
      <c r="G66" s="14">
        <f t="shared" si="4"/>
        <v>6.5</v>
      </c>
      <c r="H66" s="14">
        <f t="shared" si="5"/>
        <v>13.5</v>
      </c>
      <c r="I66" s="4">
        <f t="shared" si="2"/>
        <v>68.8125</v>
      </c>
      <c r="J66" s="2">
        <f t="shared" si="3"/>
        <v>28013231</v>
      </c>
      <c r="K66" s="22">
        <v>1</v>
      </c>
      <c r="N66" t="str">
        <v>N3-6.5-13.5</v>
      </c>
      <c r="O66">
        <v>68.8125</v>
      </c>
      <c r="P66" s="19">
        <v>28013231</v>
      </c>
    </row>
    <row r="67" spans="5:16" x14ac:dyDescent="0.25">
      <c r="E67" s="1">
        <f t="shared" si="0"/>
        <v>61</v>
      </c>
      <c r="F67" s="10" t="str">
        <f t="shared" si="1"/>
        <v>N3-7-6.5</v>
      </c>
      <c r="G67" s="14">
        <f t="shared" si="4"/>
        <v>7</v>
      </c>
      <c r="H67" s="14">
        <f t="shared" si="5"/>
        <v>6.5</v>
      </c>
      <c r="I67" s="4">
        <f t="shared" si="2"/>
        <v>37.125</v>
      </c>
      <c r="J67" s="2">
        <f t="shared" si="3"/>
        <v>17185613</v>
      </c>
      <c r="K67" s="22">
        <v>1</v>
      </c>
      <c r="N67" t="str">
        <v>N3-7-6.5</v>
      </c>
      <c r="O67">
        <v>37.125</v>
      </c>
      <c r="P67" s="19">
        <v>17185613</v>
      </c>
    </row>
    <row r="68" spans="5:16" x14ac:dyDescent="0.25">
      <c r="E68" s="1">
        <f t="shared" si="0"/>
        <v>62</v>
      </c>
      <c r="F68" s="10" t="str">
        <f t="shared" si="1"/>
        <v>N3-7-7</v>
      </c>
      <c r="G68" s="14">
        <f t="shared" si="4"/>
        <v>7</v>
      </c>
      <c r="H68" s="14">
        <f t="shared" si="5"/>
        <v>7</v>
      </c>
      <c r="I68" s="4">
        <f t="shared" si="2"/>
        <v>39.75</v>
      </c>
      <c r="J68" s="2">
        <f t="shared" si="3"/>
        <v>18082575</v>
      </c>
      <c r="K68" s="22">
        <v>1</v>
      </c>
      <c r="N68" t="str">
        <v>N3-7-7</v>
      </c>
      <c r="O68">
        <v>39.75</v>
      </c>
      <c r="P68" s="19">
        <v>18082575</v>
      </c>
    </row>
    <row r="69" spans="5:16" x14ac:dyDescent="0.25">
      <c r="E69" s="1">
        <f t="shared" si="0"/>
        <v>63</v>
      </c>
      <c r="F69" s="10" t="str">
        <f t="shared" si="1"/>
        <v>N3-7-7.5</v>
      </c>
      <c r="G69" s="14">
        <f t="shared" si="4"/>
        <v>7</v>
      </c>
      <c r="H69" s="14">
        <f t="shared" si="5"/>
        <v>7.5</v>
      </c>
      <c r="I69" s="4">
        <f t="shared" si="2"/>
        <v>42.375</v>
      </c>
      <c r="J69" s="2">
        <f t="shared" si="3"/>
        <v>18979538</v>
      </c>
      <c r="K69" s="22">
        <v>1</v>
      </c>
      <c r="N69" t="str">
        <v>N3-7-7.5</v>
      </c>
      <c r="O69">
        <v>42.375</v>
      </c>
      <c r="P69" s="19">
        <v>18979538</v>
      </c>
    </row>
    <row r="70" spans="5:16" x14ac:dyDescent="0.25">
      <c r="E70" s="1">
        <f t="shared" si="0"/>
        <v>64</v>
      </c>
      <c r="F70" s="10" t="str">
        <f t="shared" si="1"/>
        <v>N3-7-8</v>
      </c>
      <c r="G70" s="14">
        <f t="shared" si="4"/>
        <v>7</v>
      </c>
      <c r="H70" s="14">
        <f t="shared" si="5"/>
        <v>8</v>
      </c>
      <c r="I70" s="4">
        <f t="shared" si="2"/>
        <v>45</v>
      </c>
      <c r="J70" s="2">
        <f t="shared" si="3"/>
        <v>19876500</v>
      </c>
      <c r="K70" s="22">
        <v>1</v>
      </c>
      <c r="N70" t="str">
        <v>N3-7-8</v>
      </c>
      <c r="O70">
        <v>45</v>
      </c>
      <c r="P70" s="19">
        <v>19876500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N3-7-8.5</v>
      </c>
      <c r="G71" s="14">
        <f t="shared" si="4"/>
        <v>7</v>
      </c>
      <c r="H71" s="14">
        <f t="shared" si="5"/>
        <v>8.5</v>
      </c>
      <c r="I71" s="4">
        <f t="shared" ref="I71:I134" si="8">SUM((G71*H71)/4,1)*3</f>
        <v>47.625</v>
      </c>
      <c r="J71" s="2">
        <f t="shared" ref="J71:J134" si="9">ROUND(SUM(IF(I71&lt;$K$4,$K$4,I71)*$C$6,$C$5),0)</f>
        <v>20773463</v>
      </c>
      <c r="K71" s="22">
        <v>1</v>
      </c>
      <c r="N71" t="str">
        <v>N3-7-8.5</v>
      </c>
      <c r="O71">
        <v>47.625</v>
      </c>
      <c r="P71" s="19">
        <v>20773463</v>
      </c>
    </row>
    <row r="72" spans="5:16" x14ac:dyDescent="0.25">
      <c r="E72" s="1">
        <f t="shared" si="6"/>
        <v>66</v>
      </c>
      <c r="F72" s="10" t="str">
        <f t="shared" si="7"/>
        <v>N3-7-9</v>
      </c>
      <c r="G72" s="14">
        <f t="shared" ref="G72:G135" si="10">$G$3+ROUNDDOWN($E71/($I$4+1),0)*0.5</f>
        <v>7</v>
      </c>
      <c r="H72" s="14">
        <f t="shared" ref="H72:H135" si="11">IF(MOD(E72-1,$I$4+1)=0,$H$3,H71+0.5)</f>
        <v>9</v>
      </c>
      <c r="I72" s="4">
        <f t="shared" si="8"/>
        <v>50.25</v>
      </c>
      <c r="J72" s="2">
        <f t="shared" si="9"/>
        <v>21670425</v>
      </c>
      <c r="K72" s="22">
        <v>1</v>
      </c>
      <c r="N72" t="str">
        <v>N3-7-9</v>
      </c>
      <c r="O72">
        <v>50.25</v>
      </c>
      <c r="P72" s="19">
        <v>21670425</v>
      </c>
    </row>
    <row r="73" spans="5:16" x14ac:dyDescent="0.25">
      <c r="E73" s="1">
        <f t="shared" si="6"/>
        <v>67</v>
      </c>
      <c r="F73" s="10" t="str">
        <f t="shared" si="7"/>
        <v>N3-7-9.5</v>
      </c>
      <c r="G73" s="14">
        <f t="shared" si="10"/>
        <v>7</v>
      </c>
      <c r="H73" s="14">
        <f t="shared" si="11"/>
        <v>9.5</v>
      </c>
      <c r="I73" s="4">
        <f t="shared" si="8"/>
        <v>52.875</v>
      </c>
      <c r="J73" s="2">
        <f t="shared" si="9"/>
        <v>22567388</v>
      </c>
      <c r="K73" s="22">
        <v>1</v>
      </c>
      <c r="N73" t="str">
        <v>N3-7-9.5</v>
      </c>
      <c r="O73">
        <v>52.875</v>
      </c>
      <c r="P73" s="19">
        <v>22567388</v>
      </c>
    </row>
    <row r="74" spans="5:16" x14ac:dyDescent="0.25">
      <c r="E74" s="1">
        <f t="shared" si="6"/>
        <v>68</v>
      </c>
      <c r="F74" s="10" t="str">
        <f t="shared" si="7"/>
        <v>N3-7-10</v>
      </c>
      <c r="G74" s="14">
        <f t="shared" si="10"/>
        <v>7</v>
      </c>
      <c r="H74" s="14">
        <f t="shared" si="11"/>
        <v>10</v>
      </c>
      <c r="I74" s="4">
        <f t="shared" si="8"/>
        <v>55.5</v>
      </c>
      <c r="J74" s="2">
        <f t="shared" si="9"/>
        <v>23464350</v>
      </c>
      <c r="K74" s="22">
        <v>1</v>
      </c>
      <c r="N74" t="str">
        <v>N3-7-10</v>
      </c>
      <c r="O74">
        <v>55.5</v>
      </c>
      <c r="P74" s="19">
        <v>23464350</v>
      </c>
    </row>
    <row r="75" spans="5:16" x14ac:dyDescent="0.25">
      <c r="E75" s="1">
        <f t="shared" si="6"/>
        <v>69</v>
      </c>
      <c r="F75" s="10" t="str">
        <f t="shared" si="7"/>
        <v>N3-7-10.5</v>
      </c>
      <c r="G75" s="14">
        <f t="shared" si="10"/>
        <v>7</v>
      </c>
      <c r="H75" s="14">
        <f t="shared" si="11"/>
        <v>10.5</v>
      </c>
      <c r="I75" s="4">
        <f t="shared" si="8"/>
        <v>58.125</v>
      </c>
      <c r="J75" s="2">
        <f t="shared" si="9"/>
        <v>24361313</v>
      </c>
      <c r="K75" s="22">
        <v>1</v>
      </c>
      <c r="N75" t="str">
        <v>N3-7-10.5</v>
      </c>
      <c r="O75">
        <v>58.125</v>
      </c>
      <c r="P75" s="19">
        <v>24361313</v>
      </c>
    </row>
    <row r="76" spans="5:16" x14ac:dyDescent="0.25">
      <c r="E76" s="1">
        <f t="shared" si="6"/>
        <v>70</v>
      </c>
      <c r="F76" s="10" t="str">
        <f t="shared" si="7"/>
        <v>N3-7-11</v>
      </c>
      <c r="G76" s="14">
        <f t="shared" si="10"/>
        <v>7</v>
      </c>
      <c r="H76" s="14">
        <f t="shared" si="11"/>
        <v>11</v>
      </c>
      <c r="I76" s="4">
        <f t="shared" si="8"/>
        <v>60.75</v>
      </c>
      <c r="J76" s="2">
        <f t="shared" si="9"/>
        <v>25258275</v>
      </c>
      <c r="K76" s="22">
        <v>1</v>
      </c>
      <c r="N76" t="str">
        <v>N3-7-11</v>
      </c>
      <c r="O76">
        <v>60.75</v>
      </c>
      <c r="P76" s="19">
        <v>25258275</v>
      </c>
    </row>
    <row r="77" spans="5:16" x14ac:dyDescent="0.25">
      <c r="E77" s="1">
        <f t="shared" si="6"/>
        <v>71</v>
      </c>
      <c r="F77" s="10" t="str">
        <f t="shared" si="7"/>
        <v>N3-7-11.5</v>
      </c>
      <c r="G77" s="14">
        <f t="shared" si="10"/>
        <v>7</v>
      </c>
      <c r="H77" s="14">
        <f t="shared" si="11"/>
        <v>11.5</v>
      </c>
      <c r="I77" s="4">
        <f t="shared" si="8"/>
        <v>63.375</v>
      </c>
      <c r="J77" s="2">
        <f t="shared" si="9"/>
        <v>26155238</v>
      </c>
      <c r="K77" s="22">
        <v>1</v>
      </c>
      <c r="N77" t="str">
        <v>N3-7-11.5</v>
      </c>
      <c r="O77">
        <v>63.375</v>
      </c>
      <c r="P77" s="19">
        <v>26155238</v>
      </c>
    </row>
    <row r="78" spans="5:16" x14ac:dyDescent="0.25">
      <c r="E78" s="1">
        <f t="shared" si="6"/>
        <v>72</v>
      </c>
      <c r="F78" s="10" t="str">
        <f t="shared" si="7"/>
        <v>N3-7-12</v>
      </c>
      <c r="G78" s="14">
        <f t="shared" si="10"/>
        <v>7</v>
      </c>
      <c r="H78" s="14">
        <f t="shared" si="11"/>
        <v>12</v>
      </c>
      <c r="I78" s="4">
        <f t="shared" si="8"/>
        <v>66</v>
      </c>
      <c r="J78" s="2">
        <f t="shared" si="9"/>
        <v>27052200</v>
      </c>
      <c r="K78" s="22">
        <v>1</v>
      </c>
      <c r="N78" t="str">
        <v>N3-7-12</v>
      </c>
      <c r="O78">
        <v>66</v>
      </c>
      <c r="P78" s="19">
        <v>27052200</v>
      </c>
    </row>
    <row r="79" spans="5:16" x14ac:dyDescent="0.25">
      <c r="E79" s="1">
        <f t="shared" si="6"/>
        <v>73</v>
      </c>
      <c r="F79" s="10" t="str">
        <f t="shared" si="7"/>
        <v>N3-7-12.5</v>
      </c>
      <c r="G79" s="14">
        <f t="shared" si="10"/>
        <v>7</v>
      </c>
      <c r="H79" s="14">
        <f t="shared" si="11"/>
        <v>12.5</v>
      </c>
      <c r="I79" s="4">
        <f t="shared" si="8"/>
        <v>68.625</v>
      </c>
      <c r="J79" s="2">
        <f t="shared" si="9"/>
        <v>27949163</v>
      </c>
      <c r="K79" s="22">
        <v>1</v>
      </c>
      <c r="N79" t="str">
        <v>N3-7-12.5</v>
      </c>
      <c r="O79">
        <v>68.625</v>
      </c>
      <c r="P79" s="19">
        <v>27949163</v>
      </c>
    </row>
    <row r="80" spans="5:16" x14ac:dyDescent="0.25">
      <c r="E80" s="1">
        <f t="shared" si="6"/>
        <v>74</v>
      </c>
      <c r="F80" s="10" t="str">
        <f t="shared" si="7"/>
        <v>N3-7-13</v>
      </c>
      <c r="G80" s="14">
        <f t="shared" si="10"/>
        <v>7</v>
      </c>
      <c r="H80" s="14">
        <f t="shared" si="11"/>
        <v>13</v>
      </c>
      <c r="I80" s="4">
        <f t="shared" si="8"/>
        <v>71.25</v>
      </c>
      <c r="J80" s="2">
        <f t="shared" si="9"/>
        <v>28846125</v>
      </c>
      <c r="K80" s="22">
        <v>1</v>
      </c>
      <c r="N80" t="str">
        <v>N3-7-13</v>
      </c>
      <c r="O80">
        <v>71.25</v>
      </c>
      <c r="P80" s="19">
        <v>28846125</v>
      </c>
    </row>
    <row r="81" spans="5:16" x14ac:dyDescent="0.25">
      <c r="E81" s="1">
        <f t="shared" si="6"/>
        <v>75</v>
      </c>
      <c r="F81" s="10" t="str">
        <f t="shared" si="7"/>
        <v>N3-7-13.5</v>
      </c>
      <c r="G81" s="14">
        <f t="shared" si="10"/>
        <v>7</v>
      </c>
      <c r="H81" s="14">
        <f t="shared" si="11"/>
        <v>13.5</v>
      </c>
      <c r="I81" s="4">
        <f t="shared" si="8"/>
        <v>73.875</v>
      </c>
      <c r="J81" s="2">
        <f t="shared" si="9"/>
        <v>29743088</v>
      </c>
      <c r="K81" s="22">
        <v>1</v>
      </c>
      <c r="N81" t="str">
        <v>N3-7-13.5</v>
      </c>
      <c r="O81">
        <v>73.875</v>
      </c>
      <c r="P81" s="19">
        <v>29743088</v>
      </c>
    </row>
    <row r="82" spans="5:16" x14ac:dyDescent="0.25">
      <c r="E82" s="1">
        <f t="shared" si="6"/>
        <v>76</v>
      </c>
      <c r="F82" s="10" t="str">
        <f t="shared" si="7"/>
        <v>N3-7.5-6.5</v>
      </c>
      <c r="G82" s="14">
        <f t="shared" si="10"/>
        <v>7.5</v>
      </c>
      <c r="H82" s="14">
        <f t="shared" si="11"/>
        <v>6.5</v>
      </c>
      <c r="I82" s="4">
        <f t="shared" si="8"/>
        <v>39.5625</v>
      </c>
      <c r="J82" s="2">
        <f t="shared" si="9"/>
        <v>18018506</v>
      </c>
      <c r="K82" s="22">
        <v>1</v>
      </c>
      <c r="N82" t="str">
        <v>N3-7.5-6.5</v>
      </c>
      <c r="O82">
        <v>39.5625</v>
      </c>
      <c r="P82" s="19">
        <v>18018506</v>
      </c>
    </row>
    <row r="83" spans="5:16" x14ac:dyDescent="0.25">
      <c r="E83" s="1">
        <f t="shared" si="6"/>
        <v>77</v>
      </c>
      <c r="F83" s="10" t="str">
        <f t="shared" si="7"/>
        <v>N3-7.5-7</v>
      </c>
      <c r="G83" s="14">
        <f t="shared" si="10"/>
        <v>7.5</v>
      </c>
      <c r="H83" s="14">
        <f t="shared" si="11"/>
        <v>7</v>
      </c>
      <c r="I83" s="4">
        <f t="shared" si="8"/>
        <v>42.375</v>
      </c>
      <c r="J83" s="2">
        <f t="shared" si="9"/>
        <v>18979538</v>
      </c>
      <c r="K83" s="22">
        <v>1</v>
      </c>
      <c r="N83" t="str">
        <v>N3-7.5-7</v>
      </c>
      <c r="O83">
        <v>42.375</v>
      </c>
      <c r="P83" s="19">
        <v>18979538</v>
      </c>
    </row>
    <row r="84" spans="5:16" x14ac:dyDescent="0.25">
      <c r="E84" s="1">
        <f t="shared" si="6"/>
        <v>78</v>
      </c>
      <c r="F84" s="10" t="str">
        <f t="shared" si="7"/>
        <v>N3-7.5-7.5</v>
      </c>
      <c r="G84" s="14">
        <f t="shared" si="10"/>
        <v>7.5</v>
      </c>
      <c r="H84" s="14">
        <f t="shared" si="11"/>
        <v>7.5</v>
      </c>
      <c r="I84" s="4">
        <f t="shared" si="8"/>
        <v>45.1875</v>
      </c>
      <c r="J84" s="2">
        <f t="shared" si="9"/>
        <v>19940569</v>
      </c>
      <c r="K84" s="22">
        <v>1</v>
      </c>
      <c r="N84" t="str">
        <v>N3-7.5-7.5</v>
      </c>
      <c r="O84">
        <v>45.1875</v>
      </c>
      <c r="P84" s="19">
        <v>19940569</v>
      </c>
    </row>
    <row r="85" spans="5:16" x14ac:dyDescent="0.25">
      <c r="E85" s="1">
        <f t="shared" si="6"/>
        <v>79</v>
      </c>
      <c r="F85" s="10" t="str">
        <f t="shared" si="7"/>
        <v>N3-7.5-8</v>
      </c>
      <c r="G85" s="14">
        <f t="shared" si="10"/>
        <v>7.5</v>
      </c>
      <c r="H85" s="14">
        <f t="shared" si="11"/>
        <v>8</v>
      </c>
      <c r="I85" s="4">
        <f t="shared" si="8"/>
        <v>48</v>
      </c>
      <c r="J85" s="2">
        <f t="shared" si="9"/>
        <v>20901600</v>
      </c>
      <c r="K85" s="22">
        <v>1</v>
      </c>
      <c r="N85" t="str">
        <v>N3-7.5-8</v>
      </c>
      <c r="O85">
        <v>48</v>
      </c>
      <c r="P85" s="19">
        <v>20901600</v>
      </c>
    </row>
    <row r="86" spans="5:16" x14ac:dyDescent="0.25">
      <c r="E86" s="1">
        <f t="shared" si="6"/>
        <v>80</v>
      </c>
      <c r="F86" s="10" t="str">
        <f t="shared" si="7"/>
        <v>N3-7.5-8.5</v>
      </c>
      <c r="G86" s="14">
        <f t="shared" si="10"/>
        <v>7.5</v>
      </c>
      <c r="H86" s="14">
        <f t="shared" si="11"/>
        <v>8.5</v>
      </c>
      <c r="I86" s="4">
        <f t="shared" si="8"/>
        <v>50.8125</v>
      </c>
      <c r="J86" s="2">
        <f t="shared" si="9"/>
        <v>21862631</v>
      </c>
      <c r="K86" s="22">
        <v>1</v>
      </c>
      <c r="N86" t="str">
        <v>N3-7.5-8.5</v>
      </c>
      <c r="O86">
        <v>50.8125</v>
      </c>
      <c r="P86" s="19">
        <v>21862631</v>
      </c>
    </row>
    <row r="87" spans="5:16" x14ac:dyDescent="0.25">
      <c r="E87" s="1">
        <f t="shared" si="6"/>
        <v>81</v>
      </c>
      <c r="F87" s="10" t="str">
        <f t="shared" si="7"/>
        <v>N3-7.5-9</v>
      </c>
      <c r="G87" s="14">
        <f t="shared" si="10"/>
        <v>7.5</v>
      </c>
      <c r="H87" s="14">
        <f t="shared" si="11"/>
        <v>9</v>
      </c>
      <c r="I87" s="4">
        <f t="shared" si="8"/>
        <v>53.625</v>
      </c>
      <c r="J87" s="2">
        <f t="shared" si="9"/>
        <v>22823663</v>
      </c>
      <c r="K87" s="22">
        <v>1</v>
      </c>
      <c r="N87" t="str">
        <v>N3-7.5-9</v>
      </c>
      <c r="O87">
        <v>53.625</v>
      </c>
      <c r="P87" s="19">
        <v>22823663</v>
      </c>
    </row>
    <row r="88" spans="5:16" x14ac:dyDescent="0.25">
      <c r="E88" s="1">
        <f t="shared" si="6"/>
        <v>82</v>
      </c>
      <c r="F88" s="10" t="str">
        <f t="shared" si="7"/>
        <v>N3-7.5-9.5</v>
      </c>
      <c r="G88" s="14">
        <f t="shared" si="10"/>
        <v>7.5</v>
      </c>
      <c r="H88" s="14">
        <f t="shared" si="11"/>
        <v>9.5</v>
      </c>
      <c r="I88" s="4">
        <f t="shared" si="8"/>
        <v>56.4375</v>
      </c>
      <c r="J88" s="2">
        <f t="shared" si="9"/>
        <v>23784694</v>
      </c>
      <c r="K88" s="22">
        <v>1</v>
      </c>
      <c r="N88" t="str">
        <v>N3-7.5-9.5</v>
      </c>
      <c r="O88">
        <v>56.4375</v>
      </c>
      <c r="P88" s="19">
        <v>23784694</v>
      </c>
    </row>
    <row r="89" spans="5:16" x14ac:dyDescent="0.25">
      <c r="E89" s="1">
        <f t="shared" si="6"/>
        <v>83</v>
      </c>
      <c r="F89" s="10" t="str">
        <f t="shared" si="7"/>
        <v>N3-7.5-10</v>
      </c>
      <c r="G89" s="14">
        <f t="shared" si="10"/>
        <v>7.5</v>
      </c>
      <c r="H89" s="14">
        <f t="shared" si="11"/>
        <v>10</v>
      </c>
      <c r="I89" s="4">
        <f t="shared" si="8"/>
        <v>59.25</v>
      </c>
      <c r="J89" s="2">
        <f t="shared" si="9"/>
        <v>24745725</v>
      </c>
      <c r="K89" s="22">
        <v>1</v>
      </c>
      <c r="N89" t="str">
        <v>N3-7.5-10</v>
      </c>
      <c r="O89">
        <v>59.25</v>
      </c>
      <c r="P89" s="19">
        <v>24745725</v>
      </c>
    </row>
    <row r="90" spans="5:16" x14ac:dyDescent="0.25">
      <c r="E90" s="1">
        <f t="shared" si="6"/>
        <v>84</v>
      </c>
      <c r="F90" s="10" t="str">
        <f t="shared" si="7"/>
        <v>N3-7.5-10.5</v>
      </c>
      <c r="G90" s="14">
        <f t="shared" si="10"/>
        <v>7.5</v>
      </c>
      <c r="H90" s="14">
        <f t="shared" si="11"/>
        <v>10.5</v>
      </c>
      <c r="I90" s="4">
        <f t="shared" si="8"/>
        <v>62.0625</v>
      </c>
      <c r="J90" s="2">
        <f t="shared" si="9"/>
        <v>25706756</v>
      </c>
      <c r="K90" s="22">
        <v>1</v>
      </c>
      <c r="N90" t="str">
        <v>N3-7.5-10.5</v>
      </c>
      <c r="O90">
        <v>62.0625</v>
      </c>
      <c r="P90" s="19">
        <v>25706756</v>
      </c>
    </row>
    <row r="91" spans="5:16" x14ac:dyDescent="0.25">
      <c r="E91" s="1">
        <f t="shared" si="6"/>
        <v>85</v>
      </c>
      <c r="F91" s="10" t="str">
        <f t="shared" si="7"/>
        <v>N3-7.5-11</v>
      </c>
      <c r="G91" s="14">
        <f t="shared" si="10"/>
        <v>7.5</v>
      </c>
      <c r="H91" s="14">
        <f t="shared" si="11"/>
        <v>11</v>
      </c>
      <c r="I91" s="4">
        <f t="shared" si="8"/>
        <v>64.875</v>
      </c>
      <c r="J91" s="2">
        <f t="shared" si="9"/>
        <v>26667788</v>
      </c>
      <c r="K91" s="22">
        <v>1</v>
      </c>
      <c r="N91" t="str">
        <v>N3-7.5-11</v>
      </c>
      <c r="O91">
        <v>64.875</v>
      </c>
      <c r="P91" s="19">
        <v>26667788</v>
      </c>
    </row>
    <row r="92" spans="5:16" x14ac:dyDescent="0.25">
      <c r="E92" s="1">
        <f t="shared" si="6"/>
        <v>86</v>
      </c>
      <c r="F92" s="10" t="str">
        <f t="shared" si="7"/>
        <v>N3-7.5-11.5</v>
      </c>
      <c r="G92" s="14">
        <f t="shared" si="10"/>
        <v>7.5</v>
      </c>
      <c r="H92" s="14">
        <f t="shared" si="11"/>
        <v>11.5</v>
      </c>
      <c r="I92" s="4">
        <f t="shared" si="8"/>
        <v>67.6875</v>
      </c>
      <c r="J92" s="2">
        <f t="shared" si="9"/>
        <v>27628819</v>
      </c>
      <c r="K92" s="22">
        <v>1</v>
      </c>
      <c r="N92" t="str">
        <v>N3-7.5-11.5</v>
      </c>
      <c r="O92">
        <v>67.6875</v>
      </c>
      <c r="P92" s="19">
        <v>27628819</v>
      </c>
    </row>
    <row r="93" spans="5:16" x14ac:dyDescent="0.25">
      <c r="E93" s="1">
        <f t="shared" si="6"/>
        <v>87</v>
      </c>
      <c r="F93" s="10" t="str">
        <f t="shared" si="7"/>
        <v>N3-7.5-12</v>
      </c>
      <c r="G93" s="14">
        <f t="shared" si="10"/>
        <v>7.5</v>
      </c>
      <c r="H93" s="14">
        <f t="shared" si="11"/>
        <v>12</v>
      </c>
      <c r="I93" s="4">
        <f t="shared" si="8"/>
        <v>70.5</v>
      </c>
      <c r="J93" s="2">
        <f t="shared" si="9"/>
        <v>28589850</v>
      </c>
      <c r="K93" s="22">
        <v>1</v>
      </c>
      <c r="N93" t="str">
        <v>N3-7.5-12</v>
      </c>
      <c r="O93">
        <v>70.5</v>
      </c>
      <c r="P93" s="19">
        <v>28589850</v>
      </c>
    </row>
    <row r="94" spans="5:16" x14ac:dyDescent="0.25">
      <c r="E94" s="1">
        <f t="shared" si="6"/>
        <v>88</v>
      </c>
      <c r="F94" s="10" t="str">
        <f t="shared" si="7"/>
        <v>N3-7.5-12.5</v>
      </c>
      <c r="G94" s="14">
        <f t="shared" si="10"/>
        <v>7.5</v>
      </c>
      <c r="H94" s="14">
        <f t="shared" si="11"/>
        <v>12.5</v>
      </c>
      <c r="I94" s="4">
        <f t="shared" si="8"/>
        <v>73.3125</v>
      </c>
      <c r="J94" s="2">
        <f t="shared" si="9"/>
        <v>29550881</v>
      </c>
      <c r="K94" s="22">
        <v>1</v>
      </c>
      <c r="N94" t="str">
        <v>N3-7.5-12.5</v>
      </c>
      <c r="O94">
        <v>73.3125</v>
      </c>
      <c r="P94" s="19">
        <v>29550881</v>
      </c>
    </row>
    <row r="95" spans="5:16" x14ac:dyDescent="0.25">
      <c r="E95" s="1">
        <f t="shared" si="6"/>
        <v>89</v>
      </c>
      <c r="F95" s="10" t="str">
        <f t="shared" si="7"/>
        <v>N3-7.5-13</v>
      </c>
      <c r="G95" s="14">
        <f t="shared" si="10"/>
        <v>7.5</v>
      </c>
      <c r="H95" s="14">
        <f t="shared" si="11"/>
        <v>13</v>
      </c>
      <c r="I95" s="4">
        <f t="shared" si="8"/>
        <v>76.125</v>
      </c>
      <c r="J95" s="2">
        <f t="shared" si="9"/>
        <v>30511913</v>
      </c>
      <c r="K95" s="22">
        <v>1</v>
      </c>
      <c r="N95" t="str">
        <v>N3-7.5-13</v>
      </c>
      <c r="O95">
        <v>76.125</v>
      </c>
      <c r="P95" s="19">
        <v>30511913</v>
      </c>
    </row>
    <row r="96" spans="5:16" x14ac:dyDescent="0.25">
      <c r="E96" s="1">
        <f t="shared" si="6"/>
        <v>90</v>
      </c>
      <c r="F96" s="10" t="str">
        <f t="shared" si="7"/>
        <v>N3-7.5-13.5</v>
      </c>
      <c r="G96" s="14">
        <f t="shared" si="10"/>
        <v>7.5</v>
      </c>
      <c r="H96" s="14">
        <f t="shared" si="11"/>
        <v>13.5</v>
      </c>
      <c r="I96" s="4">
        <f t="shared" si="8"/>
        <v>78.9375</v>
      </c>
      <c r="J96" s="2">
        <f t="shared" si="9"/>
        <v>31472944</v>
      </c>
      <c r="K96" s="22">
        <v>1</v>
      </c>
      <c r="N96" t="str">
        <v>N3-7.5-13.5</v>
      </c>
      <c r="O96">
        <v>78.9375</v>
      </c>
      <c r="P96" s="19">
        <v>31472944</v>
      </c>
    </row>
    <row r="97" spans="5:16" x14ac:dyDescent="0.25">
      <c r="E97" s="1">
        <f t="shared" si="6"/>
        <v>91</v>
      </c>
      <c r="F97" s="10" t="str">
        <f t="shared" si="7"/>
        <v>N3-8-6.5</v>
      </c>
      <c r="G97" s="14">
        <f t="shared" si="10"/>
        <v>8</v>
      </c>
      <c r="H97" s="14">
        <f t="shared" si="11"/>
        <v>6.5</v>
      </c>
      <c r="I97" s="4">
        <f t="shared" si="8"/>
        <v>42</v>
      </c>
      <c r="J97" s="2">
        <f t="shared" si="9"/>
        <v>18851400</v>
      </c>
      <c r="K97" s="22">
        <v>1</v>
      </c>
      <c r="N97" t="str">
        <v>N3-8-6.5</v>
      </c>
      <c r="O97">
        <v>42</v>
      </c>
      <c r="P97" s="19">
        <v>18851400</v>
      </c>
    </row>
    <row r="98" spans="5:16" x14ac:dyDescent="0.25">
      <c r="E98" s="1">
        <f t="shared" si="6"/>
        <v>92</v>
      </c>
      <c r="F98" s="10" t="str">
        <f t="shared" si="7"/>
        <v>N3-8-7</v>
      </c>
      <c r="G98" s="14">
        <f t="shared" si="10"/>
        <v>8</v>
      </c>
      <c r="H98" s="14">
        <f t="shared" si="11"/>
        <v>7</v>
      </c>
      <c r="I98" s="4">
        <f t="shared" si="8"/>
        <v>45</v>
      </c>
      <c r="J98" s="2">
        <f t="shared" si="9"/>
        <v>19876500</v>
      </c>
      <c r="K98" s="22">
        <v>1</v>
      </c>
      <c r="N98" t="str">
        <v>N3-8-7</v>
      </c>
      <c r="O98">
        <v>45</v>
      </c>
      <c r="P98" s="19">
        <v>19876500</v>
      </c>
    </row>
    <row r="99" spans="5:16" x14ac:dyDescent="0.25">
      <c r="E99" s="1">
        <f t="shared" si="6"/>
        <v>93</v>
      </c>
      <c r="F99" s="10" t="str">
        <f t="shared" si="7"/>
        <v>N3-8-7.5</v>
      </c>
      <c r="G99" s="14">
        <f t="shared" si="10"/>
        <v>8</v>
      </c>
      <c r="H99" s="14">
        <f t="shared" si="11"/>
        <v>7.5</v>
      </c>
      <c r="I99" s="4">
        <f t="shared" si="8"/>
        <v>48</v>
      </c>
      <c r="J99" s="2">
        <f t="shared" si="9"/>
        <v>20901600</v>
      </c>
      <c r="K99" s="22">
        <v>1</v>
      </c>
      <c r="N99" t="str">
        <v>N3-8-7.5</v>
      </c>
      <c r="O99">
        <v>48</v>
      </c>
      <c r="P99" s="19">
        <v>20901600</v>
      </c>
    </row>
    <row r="100" spans="5:16" x14ac:dyDescent="0.25">
      <c r="E100" s="1">
        <f t="shared" si="6"/>
        <v>94</v>
      </c>
      <c r="F100" s="10" t="str">
        <f t="shared" si="7"/>
        <v>N3-8-8</v>
      </c>
      <c r="G100" s="14">
        <f t="shared" si="10"/>
        <v>8</v>
      </c>
      <c r="H100" s="14">
        <f t="shared" si="11"/>
        <v>8</v>
      </c>
      <c r="I100" s="4">
        <f t="shared" si="8"/>
        <v>51</v>
      </c>
      <c r="J100" s="2">
        <f t="shared" si="9"/>
        <v>21926700</v>
      </c>
      <c r="K100" s="22">
        <v>1</v>
      </c>
      <c r="N100" t="str">
        <v>N3-8-8</v>
      </c>
      <c r="O100">
        <v>51</v>
      </c>
      <c r="P100" s="19">
        <v>21926700</v>
      </c>
    </row>
    <row r="101" spans="5:16" x14ac:dyDescent="0.25">
      <c r="E101" s="1">
        <f t="shared" si="6"/>
        <v>95</v>
      </c>
      <c r="F101" s="10" t="str">
        <f t="shared" si="7"/>
        <v>N3-8-8.5</v>
      </c>
      <c r="G101" s="14">
        <f t="shared" si="10"/>
        <v>8</v>
      </c>
      <c r="H101" s="14">
        <f t="shared" si="11"/>
        <v>8.5</v>
      </c>
      <c r="I101" s="4">
        <f t="shared" si="8"/>
        <v>54</v>
      </c>
      <c r="J101" s="2">
        <f t="shared" si="9"/>
        <v>22951800</v>
      </c>
      <c r="K101" s="22">
        <v>1</v>
      </c>
      <c r="N101" t="str">
        <v>N3-8-8.5</v>
      </c>
      <c r="O101">
        <v>54</v>
      </c>
      <c r="P101" s="19">
        <v>22951800</v>
      </c>
    </row>
    <row r="102" spans="5:16" x14ac:dyDescent="0.25">
      <c r="E102" s="1">
        <f t="shared" si="6"/>
        <v>96</v>
      </c>
      <c r="F102" s="10" t="str">
        <f t="shared" si="7"/>
        <v>N3-8-9</v>
      </c>
      <c r="G102" s="14">
        <f t="shared" si="10"/>
        <v>8</v>
      </c>
      <c r="H102" s="14">
        <f t="shared" si="11"/>
        <v>9</v>
      </c>
      <c r="I102" s="4">
        <f t="shared" si="8"/>
        <v>57</v>
      </c>
      <c r="J102" s="2">
        <f t="shared" si="9"/>
        <v>23976900</v>
      </c>
      <c r="K102" s="22">
        <v>1</v>
      </c>
      <c r="N102" t="str">
        <v>N3-8-9</v>
      </c>
      <c r="O102">
        <v>57</v>
      </c>
      <c r="P102" s="19">
        <v>23976900</v>
      </c>
    </row>
    <row r="103" spans="5:16" x14ac:dyDescent="0.25">
      <c r="E103" s="1">
        <f t="shared" si="6"/>
        <v>97</v>
      </c>
      <c r="F103" s="10" t="str">
        <f t="shared" si="7"/>
        <v>N3-8-9.5</v>
      </c>
      <c r="G103" s="14">
        <f t="shared" si="10"/>
        <v>8</v>
      </c>
      <c r="H103" s="14">
        <f t="shared" si="11"/>
        <v>9.5</v>
      </c>
      <c r="I103" s="4">
        <f t="shared" si="8"/>
        <v>60</v>
      </c>
      <c r="J103" s="2">
        <f t="shared" si="9"/>
        <v>25002000</v>
      </c>
      <c r="K103" s="22">
        <v>1</v>
      </c>
      <c r="N103" t="str">
        <v>N3-8-9.5</v>
      </c>
      <c r="O103">
        <v>60</v>
      </c>
      <c r="P103" s="19">
        <v>25002000</v>
      </c>
    </row>
    <row r="104" spans="5:16" x14ac:dyDescent="0.25">
      <c r="E104" s="1">
        <f t="shared" si="6"/>
        <v>98</v>
      </c>
      <c r="F104" s="10" t="str">
        <f t="shared" si="7"/>
        <v>N3-8-10</v>
      </c>
      <c r="G104" s="14">
        <f t="shared" si="10"/>
        <v>8</v>
      </c>
      <c r="H104" s="14">
        <f t="shared" si="11"/>
        <v>10</v>
      </c>
      <c r="I104" s="4">
        <f t="shared" si="8"/>
        <v>63</v>
      </c>
      <c r="J104" s="2">
        <f t="shared" si="9"/>
        <v>26027100</v>
      </c>
      <c r="K104" s="22">
        <v>1</v>
      </c>
      <c r="N104" t="str">
        <v>N3-8-10</v>
      </c>
      <c r="O104">
        <v>63</v>
      </c>
      <c r="P104" s="19">
        <v>26027100</v>
      </c>
    </row>
    <row r="105" spans="5:16" x14ac:dyDescent="0.25">
      <c r="E105" s="1">
        <f t="shared" si="6"/>
        <v>99</v>
      </c>
      <c r="F105" s="10" t="str">
        <f t="shared" si="7"/>
        <v>N3-8-10.5</v>
      </c>
      <c r="G105" s="14">
        <f t="shared" si="10"/>
        <v>8</v>
      </c>
      <c r="H105" s="14">
        <f t="shared" si="11"/>
        <v>10.5</v>
      </c>
      <c r="I105" s="4">
        <f t="shared" si="8"/>
        <v>66</v>
      </c>
      <c r="J105" s="2">
        <f t="shared" si="9"/>
        <v>27052200</v>
      </c>
      <c r="K105" s="22">
        <v>1</v>
      </c>
      <c r="N105" t="str">
        <v>N3-8-10.5</v>
      </c>
      <c r="O105">
        <v>66</v>
      </c>
      <c r="P105" s="19">
        <v>27052200</v>
      </c>
    </row>
    <row r="106" spans="5:16" x14ac:dyDescent="0.25">
      <c r="E106" s="1">
        <f t="shared" si="6"/>
        <v>100</v>
      </c>
      <c r="F106" s="10" t="str">
        <f t="shared" si="7"/>
        <v>N3-8-11</v>
      </c>
      <c r="G106" s="14">
        <f t="shared" si="10"/>
        <v>8</v>
      </c>
      <c r="H106" s="14">
        <f t="shared" si="11"/>
        <v>11</v>
      </c>
      <c r="I106" s="4">
        <f t="shared" si="8"/>
        <v>69</v>
      </c>
      <c r="J106" s="2">
        <f t="shared" si="9"/>
        <v>28077300</v>
      </c>
      <c r="K106" s="22">
        <v>1</v>
      </c>
      <c r="N106" t="str">
        <v>N3-8-11</v>
      </c>
      <c r="O106">
        <v>69</v>
      </c>
      <c r="P106" s="19">
        <v>28077300</v>
      </c>
    </row>
    <row r="107" spans="5:16" x14ac:dyDescent="0.25">
      <c r="E107" s="1">
        <f t="shared" si="6"/>
        <v>101</v>
      </c>
      <c r="F107" s="10" t="str">
        <f t="shared" si="7"/>
        <v>N3-8-11.5</v>
      </c>
      <c r="G107" s="14">
        <f t="shared" si="10"/>
        <v>8</v>
      </c>
      <c r="H107" s="14">
        <f t="shared" si="11"/>
        <v>11.5</v>
      </c>
      <c r="I107" s="4">
        <f t="shared" si="8"/>
        <v>72</v>
      </c>
      <c r="J107" s="2">
        <f t="shared" si="9"/>
        <v>29102400</v>
      </c>
      <c r="K107" s="22">
        <v>1</v>
      </c>
      <c r="N107" t="str">
        <v>N3-8-11.5</v>
      </c>
      <c r="O107">
        <v>72</v>
      </c>
      <c r="P107" s="19">
        <v>29102400</v>
      </c>
    </row>
    <row r="108" spans="5:16" x14ac:dyDescent="0.25">
      <c r="E108" s="1">
        <f t="shared" si="6"/>
        <v>102</v>
      </c>
      <c r="F108" s="10" t="str">
        <f t="shared" si="7"/>
        <v>N3-8-12</v>
      </c>
      <c r="G108" s="14">
        <f t="shared" si="10"/>
        <v>8</v>
      </c>
      <c r="H108" s="14">
        <f t="shared" si="11"/>
        <v>12</v>
      </c>
      <c r="I108" s="4">
        <f t="shared" si="8"/>
        <v>75</v>
      </c>
      <c r="J108" s="2">
        <f t="shared" si="9"/>
        <v>30127500</v>
      </c>
      <c r="K108" s="22">
        <v>1</v>
      </c>
      <c r="N108" t="str">
        <v>N3-8-12</v>
      </c>
      <c r="O108">
        <v>75</v>
      </c>
      <c r="P108" s="19">
        <v>30127500</v>
      </c>
    </row>
    <row r="109" spans="5:16" x14ac:dyDescent="0.25">
      <c r="E109" s="1">
        <f t="shared" si="6"/>
        <v>103</v>
      </c>
      <c r="F109" s="10" t="str">
        <f t="shared" si="7"/>
        <v>N3-8-12.5</v>
      </c>
      <c r="G109" s="14">
        <f t="shared" si="10"/>
        <v>8</v>
      </c>
      <c r="H109" s="14">
        <f t="shared" si="11"/>
        <v>12.5</v>
      </c>
      <c r="I109" s="4">
        <f t="shared" si="8"/>
        <v>78</v>
      </c>
      <c r="J109" s="2">
        <f t="shared" si="9"/>
        <v>31152600</v>
      </c>
      <c r="K109" s="22">
        <v>1</v>
      </c>
      <c r="N109" t="str">
        <v>N3-8-12.5</v>
      </c>
      <c r="O109">
        <v>78</v>
      </c>
      <c r="P109" s="19">
        <v>31152600</v>
      </c>
    </row>
    <row r="110" spans="5:16" x14ac:dyDescent="0.25">
      <c r="E110" s="1">
        <f t="shared" si="6"/>
        <v>104</v>
      </c>
      <c r="F110" s="10" t="str">
        <f t="shared" si="7"/>
        <v>N3-8-13</v>
      </c>
      <c r="G110" s="14">
        <f t="shared" si="10"/>
        <v>8</v>
      </c>
      <c r="H110" s="14">
        <f t="shared" si="11"/>
        <v>13</v>
      </c>
      <c r="I110" s="4">
        <f t="shared" si="8"/>
        <v>81</v>
      </c>
      <c r="J110" s="2">
        <f t="shared" si="9"/>
        <v>32177700</v>
      </c>
      <c r="K110" s="22">
        <v>1</v>
      </c>
      <c r="N110" t="str">
        <v>N3-8-13</v>
      </c>
      <c r="O110">
        <v>81</v>
      </c>
      <c r="P110" s="19">
        <v>32177700</v>
      </c>
    </row>
    <row r="111" spans="5:16" x14ac:dyDescent="0.25">
      <c r="E111" s="1">
        <f t="shared" si="6"/>
        <v>105</v>
      </c>
      <c r="F111" s="10" t="str">
        <f t="shared" si="7"/>
        <v>N3-8-13.5</v>
      </c>
      <c r="G111" s="14">
        <f t="shared" si="10"/>
        <v>8</v>
      </c>
      <c r="H111" s="14">
        <f t="shared" si="11"/>
        <v>13.5</v>
      </c>
      <c r="I111" s="4">
        <f t="shared" si="8"/>
        <v>84</v>
      </c>
      <c r="J111" s="2">
        <f t="shared" si="9"/>
        <v>33202800</v>
      </c>
      <c r="K111" s="22">
        <v>1</v>
      </c>
      <c r="N111" t="str">
        <v>N3-8-13.5</v>
      </c>
      <c r="O111">
        <v>84</v>
      </c>
      <c r="P111" s="19">
        <v>33202800</v>
      </c>
    </row>
    <row r="112" spans="5:16" x14ac:dyDescent="0.25">
      <c r="E112" s="1">
        <f t="shared" si="6"/>
        <v>106</v>
      </c>
      <c r="F112" s="10" t="str">
        <f t="shared" si="7"/>
        <v>N3-8.5-6.5</v>
      </c>
      <c r="G112" s="14">
        <f t="shared" si="10"/>
        <v>8.5</v>
      </c>
      <c r="H112" s="14">
        <f t="shared" si="11"/>
        <v>6.5</v>
      </c>
      <c r="I112" s="4">
        <f t="shared" si="8"/>
        <v>44.4375</v>
      </c>
      <c r="J112" s="2">
        <f t="shared" si="9"/>
        <v>19684294</v>
      </c>
      <c r="K112" s="22">
        <v>1</v>
      </c>
      <c r="N112" t="str">
        <v>N3-8.5-6.5</v>
      </c>
      <c r="O112">
        <v>44.4375</v>
      </c>
      <c r="P112" s="19">
        <v>19684294</v>
      </c>
    </row>
    <row r="113" spans="5:16" x14ac:dyDescent="0.25">
      <c r="E113" s="1">
        <f t="shared" si="6"/>
        <v>107</v>
      </c>
      <c r="F113" s="10" t="str">
        <f t="shared" si="7"/>
        <v>N3-8.5-7</v>
      </c>
      <c r="G113" s="14">
        <f t="shared" si="10"/>
        <v>8.5</v>
      </c>
      <c r="H113" s="14">
        <f t="shared" si="11"/>
        <v>7</v>
      </c>
      <c r="I113" s="4">
        <f t="shared" si="8"/>
        <v>47.625</v>
      </c>
      <c r="J113" s="2">
        <f t="shared" si="9"/>
        <v>20773463</v>
      </c>
      <c r="K113" s="22">
        <v>1</v>
      </c>
      <c r="N113" t="str">
        <v>N3-8.5-7</v>
      </c>
      <c r="O113">
        <v>47.625</v>
      </c>
      <c r="P113" s="19">
        <v>20773463</v>
      </c>
    </row>
    <row r="114" spans="5:16" x14ac:dyDescent="0.25">
      <c r="E114" s="1">
        <f t="shared" si="6"/>
        <v>108</v>
      </c>
      <c r="F114" s="10" t="str">
        <f t="shared" si="7"/>
        <v>N3-8.5-7.5</v>
      </c>
      <c r="G114" s="14">
        <f t="shared" si="10"/>
        <v>8.5</v>
      </c>
      <c r="H114" s="14">
        <f t="shared" si="11"/>
        <v>7.5</v>
      </c>
      <c r="I114" s="4">
        <f t="shared" si="8"/>
        <v>50.8125</v>
      </c>
      <c r="J114" s="2">
        <f t="shared" si="9"/>
        <v>21862631</v>
      </c>
      <c r="K114" s="22">
        <v>1</v>
      </c>
      <c r="N114" t="str">
        <v>N3-8.5-7.5</v>
      </c>
      <c r="O114">
        <v>50.8125</v>
      </c>
      <c r="P114" s="19">
        <v>21862631</v>
      </c>
    </row>
    <row r="115" spans="5:16" x14ac:dyDescent="0.25">
      <c r="E115" s="1">
        <f t="shared" si="6"/>
        <v>109</v>
      </c>
      <c r="F115" s="10" t="str">
        <f t="shared" si="7"/>
        <v>N3-8.5-8</v>
      </c>
      <c r="G115" s="14">
        <f t="shared" si="10"/>
        <v>8.5</v>
      </c>
      <c r="H115" s="14">
        <f t="shared" si="11"/>
        <v>8</v>
      </c>
      <c r="I115" s="4">
        <f t="shared" si="8"/>
        <v>54</v>
      </c>
      <c r="J115" s="2">
        <f t="shared" si="9"/>
        <v>22951800</v>
      </c>
      <c r="K115" s="22">
        <v>1</v>
      </c>
      <c r="N115" t="str">
        <v>N3-8.5-8</v>
      </c>
      <c r="O115">
        <v>54</v>
      </c>
      <c r="P115" s="19">
        <v>22951800</v>
      </c>
    </row>
    <row r="116" spans="5:16" x14ac:dyDescent="0.25">
      <c r="E116" s="1">
        <f t="shared" si="6"/>
        <v>110</v>
      </c>
      <c r="F116" s="10" t="str">
        <f t="shared" si="7"/>
        <v>N3-8.5-8.5</v>
      </c>
      <c r="G116" s="14">
        <f t="shared" si="10"/>
        <v>8.5</v>
      </c>
      <c r="H116" s="14">
        <f t="shared" si="11"/>
        <v>8.5</v>
      </c>
      <c r="I116" s="4">
        <f t="shared" si="8"/>
        <v>57.1875</v>
      </c>
      <c r="J116" s="2">
        <f t="shared" si="9"/>
        <v>24040969</v>
      </c>
      <c r="K116" s="22">
        <v>1</v>
      </c>
      <c r="N116" t="str">
        <v>N3-8.5-8.5</v>
      </c>
      <c r="O116">
        <v>57.1875</v>
      </c>
      <c r="P116" s="19">
        <v>24040969</v>
      </c>
    </row>
    <row r="117" spans="5:16" x14ac:dyDescent="0.25">
      <c r="E117" s="1">
        <f t="shared" si="6"/>
        <v>111</v>
      </c>
      <c r="F117" s="10" t="str">
        <f t="shared" si="7"/>
        <v>N3-8.5-9</v>
      </c>
      <c r="G117" s="14">
        <f t="shared" si="10"/>
        <v>8.5</v>
      </c>
      <c r="H117" s="14">
        <f t="shared" si="11"/>
        <v>9</v>
      </c>
      <c r="I117" s="4">
        <f t="shared" si="8"/>
        <v>60.375</v>
      </c>
      <c r="J117" s="2">
        <f t="shared" si="9"/>
        <v>25130138</v>
      </c>
      <c r="K117" s="22">
        <v>1</v>
      </c>
      <c r="N117" t="str">
        <v>N3-8.5-9</v>
      </c>
      <c r="O117">
        <v>60.375</v>
      </c>
      <c r="P117" s="19">
        <v>25130138</v>
      </c>
    </row>
    <row r="118" spans="5:16" x14ac:dyDescent="0.25">
      <c r="E118" s="1">
        <f t="shared" si="6"/>
        <v>112</v>
      </c>
      <c r="F118" s="10" t="str">
        <f t="shared" si="7"/>
        <v>N3-8.5-9.5</v>
      </c>
      <c r="G118" s="14">
        <f t="shared" si="10"/>
        <v>8.5</v>
      </c>
      <c r="H118" s="14">
        <f t="shared" si="11"/>
        <v>9.5</v>
      </c>
      <c r="I118" s="4">
        <f t="shared" si="8"/>
        <v>63.5625</v>
      </c>
      <c r="J118" s="2">
        <f t="shared" si="9"/>
        <v>26219306</v>
      </c>
      <c r="K118" s="22">
        <v>1</v>
      </c>
      <c r="N118" t="str">
        <v>N3-8.5-9.5</v>
      </c>
      <c r="O118">
        <v>63.5625</v>
      </c>
      <c r="P118" s="19">
        <v>26219306</v>
      </c>
    </row>
    <row r="119" spans="5:16" x14ac:dyDescent="0.25">
      <c r="E119" s="1">
        <f t="shared" si="6"/>
        <v>113</v>
      </c>
      <c r="F119" s="10" t="str">
        <f t="shared" si="7"/>
        <v>N3-8.5-10</v>
      </c>
      <c r="G119" s="14">
        <f t="shared" si="10"/>
        <v>8.5</v>
      </c>
      <c r="H119" s="14">
        <f t="shared" si="11"/>
        <v>10</v>
      </c>
      <c r="I119" s="4">
        <f t="shared" si="8"/>
        <v>66.75</v>
      </c>
      <c r="J119" s="2">
        <f t="shared" si="9"/>
        <v>27308475</v>
      </c>
      <c r="K119" s="22">
        <v>1</v>
      </c>
      <c r="N119" t="str">
        <v>N3-8.5-10</v>
      </c>
      <c r="O119">
        <v>66.75</v>
      </c>
      <c r="P119" s="19">
        <v>27308475</v>
      </c>
    </row>
    <row r="120" spans="5:16" x14ac:dyDescent="0.25">
      <c r="E120" s="1">
        <f t="shared" si="6"/>
        <v>114</v>
      </c>
      <c r="F120" s="10" t="str">
        <f t="shared" si="7"/>
        <v>N3-8.5-10.5</v>
      </c>
      <c r="G120" s="14">
        <f t="shared" si="10"/>
        <v>8.5</v>
      </c>
      <c r="H120" s="14">
        <f t="shared" si="11"/>
        <v>10.5</v>
      </c>
      <c r="I120" s="4">
        <f t="shared" si="8"/>
        <v>69.9375</v>
      </c>
      <c r="J120" s="2">
        <f t="shared" si="9"/>
        <v>28397644</v>
      </c>
      <c r="K120" s="22">
        <v>1</v>
      </c>
      <c r="N120" t="str">
        <v>N3-8.5-10.5</v>
      </c>
      <c r="O120">
        <v>69.9375</v>
      </c>
      <c r="P120" s="19">
        <v>28397644</v>
      </c>
    </row>
    <row r="121" spans="5:16" x14ac:dyDescent="0.25">
      <c r="E121" s="1">
        <f t="shared" si="6"/>
        <v>115</v>
      </c>
      <c r="F121" s="10" t="str">
        <f t="shared" si="7"/>
        <v>N3-8.5-11</v>
      </c>
      <c r="G121" s="14">
        <f t="shared" si="10"/>
        <v>8.5</v>
      </c>
      <c r="H121" s="14">
        <f t="shared" si="11"/>
        <v>11</v>
      </c>
      <c r="I121" s="4">
        <f t="shared" si="8"/>
        <v>73.125</v>
      </c>
      <c r="J121" s="2">
        <f t="shared" si="9"/>
        <v>29486813</v>
      </c>
      <c r="K121" s="22">
        <v>1</v>
      </c>
      <c r="N121" t="str">
        <v>N3-8.5-11</v>
      </c>
      <c r="O121">
        <v>73.125</v>
      </c>
      <c r="P121" s="19">
        <v>29486813</v>
      </c>
    </row>
    <row r="122" spans="5:16" x14ac:dyDescent="0.25">
      <c r="E122" s="1">
        <f t="shared" si="6"/>
        <v>116</v>
      </c>
      <c r="F122" s="10" t="str">
        <f t="shared" si="7"/>
        <v>N3-8.5-11.5</v>
      </c>
      <c r="G122" s="14">
        <f t="shared" si="10"/>
        <v>8.5</v>
      </c>
      <c r="H122" s="14">
        <f t="shared" si="11"/>
        <v>11.5</v>
      </c>
      <c r="I122" s="4">
        <f t="shared" si="8"/>
        <v>76.3125</v>
      </c>
      <c r="J122" s="2">
        <f t="shared" si="9"/>
        <v>30575981</v>
      </c>
      <c r="K122" s="22">
        <v>1</v>
      </c>
      <c r="N122" t="str">
        <v>N3-8.5-11.5</v>
      </c>
      <c r="O122">
        <v>76.3125</v>
      </c>
      <c r="P122" s="19">
        <v>30575981</v>
      </c>
    </row>
    <row r="123" spans="5:16" x14ac:dyDescent="0.25">
      <c r="E123" s="1">
        <f t="shared" si="6"/>
        <v>117</v>
      </c>
      <c r="F123" s="10" t="str">
        <f t="shared" si="7"/>
        <v>N3-8.5-12</v>
      </c>
      <c r="G123" s="14">
        <f t="shared" si="10"/>
        <v>8.5</v>
      </c>
      <c r="H123" s="14">
        <f t="shared" si="11"/>
        <v>12</v>
      </c>
      <c r="I123" s="4">
        <f t="shared" si="8"/>
        <v>79.5</v>
      </c>
      <c r="J123" s="2">
        <f t="shared" si="9"/>
        <v>31665150</v>
      </c>
      <c r="K123" s="22">
        <v>1</v>
      </c>
      <c r="N123" t="str">
        <v>N3-8.5-12</v>
      </c>
      <c r="O123">
        <v>79.5</v>
      </c>
      <c r="P123" s="19">
        <v>31665150</v>
      </c>
    </row>
    <row r="124" spans="5:16" x14ac:dyDescent="0.25">
      <c r="E124" s="1">
        <f t="shared" si="6"/>
        <v>118</v>
      </c>
      <c r="F124" s="10" t="str">
        <f t="shared" si="7"/>
        <v>N3-8.5-12.5</v>
      </c>
      <c r="G124" s="14">
        <f t="shared" si="10"/>
        <v>8.5</v>
      </c>
      <c r="H124" s="14">
        <f t="shared" si="11"/>
        <v>12.5</v>
      </c>
      <c r="I124" s="4">
        <f t="shared" si="8"/>
        <v>82.6875</v>
      </c>
      <c r="J124" s="2">
        <f t="shared" si="9"/>
        <v>32754319</v>
      </c>
      <c r="K124" s="22">
        <v>1</v>
      </c>
      <c r="N124" t="str">
        <v>N3-8.5-12.5</v>
      </c>
      <c r="O124">
        <v>82.6875</v>
      </c>
      <c r="P124" s="19">
        <v>32754319</v>
      </c>
    </row>
    <row r="125" spans="5:16" x14ac:dyDescent="0.25">
      <c r="E125" s="1">
        <f t="shared" si="6"/>
        <v>119</v>
      </c>
      <c r="F125" s="10" t="str">
        <f t="shared" si="7"/>
        <v>N3-8.5-13</v>
      </c>
      <c r="G125" s="14">
        <f t="shared" si="10"/>
        <v>8.5</v>
      </c>
      <c r="H125" s="14">
        <f t="shared" si="11"/>
        <v>13</v>
      </c>
      <c r="I125" s="4">
        <f t="shared" si="8"/>
        <v>85.875</v>
      </c>
      <c r="J125" s="2">
        <f t="shared" si="9"/>
        <v>33843488</v>
      </c>
      <c r="K125" s="22">
        <v>1</v>
      </c>
      <c r="N125" t="str">
        <v>N3-8.5-13</v>
      </c>
      <c r="O125">
        <v>85.875</v>
      </c>
      <c r="P125" s="19">
        <v>33843488</v>
      </c>
    </row>
    <row r="126" spans="5:16" x14ac:dyDescent="0.25">
      <c r="E126" s="1">
        <f t="shared" si="6"/>
        <v>120</v>
      </c>
      <c r="F126" s="10" t="str">
        <f t="shared" si="7"/>
        <v>N3-8.5-13.5</v>
      </c>
      <c r="G126" s="14">
        <f t="shared" si="10"/>
        <v>8.5</v>
      </c>
      <c r="H126" s="14">
        <f t="shared" si="11"/>
        <v>13.5</v>
      </c>
      <c r="I126" s="4">
        <f t="shared" si="8"/>
        <v>89.0625</v>
      </c>
      <c r="J126" s="2">
        <f t="shared" si="9"/>
        <v>34932656</v>
      </c>
      <c r="K126" s="22">
        <v>1</v>
      </c>
      <c r="N126" t="str">
        <v>N3-8.5-13.5</v>
      </c>
      <c r="O126">
        <v>89.0625</v>
      </c>
      <c r="P126" s="19">
        <v>34932656</v>
      </c>
    </row>
    <row r="127" spans="5:16" x14ac:dyDescent="0.25">
      <c r="E127" s="1">
        <f t="shared" si="6"/>
        <v>121</v>
      </c>
      <c r="F127" s="10" t="str">
        <f t="shared" si="7"/>
        <v>N3-9-6.5</v>
      </c>
      <c r="G127" s="14">
        <f t="shared" si="10"/>
        <v>9</v>
      </c>
      <c r="H127" s="14">
        <f t="shared" si="11"/>
        <v>6.5</v>
      </c>
      <c r="I127" s="4">
        <f t="shared" si="8"/>
        <v>46.875</v>
      </c>
      <c r="J127" s="2">
        <f t="shared" si="9"/>
        <v>20517188</v>
      </c>
      <c r="K127" s="22">
        <v>1</v>
      </c>
      <c r="N127" t="str">
        <v>N3-9-6.5</v>
      </c>
      <c r="O127">
        <v>46.875</v>
      </c>
      <c r="P127" s="19">
        <v>20517188</v>
      </c>
    </row>
    <row r="128" spans="5:16" x14ac:dyDescent="0.25">
      <c r="E128" s="1">
        <f t="shared" si="6"/>
        <v>122</v>
      </c>
      <c r="F128" s="10" t="str">
        <f t="shared" si="7"/>
        <v>N3-9-7</v>
      </c>
      <c r="G128" s="14">
        <f t="shared" si="10"/>
        <v>9</v>
      </c>
      <c r="H128" s="14">
        <f t="shared" si="11"/>
        <v>7</v>
      </c>
      <c r="I128" s="4">
        <f t="shared" si="8"/>
        <v>50.25</v>
      </c>
      <c r="J128" s="2">
        <f t="shared" si="9"/>
        <v>21670425</v>
      </c>
      <c r="K128" s="22">
        <v>1</v>
      </c>
      <c r="N128" t="str">
        <v>N3-9-7</v>
      </c>
      <c r="O128">
        <v>50.25</v>
      </c>
      <c r="P128" s="19">
        <v>21670425</v>
      </c>
    </row>
    <row r="129" spans="5:16" x14ac:dyDescent="0.25">
      <c r="E129" s="1">
        <f t="shared" si="6"/>
        <v>123</v>
      </c>
      <c r="F129" s="10" t="str">
        <f t="shared" si="7"/>
        <v>N3-9-7.5</v>
      </c>
      <c r="G129" s="14">
        <f t="shared" si="10"/>
        <v>9</v>
      </c>
      <c r="H129" s="14">
        <f t="shared" si="11"/>
        <v>7.5</v>
      </c>
      <c r="I129" s="4">
        <f t="shared" si="8"/>
        <v>53.625</v>
      </c>
      <c r="J129" s="2">
        <f t="shared" si="9"/>
        <v>22823663</v>
      </c>
      <c r="K129" s="22">
        <v>1</v>
      </c>
      <c r="N129" t="str">
        <v>N3-9-7.5</v>
      </c>
      <c r="O129">
        <v>53.625</v>
      </c>
      <c r="P129" s="19">
        <v>22823663</v>
      </c>
    </row>
    <row r="130" spans="5:16" x14ac:dyDescent="0.25">
      <c r="E130" s="1">
        <f t="shared" si="6"/>
        <v>124</v>
      </c>
      <c r="F130" s="10" t="str">
        <f t="shared" si="7"/>
        <v>N3-9-8</v>
      </c>
      <c r="G130" s="14">
        <f t="shared" si="10"/>
        <v>9</v>
      </c>
      <c r="H130" s="14">
        <f t="shared" si="11"/>
        <v>8</v>
      </c>
      <c r="I130" s="4">
        <f t="shared" si="8"/>
        <v>57</v>
      </c>
      <c r="J130" s="2">
        <f t="shared" si="9"/>
        <v>23976900</v>
      </c>
      <c r="K130" s="22">
        <v>1</v>
      </c>
      <c r="N130" t="str">
        <v>N3-9-8</v>
      </c>
      <c r="O130">
        <v>57</v>
      </c>
      <c r="P130" s="19">
        <v>23976900</v>
      </c>
    </row>
    <row r="131" spans="5:16" x14ac:dyDescent="0.25">
      <c r="E131" s="1">
        <f t="shared" si="6"/>
        <v>125</v>
      </c>
      <c r="F131" s="10" t="str">
        <f t="shared" si="7"/>
        <v>N3-9-8.5</v>
      </c>
      <c r="G131" s="14">
        <f t="shared" si="10"/>
        <v>9</v>
      </c>
      <c r="H131" s="14">
        <f t="shared" si="11"/>
        <v>8.5</v>
      </c>
      <c r="I131" s="4">
        <f t="shared" si="8"/>
        <v>60.375</v>
      </c>
      <c r="J131" s="2">
        <f t="shared" si="9"/>
        <v>25130138</v>
      </c>
      <c r="K131" s="22">
        <v>1</v>
      </c>
      <c r="N131" t="str">
        <v>N3-9-8.5</v>
      </c>
      <c r="O131">
        <v>60.375</v>
      </c>
      <c r="P131" s="19">
        <v>25130138</v>
      </c>
    </row>
    <row r="132" spans="5:16" x14ac:dyDescent="0.25">
      <c r="E132" s="1">
        <f t="shared" si="6"/>
        <v>126</v>
      </c>
      <c r="F132" s="10" t="str">
        <f t="shared" si="7"/>
        <v>N3-9-9</v>
      </c>
      <c r="G132" s="14">
        <f t="shared" si="10"/>
        <v>9</v>
      </c>
      <c r="H132" s="14">
        <f t="shared" si="11"/>
        <v>9</v>
      </c>
      <c r="I132" s="4">
        <f t="shared" si="8"/>
        <v>63.75</v>
      </c>
      <c r="J132" s="2">
        <f t="shared" si="9"/>
        <v>26283375</v>
      </c>
      <c r="K132" s="22">
        <v>1</v>
      </c>
      <c r="N132" t="str">
        <v>N3-9-9</v>
      </c>
      <c r="O132">
        <v>63.75</v>
      </c>
      <c r="P132" s="19">
        <v>26283375</v>
      </c>
    </row>
    <row r="133" spans="5:16" x14ac:dyDescent="0.25">
      <c r="E133" s="1">
        <f t="shared" si="6"/>
        <v>127</v>
      </c>
      <c r="F133" s="10" t="str">
        <f t="shared" si="7"/>
        <v>N3-9-9.5</v>
      </c>
      <c r="G133" s="14">
        <f t="shared" si="10"/>
        <v>9</v>
      </c>
      <c r="H133" s="14">
        <f t="shared" si="11"/>
        <v>9.5</v>
      </c>
      <c r="I133" s="4">
        <f t="shared" si="8"/>
        <v>67.125</v>
      </c>
      <c r="J133" s="2">
        <f t="shared" si="9"/>
        <v>27436613</v>
      </c>
      <c r="K133" s="22">
        <v>1</v>
      </c>
      <c r="N133" t="str">
        <v>N3-9-9.5</v>
      </c>
      <c r="O133">
        <v>67.125</v>
      </c>
      <c r="P133" s="19">
        <v>27436613</v>
      </c>
    </row>
    <row r="134" spans="5:16" x14ac:dyDescent="0.25">
      <c r="E134" s="1">
        <f t="shared" si="6"/>
        <v>128</v>
      </c>
      <c r="F134" s="10" t="str">
        <f t="shared" si="7"/>
        <v>N3-9-10</v>
      </c>
      <c r="G134" s="14">
        <f t="shared" si="10"/>
        <v>9</v>
      </c>
      <c r="H134" s="14">
        <f t="shared" si="11"/>
        <v>10</v>
      </c>
      <c r="I134" s="4">
        <f t="shared" si="8"/>
        <v>70.5</v>
      </c>
      <c r="J134" s="2">
        <f t="shared" si="9"/>
        <v>28589850</v>
      </c>
      <c r="K134" s="22">
        <v>1</v>
      </c>
      <c r="N134" t="str">
        <v>N3-9-10</v>
      </c>
      <c r="O134">
        <v>70.5</v>
      </c>
      <c r="P134" s="19">
        <v>28589850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N3-9-10.5</v>
      </c>
      <c r="G135" s="14">
        <f t="shared" si="10"/>
        <v>9</v>
      </c>
      <c r="H135" s="14">
        <f t="shared" si="11"/>
        <v>10.5</v>
      </c>
      <c r="I135" s="4">
        <f t="shared" ref="I135:I198" si="14">SUM((G135*H135)/4,1)*3</f>
        <v>73.875</v>
      </c>
      <c r="J135" s="2">
        <f t="shared" ref="J135:J198" si="15">ROUND(SUM(IF(I135&lt;$K$4,$K$4,I135)*$C$6,$C$5),0)</f>
        <v>29743088</v>
      </c>
      <c r="K135" s="22">
        <v>1</v>
      </c>
      <c r="N135" t="str">
        <v>N3-9-10.5</v>
      </c>
      <c r="O135">
        <v>73.875</v>
      </c>
      <c r="P135" s="19">
        <v>29743088</v>
      </c>
    </row>
    <row r="136" spans="5:16" x14ac:dyDescent="0.25">
      <c r="E136" s="1">
        <f t="shared" si="12"/>
        <v>130</v>
      </c>
      <c r="F136" s="10" t="str">
        <f t="shared" si="13"/>
        <v>N3-9-11</v>
      </c>
      <c r="G136" s="14">
        <f t="shared" ref="G136:G199" si="16">$G$3+ROUNDDOWN($E135/($I$4+1),0)*0.5</f>
        <v>9</v>
      </c>
      <c r="H136" s="14">
        <f t="shared" ref="H136:H199" si="17">IF(MOD(E136-1,$I$4+1)=0,$H$3,H135+0.5)</f>
        <v>11</v>
      </c>
      <c r="I136" s="4">
        <f t="shared" si="14"/>
        <v>77.25</v>
      </c>
      <c r="J136" s="2">
        <f t="shared" si="15"/>
        <v>30896325</v>
      </c>
      <c r="K136" s="22">
        <v>1</v>
      </c>
      <c r="N136" t="str">
        <v>N3-9-11</v>
      </c>
      <c r="O136">
        <v>77.25</v>
      </c>
      <c r="P136" s="19">
        <v>30896325</v>
      </c>
    </row>
    <row r="137" spans="5:16" x14ac:dyDescent="0.25">
      <c r="E137" s="1">
        <f t="shared" si="12"/>
        <v>131</v>
      </c>
      <c r="F137" s="10" t="str">
        <f t="shared" si="13"/>
        <v>N3-9-11.5</v>
      </c>
      <c r="G137" s="14">
        <f t="shared" si="16"/>
        <v>9</v>
      </c>
      <c r="H137" s="14">
        <f t="shared" si="17"/>
        <v>11.5</v>
      </c>
      <c r="I137" s="4">
        <f t="shared" si="14"/>
        <v>80.625</v>
      </c>
      <c r="J137" s="2">
        <f t="shared" si="15"/>
        <v>32049563</v>
      </c>
      <c r="K137" s="22">
        <v>1</v>
      </c>
      <c r="N137" t="str">
        <v>N3-9-11.5</v>
      </c>
      <c r="O137">
        <v>80.625</v>
      </c>
      <c r="P137" s="19">
        <v>32049563</v>
      </c>
    </row>
    <row r="138" spans="5:16" x14ac:dyDescent="0.25">
      <c r="E138" s="1">
        <f t="shared" si="12"/>
        <v>132</v>
      </c>
      <c r="F138" s="10" t="str">
        <f t="shared" si="13"/>
        <v>N3-9-12</v>
      </c>
      <c r="G138" s="14">
        <f t="shared" si="16"/>
        <v>9</v>
      </c>
      <c r="H138" s="14">
        <f t="shared" si="17"/>
        <v>12</v>
      </c>
      <c r="I138" s="4">
        <f t="shared" si="14"/>
        <v>84</v>
      </c>
      <c r="J138" s="2">
        <f t="shared" si="15"/>
        <v>33202800</v>
      </c>
      <c r="K138" s="22">
        <v>1</v>
      </c>
      <c r="N138" t="str">
        <v>N3-9-12</v>
      </c>
      <c r="O138">
        <v>84</v>
      </c>
      <c r="P138" s="19">
        <v>33202800</v>
      </c>
    </row>
    <row r="139" spans="5:16" x14ac:dyDescent="0.25">
      <c r="E139" s="1">
        <f t="shared" si="12"/>
        <v>133</v>
      </c>
      <c r="F139" s="10" t="str">
        <f t="shared" si="13"/>
        <v>N3-9-12.5</v>
      </c>
      <c r="G139" s="14">
        <f t="shared" si="16"/>
        <v>9</v>
      </c>
      <c r="H139" s="14">
        <f t="shared" si="17"/>
        <v>12.5</v>
      </c>
      <c r="I139" s="4">
        <f t="shared" si="14"/>
        <v>87.375</v>
      </c>
      <c r="J139" s="2">
        <f t="shared" si="15"/>
        <v>34356038</v>
      </c>
      <c r="K139" s="22">
        <v>1</v>
      </c>
      <c r="N139" t="str">
        <v>N3-9-12.5</v>
      </c>
      <c r="O139">
        <v>87.375</v>
      </c>
      <c r="P139" s="19">
        <v>34356038</v>
      </c>
    </row>
    <row r="140" spans="5:16" x14ac:dyDescent="0.25">
      <c r="E140" s="1">
        <f t="shared" si="12"/>
        <v>134</v>
      </c>
      <c r="F140" s="10" t="str">
        <f t="shared" si="13"/>
        <v>N3-9-13</v>
      </c>
      <c r="G140" s="14">
        <f t="shared" si="16"/>
        <v>9</v>
      </c>
      <c r="H140" s="14">
        <f t="shared" si="17"/>
        <v>13</v>
      </c>
      <c r="I140" s="4">
        <f t="shared" si="14"/>
        <v>90.75</v>
      </c>
      <c r="J140" s="2">
        <f t="shared" si="15"/>
        <v>35509275</v>
      </c>
      <c r="K140" s="22">
        <v>1</v>
      </c>
      <c r="N140" t="str">
        <v>N3-9-13</v>
      </c>
      <c r="O140">
        <v>90.75</v>
      </c>
      <c r="P140" s="19">
        <v>35509275</v>
      </c>
    </row>
    <row r="141" spans="5:16" x14ac:dyDescent="0.25">
      <c r="E141" s="1">
        <f t="shared" si="12"/>
        <v>135</v>
      </c>
      <c r="F141" s="10" t="str">
        <f t="shared" si="13"/>
        <v>N3-9-13.5</v>
      </c>
      <c r="G141" s="14">
        <f t="shared" si="16"/>
        <v>9</v>
      </c>
      <c r="H141" s="14">
        <f t="shared" si="17"/>
        <v>13.5</v>
      </c>
      <c r="I141" s="4">
        <f t="shared" si="14"/>
        <v>94.125</v>
      </c>
      <c r="J141" s="2">
        <f t="shared" si="15"/>
        <v>36662513</v>
      </c>
      <c r="K141" s="22">
        <v>1</v>
      </c>
      <c r="N141" t="str">
        <v>N3-9-13.5</v>
      </c>
      <c r="O141">
        <v>94.125</v>
      </c>
      <c r="P141" s="19">
        <v>36662513</v>
      </c>
    </row>
    <row r="142" spans="5:16" x14ac:dyDescent="0.25">
      <c r="E142" s="1">
        <f t="shared" si="12"/>
        <v>136</v>
      </c>
      <c r="F142" s="10" t="str">
        <f t="shared" si="13"/>
        <v>N3-9.5-6.5</v>
      </c>
      <c r="G142" s="14">
        <f t="shared" si="16"/>
        <v>9.5</v>
      </c>
      <c r="H142" s="14">
        <f t="shared" si="17"/>
        <v>6.5</v>
      </c>
      <c r="I142" s="4">
        <f t="shared" si="14"/>
        <v>49.3125</v>
      </c>
      <c r="J142" s="2">
        <f t="shared" si="15"/>
        <v>21350081</v>
      </c>
      <c r="K142" s="22">
        <v>1</v>
      </c>
      <c r="N142" t="str">
        <v>N3-9.5-6.5</v>
      </c>
      <c r="O142">
        <v>49.3125</v>
      </c>
      <c r="P142" s="19">
        <v>21350081</v>
      </c>
    </row>
    <row r="143" spans="5:16" x14ac:dyDescent="0.25">
      <c r="E143" s="1">
        <f t="shared" si="12"/>
        <v>137</v>
      </c>
      <c r="F143" s="10" t="str">
        <f t="shared" si="13"/>
        <v>N3-9.5-7</v>
      </c>
      <c r="G143" s="14">
        <f t="shared" si="16"/>
        <v>9.5</v>
      </c>
      <c r="H143" s="14">
        <f t="shared" si="17"/>
        <v>7</v>
      </c>
      <c r="I143" s="4">
        <f t="shared" si="14"/>
        <v>52.875</v>
      </c>
      <c r="J143" s="2">
        <f t="shared" si="15"/>
        <v>22567388</v>
      </c>
      <c r="K143" s="22">
        <v>1</v>
      </c>
      <c r="N143" t="str">
        <v>N3-9.5-7</v>
      </c>
      <c r="O143">
        <v>52.875</v>
      </c>
      <c r="P143" s="19">
        <v>22567388</v>
      </c>
    </row>
    <row r="144" spans="5:16" x14ac:dyDescent="0.25">
      <c r="E144" s="1">
        <f t="shared" si="12"/>
        <v>138</v>
      </c>
      <c r="F144" s="10" t="str">
        <f t="shared" si="13"/>
        <v>N3-9.5-7.5</v>
      </c>
      <c r="G144" s="14">
        <f t="shared" si="16"/>
        <v>9.5</v>
      </c>
      <c r="H144" s="14">
        <f t="shared" si="17"/>
        <v>7.5</v>
      </c>
      <c r="I144" s="4">
        <f t="shared" si="14"/>
        <v>56.4375</v>
      </c>
      <c r="J144" s="2">
        <f t="shared" si="15"/>
        <v>23784694</v>
      </c>
      <c r="K144" s="22">
        <v>1</v>
      </c>
      <c r="N144" t="str">
        <v>N3-9.5-7.5</v>
      </c>
      <c r="O144">
        <v>56.4375</v>
      </c>
      <c r="P144" s="19">
        <v>23784694</v>
      </c>
    </row>
    <row r="145" spans="5:16" x14ac:dyDescent="0.25">
      <c r="E145" s="1">
        <f t="shared" si="12"/>
        <v>139</v>
      </c>
      <c r="F145" s="10" t="str">
        <f t="shared" si="13"/>
        <v>N3-9.5-8</v>
      </c>
      <c r="G145" s="14">
        <f t="shared" si="16"/>
        <v>9.5</v>
      </c>
      <c r="H145" s="14">
        <f t="shared" si="17"/>
        <v>8</v>
      </c>
      <c r="I145" s="4">
        <f t="shared" si="14"/>
        <v>60</v>
      </c>
      <c r="J145" s="2">
        <f t="shared" si="15"/>
        <v>25002000</v>
      </c>
      <c r="K145" s="22">
        <v>1</v>
      </c>
      <c r="N145" t="str">
        <v>N3-9.5-8</v>
      </c>
      <c r="O145">
        <v>60</v>
      </c>
      <c r="P145" s="19">
        <v>25002000</v>
      </c>
    </row>
    <row r="146" spans="5:16" x14ac:dyDescent="0.25">
      <c r="E146" s="1">
        <f t="shared" si="12"/>
        <v>140</v>
      </c>
      <c r="F146" s="10" t="str">
        <f t="shared" si="13"/>
        <v>N3-9.5-8.5</v>
      </c>
      <c r="G146" s="14">
        <f t="shared" si="16"/>
        <v>9.5</v>
      </c>
      <c r="H146" s="14">
        <f t="shared" si="17"/>
        <v>8.5</v>
      </c>
      <c r="I146" s="4">
        <f t="shared" si="14"/>
        <v>63.5625</v>
      </c>
      <c r="J146" s="2">
        <f t="shared" si="15"/>
        <v>26219306</v>
      </c>
      <c r="K146" s="22">
        <v>1</v>
      </c>
      <c r="N146" t="str">
        <v>N3-9.5-8.5</v>
      </c>
      <c r="O146">
        <v>63.5625</v>
      </c>
      <c r="P146" s="19">
        <v>26219306</v>
      </c>
    </row>
    <row r="147" spans="5:16" x14ac:dyDescent="0.25">
      <c r="E147" s="1">
        <f t="shared" si="12"/>
        <v>141</v>
      </c>
      <c r="F147" s="10" t="str">
        <f t="shared" si="13"/>
        <v>N3-9.5-9</v>
      </c>
      <c r="G147" s="14">
        <f t="shared" si="16"/>
        <v>9.5</v>
      </c>
      <c r="H147" s="14">
        <f t="shared" si="17"/>
        <v>9</v>
      </c>
      <c r="I147" s="4">
        <f t="shared" si="14"/>
        <v>67.125</v>
      </c>
      <c r="J147" s="2">
        <f t="shared" si="15"/>
        <v>27436613</v>
      </c>
      <c r="K147" s="22">
        <v>1</v>
      </c>
      <c r="N147" t="str">
        <v>N3-9.5-9</v>
      </c>
      <c r="O147">
        <v>67.125</v>
      </c>
      <c r="P147" s="19">
        <v>27436613</v>
      </c>
    </row>
    <row r="148" spans="5:16" x14ac:dyDescent="0.25">
      <c r="E148" s="1">
        <f t="shared" si="12"/>
        <v>142</v>
      </c>
      <c r="F148" s="10" t="str">
        <f t="shared" si="13"/>
        <v>N3-9.5-9.5</v>
      </c>
      <c r="G148" s="14">
        <f t="shared" si="16"/>
        <v>9.5</v>
      </c>
      <c r="H148" s="14">
        <f t="shared" si="17"/>
        <v>9.5</v>
      </c>
      <c r="I148" s="4">
        <f t="shared" si="14"/>
        <v>70.6875</v>
      </c>
      <c r="J148" s="2">
        <f t="shared" si="15"/>
        <v>28653919</v>
      </c>
      <c r="K148" s="22">
        <v>1</v>
      </c>
      <c r="N148" t="str">
        <v>N3-9.5-9.5</v>
      </c>
      <c r="O148">
        <v>70.6875</v>
      </c>
      <c r="P148" s="19">
        <v>28653919</v>
      </c>
    </row>
    <row r="149" spans="5:16" x14ac:dyDescent="0.25">
      <c r="E149" s="1">
        <f t="shared" si="12"/>
        <v>143</v>
      </c>
      <c r="F149" s="10" t="str">
        <f t="shared" si="13"/>
        <v>N3-9.5-10</v>
      </c>
      <c r="G149" s="14">
        <f t="shared" si="16"/>
        <v>9.5</v>
      </c>
      <c r="H149" s="14">
        <f t="shared" si="17"/>
        <v>10</v>
      </c>
      <c r="I149" s="4">
        <f t="shared" si="14"/>
        <v>74.25</v>
      </c>
      <c r="J149" s="2">
        <f t="shared" si="15"/>
        <v>29871225</v>
      </c>
      <c r="K149" s="22">
        <v>1</v>
      </c>
      <c r="N149" t="str">
        <v>N3-9.5-10</v>
      </c>
      <c r="O149">
        <v>74.25</v>
      </c>
      <c r="P149" s="19">
        <v>29871225</v>
      </c>
    </row>
    <row r="150" spans="5:16" x14ac:dyDescent="0.25">
      <c r="E150" s="1">
        <f t="shared" si="12"/>
        <v>144</v>
      </c>
      <c r="F150" s="10" t="str">
        <f t="shared" si="13"/>
        <v>N3-9.5-10.5</v>
      </c>
      <c r="G150" s="14">
        <f t="shared" si="16"/>
        <v>9.5</v>
      </c>
      <c r="H150" s="14">
        <f t="shared" si="17"/>
        <v>10.5</v>
      </c>
      <c r="I150" s="4">
        <f t="shared" si="14"/>
        <v>77.8125</v>
      </c>
      <c r="J150" s="2">
        <f t="shared" si="15"/>
        <v>31088531</v>
      </c>
      <c r="K150" s="22">
        <v>1</v>
      </c>
      <c r="N150" t="str">
        <v>N3-9.5-10.5</v>
      </c>
      <c r="O150">
        <v>77.8125</v>
      </c>
      <c r="P150" s="19">
        <v>31088531</v>
      </c>
    </row>
    <row r="151" spans="5:16" x14ac:dyDescent="0.25">
      <c r="E151" s="1">
        <f t="shared" si="12"/>
        <v>145</v>
      </c>
      <c r="F151" s="10" t="str">
        <f t="shared" si="13"/>
        <v>N3-9.5-11</v>
      </c>
      <c r="G151" s="14">
        <f t="shared" si="16"/>
        <v>9.5</v>
      </c>
      <c r="H151" s="14">
        <f t="shared" si="17"/>
        <v>11</v>
      </c>
      <c r="I151" s="4">
        <f t="shared" si="14"/>
        <v>81.375</v>
      </c>
      <c r="J151" s="2">
        <f t="shared" si="15"/>
        <v>32305838</v>
      </c>
      <c r="K151" s="22">
        <v>1</v>
      </c>
      <c r="N151" t="str">
        <v>N3-9.5-11</v>
      </c>
      <c r="O151">
        <v>81.375</v>
      </c>
      <c r="P151" s="19">
        <v>32305838</v>
      </c>
    </row>
    <row r="152" spans="5:16" x14ac:dyDescent="0.25">
      <c r="E152" s="1">
        <f t="shared" si="12"/>
        <v>146</v>
      </c>
      <c r="F152" s="10" t="str">
        <f t="shared" si="13"/>
        <v>N3-9.5-11.5</v>
      </c>
      <c r="G152" s="14">
        <f t="shared" si="16"/>
        <v>9.5</v>
      </c>
      <c r="H152" s="14">
        <f t="shared" si="17"/>
        <v>11.5</v>
      </c>
      <c r="I152" s="4">
        <f t="shared" si="14"/>
        <v>84.9375</v>
      </c>
      <c r="J152" s="2">
        <f t="shared" si="15"/>
        <v>33523144</v>
      </c>
      <c r="K152" s="22">
        <v>1</v>
      </c>
      <c r="N152" t="str">
        <v>N3-9.5-11.5</v>
      </c>
      <c r="O152">
        <v>84.9375</v>
      </c>
      <c r="P152" s="19">
        <v>33523144</v>
      </c>
    </row>
    <row r="153" spans="5:16" x14ac:dyDescent="0.25">
      <c r="E153" s="1">
        <f t="shared" si="12"/>
        <v>147</v>
      </c>
      <c r="F153" s="10" t="str">
        <f t="shared" si="13"/>
        <v>N3-9.5-12</v>
      </c>
      <c r="G153" s="14">
        <f t="shared" si="16"/>
        <v>9.5</v>
      </c>
      <c r="H153" s="14">
        <f t="shared" si="17"/>
        <v>12</v>
      </c>
      <c r="I153" s="4">
        <f t="shared" si="14"/>
        <v>88.5</v>
      </c>
      <c r="J153" s="2">
        <f t="shared" si="15"/>
        <v>34740450</v>
      </c>
      <c r="K153" s="22">
        <v>1</v>
      </c>
      <c r="N153" t="str">
        <v>N3-9.5-12</v>
      </c>
      <c r="O153">
        <v>88.5</v>
      </c>
      <c r="P153" s="19">
        <v>34740450</v>
      </c>
    </row>
    <row r="154" spans="5:16" x14ac:dyDescent="0.25">
      <c r="E154" s="1">
        <f t="shared" si="12"/>
        <v>148</v>
      </c>
      <c r="F154" s="10" t="str">
        <f t="shared" si="13"/>
        <v>N3-9.5-12.5</v>
      </c>
      <c r="G154" s="14">
        <f t="shared" si="16"/>
        <v>9.5</v>
      </c>
      <c r="H154" s="14">
        <f t="shared" si="17"/>
        <v>12.5</v>
      </c>
      <c r="I154" s="4">
        <f t="shared" si="14"/>
        <v>92.0625</v>
      </c>
      <c r="J154" s="2">
        <f t="shared" si="15"/>
        <v>35957756</v>
      </c>
      <c r="K154" s="22">
        <v>1</v>
      </c>
      <c r="N154" t="str">
        <v>N3-9.5-12.5</v>
      </c>
      <c r="O154">
        <v>92.0625</v>
      </c>
      <c r="P154" s="19">
        <v>35957756</v>
      </c>
    </row>
    <row r="155" spans="5:16" x14ac:dyDescent="0.25">
      <c r="E155" s="1">
        <f t="shared" si="12"/>
        <v>149</v>
      </c>
      <c r="F155" s="10" t="str">
        <f t="shared" si="13"/>
        <v>N3-9.5-13</v>
      </c>
      <c r="G155" s="14">
        <f t="shared" si="16"/>
        <v>9.5</v>
      </c>
      <c r="H155" s="14">
        <f t="shared" si="17"/>
        <v>13</v>
      </c>
      <c r="I155" s="4">
        <f t="shared" si="14"/>
        <v>95.625</v>
      </c>
      <c r="J155" s="2">
        <f t="shared" si="15"/>
        <v>37175063</v>
      </c>
      <c r="K155" s="22">
        <v>1</v>
      </c>
      <c r="N155" t="str">
        <v>N3-9.5-13</v>
      </c>
      <c r="O155">
        <v>95.625</v>
      </c>
      <c r="P155" s="19">
        <v>37175063</v>
      </c>
    </row>
    <row r="156" spans="5:16" x14ac:dyDescent="0.25">
      <c r="E156" s="1">
        <f t="shared" si="12"/>
        <v>150</v>
      </c>
      <c r="F156" s="10" t="str">
        <f t="shared" si="13"/>
        <v>N3-9.5-13.5</v>
      </c>
      <c r="G156" s="14">
        <f t="shared" si="16"/>
        <v>9.5</v>
      </c>
      <c r="H156" s="14">
        <f t="shared" si="17"/>
        <v>13.5</v>
      </c>
      <c r="I156" s="4">
        <f t="shared" si="14"/>
        <v>99.1875</v>
      </c>
      <c r="J156" s="2">
        <f t="shared" si="15"/>
        <v>38392369</v>
      </c>
      <c r="K156" s="22">
        <v>1</v>
      </c>
      <c r="N156" t="str">
        <v>N3-9.5-13.5</v>
      </c>
      <c r="O156">
        <v>99.1875</v>
      </c>
      <c r="P156" s="19">
        <v>38392369</v>
      </c>
    </row>
    <row r="157" spans="5:16" x14ac:dyDescent="0.25">
      <c r="E157" s="1">
        <f t="shared" si="12"/>
        <v>151</v>
      </c>
      <c r="F157" s="10" t="str">
        <f t="shared" si="13"/>
        <v>N3-10-6.5</v>
      </c>
      <c r="G157" s="14">
        <f t="shared" si="16"/>
        <v>10</v>
      </c>
      <c r="H157" s="14">
        <f t="shared" si="17"/>
        <v>6.5</v>
      </c>
      <c r="I157" s="4">
        <f t="shared" si="14"/>
        <v>51.75</v>
      </c>
      <c r="J157" s="2">
        <f t="shared" si="15"/>
        <v>22182975</v>
      </c>
      <c r="K157" s="22">
        <v>1</v>
      </c>
      <c r="N157" t="str">
        <v>N3-10-6.5</v>
      </c>
      <c r="O157">
        <v>51.75</v>
      </c>
      <c r="P157" s="19">
        <v>22182975</v>
      </c>
    </row>
    <row r="158" spans="5:16" x14ac:dyDescent="0.25">
      <c r="E158" s="1">
        <f t="shared" si="12"/>
        <v>152</v>
      </c>
      <c r="F158" s="10" t="str">
        <f t="shared" si="13"/>
        <v>N3-10-7</v>
      </c>
      <c r="G158" s="14">
        <f t="shared" si="16"/>
        <v>10</v>
      </c>
      <c r="H158" s="14">
        <f t="shared" si="17"/>
        <v>7</v>
      </c>
      <c r="I158" s="4">
        <f t="shared" si="14"/>
        <v>55.5</v>
      </c>
      <c r="J158" s="2">
        <f t="shared" si="15"/>
        <v>23464350</v>
      </c>
      <c r="K158" s="22">
        <v>1</v>
      </c>
      <c r="N158" t="str">
        <v>N3-10-7</v>
      </c>
      <c r="O158">
        <v>55.5</v>
      </c>
      <c r="P158" s="19">
        <v>23464350</v>
      </c>
    </row>
    <row r="159" spans="5:16" x14ac:dyDescent="0.25">
      <c r="E159" s="1">
        <f t="shared" si="12"/>
        <v>153</v>
      </c>
      <c r="F159" s="10" t="str">
        <f t="shared" si="13"/>
        <v>N3-10-7.5</v>
      </c>
      <c r="G159" s="14">
        <f t="shared" si="16"/>
        <v>10</v>
      </c>
      <c r="H159" s="14">
        <f t="shared" si="17"/>
        <v>7.5</v>
      </c>
      <c r="I159" s="4">
        <f t="shared" si="14"/>
        <v>59.25</v>
      </c>
      <c r="J159" s="2">
        <f t="shared" si="15"/>
        <v>24745725</v>
      </c>
      <c r="K159" s="22">
        <v>1</v>
      </c>
      <c r="N159" t="str">
        <v>N3-10-7.5</v>
      </c>
      <c r="O159">
        <v>59.25</v>
      </c>
      <c r="P159" s="19">
        <v>24745725</v>
      </c>
    </row>
    <row r="160" spans="5:16" x14ac:dyDescent="0.25">
      <c r="E160" s="1">
        <f t="shared" si="12"/>
        <v>154</v>
      </c>
      <c r="F160" s="10" t="str">
        <f t="shared" si="13"/>
        <v>N3-10-8</v>
      </c>
      <c r="G160" s="14">
        <f t="shared" si="16"/>
        <v>10</v>
      </c>
      <c r="H160" s="14">
        <f t="shared" si="17"/>
        <v>8</v>
      </c>
      <c r="I160" s="4">
        <f t="shared" si="14"/>
        <v>63</v>
      </c>
      <c r="J160" s="2">
        <f t="shared" si="15"/>
        <v>26027100</v>
      </c>
      <c r="K160" s="22">
        <v>1</v>
      </c>
      <c r="N160" t="str">
        <v>N3-10-8</v>
      </c>
      <c r="O160">
        <v>63</v>
      </c>
      <c r="P160" s="19">
        <v>26027100</v>
      </c>
    </row>
    <row r="161" spans="5:16" x14ac:dyDescent="0.25">
      <c r="E161" s="1">
        <f t="shared" si="12"/>
        <v>155</v>
      </c>
      <c r="F161" s="10" t="str">
        <f t="shared" si="13"/>
        <v>N3-10-8.5</v>
      </c>
      <c r="G161" s="14">
        <f t="shared" si="16"/>
        <v>10</v>
      </c>
      <c r="H161" s="14">
        <f t="shared" si="17"/>
        <v>8.5</v>
      </c>
      <c r="I161" s="4">
        <f t="shared" si="14"/>
        <v>66.75</v>
      </c>
      <c r="J161" s="2">
        <f t="shared" si="15"/>
        <v>27308475</v>
      </c>
      <c r="K161" s="22">
        <v>1</v>
      </c>
      <c r="N161" t="str">
        <v>N3-10-8.5</v>
      </c>
      <c r="O161">
        <v>66.75</v>
      </c>
      <c r="P161" s="19">
        <v>27308475</v>
      </c>
    </row>
    <row r="162" spans="5:16" x14ac:dyDescent="0.25">
      <c r="E162" s="1">
        <f t="shared" si="12"/>
        <v>156</v>
      </c>
      <c r="F162" s="10" t="str">
        <f t="shared" si="13"/>
        <v>N3-10-9</v>
      </c>
      <c r="G162" s="14">
        <f t="shared" si="16"/>
        <v>10</v>
      </c>
      <c r="H162" s="14">
        <f t="shared" si="17"/>
        <v>9</v>
      </c>
      <c r="I162" s="4">
        <f t="shared" si="14"/>
        <v>70.5</v>
      </c>
      <c r="J162" s="2">
        <f t="shared" si="15"/>
        <v>28589850</v>
      </c>
      <c r="K162" s="22">
        <v>1</v>
      </c>
      <c r="N162" t="str">
        <v>N3-10-9</v>
      </c>
      <c r="O162">
        <v>70.5</v>
      </c>
      <c r="P162" s="19">
        <v>28589850</v>
      </c>
    </row>
    <row r="163" spans="5:16" x14ac:dyDescent="0.25">
      <c r="E163" s="1">
        <f t="shared" si="12"/>
        <v>157</v>
      </c>
      <c r="F163" s="10" t="str">
        <f t="shared" si="13"/>
        <v>N3-10-9.5</v>
      </c>
      <c r="G163" s="14">
        <f t="shared" si="16"/>
        <v>10</v>
      </c>
      <c r="H163" s="14">
        <f t="shared" si="17"/>
        <v>9.5</v>
      </c>
      <c r="I163" s="4">
        <f t="shared" si="14"/>
        <v>74.25</v>
      </c>
      <c r="J163" s="2">
        <f t="shared" si="15"/>
        <v>29871225</v>
      </c>
      <c r="K163" s="22">
        <v>1</v>
      </c>
      <c r="N163" t="str">
        <v>N3-10-9.5</v>
      </c>
      <c r="O163">
        <v>74.25</v>
      </c>
      <c r="P163" s="19">
        <v>29871225</v>
      </c>
    </row>
    <row r="164" spans="5:16" x14ac:dyDescent="0.25">
      <c r="E164" s="1">
        <f t="shared" si="12"/>
        <v>158</v>
      </c>
      <c r="F164" s="10" t="str">
        <f t="shared" si="13"/>
        <v>N3-10-10</v>
      </c>
      <c r="G164" s="14">
        <f t="shared" si="16"/>
        <v>10</v>
      </c>
      <c r="H164" s="14">
        <f t="shared" si="17"/>
        <v>10</v>
      </c>
      <c r="I164" s="4">
        <f t="shared" si="14"/>
        <v>78</v>
      </c>
      <c r="J164" s="2">
        <f t="shared" si="15"/>
        <v>31152600</v>
      </c>
      <c r="K164" s="22">
        <v>1</v>
      </c>
      <c r="N164" t="str">
        <v>N3-10-10</v>
      </c>
      <c r="O164">
        <v>78</v>
      </c>
      <c r="P164" s="19">
        <v>31152600</v>
      </c>
    </row>
    <row r="165" spans="5:16" x14ac:dyDescent="0.25">
      <c r="E165" s="1">
        <f t="shared" si="12"/>
        <v>159</v>
      </c>
      <c r="F165" s="10" t="str">
        <f t="shared" si="13"/>
        <v>N3-10-10.5</v>
      </c>
      <c r="G165" s="14">
        <f t="shared" si="16"/>
        <v>10</v>
      </c>
      <c r="H165" s="14">
        <f t="shared" si="17"/>
        <v>10.5</v>
      </c>
      <c r="I165" s="4">
        <f t="shared" si="14"/>
        <v>81.75</v>
      </c>
      <c r="J165" s="2">
        <f t="shared" si="15"/>
        <v>32433975</v>
      </c>
      <c r="K165" s="22">
        <v>1</v>
      </c>
      <c r="N165" t="str">
        <v>N3-10-10.5</v>
      </c>
      <c r="O165">
        <v>81.75</v>
      </c>
      <c r="P165" s="19">
        <v>32433975</v>
      </c>
    </row>
    <row r="166" spans="5:16" x14ac:dyDescent="0.25">
      <c r="E166" s="1">
        <f t="shared" si="12"/>
        <v>160</v>
      </c>
      <c r="F166" s="10" t="str">
        <f t="shared" si="13"/>
        <v>N3-10-11</v>
      </c>
      <c r="G166" s="14">
        <f t="shared" si="16"/>
        <v>10</v>
      </c>
      <c r="H166" s="14">
        <f t="shared" si="17"/>
        <v>11</v>
      </c>
      <c r="I166" s="4">
        <f t="shared" si="14"/>
        <v>85.5</v>
      </c>
      <c r="J166" s="2">
        <f t="shared" si="15"/>
        <v>33715350</v>
      </c>
      <c r="K166" s="22">
        <v>1</v>
      </c>
      <c r="N166" t="str">
        <v>N3-10-11</v>
      </c>
      <c r="O166">
        <v>85.5</v>
      </c>
      <c r="P166" s="19">
        <v>33715350</v>
      </c>
    </row>
    <row r="167" spans="5:16" x14ac:dyDescent="0.25">
      <c r="E167" s="1">
        <f t="shared" si="12"/>
        <v>161</v>
      </c>
      <c r="F167" s="10" t="str">
        <f t="shared" si="13"/>
        <v>N3-10-11.5</v>
      </c>
      <c r="G167" s="14">
        <f t="shared" si="16"/>
        <v>10</v>
      </c>
      <c r="H167" s="14">
        <f t="shared" si="17"/>
        <v>11.5</v>
      </c>
      <c r="I167" s="4">
        <f t="shared" si="14"/>
        <v>89.25</v>
      </c>
      <c r="J167" s="2">
        <f t="shared" si="15"/>
        <v>34996725</v>
      </c>
      <c r="K167" s="22">
        <v>1</v>
      </c>
      <c r="N167" t="str">
        <v>N3-10-11.5</v>
      </c>
      <c r="O167">
        <v>89.25</v>
      </c>
      <c r="P167" s="19">
        <v>34996725</v>
      </c>
    </row>
    <row r="168" spans="5:16" x14ac:dyDescent="0.25">
      <c r="E168" s="1">
        <f t="shared" si="12"/>
        <v>162</v>
      </c>
      <c r="F168" s="10" t="str">
        <f t="shared" si="13"/>
        <v>N3-10-12</v>
      </c>
      <c r="G168" s="14">
        <f t="shared" si="16"/>
        <v>10</v>
      </c>
      <c r="H168" s="14">
        <f t="shared" si="17"/>
        <v>12</v>
      </c>
      <c r="I168" s="4">
        <f t="shared" si="14"/>
        <v>93</v>
      </c>
      <c r="J168" s="2">
        <f t="shared" si="15"/>
        <v>36278100</v>
      </c>
      <c r="K168" s="22">
        <v>1</v>
      </c>
      <c r="N168" t="str">
        <v>N3-10-12</v>
      </c>
      <c r="O168">
        <v>93</v>
      </c>
      <c r="P168" s="19">
        <v>36278100</v>
      </c>
    </row>
    <row r="169" spans="5:16" x14ac:dyDescent="0.25">
      <c r="E169" s="1">
        <f t="shared" si="12"/>
        <v>163</v>
      </c>
      <c r="F169" s="10" t="str">
        <f t="shared" si="13"/>
        <v>N3-10-12.5</v>
      </c>
      <c r="G169" s="14">
        <f t="shared" si="16"/>
        <v>10</v>
      </c>
      <c r="H169" s="14">
        <f t="shared" si="17"/>
        <v>12.5</v>
      </c>
      <c r="I169" s="4">
        <f t="shared" si="14"/>
        <v>96.75</v>
      </c>
      <c r="J169" s="2">
        <f t="shared" si="15"/>
        <v>37559475</v>
      </c>
      <c r="K169" s="22">
        <v>1</v>
      </c>
      <c r="N169" t="str">
        <v>N3-10-12.5</v>
      </c>
      <c r="O169">
        <v>96.75</v>
      </c>
      <c r="P169" s="19">
        <v>37559475</v>
      </c>
    </row>
    <row r="170" spans="5:16" x14ac:dyDescent="0.25">
      <c r="E170" s="1">
        <f t="shared" si="12"/>
        <v>164</v>
      </c>
      <c r="F170" s="10" t="str">
        <f t="shared" si="13"/>
        <v>N3-10-13</v>
      </c>
      <c r="G170" s="14">
        <f t="shared" si="16"/>
        <v>10</v>
      </c>
      <c r="H170" s="14">
        <f t="shared" si="17"/>
        <v>13</v>
      </c>
      <c r="I170" s="4">
        <f t="shared" si="14"/>
        <v>100.5</v>
      </c>
      <c r="J170" s="2">
        <f t="shared" si="15"/>
        <v>38840850</v>
      </c>
      <c r="K170" s="22">
        <v>1</v>
      </c>
      <c r="N170" t="str">
        <v>N3-10-13</v>
      </c>
      <c r="O170">
        <v>100.5</v>
      </c>
      <c r="P170" s="19">
        <v>38840850</v>
      </c>
    </row>
    <row r="171" spans="5:16" x14ac:dyDescent="0.25">
      <c r="E171" s="1">
        <f t="shared" si="12"/>
        <v>165</v>
      </c>
      <c r="F171" s="10" t="str">
        <f t="shared" si="13"/>
        <v>N3-10-13.5</v>
      </c>
      <c r="G171" s="14">
        <f t="shared" si="16"/>
        <v>10</v>
      </c>
      <c r="H171" s="14">
        <f t="shared" si="17"/>
        <v>13.5</v>
      </c>
      <c r="I171" s="4">
        <f t="shared" si="14"/>
        <v>104.25</v>
      </c>
      <c r="J171" s="2">
        <f t="shared" si="15"/>
        <v>40122225</v>
      </c>
      <c r="K171" s="22">
        <v>1</v>
      </c>
      <c r="N171" t="str">
        <v>N3-10-13.5</v>
      </c>
      <c r="O171">
        <v>104.25</v>
      </c>
      <c r="P171" s="19">
        <v>40122225</v>
      </c>
    </row>
    <row r="172" spans="5:16" x14ac:dyDescent="0.25">
      <c r="E172" s="1">
        <f t="shared" si="12"/>
        <v>166</v>
      </c>
      <c r="F172" s="10" t="str">
        <f t="shared" si="13"/>
        <v>N3-10.5-6.5</v>
      </c>
      <c r="G172" s="14">
        <f t="shared" si="16"/>
        <v>10.5</v>
      </c>
      <c r="H172" s="14">
        <f t="shared" si="17"/>
        <v>6.5</v>
      </c>
      <c r="I172" s="4">
        <f t="shared" si="14"/>
        <v>54.1875</v>
      </c>
      <c r="J172" s="2">
        <f t="shared" si="15"/>
        <v>23015869</v>
      </c>
      <c r="K172" s="22">
        <v>1</v>
      </c>
      <c r="N172" t="str">
        <v>N3-10.5-6.5</v>
      </c>
      <c r="O172">
        <v>54.1875</v>
      </c>
      <c r="P172" s="19">
        <v>23015869</v>
      </c>
    </row>
    <row r="173" spans="5:16" x14ac:dyDescent="0.25">
      <c r="E173" s="1">
        <f t="shared" si="12"/>
        <v>167</v>
      </c>
      <c r="F173" s="10" t="str">
        <f t="shared" si="13"/>
        <v>N3-10.5-7</v>
      </c>
      <c r="G173" s="14">
        <f t="shared" si="16"/>
        <v>10.5</v>
      </c>
      <c r="H173" s="14">
        <f t="shared" si="17"/>
        <v>7</v>
      </c>
      <c r="I173" s="4">
        <f t="shared" si="14"/>
        <v>58.125</v>
      </c>
      <c r="J173" s="2">
        <f t="shared" si="15"/>
        <v>24361313</v>
      </c>
      <c r="K173" s="22">
        <v>1</v>
      </c>
      <c r="N173" t="str">
        <v>N3-10.5-7</v>
      </c>
      <c r="O173">
        <v>58.125</v>
      </c>
      <c r="P173" s="19">
        <v>24361313</v>
      </c>
    </row>
    <row r="174" spans="5:16" x14ac:dyDescent="0.25">
      <c r="E174" s="1">
        <f t="shared" si="12"/>
        <v>168</v>
      </c>
      <c r="F174" s="10" t="str">
        <f t="shared" si="13"/>
        <v>N3-10.5-7.5</v>
      </c>
      <c r="G174" s="14">
        <f t="shared" si="16"/>
        <v>10.5</v>
      </c>
      <c r="H174" s="14">
        <f t="shared" si="17"/>
        <v>7.5</v>
      </c>
      <c r="I174" s="4">
        <f t="shared" si="14"/>
        <v>62.0625</v>
      </c>
      <c r="J174" s="2">
        <f t="shared" si="15"/>
        <v>25706756</v>
      </c>
      <c r="K174" s="22">
        <v>1</v>
      </c>
      <c r="N174" t="str">
        <v>N3-10.5-7.5</v>
      </c>
      <c r="O174">
        <v>62.0625</v>
      </c>
      <c r="P174" s="19">
        <v>25706756</v>
      </c>
    </row>
    <row r="175" spans="5:16" x14ac:dyDescent="0.25">
      <c r="E175" s="1">
        <f t="shared" si="12"/>
        <v>169</v>
      </c>
      <c r="F175" s="10" t="str">
        <f t="shared" si="13"/>
        <v>N3-10.5-8</v>
      </c>
      <c r="G175" s="14">
        <f t="shared" si="16"/>
        <v>10.5</v>
      </c>
      <c r="H175" s="14">
        <f t="shared" si="17"/>
        <v>8</v>
      </c>
      <c r="I175" s="4">
        <f t="shared" si="14"/>
        <v>66</v>
      </c>
      <c r="J175" s="2">
        <f t="shared" si="15"/>
        <v>27052200</v>
      </c>
      <c r="K175" s="22">
        <v>1</v>
      </c>
      <c r="N175" t="str">
        <v>N3-10.5-8</v>
      </c>
      <c r="O175">
        <v>66</v>
      </c>
      <c r="P175" s="19">
        <v>27052200</v>
      </c>
    </row>
    <row r="176" spans="5:16" x14ac:dyDescent="0.25">
      <c r="E176" s="1">
        <f t="shared" si="12"/>
        <v>170</v>
      </c>
      <c r="F176" s="10" t="str">
        <f t="shared" si="13"/>
        <v>N3-10.5-8.5</v>
      </c>
      <c r="G176" s="14">
        <f t="shared" si="16"/>
        <v>10.5</v>
      </c>
      <c r="H176" s="14">
        <f t="shared" si="17"/>
        <v>8.5</v>
      </c>
      <c r="I176" s="4">
        <f t="shared" si="14"/>
        <v>69.9375</v>
      </c>
      <c r="J176" s="2">
        <f t="shared" si="15"/>
        <v>28397644</v>
      </c>
      <c r="K176" s="22">
        <v>1</v>
      </c>
      <c r="N176" t="str">
        <v>N3-10.5-8.5</v>
      </c>
      <c r="O176">
        <v>69.9375</v>
      </c>
      <c r="P176" s="19">
        <v>28397644</v>
      </c>
    </row>
    <row r="177" spans="5:16" x14ac:dyDescent="0.25">
      <c r="E177" s="1">
        <f t="shared" si="12"/>
        <v>171</v>
      </c>
      <c r="F177" s="10" t="str">
        <f t="shared" si="13"/>
        <v>N3-10.5-9</v>
      </c>
      <c r="G177" s="14">
        <f t="shared" si="16"/>
        <v>10.5</v>
      </c>
      <c r="H177" s="14">
        <f t="shared" si="17"/>
        <v>9</v>
      </c>
      <c r="I177" s="4">
        <f t="shared" si="14"/>
        <v>73.875</v>
      </c>
      <c r="J177" s="2">
        <f t="shared" si="15"/>
        <v>29743088</v>
      </c>
      <c r="K177" s="22">
        <v>1</v>
      </c>
      <c r="N177" t="str">
        <v>N3-10.5-9</v>
      </c>
      <c r="O177">
        <v>73.875</v>
      </c>
      <c r="P177" s="19">
        <v>29743088</v>
      </c>
    </row>
    <row r="178" spans="5:16" x14ac:dyDescent="0.25">
      <c r="E178" s="1">
        <f t="shared" si="12"/>
        <v>172</v>
      </c>
      <c r="F178" s="10" t="str">
        <f t="shared" si="13"/>
        <v>N3-10.5-9.5</v>
      </c>
      <c r="G178" s="14">
        <f t="shared" si="16"/>
        <v>10.5</v>
      </c>
      <c r="H178" s="14">
        <f t="shared" si="17"/>
        <v>9.5</v>
      </c>
      <c r="I178" s="4">
        <f t="shared" si="14"/>
        <v>77.8125</v>
      </c>
      <c r="J178" s="2">
        <f t="shared" si="15"/>
        <v>31088531</v>
      </c>
      <c r="K178" s="22">
        <v>1</v>
      </c>
      <c r="N178" t="str">
        <v>N3-10.5-9.5</v>
      </c>
      <c r="O178">
        <v>77.8125</v>
      </c>
      <c r="P178" s="19">
        <v>31088531</v>
      </c>
    </row>
    <row r="179" spans="5:16" x14ac:dyDescent="0.25">
      <c r="E179" s="1">
        <f t="shared" si="12"/>
        <v>173</v>
      </c>
      <c r="F179" s="10" t="str">
        <f t="shared" si="13"/>
        <v>N3-10.5-10</v>
      </c>
      <c r="G179" s="14">
        <f t="shared" si="16"/>
        <v>10.5</v>
      </c>
      <c r="H179" s="14">
        <f t="shared" si="17"/>
        <v>10</v>
      </c>
      <c r="I179" s="4">
        <f t="shared" si="14"/>
        <v>81.75</v>
      </c>
      <c r="J179" s="2">
        <f t="shared" si="15"/>
        <v>32433975</v>
      </c>
      <c r="K179" s="22">
        <v>1</v>
      </c>
      <c r="N179" t="str">
        <v>N3-10.5-10</v>
      </c>
      <c r="O179">
        <v>81.75</v>
      </c>
      <c r="P179" s="19">
        <v>32433975</v>
      </c>
    </row>
    <row r="180" spans="5:16" x14ac:dyDescent="0.25">
      <c r="E180" s="1">
        <f t="shared" si="12"/>
        <v>174</v>
      </c>
      <c r="F180" s="10" t="str">
        <f t="shared" si="13"/>
        <v>N3-10.5-10.5</v>
      </c>
      <c r="G180" s="14">
        <f t="shared" si="16"/>
        <v>10.5</v>
      </c>
      <c r="H180" s="14">
        <f t="shared" si="17"/>
        <v>10.5</v>
      </c>
      <c r="I180" s="4">
        <f t="shared" si="14"/>
        <v>85.6875</v>
      </c>
      <c r="J180" s="2">
        <f t="shared" si="15"/>
        <v>33779419</v>
      </c>
      <c r="K180" s="22">
        <v>1</v>
      </c>
      <c r="N180" t="str">
        <v>N3-10.5-10.5</v>
      </c>
      <c r="O180">
        <v>85.6875</v>
      </c>
      <c r="P180" s="19">
        <v>33779419</v>
      </c>
    </row>
    <row r="181" spans="5:16" x14ac:dyDescent="0.25">
      <c r="E181" s="1">
        <f t="shared" si="12"/>
        <v>175</v>
      </c>
      <c r="F181" s="10" t="str">
        <f t="shared" si="13"/>
        <v>N3-10.5-11</v>
      </c>
      <c r="G181" s="14">
        <f t="shared" si="16"/>
        <v>10.5</v>
      </c>
      <c r="H181" s="14">
        <f t="shared" si="17"/>
        <v>11</v>
      </c>
      <c r="I181" s="4">
        <f t="shared" si="14"/>
        <v>89.625</v>
      </c>
      <c r="J181" s="2">
        <f t="shared" si="15"/>
        <v>35124863</v>
      </c>
      <c r="K181" s="22">
        <v>1</v>
      </c>
      <c r="N181" t="str">
        <v>N3-10.5-11</v>
      </c>
      <c r="O181">
        <v>89.625</v>
      </c>
      <c r="P181" s="19">
        <v>35124863</v>
      </c>
    </row>
    <row r="182" spans="5:16" x14ac:dyDescent="0.25">
      <c r="E182" s="1">
        <f t="shared" si="12"/>
        <v>176</v>
      </c>
      <c r="F182" s="10" t="str">
        <f t="shared" si="13"/>
        <v>N3-10.5-11.5</v>
      </c>
      <c r="G182" s="14">
        <f t="shared" si="16"/>
        <v>10.5</v>
      </c>
      <c r="H182" s="14">
        <f t="shared" si="17"/>
        <v>11.5</v>
      </c>
      <c r="I182" s="4">
        <f t="shared" si="14"/>
        <v>93.5625</v>
      </c>
      <c r="J182" s="2">
        <f t="shared" si="15"/>
        <v>36470306</v>
      </c>
      <c r="K182" s="22">
        <v>1</v>
      </c>
      <c r="N182" t="str">
        <v>N3-10.5-11.5</v>
      </c>
      <c r="O182">
        <v>93.5625</v>
      </c>
      <c r="P182" s="19">
        <v>36470306</v>
      </c>
    </row>
    <row r="183" spans="5:16" x14ac:dyDescent="0.25">
      <c r="E183" s="1">
        <f t="shared" si="12"/>
        <v>177</v>
      </c>
      <c r="F183" s="10" t="str">
        <f t="shared" si="13"/>
        <v>N3-10.5-12</v>
      </c>
      <c r="G183" s="14">
        <f t="shared" si="16"/>
        <v>10.5</v>
      </c>
      <c r="H183" s="14">
        <f t="shared" si="17"/>
        <v>12</v>
      </c>
      <c r="I183" s="4">
        <f t="shared" si="14"/>
        <v>97.5</v>
      </c>
      <c r="J183" s="2">
        <f t="shared" si="15"/>
        <v>37815750</v>
      </c>
      <c r="K183" s="22">
        <v>1</v>
      </c>
      <c r="N183" t="str">
        <v>N3-10.5-12</v>
      </c>
      <c r="O183">
        <v>97.5</v>
      </c>
      <c r="P183" s="19">
        <v>37815750</v>
      </c>
    </row>
    <row r="184" spans="5:16" x14ac:dyDescent="0.25">
      <c r="E184" s="1">
        <f t="shared" si="12"/>
        <v>178</v>
      </c>
      <c r="F184" s="10" t="str">
        <f t="shared" si="13"/>
        <v>N3-10.5-12.5</v>
      </c>
      <c r="G184" s="14">
        <f t="shared" si="16"/>
        <v>10.5</v>
      </c>
      <c r="H184" s="14">
        <f t="shared" si="17"/>
        <v>12.5</v>
      </c>
      <c r="I184" s="4">
        <f t="shared" si="14"/>
        <v>101.4375</v>
      </c>
      <c r="J184" s="2">
        <f t="shared" si="15"/>
        <v>39161194</v>
      </c>
      <c r="K184" s="22">
        <v>1</v>
      </c>
      <c r="N184" t="str">
        <v>N3-10.5-12.5</v>
      </c>
      <c r="O184">
        <v>101.4375</v>
      </c>
      <c r="P184" s="19">
        <v>39161194</v>
      </c>
    </row>
    <row r="185" spans="5:16" x14ac:dyDescent="0.25">
      <c r="E185" s="1">
        <f t="shared" si="12"/>
        <v>179</v>
      </c>
      <c r="F185" s="10" t="str">
        <f t="shared" si="13"/>
        <v>N3-10.5-13</v>
      </c>
      <c r="G185" s="14">
        <f t="shared" si="16"/>
        <v>10.5</v>
      </c>
      <c r="H185" s="14">
        <f t="shared" si="17"/>
        <v>13</v>
      </c>
      <c r="I185" s="4">
        <f t="shared" si="14"/>
        <v>105.375</v>
      </c>
      <c r="J185" s="2">
        <f t="shared" si="15"/>
        <v>40506638</v>
      </c>
      <c r="K185" s="22">
        <v>1</v>
      </c>
      <c r="N185" t="str">
        <v>N3-10.5-13</v>
      </c>
      <c r="O185">
        <v>105.375</v>
      </c>
      <c r="P185" s="19">
        <v>40506638</v>
      </c>
    </row>
    <row r="186" spans="5:16" x14ac:dyDescent="0.25">
      <c r="E186" s="1">
        <f t="shared" si="12"/>
        <v>180</v>
      </c>
      <c r="F186" s="10" t="str">
        <f t="shared" si="13"/>
        <v>N3-10.5-13.5</v>
      </c>
      <c r="G186" s="14">
        <f t="shared" si="16"/>
        <v>10.5</v>
      </c>
      <c r="H186" s="14">
        <f t="shared" si="17"/>
        <v>13.5</v>
      </c>
      <c r="I186" s="4">
        <f t="shared" si="14"/>
        <v>109.3125</v>
      </c>
      <c r="J186" s="2">
        <f t="shared" si="15"/>
        <v>41852081</v>
      </c>
      <c r="K186" s="22">
        <v>1</v>
      </c>
      <c r="N186" t="str">
        <v>N3-10.5-13.5</v>
      </c>
      <c r="O186">
        <v>109.3125</v>
      </c>
      <c r="P186" s="19">
        <v>41852081</v>
      </c>
    </row>
    <row r="187" spans="5:16" x14ac:dyDescent="0.25">
      <c r="E187" s="1">
        <f t="shared" si="12"/>
        <v>181</v>
      </c>
      <c r="F187" s="10" t="str">
        <f t="shared" si="13"/>
        <v>N3-11-6.5</v>
      </c>
      <c r="G187" s="14">
        <f t="shared" si="16"/>
        <v>11</v>
      </c>
      <c r="H187" s="14">
        <f t="shared" si="17"/>
        <v>6.5</v>
      </c>
      <c r="I187" s="4">
        <f t="shared" si="14"/>
        <v>56.625</v>
      </c>
      <c r="J187" s="2">
        <f t="shared" si="15"/>
        <v>23848763</v>
      </c>
      <c r="K187" s="22">
        <v>1</v>
      </c>
      <c r="N187" t="str">
        <v>N3-11-6.5</v>
      </c>
      <c r="O187">
        <v>56.625</v>
      </c>
      <c r="P187" s="19">
        <v>23848763</v>
      </c>
    </row>
    <row r="188" spans="5:16" x14ac:dyDescent="0.25">
      <c r="E188" s="1">
        <f t="shared" si="12"/>
        <v>182</v>
      </c>
      <c r="F188" s="10" t="str">
        <f t="shared" si="13"/>
        <v>N3-11-7</v>
      </c>
      <c r="G188" s="14">
        <f t="shared" si="16"/>
        <v>11</v>
      </c>
      <c r="H188" s="14">
        <f t="shared" si="17"/>
        <v>7</v>
      </c>
      <c r="I188" s="4">
        <f t="shared" si="14"/>
        <v>60.75</v>
      </c>
      <c r="J188" s="2">
        <f t="shared" si="15"/>
        <v>25258275</v>
      </c>
      <c r="K188" s="22">
        <v>1</v>
      </c>
      <c r="N188" t="str">
        <v>N3-11-7</v>
      </c>
      <c r="O188">
        <v>60.75</v>
      </c>
      <c r="P188" s="19">
        <v>25258275</v>
      </c>
    </row>
    <row r="189" spans="5:16" x14ac:dyDescent="0.25">
      <c r="E189" s="1">
        <f t="shared" si="12"/>
        <v>183</v>
      </c>
      <c r="F189" s="10" t="str">
        <f t="shared" si="13"/>
        <v>N3-11-7.5</v>
      </c>
      <c r="G189" s="14">
        <f t="shared" si="16"/>
        <v>11</v>
      </c>
      <c r="H189" s="14">
        <f t="shared" si="17"/>
        <v>7.5</v>
      </c>
      <c r="I189" s="4">
        <f t="shared" si="14"/>
        <v>64.875</v>
      </c>
      <c r="J189" s="2">
        <f t="shared" si="15"/>
        <v>26667788</v>
      </c>
      <c r="K189" s="22">
        <v>1</v>
      </c>
      <c r="N189" t="str">
        <v>N3-11-7.5</v>
      </c>
      <c r="O189">
        <v>64.875</v>
      </c>
      <c r="P189" s="19">
        <v>26667788</v>
      </c>
    </row>
    <row r="190" spans="5:16" x14ac:dyDescent="0.25">
      <c r="E190" s="1">
        <f t="shared" si="12"/>
        <v>184</v>
      </c>
      <c r="F190" s="10" t="str">
        <f t="shared" si="13"/>
        <v>N3-11-8</v>
      </c>
      <c r="G190" s="14">
        <f t="shared" si="16"/>
        <v>11</v>
      </c>
      <c r="H190" s="14">
        <f t="shared" si="17"/>
        <v>8</v>
      </c>
      <c r="I190" s="4">
        <f t="shared" si="14"/>
        <v>69</v>
      </c>
      <c r="J190" s="2">
        <f t="shared" si="15"/>
        <v>28077300</v>
      </c>
      <c r="K190" s="22">
        <v>1</v>
      </c>
      <c r="N190" t="str">
        <v>N3-11-8</v>
      </c>
      <c r="O190">
        <v>69</v>
      </c>
      <c r="P190" s="19">
        <v>28077300</v>
      </c>
    </row>
    <row r="191" spans="5:16" x14ac:dyDescent="0.25">
      <c r="E191" s="1">
        <f t="shared" si="12"/>
        <v>185</v>
      </c>
      <c r="F191" s="10" t="str">
        <f t="shared" si="13"/>
        <v>N3-11-8.5</v>
      </c>
      <c r="G191" s="14">
        <f t="shared" si="16"/>
        <v>11</v>
      </c>
      <c r="H191" s="14">
        <f t="shared" si="17"/>
        <v>8.5</v>
      </c>
      <c r="I191" s="4">
        <f t="shared" si="14"/>
        <v>73.125</v>
      </c>
      <c r="J191" s="2">
        <f t="shared" si="15"/>
        <v>29486813</v>
      </c>
      <c r="K191" s="22">
        <v>1</v>
      </c>
      <c r="N191" t="str">
        <v>N3-11-8.5</v>
      </c>
      <c r="O191">
        <v>73.125</v>
      </c>
      <c r="P191" s="19">
        <v>29486813</v>
      </c>
    </row>
    <row r="192" spans="5:16" x14ac:dyDescent="0.25">
      <c r="E192" s="1">
        <f t="shared" si="12"/>
        <v>186</v>
      </c>
      <c r="F192" s="10" t="str">
        <f t="shared" si="13"/>
        <v>N3-11-9</v>
      </c>
      <c r="G192" s="14">
        <f t="shared" si="16"/>
        <v>11</v>
      </c>
      <c r="H192" s="14">
        <f t="shared" si="17"/>
        <v>9</v>
      </c>
      <c r="I192" s="4">
        <f t="shared" si="14"/>
        <v>77.25</v>
      </c>
      <c r="J192" s="2">
        <f t="shared" si="15"/>
        <v>30896325</v>
      </c>
      <c r="K192" s="22">
        <v>1</v>
      </c>
      <c r="N192" t="str">
        <v>N3-11-9</v>
      </c>
      <c r="O192">
        <v>77.25</v>
      </c>
      <c r="P192" s="19">
        <v>30896325</v>
      </c>
    </row>
    <row r="193" spans="5:16" x14ac:dyDescent="0.25">
      <c r="E193" s="1">
        <f t="shared" si="12"/>
        <v>187</v>
      </c>
      <c r="F193" s="10" t="str">
        <f t="shared" si="13"/>
        <v>N3-11-9.5</v>
      </c>
      <c r="G193" s="14">
        <f t="shared" si="16"/>
        <v>11</v>
      </c>
      <c r="H193" s="14">
        <f t="shared" si="17"/>
        <v>9.5</v>
      </c>
      <c r="I193" s="4">
        <f t="shared" si="14"/>
        <v>81.375</v>
      </c>
      <c r="J193" s="2">
        <f t="shared" si="15"/>
        <v>32305838</v>
      </c>
      <c r="K193" s="22">
        <v>1</v>
      </c>
      <c r="N193" t="str">
        <v>N3-11-9.5</v>
      </c>
      <c r="O193">
        <v>81.375</v>
      </c>
      <c r="P193" s="19">
        <v>32305838</v>
      </c>
    </row>
    <row r="194" spans="5:16" x14ac:dyDescent="0.25">
      <c r="E194" s="1">
        <f t="shared" si="12"/>
        <v>188</v>
      </c>
      <c r="F194" s="10" t="str">
        <f t="shared" si="13"/>
        <v>N3-11-10</v>
      </c>
      <c r="G194" s="14">
        <f t="shared" si="16"/>
        <v>11</v>
      </c>
      <c r="H194" s="14">
        <f t="shared" si="17"/>
        <v>10</v>
      </c>
      <c r="I194" s="4">
        <f t="shared" si="14"/>
        <v>85.5</v>
      </c>
      <c r="J194" s="2">
        <f t="shared" si="15"/>
        <v>33715350</v>
      </c>
      <c r="K194" s="22">
        <v>1</v>
      </c>
      <c r="N194" t="str">
        <v>N3-11-10</v>
      </c>
      <c r="O194">
        <v>85.5</v>
      </c>
      <c r="P194" s="19">
        <v>33715350</v>
      </c>
    </row>
    <row r="195" spans="5:16" x14ac:dyDescent="0.25">
      <c r="E195" s="1">
        <f t="shared" si="12"/>
        <v>189</v>
      </c>
      <c r="F195" s="10" t="str">
        <f t="shared" si="13"/>
        <v>N3-11-10.5</v>
      </c>
      <c r="G195" s="14">
        <f t="shared" si="16"/>
        <v>11</v>
      </c>
      <c r="H195" s="14">
        <f t="shared" si="17"/>
        <v>10.5</v>
      </c>
      <c r="I195" s="4">
        <f t="shared" si="14"/>
        <v>89.625</v>
      </c>
      <c r="J195" s="2">
        <f t="shared" si="15"/>
        <v>35124863</v>
      </c>
      <c r="K195" s="22">
        <v>1</v>
      </c>
      <c r="N195" t="str">
        <v>N3-11-10.5</v>
      </c>
      <c r="O195">
        <v>89.625</v>
      </c>
      <c r="P195" s="19">
        <v>35124863</v>
      </c>
    </row>
    <row r="196" spans="5:16" x14ac:dyDescent="0.25">
      <c r="E196" s="1">
        <f t="shared" si="12"/>
        <v>190</v>
      </c>
      <c r="F196" s="10" t="str">
        <f t="shared" si="13"/>
        <v>N3-11-11</v>
      </c>
      <c r="G196" s="14">
        <f t="shared" si="16"/>
        <v>11</v>
      </c>
      <c r="H196" s="14">
        <f t="shared" si="17"/>
        <v>11</v>
      </c>
      <c r="I196" s="4">
        <f t="shared" si="14"/>
        <v>93.75</v>
      </c>
      <c r="J196" s="2">
        <f t="shared" si="15"/>
        <v>36534375</v>
      </c>
      <c r="K196" s="22">
        <v>1</v>
      </c>
      <c r="N196" t="str">
        <v>N3-11-11</v>
      </c>
      <c r="O196">
        <v>93.75</v>
      </c>
      <c r="P196" s="19">
        <v>36534375</v>
      </c>
    </row>
    <row r="197" spans="5:16" x14ac:dyDescent="0.25">
      <c r="E197" s="1">
        <f t="shared" si="12"/>
        <v>191</v>
      </c>
      <c r="F197" s="10" t="str">
        <f t="shared" si="13"/>
        <v>N3-11-11.5</v>
      </c>
      <c r="G197" s="14">
        <f t="shared" si="16"/>
        <v>11</v>
      </c>
      <c r="H197" s="14">
        <f t="shared" si="17"/>
        <v>11.5</v>
      </c>
      <c r="I197" s="4">
        <f t="shared" si="14"/>
        <v>97.875</v>
      </c>
      <c r="J197" s="2">
        <f t="shared" si="15"/>
        <v>37943888</v>
      </c>
      <c r="K197" s="22">
        <v>1</v>
      </c>
      <c r="N197" t="str">
        <v>N3-11-11.5</v>
      </c>
      <c r="O197">
        <v>97.875</v>
      </c>
      <c r="P197" s="19">
        <v>37943888</v>
      </c>
    </row>
    <row r="198" spans="5:16" x14ac:dyDescent="0.25">
      <c r="E198" s="1">
        <f t="shared" si="12"/>
        <v>192</v>
      </c>
      <c r="F198" s="10" t="str">
        <f t="shared" si="13"/>
        <v>N3-11-12</v>
      </c>
      <c r="G198" s="14">
        <f t="shared" si="16"/>
        <v>11</v>
      </c>
      <c r="H198" s="14">
        <f t="shared" si="17"/>
        <v>12</v>
      </c>
      <c r="I198" s="4">
        <f t="shared" si="14"/>
        <v>102</v>
      </c>
      <c r="J198" s="2">
        <f t="shared" si="15"/>
        <v>39353400</v>
      </c>
      <c r="K198" s="22">
        <v>1</v>
      </c>
      <c r="N198" t="str">
        <v>N3-11-12</v>
      </c>
      <c r="O198">
        <v>102</v>
      </c>
      <c r="P198" s="19">
        <v>39353400</v>
      </c>
    </row>
    <row r="199" spans="5:16" x14ac:dyDescent="0.25">
      <c r="E199" s="1">
        <f t="shared" ref="E199:E216" si="18">ROW()-6</f>
        <v>193</v>
      </c>
      <c r="F199" s="10" t="str">
        <f t="shared" ref="F199:F216" si="19">$C$4&amp;"-"&amp;G199&amp;"-"&amp;H199</f>
        <v>N3-11-12.5</v>
      </c>
      <c r="G199" s="14">
        <f t="shared" si="16"/>
        <v>11</v>
      </c>
      <c r="H199" s="14">
        <f t="shared" si="17"/>
        <v>12.5</v>
      </c>
      <c r="I199" s="4">
        <f t="shared" ref="I199:I216" si="20">SUM((G199*H199)/4,1)*3</f>
        <v>106.125</v>
      </c>
      <c r="J199" s="2">
        <f t="shared" ref="J199:J216" si="21">ROUND(SUM(IF(I199&lt;$K$4,$K$4,I199)*$C$6,$C$5),0)</f>
        <v>40762913</v>
      </c>
      <c r="K199" s="22">
        <v>1</v>
      </c>
      <c r="N199" t="str">
        <v>N3-11-12.5</v>
      </c>
      <c r="O199">
        <v>106.125</v>
      </c>
      <c r="P199" s="19">
        <v>40762913</v>
      </c>
    </row>
    <row r="200" spans="5:16" x14ac:dyDescent="0.25">
      <c r="E200" s="1">
        <f t="shared" si="18"/>
        <v>194</v>
      </c>
      <c r="F200" s="10" t="str">
        <f t="shared" si="19"/>
        <v>N3-11-13</v>
      </c>
      <c r="G200" s="14">
        <f t="shared" ref="G200:G216" si="22">$G$3+ROUNDDOWN($E199/($I$4+1),0)*0.5</f>
        <v>11</v>
      </c>
      <c r="H200" s="14">
        <f t="shared" ref="H200:H216" si="23">IF(MOD(E200-1,$I$4+1)=0,$H$3,H199+0.5)</f>
        <v>13</v>
      </c>
      <c r="I200" s="4">
        <f t="shared" si="20"/>
        <v>110.25</v>
      </c>
      <c r="J200" s="2">
        <f t="shared" si="21"/>
        <v>42172425</v>
      </c>
      <c r="K200" s="22">
        <v>1</v>
      </c>
      <c r="N200" t="str">
        <v>N3-11-13</v>
      </c>
      <c r="O200">
        <v>110.25</v>
      </c>
      <c r="P200" s="19">
        <v>42172425</v>
      </c>
    </row>
    <row r="201" spans="5:16" x14ac:dyDescent="0.25">
      <c r="E201" s="1">
        <f t="shared" si="18"/>
        <v>195</v>
      </c>
      <c r="F201" s="10" t="str">
        <f t="shared" si="19"/>
        <v>N3-11-13.5</v>
      </c>
      <c r="G201" s="14">
        <f t="shared" si="22"/>
        <v>11</v>
      </c>
      <c r="H201" s="14">
        <f t="shared" si="23"/>
        <v>13.5</v>
      </c>
      <c r="I201" s="4">
        <f t="shared" si="20"/>
        <v>114.375</v>
      </c>
      <c r="J201" s="2">
        <f t="shared" si="21"/>
        <v>43581938</v>
      </c>
      <c r="K201" s="22">
        <v>1</v>
      </c>
      <c r="N201" t="str">
        <v>N3-11-13.5</v>
      </c>
      <c r="O201">
        <v>114.375</v>
      </c>
      <c r="P201" s="19">
        <v>43581938</v>
      </c>
    </row>
    <row r="202" spans="5:16" x14ac:dyDescent="0.25">
      <c r="E202" s="1">
        <f t="shared" si="18"/>
        <v>196</v>
      </c>
      <c r="F202" s="10" t="str">
        <f t="shared" si="19"/>
        <v>N3-11.5-6.5</v>
      </c>
      <c r="G202" s="14">
        <f t="shared" si="22"/>
        <v>11.5</v>
      </c>
      <c r="H202" s="14">
        <f t="shared" si="23"/>
        <v>6.5</v>
      </c>
      <c r="I202" s="4">
        <f t="shared" si="20"/>
        <v>59.0625</v>
      </c>
      <c r="J202" s="2">
        <f t="shared" si="21"/>
        <v>24681656</v>
      </c>
      <c r="K202" s="22">
        <v>1</v>
      </c>
      <c r="N202" t="str">
        <v>N3-11.5-6.5</v>
      </c>
      <c r="O202">
        <v>59.0625</v>
      </c>
      <c r="P202" s="19">
        <v>24681656</v>
      </c>
    </row>
    <row r="203" spans="5:16" x14ac:dyDescent="0.25">
      <c r="E203" s="1">
        <f t="shared" si="18"/>
        <v>197</v>
      </c>
      <c r="F203" s="10" t="str">
        <f t="shared" si="19"/>
        <v>N3-11.5-7</v>
      </c>
      <c r="G203" s="14">
        <f t="shared" si="22"/>
        <v>11.5</v>
      </c>
      <c r="H203" s="14">
        <f t="shared" si="23"/>
        <v>7</v>
      </c>
      <c r="I203" s="4">
        <f t="shared" si="20"/>
        <v>63.375</v>
      </c>
      <c r="J203" s="2">
        <f t="shared" si="21"/>
        <v>26155238</v>
      </c>
      <c r="K203" s="22">
        <v>1</v>
      </c>
      <c r="N203" t="str">
        <v>N3-11.5-7</v>
      </c>
      <c r="O203">
        <v>63.375</v>
      </c>
      <c r="P203" s="19">
        <v>26155238</v>
      </c>
    </row>
    <row r="204" spans="5:16" x14ac:dyDescent="0.25">
      <c r="E204" s="1">
        <f t="shared" si="18"/>
        <v>198</v>
      </c>
      <c r="F204" s="10" t="str">
        <f t="shared" si="19"/>
        <v>N3-11.5-7.5</v>
      </c>
      <c r="G204" s="14">
        <f t="shared" si="22"/>
        <v>11.5</v>
      </c>
      <c r="H204" s="14">
        <f t="shared" si="23"/>
        <v>7.5</v>
      </c>
      <c r="I204" s="4">
        <f t="shared" si="20"/>
        <v>67.6875</v>
      </c>
      <c r="J204" s="2">
        <f t="shared" si="21"/>
        <v>27628819</v>
      </c>
      <c r="K204" s="22">
        <v>1</v>
      </c>
      <c r="N204" t="str">
        <v>N3-11.5-7.5</v>
      </c>
      <c r="O204">
        <v>67.6875</v>
      </c>
      <c r="P204" s="19">
        <v>27628819</v>
      </c>
    </row>
    <row r="205" spans="5:16" x14ac:dyDescent="0.25">
      <c r="E205" s="1">
        <f t="shared" si="18"/>
        <v>199</v>
      </c>
      <c r="F205" s="10" t="str">
        <f t="shared" si="19"/>
        <v>N3-11.5-8</v>
      </c>
      <c r="G205" s="14">
        <f t="shared" si="22"/>
        <v>11.5</v>
      </c>
      <c r="H205" s="14">
        <f t="shared" si="23"/>
        <v>8</v>
      </c>
      <c r="I205" s="4">
        <f t="shared" si="20"/>
        <v>72</v>
      </c>
      <c r="J205" s="2">
        <f t="shared" si="21"/>
        <v>29102400</v>
      </c>
      <c r="K205" s="22">
        <v>1</v>
      </c>
      <c r="N205" t="str">
        <v>N3-11.5-8</v>
      </c>
      <c r="O205">
        <v>72</v>
      </c>
      <c r="P205" s="19">
        <v>29102400</v>
      </c>
    </row>
    <row r="206" spans="5:16" x14ac:dyDescent="0.25">
      <c r="E206" s="1">
        <f t="shared" si="18"/>
        <v>200</v>
      </c>
      <c r="F206" s="10" t="str">
        <f t="shared" si="19"/>
        <v>N3-11.5-8.5</v>
      </c>
      <c r="G206" s="14">
        <f t="shared" si="22"/>
        <v>11.5</v>
      </c>
      <c r="H206" s="14">
        <f t="shared" si="23"/>
        <v>8.5</v>
      </c>
      <c r="I206" s="4">
        <f t="shared" si="20"/>
        <v>76.3125</v>
      </c>
      <c r="J206" s="2">
        <f t="shared" si="21"/>
        <v>30575981</v>
      </c>
      <c r="K206" s="22">
        <v>1</v>
      </c>
      <c r="N206" t="str">
        <v>N3-11.5-8.5</v>
      </c>
      <c r="O206">
        <v>76.3125</v>
      </c>
      <c r="P206" s="19">
        <v>30575981</v>
      </c>
    </row>
    <row r="207" spans="5:16" x14ac:dyDescent="0.25">
      <c r="E207" s="1">
        <f t="shared" si="18"/>
        <v>201</v>
      </c>
      <c r="F207" s="10" t="str">
        <f t="shared" si="19"/>
        <v>N3-11.5-9</v>
      </c>
      <c r="G207" s="14">
        <f t="shared" si="22"/>
        <v>11.5</v>
      </c>
      <c r="H207" s="14">
        <f t="shared" si="23"/>
        <v>9</v>
      </c>
      <c r="I207" s="4">
        <f t="shared" si="20"/>
        <v>80.625</v>
      </c>
      <c r="J207" s="2">
        <f t="shared" si="21"/>
        <v>32049563</v>
      </c>
      <c r="K207" s="22">
        <v>1</v>
      </c>
      <c r="N207" t="str">
        <v>N3-11.5-9</v>
      </c>
      <c r="O207">
        <v>80.625</v>
      </c>
      <c r="P207" s="19">
        <v>32049563</v>
      </c>
    </row>
    <row r="208" spans="5:16" x14ac:dyDescent="0.25">
      <c r="E208" s="1">
        <f t="shared" si="18"/>
        <v>202</v>
      </c>
      <c r="F208" s="10" t="str">
        <f t="shared" si="19"/>
        <v>N3-11.5-9.5</v>
      </c>
      <c r="G208" s="14">
        <f t="shared" si="22"/>
        <v>11.5</v>
      </c>
      <c r="H208" s="14">
        <f t="shared" si="23"/>
        <v>9.5</v>
      </c>
      <c r="I208" s="4">
        <f t="shared" si="20"/>
        <v>84.9375</v>
      </c>
      <c r="J208" s="2">
        <f t="shared" si="21"/>
        <v>33523144</v>
      </c>
      <c r="K208" s="22">
        <v>1</v>
      </c>
      <c r="N208" t="str">
        <v>N3-11.5-9.5</v>
      </c>
      <c r="O208">
        <v>84.9375</v>
      </c>
      <c r="P208" s="19">
        <v>33523144</v>
      </c>
    </row>
    <row r="209" spans="5:16" x14ac:dyDescent="0.25">
      <c r="E209" s="1">
        <f t="shared" si="18"/>
        <v>203</v>
      </c>
      <c r="F209" s="10" t="str">
        <f t="shared" si="19"/>
        <v>N3-11.5-10</v>
      </c>
      <c r="G209" s="14">
        <f t="shared" si="22"/>
        <v>11.5</v>
      </c>
      <c r="H209" s="14">
        <f t="shared" si="23"/>
        <v>10</v>
      </c>
      <c r="I209" s="4">
        <f t="shared" si="20"/>
        <v>89.25</v>
      </c>
      <c r="J209" s="2">
        <f t="shared" si="21"/>
        <v>34996725</v>
      </c>
      <c r="K209" s="22">
        <v>1</v>
      </c>
      <c r="N209" t="str">
        <v>N3-11.5-10</v>
      </c>
      <c r="O209">
        <v>89.25</v>
      </c>
      <c r="P209" s="19">
        <v>34996725</v>
      </c>
    </row>
    <row r="210" spans="5:16" x14ac:dyDescent="0.25">
      <c r="E210" s="1">
        <f t="shared" si="18"/>
        <v>204</v>
      </c>
      <c r="F210" s="10" t="str">
        <f t="shared" si="19"/>
        <v>N3-11.5-10.5</v>
      </c>
      <c r="G210" s="14">
        <f t="shared" si="22"/>
        <v>11.5</v>
      </c>
      <c r="H210" s="14">
        <f t="shared" si="23"/>
        <v>10.5</v>
      </c>
      <c r="I210" s="4">
        <f t="shared" si="20"/>
        <v>93.5625</v>
      </c>
      <c r="J210" s="2">
        <f t="shared" si="21"/>
        <v>36470306</v>
      </c>
      <c r="K210" s="22">
        <v>1</v>
      </c>
      <c r="N210" t="str">
        <v>N3-11.5-10.5</v>
      </c>
      <c r="O210">
        <v>93.5625</v>
      </c>
      <c r="P210" s="19">
        <v>36470306</v>
      </c>
    </row>
    <row r="211" spans="5:16" x14ac:dyDescent="0.25">
      <c r="E211" s="1">
        <f t="shared" si="18"/>
        <v>205</v>
      </c>
      <c r="F211" s="10" t="str">
        <f t="shared" si="19"/>
        <v>N3-11.5-11</v>
      </c>
      <c r="G211" s="14">
        <f t="shared" si="22"/>
        <v>11.5</v>
      </c>
      <c r="H211" s="14">
        <f t="shared" si="23"/>
        <v>11</v>
      </c>
      <c r="I211" s="4">
        <f t="shared" si="20"/>
        <v>97.875</v>
      </c>
      <c r="J211" s="2">
        <f t="shared" si="21"/>
        <v>37943888</v>
      </c>
      <c r="K211" s="22">
        <v>1</v>
      </c>
      <c r="N211" t="str">
        <v>N3-11.5-11</v>
      </c>
      <c r="O211">
        <v>97.875</v>
      </c>
      <c r="P211" s="19">
        <v>37943888</v>
      </c>
    </row>
    <row r="212" spans="5:16" x14ac:dyDescent="0.25">
      <c r="E212" s="1">
        <f t="shared" si="18"/>
        <v>206</v>
      </c>
      <c r="F212" s="10" t="str">
        <f t="shared" si="19"/>
        <v>N3-11.5-11.5</v>
      </c>
      <c r="G212" s="14">
        <f t="shared" si="22"/>
        <v>11.5</v>
      </c>
      <c r="H212" s="14">
        <f t="shared" si="23"/>
        <v>11.5</v>
      </c>
      <c r="I212" s="4">
        <f t="shared" si="20"/>
        <v>102.1875</v>
      </c>
      <c r="J212" s="2">
        <f t="shared" si="21"/>
        <v>39417469</v>
      </c>
      <c r="K212" s="22">
        <v>1</v>
      </c>
      <c r="N212" t="str">
        <v>N3-11.5-11.5</v>
      </c>
      <c r="O212">
        <v>102.1875</v>
      </c>
      <c r="P212" s="19">
        <v>39417469</v>
      </c>
    </row>
    <row r="213" spans="5:16" x14ac:dyDescent="0.25">
      <c r="E213" s="1">
        <f t="shared" si="18"/>
        <v>207</v>
      </c>
      <c r="F213" s="10" t="str">
        <f t="shared" si="19"/>
        <v>N3-11.5-12</v>
      </c>
      <c r="G213" s="14">
        <f t="shared" si="22"/>
        <v>11.5</v>
      </c>
      <c r="H213" s="14">
        <f t="shared" si="23"/>
        <v>12</v>
      </c>
      <c r="I213" s="4">
        <f t="shared" si="20"/>
        <v>106.5</v>
      </c>
      <c r="J213" s="2">
        <f t="shared" si="21"/>
        <v>40891050</v>
      </c>
      <c r="K213" s="22">
        <v>1</v>
      </c>
      <c r="N213" t="str">
        <v>N3-11.5-12</v>
      </c>
      <c r="O213">
        <v>106.5</v>
      </c>
      <c r="P213" s="19">
        <v>40891050</v>
      </c>
    </row>
    <row r="214" spans="5:16" x14ac:dyDescent="0.25">
      <c r="E214" s="1">
        <f t="shared" si="18"/>
        <v>208</v>
      </c>
      <c r="F214" s="10" t="str">
        <f t="shared" si="19"/>
        <v>N3-11.5-12.5</v>
      </c>
      <c r="G214" s="14">
        <f t="shared" si="22"/>
        <v>11.5</v>
      </c>
      <c r="H214" s="14">
        <f t="shared" si="23"/>
        <v>12.5</v>
      </c>
      <c r="I214" s="4">
        <f t="shared" si="20"/>
        <v>110.8125</v>
      </c>
      <c r="J214" s="2">
        <f t="shared" si="21"/>
        <v>42364631</v>
      </c>
      <c r="K214" s="22">
        <v>1</v>
      </c>
      <c r="N214" t="str">
        <v>N3-11.5-12.5</v>
      </c>
      <c r="O214">
        <v>110.8125</v>
      </c>
      <c r="P214" s="19">
        <v>42364631</v>
      </c>
    </row>
    <row r="215" spans="5:16" x14ac:dyDescent="0.25">
      <c r="E215" s="1">
        <f t="shared" si="18"/>
        <v>209</v>
      </c>
      <c r="F215" s="10" t="str">
        <f t="shared" si="19"/>
        <v>N3-11.5-13</v>
      </c>
      <c r="G215" s="14">
        <f t="shared" si="22"/>
        <v>11.5</v>
      </c>
      <c r="H215" s="14">
        <f t="shared" si="23"/>
        <v>13</v>
      </c>
      <c r="I215" s="4">
        <f t="shared" si="20"/>
        <v>115.125</v>
      </c>
      <c r="J215" s="2">
        <f t="shared" si="21"/>
        <v>43838213</v>
      </c>
      <c r="K215" s="22">
        <v>1</v>
      </c>
      <c r="N215" t="str">
        <v>N3-11.5-13</v>
      </c>
      <c r="O215">
        <v>115.125</v>
      </c>
      <c r="P215" s="19">
        <v>43838213</v>
      </c>
    </row>
    <row r="216" spans="5:16" x14ac:dyDescent="0.25">
      <c r="E216" s="1">
        <f t="shared" si="18"/>
        <v>210</v>
      </c>
      <c r="F216" s="10" t="str">
        <f t="shared" si="19"/>
        <v>N3-11.5-13.5</v>
      </c>
      <c r="G216" s="14">
        <f t="shared" si="22"/>
        <v>11.5</v>
      </c>
      <c r="H216" s="14">
        <f t="shared" si="23"/>
        <v>13.5</v>
      </c>
      <c r="I216" s="4">
        <f t="shared" si="20"/>
        <v>119.4375</v>
      </c>
      <c r="J216" s="2">
        <f t="shared" si="21"/>
        <v>45311794</v>
      </c>
      <c r="K216" s="22">
        <v>1</v>
      </c>
      <c r="N216" t="str">
        <v>N3-11.5-13.5</v>
      </c>
      <c r="O216">
        <v>119.4375</v>
      </c>
      <c r="P216" s="19">
        <v>45311794</v>
      </c>
    </row>
    <row r="217" spans="5:16" x14ac:dyDescent="0.25">
      <c r="P217" s="19"/>
    </row>
    <row r="218" spans="5:16" x14ac:dyDescent="0.25">
      <c r="P218" s="19"/>
    </row>
    <row r="219" spans="5:16" x14ac:dyDescent="0.25">
      <c r="P219" s="19"/>
    </row>
    <row r="220" spans="5:16" x14ac:dyDescent="0.25">
      <c r="P220" s="19"/>
    </row>
    <row r="221" spans="5:16" x14ac:dyDescent="0.25">
      <c r="P221" s="19"/>
    </row>
    <row r="222" spans="5:16" x14ac:dyDescent="0.25">
      <c r="P222" s="19"/>
    </row>
    <row r="223" spans="5:16" x14ac:dyDescent="0.25">
      <c r="P223" s="19"/>
    </row>
    <row r="224" spans="5:16" x14ac:dyDescent="0.25">
      <c r="P224" s="19"/>
    </row>
    <row r="225" spans="16:16" x14ac:dyDescent="0.25">
      <c r="P225" s="19"/>
    </row>
    <row r="226" spans="16:16" x14ac:dyDescent="0.25">
      <c r="P226" s="19"/>
    </row>
    <row r="227" spans="16:16" x14ac:dyDescent="0.25">
      <c r="P227" s="19"/>
    </row>
    <row r="228" spans="16:16" x14ac:dyDescent="0.25">
      <c r="P228" s="19"/>
    </row>
    <row r="229" spans="16:16" x14ac:dyDescent="0.25">
      <c r="P229" s="19"/>
    </row>
    <row r="230" spans="16:16" x14ac:dyDescent="0.25">
      <c r="P230" s="19"/>
    </row>
    <row r="231" spans="16:16" x14ac:dyDescent="0.25">
      <c r="P231" s="19"/>
    </row>
    <row r="232" spans="16:16" x14ac:dyDescent="0.25">
      <c r="P232" s="19"/>
    </row>
    <row r="233" spans="16:16" x14ac:dyDescent="0.25">
      <c r="P233" s="19"/>
    </row>
    <row r="234" spans="16:16" x14ac:dyDescent="0.25">
      <c r="P234" s="19"/>
    </row>
    <row r="235" spans="16:16" x14ac:dyDescent="0.25">
      <c r="P235" s="19"/>
    </row>
    <row r="236" spans="16:16" x14ac:dyDescent="0.25">
      <c r="P236" s="19"/>
    </row>
    <row r="237" spans="16:16" x14ac:dyDescent="0.25">
      <c r="P237" s="19"/>
    </row>
    <row r="238" spans="16:16" x14ac:dyDescent="0.25">
      <c r="P238" s="19"/>
    </row>
    <row r="239" spans="16:16" x14ac:dyDescent="0.25">
      <c r="P239" s="19"/>
    </row>
    <row r="240" spans="16:16" x14ac:dyDescent="0.25">
      <c r="P240" s="19"/>
    </row>
    <row r="241" spans="16:16" x14ac:dyDescent="0.25">
      <c r="P241" s="19"/>
    </row>
    <row r="242" spans="16:16" x14ac:dyDescent="0.25">
      <c r="P242" s="19"/>
    </row>
    <row r="243" spans="16:16" x14ac:dyDescent="0.25">
      <c r="P243" s="19"/>
    </row>
    <row r="244" spans="16:16" x14ac:dyDescent="0.25">
      <c r="P244" s="19"/>
    </row>
    <row r="245" spans="16:16" x14ac:dyDescent="0.25">
      <c r="P245" s="19"/>
    </row>
    <row r="246" spans="16:16" x14ac:dyDescent="0.25">
      <c r="P246" s="19"/>
    </row>
    <row r="247" spans="16:16" x14ac:dyDescent="0.25">
      <c r="P247" s="19"/>
    </row>
    <row r="248" spans="16:16" x14ac:dyDescent="0.25">
      <c r="P248" s="19"/>
    </row>
    <row r="249" spans="16:16" x14ac:dyDescent="0.25">
      <c r="P249" s="19"/>
    </row>
    <row r="250" spans="16:16" x14ac:dyDescent="0.25">
      <c r="P250" s="19"/>
    </row>
    <row r="251" spans="16:16" x14ac:dyDescent="0.25">
      <c r="P251" s="19"/>
    </row>
    <row r="252" spans="16:16" x14ac:dyDescent="0.25">
      <c r="P252" s="19"/>
    </row>
    <row r="253" spans="16:16" x14ac:dyDescent="0.25">
      <c r="P253" s="19"/>
    </row>
    <row r="254" spans="16:16" x14ac:dyDescent="0.25">
      <c r="P254" s="19"/>
    </row>
    <row r="255" spans="16:16" x14ac:dyDescent="0.25">
      <c r="P255" s="19"/>
    </row>
    <row r="256" spans="16:16" x14ac:dyDescent="0.25">
      <c r="P256" s="19"/>
    </row>
    <row r="257" spans="16:16" x14ac:dyDescent="0.25">
      <c r="P257" s="19"/>
    </row>
    <row r="258" spans="16:16" x14ac:dyDescent="0.25">
      <c r="P258" s="19"/>
    </row>
    <row r="259" spans="16:16" x14ac:dyDescent="0.25">
      <c r="P259" s="19"/>
    </row>
    <row r="260" spans="16:16" x14ac:dyDescent="0.25">
      <c r="P260" s="19"/>
    </row>
    <row r="261" spans="16:16" x14ac:dyDescent="0.25">
      <c r="P261" s="19"/>
    </row>
    <row r="262" spans="16:16" x14ac:dyDescent="0.25">
      <c r="P262" s="19"/>
    </row>
    <row r="263" spans="16:16" x14ac:dyDescent="0.25">
      <c r="P263" s="19"/>
    </row>
    <row r="264" spans="16:16" x14ac:dyDescent="0.25">
      <c r="P264" s="19"/>
    </row>
    <row r="265" spans="16:16" x14ac:dyDescent="0.25">
      <c r="P265" s="19"/>
    </row>
    <row r="266" spans="16:16" x14ac:dyDescent="0.25">
      <c r="P266" s="19"/>
    </row>
    <row r="267" spans="16:16" x14ac:dyDescent="0.25">
      <c r="P267" s="19"/>
    </row>
    <row r="268" spans="16:16" x14ac:dyDescent="0.25">
      <c r="P268" s="19"/>
    </row>
    <row r="269" spans="16:16" x14ac:dyDescent="0.25">
      <c r="P269" s="19"/>
    </row>
    <row r="270" spans="16:16" x14ac:dyDescent="0.25">
      <c r="P270" s="19"/>
    </row>
    <row r="271" spans="16:16" x14ac:dyDescent="0.25">
      <c r="P271" s="19"/>
    </row>
    <row r="272" spans="16:16" x14ac:dyDescent="0.25">
      <c r="P272" s="19"/>
    </row>
    <row r="273" spans="16:16" x14ac:dyDescent="0.25">
      <c r="P273" s="19"/>
    </row>
    <row r="274" spans="16:16" x14ac:dyDescent="0.25">
      <c r="P274" s="19"/>
    </row>
    <row r="275" spans="16:16" x14ac:dyDescent="0.25">
      <c r="P275" s="19"/>
    </row>
    <row r="276" spans="16:16" x14ac:dyDescent="0.25">
      <c r="P276" s="19"/>
    </row>
    <row r="277" spans="16:16" x14ac:dyDescent="0.25">
      <c r="P277" s="19"/>
    </row>
    <row r="278" spans="16:16" x14ac:dyDescent="0.25">
      <c r="P278" s="19"/>
    </row>
    <row r="279" spans="16:16" x14ac:dyDescent="0.25">
      <c r="P279" s="19"/>
    </row>
    <row r="280" spans="16:16" x14ac:dyDescent="0.25">
      <c r="P280" s="19"/>
    </row>
    <row r="281" spans="16:16" x14ac:dyDescent="0.25">
      <c r="P281" s="19"/>
    </row>
    <row r="282" spans="16:16" x14ac:dyDescent="0.25">
      <c r="P282" s="19"/>
    </row>
    <row r="283" spans="16:16" x14ac:dyDescent="0.25">
      <c r="P283" s="19"/>
    </row>
    <row r="284" spans="16:16" x14ac:dyDescent="0.25">
      <c r="P284" s="19"/>
    </row>
    <row r="285" spans="16:16" x14ac:dyDescent="0.25">
      <c r="P285" s="19"/>
    </row>
    <row r="286" spans="16:16" x14ac:dyDescent="0.25">
      <c r="P286" s="19"/>
    </row>
    <row r="287" spans="16:16" x14ac:dyDescent="0.25">
      <c r="P287" s="19"/>
    </row>
    <row r="288" spans="16:16" x14ac:dyDescent="0.25">
      <c r="P288" s="19"/>
    </row>
    <row r="289" spans="16:16" x14ac:dyDescent="0.25">
      <c r="P289" s="19"/>
    </row>
    <row r="290" spans="16:16" x14ac:dyDescent="0.25">
      <c r="P290" s="19"/>
    </row>
    <row r="291" spans="16:16" x14ac:dyDescent="0.25">
      <c r="P291" s="19"/>
    </row>
    <row r="292" spans="16:16" x14ac:dyDescent="0.25">
      <c r="P292" s="19"/>
    </row>
    <row r="293" spans="16:16" x14ac:dyDescent="0.25">
      <c r="P293" s="19"/>
    </row>
    <row r="294" spans="16:16" x14ac:dyDescent="0.25">
      <c r="P294" s="19"/>
    </row>
    <row r="295" spans="16:16" x14ac:dyDescent="0.25">
      <c r="P295" s="19"/>
    </row>
    <row r="296" spans="16:16" x14ac:dyDescent="0.25">
      <c r="P296" s="19"/>
    </row>
    <row r="297" spans="16:16" x14ac:dyDescent="0.25">
      <c r="P297" s="19"/>
    </row>
    <row r="298" spans="16:16" x14ac:dyDescent="0.25">
      <c r="P298" s="19"/>
    </row>
    <row r="299" spans="16:16" x14ac:dyDescent="0.25">
      <c r="P299" s="19"/>
    </row>
    <row r="300" spans="16:16" x14ac:dyDescent="0.25">
      <c r="P300" s="19"/>
    </row>
    <row r="301" spans="16:16" x14ac:dyDescent="0.25">
      <c r="P301" s="19"/>
    </row>
    <row r="302" spans="16:16" x14ac:dyDescent="0.25">
      <c r="P302" s="19"/>
    </row>
    <row r="303" spans="16:16" x14ac:dyDescent="0.25">
      <c r="P303" s="19"/>
    </row>
    <row r="304" spans="16:16" x14ac:dyDescent="0.25">
      <c r="P304" s="19"/>
    </row>
    <row r="305" spans="16:16" x14ac:dyDescent="0.25">
      <c r="P305" s="19"/>
    </row>
    <row r="306" spans="16:16" x14ac:dyDescent="0.25">
      <c r="P306" s="19"/>
    </row>
    <row r="307" spans="16:16" x14ac:dyDescent="0.25">
      <c r="P307" s="19"/>
    </row>
    <row r="308" spans="16:16" x14ac:dyDescent="0.25">
      <c r="P308" s="19"/>
    </row>
    <row r="309" spans="16:16" x14ac:dyDescent="0.25">
      <c r="P309" s="19"/>
    </row>
    <row r="310" spans="16:16" x14ac:dyDescent="0.25">
      <c r="P310" s="19"/>
    </row>
    <row r="311" spans="16:16" x14ac:dyDescent="0.25">
      <c r="P311" s="19"/>
    </row>
    <row r="312" spans="16:16" x14ac:dyDescent="0.25">
      <c r="P312" s="19"/>
    </row>
    <row r="313" spans="16:16" x14ac:dyDescent="0.25">
      <c r="P313" s="19"/>
    </row>
    <row r="314" spans="16:16" x14ac:dyDescent="0.25">
      <c r="P314" s="19"/>
    </row>
    <row r="315" spans="16:16" x14ac:dyDescent="0.25">
      <c r="P315" s="19"/>
    </row>
    <row r="316" spans="16:16" x14ac:dyDescent="0.25">
      <c r="P316" s="19"/>
    </row>
    <row r="317" spans="16:16" x14ac:dyDescent="0.25">
      <c r="P317" s="19"/>
    </row>
    <row r="318" spans="16:16" x14ac:dyDescent="0.25">
      <c r="P318" s="19"/>
    </row>
    <row r="319" spans="16:16" x14ac:dyDescent="0.25">
      <c r="P319" s="19"/>
    </row>
    <row r="320" spans="16:16" x14ac:dyDescent="0.25">
      <c r="P320" s="19"/>
    </row>
    <row r="321" spans="16:16" x14ac:dyDescent="0.25">
      <c r="P321" s="19"/>
    </row>
    <row r="322" spans="16:16" x14ac:dyDescent="0.25">
      <c r="P322" s="19"/>
    </row>
    <row r="323" spans="16:16" x14ac:dyDescent="0.25">
      <c r="P323" s="19"/>
    </row>
    <row r="324" spans="16:16" x14ac:dyDescent="0.25">
      <c r="P324" s="19"/>
    </row>
    <row r="325" spans="16:16" x14ac:dyDescent="0.25">
      <c r="P325" s="19"/>
    </row>
    <row r="326" spans="16:16" x14ac:dyDescent="0.25">
      <c r="P326" s="19"/>
    </row>
    <row r="327" spans="16:16" x14ac:dyDescent="0.25">
      <c r="P327" s="19"/>
    </row>
    <row r="328" spans="16:16" x14ac:dyDescent="0.25">
      <c r="P328" s="19"/>
    </row>
    <row r="329" spans="16:16" x14ac:dyDescent="0.25">
      <c r="P329" s="19"/>
    </row>
    <row r="330" spans="16:16" x14ac:dyDescent="0.25">
      <c r="P330" s="19"/>
    </row>
    <row r="331" spans="16:16" x14ac:dyDescent="0.25">
      <c r="P331" s="19"/>
    </row>
    <row r="332" spans="16:16" x14ac:dyDescent="0.25">
      <c r="P332" s="19"/>
    </row>
    <row r="333" spans="16:16" x14ac:dyDescent="0.25">
      <c r="P333" s="19"/>
    </row>
    <row r="334" spans="16:16" x14ac:dyDescent="0.25">
      <c r="P334" s="19"/>
    </row>
    <row r="335" spans="16:16" x14ac:dyDescent="0.25">
      <c r="P335" s="19"/>
    </row>
    <row r="336" spans="1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8115E-AB0C-4988-BE62-50D8EC77283B}">
  <sheetPr codeName="Sheet10">
    <tabColor rgb="FF00B050"/>
  </sheetPr>
  <dimension ref="A2:P680"/>
  <sheetViews>
    <sheetView zoomScaleNormal="100" workbookViewId="0">
      <pane xSplit="5" ySplit="6" topLeftCell="F7" activePane="bottomRight" state="frozen"/>
      <selection activeCell="L10" sqref="L10"/>
      <selection pane="topRight" activeCell="L10" sqref="L10"/>
      <selection pane="bottomLeft" activeCell="L10" sqref="L10"/>
      <selection pane="bottomRight" activeCell="F7" sqref="F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77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0</v>
      </c>
      <c r="F3" s="18" t="s">
        <v>5</v>
      </c>
      <c r="G3" s="12">
        <v>7</v>
      </c>
      <c r="H3" s="13">
        <v>7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31</v>
      </c>
      <c r="F4" s="18" t="s">
        <v>6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K4" s="16">
        <v>20</v>
      </c>
      <c r="L4" s="101">
        <f>ROUND(SUM($K$4*$C$6,$C$5),0)</f>
        <v>12284000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v>3800000</v>
      </c>
      <c r="N5" s="114"/>
      <c r="O5" s="114"/>
      <c r="P5" s="114"/>
    </row>
    <row r="6" spans="2:16" x14ac:dyDescent="0.25">
      <c r="B6" s="6" t="s">
        <v>2</v>
      </c>
      <c r="C6" s="9">
        <v>424200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A1-7-7</v>
      </c>
      <c r="G7" s="14">
        <f>G3</f>
        <v>7</v>
      </c>
      <c r="H7" s="14">
        <f>H3</f>
        <v>7</v>
      </c>
      <c r="I7" s="4">
        <f t="shared" ref="I7:I70" si="2">SUM((G7*H7)/4)</f>
        <v>12.25</v>
      </c>
      <c r="J7" s="2">
        <f t="shared" ref="J7:J70" si="3">ROUND(SUM(IF(I7&lt;$K$4,$K$4,I7)*$C$6,$C$5),0)</f>
        <v>12284000</v>
      </c>
      <c r="K7" s="22">
        <v>1</v>
      </c>
      <c r="N7" t="str" cm="1">
        <f t="array" ref="N7:N272">_xlfn._xlws.FILTER(A1テーブル[キー],A1テーブル[許可]=1)</f>
        <v>A1-7-7</v>
      </c>
      <c r="O7" cm="1">
        <f t="array" ref="O7:O272">_xlfn._xlws.FILTER(A1テーブル[坪],A1テーブル[許可]=1)</f>
        <v>12.25</v>
      </c>
      <c r="P7" s="19" cm="1">
        <f t="array" ref="P7:P272">_xlfn._xlws.FILTER(A1テーブル[M],A1テーブル[許可]=1)</f>
        <v>12284000</v>
      </c>
    </row>
    <row r="8" spans="2:16" x14ac:dyDescent="0.25">
      <c r="E8" s="1">
        <f t="shared" si="0"/>
        <v>2</v>
      </c>
      <c r="F8" s="10" t="str">
        <f t="shared" si="1"/>
        <v>A1-7-7.5</v>
      </c>
      <c r="G8" s="14">
        <f t="shared" ref="G8:G71" si="4">$G$3+ROUNDDOWN($E7/($I$4+1),0)*0.5</f>
        <v>7</v>
      </c>
      <c r="H8" s="14">
        <f t="shared" ref="H8:H71" si="5">IF(MOD(E8-1,$I$4+1)=0,$H$3,H7+0.5)</f>
        <v>7.5</v>
      </c>
      <c r="I8" s="4">
        <f t="shared" si="2"/>
        <v>13.125</v>
      </c>
      <c r="J8" s="2">
        <f t="shared" si="3"/>
        <v>12284000</v>
      </c>
      <c r="K8" s="22">
        <v>1</v>
      </c>
      <c r="N8" t="str">
        <v>A1-7-7.5</v>
      </c>
      <c r="O8">
        <v>13.125</v>
      </c>
      <c r="P8" s="19">
        <v>12284000</v>
      </c>
    </row>
    <row r="9" spans="2:16" x14ac:dyDescent="0.25">
      <c r="E9" s="1">
        <f t="shared" si="0"/>
        <v>3</v>
      </c>
      <c r="F9" s="10" t="str">
        <f t="shared" si="1"/>
        <v>A1-7-8</v>
      </c>
      <c r="G9" s="14">
        <f t="shared" si="4"/>
        <v>7</v>
      </c>
      <c r="H9" s="14">
        <f t="shared" si="5"/>
        <v>8</v>
      </c>
      <c r="I9" s="4">
        <f t="shared" si="2"/>
        <v>14</v>
      </c>
      <c r="J9" s="2">
        <f t="shared" si="3"/>
        <v>12284000</v>
      </c>
      <c r="K9" s="22">
        <v>1</v>
      </c>
      <c r="N9" t="str">
        <v>A1-7-8</v>
      </c>
      <c r="O9">
        <v>14</v>
      </c>
      <c r="P9" s="19">
        <v>12284000</v>
      </c>
    </row>
    <row r="10" spans="2:16" x14ac:dyDescent="0.25">
      <c r="E10" s="1">
        <f t="shared" si="0"/>
        <v>4</v>
      </c>
      <c r="F10" s="10" t="str">
        <f t="shared" si="1"/>
        <v>A1-7-8.5</v>
      </c>
      <c r="G10" s="14">
        <f t="shared" si="4"/>
        <v>7</v>
      </c>
      <c r="H10" s="14">
        <f t="shared" si="5"/>
        <v>8.5</v>
      </c>
      <c r="I10" s="4">
        <f t="shared" si="2"/>
        <v>14.875</v>
      </c>
      <c r="J10" s="2">
        <f t="shared" si="3"/>
        <v>12284000</v>
      </c>
      <c r="K10" s="22">
        <v>1</v>
      </c>
      <c r="N10" t="str">
        <v>A1-7-8.5</v>
      </c>
      <c r="O10">
        <v>14.875</v>
      </c>
      <c r="P10" s="19">
        <v>12284000</v>
      </c>
    </row>
    <row r="11" spans="2:16" x14ac:dyDescent="0.25">
      <c r="E11" s="1">
        <f t="shared" si="0"/>
        <v>5</v>
      </c>
      <c r="F11" s="10" t="str">
        <f t="shared" si="1"/>
        <v>A1-7-9</v>
      </c>
      <c r="G11" s="14">
        <f t="shared" si="4"/>
        <v>7</v>
      </c>
      <c r="H11" s="14">
        <f t="shared" si="5"/>
        <v>9</v>
      </c>
      <c r="I11" s="4">
        <f t="shared" si="2"/>
        <v>15.75</v>
      </c>
      <c r="J11" s="2">
        <f t="shared" si="3"/>
        <v>12284000</v>
      </c>
      <c r="K11" s="22">
        <v>1</v>
      </c>
      <c r="N11" t="str">
        <v>A1-7-9</v>
      </c>
      <c r="O11">
        <v>15.75</v>
      </c>
      <c r="P11" s="19">
        <v>12284000</v>
      </c>
    </row>
    <row r="12" spans="2:16" x14ac:dyDescent="0.25">
      <c r="E12" s="1">
        <f t="shared" si="0"/>
        <v>6</v>
      </c>
      <c r="F12" s="10" t="str">
        <f t="shared" si="1"/>
        <v>A1-7-9.5</v>
      </c>
      <c r="G12" s="14">
        <f t="shared" si="4"/>
        <v>7</v>
      </c>
      <c r="H12" s="14">
        <f t="shared" si="5"/>
        <v>9.5</v>
      </c>
      <c r="I12" s="4">
        <f t="shared" si="2"/>
        <v>16.625</v>
      </c>
      <c r="J12" s="2">
        <f t="shared" si="3"/>
        <v>12284000</v>
      </c>
      <c r="K12" s="22">
        <v>1</v>
      </c>
      <c r="N12" t="str">
        <v>A1-7-9.5</v>
      </c>
      <c r="O12">
        <v>16.625</v>
      </c>
      <c r="P12" s="19">
        <v>12284000</v>
      </c>
    </row>
    <row r="13" spans="2:16" x14ac:dyDescent="0.25">
      <c r="E13" s="1">
        <f t="shared" si="0"/>
        <v>7</v>
      </c>
      <c r="F13" s="10" t="str">
        <f t="shared" si="1"/>
        <v>A1-7-10</v>
      </c>
      <c r="G13" s="14">
        <f t="shared" si="4"/>
        <v>7</v>
      </c>
      <c r="H13" s="14">
        <f t="shared" si="5"/>
        <v>10</v>
      </c>
      <c r="I13" s="4">
        <f t="shared" si="2"/>
        <v>17.5</v>
      </c>
      <c r="J13" s="2">
        <f t="shared" si="3"/>
        <v>12284000</v>
      </c>
      <c r="K13" s="22">
        <v>1</v>
      </c>
      <c r="N13" t="str">
        <v>A1-7-10</v>
      </c>
      <c r="O13">
        <v>17.5</v>
      </c>
      <c r="P13" s="19">
        <v>12284000</v>
      </c>
    </row>
    <row r="14" spans="2:16" x14ac:dyDescent="0.25">
      <c r="E14" s="1">
        <f t="shared" si="0"/>
        <v>8</v>
      </c>
      <c r="F14" s="10" t="str">
        <f t="shared" si="1"/>
        <v>A1-7-10.5</v>
      </c>
      <c r="G14" s="14">
        <f t="shared" si="4"/>
        <v>7</v>
      </c>
      <c r="H14" s="14">
        <f t="shared" si="5"/>
        <v>10.5</v>
      </c>
      <c r="I14" s="4">
        <f t="shared" si="2"/>
        <v>18.375</v>
      </c>
      <c r="J14" s="2">
        <f t="shared" si="3"/>
        <v>12284000</v>
      </c>
      <c r="K14" s="22">
        <v>1</v>
      </c>
      <c r="N14" t="str">
        <v>A1-7-10.5</v>
      </c>
      <c r="O14">
        <v>18.375</v>
      </c>
      <c r="P14" s="19">
        <v>12284000</v>
      </c>
    </row>
    <row r="15" spans="2:16" x14ac:dyDescent="0.25">
      <c r="E15" s="1">
        <f t="shared" si="0"/>
        <v>9</v>
      </c>
      <c r="F15" s="10" t="str">
        <f t="shared" si="1"/>
        <v>A1-7-11</v>
      </c>
      <c r="G15" s="14">
        <f t="shared" si="4"/>
        <v>7</v>
      </c>
      <c r="H15" s="14">
        <f t="shared" si="5"/>
        <v>11</v>
      </c>
      <c r="I15" s="4">
        <f t="shared" si="2"/>
        <v>19.25</v>
      </c>
      <c r="J15" s="2">
        <f t="shared" si="3"/>
        <v>12284000</v>
      </c>
      <c r="K15" s="22">
        <v>1</v>
      </c>
      <c r="N15" t="str">
        <v>A1-7-11</v>
      </c>
      <c r="O15">
        <v>19.25</v>
      </c>
      <c r="P15" s="19">
        <v>12284000</v>
      </c>
    </row>
    <row r="16" spans="2:16" x14ac:dyDescent="0.25">
      <c r="E16" s="1">
        <f t="shared" si="0"/>
        <v>10</v>
      </c>
      <c r="F16" s="10" t="str">
        <f t="shared" si="1"/>
        <v>A1-7-11.5</v>
      </c>
      <c r="G16" s="14">
        <f t="shared" si="4"/>
        <v>7</v>
      </c>
      <c r="H16" s="14">
        <f t="shared" si="5"/>
        <v>11.5</v>
      </c>
      <c r="I16" s="4">
        <f t="shared" si="2"/>
        <v>20.125</v>
      </c>
      <c r="J16" s="2">
        <f t="shared" si="3"/>
        <v>12337025</v>
      </c>
      <c r="K16" s="22">
        <v>1</v>
      </c>
      <c r="N16" t="str">
        <v>A1-7-11.5</v>
      </c>
      <c r="O16">
        <v>20.125</v>
      </c>
      <c r="P16" s="19">
        <v>12337025</v>
      </c>
    </row>
    <row r="17" spans="5:16" x14ac:dyDescent="0.25">
      <c r="E17" s="1">
        <f t="shared" si="0"/>
        <v>11</v>
      </c>
      <c r="F17" s="10" t="str">
        <f t="shared" si="1"/>
        <v>A1-7-12</v>
      </c>
      <c r="G17" s="14">
        <f t="shared" si="4"/>
        <v>7</v>
      </c>
      <c r="H17" s="14">
        <f t="shared" si="5"/>
        <v>12</v>
      </c>
      <c r="I17" s="4">
        <f t="shared" si="2"/>
        <v>21</v>
      </c>
      <c r="J17" s="2">
        <f t="shared" si="3"/>
        <v>12708200</v>
      </c>
      <c r="K17" s="22">
        <v>1</v>
      </c>
      <c r="N17" t="str">
        <v>A1-7-12</v>
      </c>
      <c r="O17">
        <v>21</v>
      </c>
      <c r="P17" s="19">
        <v>12708200</v>
      </c>
    </row>
    <row r="18" spans="5:16" x14ac:dyDescent="0.25">
      <c r="E18" s="1">
        <f t="shared" si="0"/>
        <v>12</v>
      </c>
      <c r="F18" s="10" t="str">
        <f t="shared" si="1"/>
        <v>A1-7-12.5</v>
      </c>
      <c r="G18" s="14">
        <f t="shared" si="4"/>
        <v>7</v>
      </c>
      <c r="H18" s="14">
        <f t="shared" si="5"/>
        <v>12.5</v>
      </c>
      <c r="I18" s="4">
        <f t="shared" si="2"/>
        <v>21.875</v>
      </c>
      <c r="J18" s="2">
        <f t="shared" si="3"/>
        <v>13079375</v>
      </c>
      <c r="K18" s="22">
        <v>1</v>
      </c>
      <c r="N18" t="str">
        <v>A1-7-12.5</v>
      </c>
      <c r="O18">
        <v>21.875</v>
      </c>
      <c r="P18" s="19">
        <v>13079375</v>
      </c>
    </row>
    <row r="19" spans="5:16" x14ac:dyDescent="0.25">
      <c r="E19" s="1">
        <f t="shared" si="0"/>
        <v>13</v>
      </c>
      <c r="F19" s="10" t="str">
        <f t="shared" si="1"/>
        <v>A1-7-13</v>
      </c>
      <c r="G19" s="14">
        <f t="shared" si="4"/>
        <v>7</v>
      </c>
      <c r="H19" s="14">
        <f t="shared" si="5"/>
        <v>13</v>
      </c>
      <c r="I19" s="4">
        <f t="shared" si="2"/>
        <v>22.75</v>
      </c>
      <c r="J19" s="2">
        <f t="shared" si="3"/>
        <v>13450550</v>
      </c>
      <c r="K19" s="22">
        <v>1</v>
      </c>
      <c r="N19" t="str">
        <v>A1-7-13</v>
      </c>
      <c r="O19">
        <v>22.75</v>
      </c>
      <c r="P19" s="19">
        <v>13450550</v>
      </c>
    </row>
    <row r="20" spans="5:16" x14ac:dyDescent="0.25">
      <c r="E20" s="1">
        <f t="shared" si="0"/>
        <v>14</v>
      </c>
      <c r="F20" s="10" t="str">
        <f t="shared" si="1"/>
        <v>A1-7-13.5</v>
      </c>
      <c r="G20" s="14">
        <f t="shared" si="4"/>
        <v>7</v>
      </c>
      <c r="H20" s="14">
        <f t="shared" si="5"/>
        <v>13.5</v>
      </c>
      <c r="I20" s="4">
        <f t="shared" si="2"/>
        <v>23.625</v>
      </c>
      <c r="J20" s="2">
        <f t="shared" si="3"/>
        <v>13821725</v>
      </c>
      <c r="K20" s="22">
        <v>1</v>
      </c>
      <c r="N20" t="str">
        <v>A1-7-13.5</v>
      </c>
      <c r="O20">
        <v>23.625</v>
      </c>
      <c r="P20" s="19">
        <v>13821725</v>
      </c>
    </row>
    <row r="21" spans="5:16" x14ac:dyDescent="0.25">
      <c r="E21" s="1">
        <f t="shared" si="0"/>
        <v>15</v>
      </c>
      <c r="F21" s="10" t="str">
        <f t="shared" si="1"/>
        <v>A1-7-14</v>
      </c>
      <c r="G21" s="14">
        <f t="shared" si="4"/>
        <v>7</v>
      </c>
      <c r="H21" s="14">
        <f t="shared" si="5"/>
        <v>14</v>
      </c>
      <c r="I21" s="4">
        <f t="shared" si="2"/>
        <v>24.5</v>
      </c>
      <c r="J21" s="2">
        <f t="shared" si="3"/>
        <v>14192900</v>
      </c>
      <c r="K21" s="22">
        <v>1</v>
      </c>
      <c r="N21" t="str">
        <v>A1-7-14</v>
      </c>
      <c r="O21">
        <v>24.5</v>
      </c>
      <c r="P21" s="19">
        <v>14192900</v>
      </c>
    </row>
    <row r="22" spans="5:16" x14ac:dyDescent="0.25">
      <c r="E22" s="1">
        <f t="shared" si="0"/>
        <v>16</v>
      </c>
      <c r="F22" s="10" t="str">
        <f t="shared" si="1"/>
        <v>A1-7-14.5</v>
      </c>
      <c r="G22" s="14">
        <f t="shared" si="4"/>
        <v>7</v>
      </c>
      <c r="H22" s="14">
        <f t="shared" si="5"/>
        <v>14.5</v>
      </c>
      <c r="I22" s="4">
        <f t="shared" si="2"/>
        <v>25.375</v>
      </c>
      <c r="J22" s="2">
        <f t="shared" si="3"/>
        <v>14564075</v>
      </c>
      <c r="K22" s="22">
        <v>1</v>
      </c>
      <c r="N22" t="str">
        <v>A1-7-14.5</v>
      </c>
      <c r="O22">
        <v>25.375</v>
      </c>
      <c r="P22" s="19">
        <v>14564075</v>
      </c>
    </row>
    <row r="23" spans="5:16" x14ac:dyDescent="0.25">
      <c r="E23" s="1">
        <f t="shared" si="0"/>
        <v>17</v>
      </c>
      <c r="F23" s="10" t="str">
        <f t="shared" si="1"/>
        <v>A1-7-15</v>
      </c>
      <c r="G23" s="14">
        <f t="shared" si="4"/>
        <v>7</v>
      </c>
      <c r="H23" s="14">
        <f t="shared" si="5"/>
        <v>15</v>
      </c>
      <c r="I23" s="4">
        <f t="shared" si="2"/>
        <v>26.25</v>
      </c>
      <c r="J23" s="2">
        <f t="shared" si="3"/>
        <v>14935250</v>
      </c>
      <c r="K23" s="22">
        <v>1</v>
      </c>
      <c r="N23" t="str">
        <v>A1-7-15</v>
      </c>
      <c r="O23">
        <v>26.25</v>
      </c>
      <c r="P23" s="19">
        <v>14935250</v>
      </c>
    </row>
    <row r="24" spans="5:16" x14ac:dyDescent="0.25">
      <c r="E24" s="1">
        <f t="shared" si="0"/>
        <v>18</v>
      </c>
      <c r="F24" s="10" t="str">
        <f t="shared" si="1"/>
        <v>A1-7-15.5</v>
      </c>
      <c r="G24" s="14">
        <f t="shared" si="4"/>
        <v>7</v>
      </c>
      <c r="H24" s="14">
        <f t="shared" si="5"/>
        <v>15.5</v>
      </c>
      <c r="I24" s="4">
        <f t="shared" si="2"/>
        <v>27.125</v>
      </c>
      <c r="J24" s="2">
        <f t="shared" si="3"/>
        <v>15306425</v>
      </c>
      <c r="K24" s="22">
        <v>1</v>
      </c>
      <c r="N24" t="str">
        <v>A1-7-15.5</v>
      </c>
      <c r="O24">
        <v>27.125</v>
      </c>
      <c r="P24" s="19">
        <v>15306425</v>
      </c>
    </row>
    <row r="25" spans="5:16" x14ac:dyDescent="0.25">
      <c r="E25" s="1">
        <f t="shared" si="0"/>
        <v>19</v>
      </c>
      <c r="F25" s="10" t="str">
        <f t="shared" si="1"/>
        <v>A1-7-16</v>
      </c>
      <c r="G25" s="14">
        <f t="shared" si="4"/>
        <v>7</v>
      </c>
      <c r="H25" s="14">
        <f t="shared" si="5"/>
        <v>16</v>
      </c>
      <c r="I25" s="4">
        <f t="shared" si="2"/>
        <v>28</v>
      </c>
      <c r="J25" s="2">
        <f t="shared" si="3"/>
        <v>15677600</v>
      </c>
      <c r="K25" s="22">
        <v>1</v>
      </c>
      <c r="N25" t="str">
        <v>A1-7-16</v>
      </c>
      <c r="O25">
        <v>28</v>
      </c>
      <c r="P25" s="19">
        <v>15677600</v>
      </c>
    </row>
    <row r="26" spans="5:16" x14ac:dyDescent="0.25">
      <c r="E26" s="1">
        <f t="shared" si="0"/>
        <v>20</v>
      </c>
      <c r="F26" s="10" t="str">
        <f t="shared" si="1"/>
        <v>A1-7.5-7</v>
      </c>
      <c r="G26" s="14">
        <f t="shared" si="4"/>
        <v>7.5</v>
      </c>
      <c r="H26" s="14">
        <f t="shared" si="5"/>
        <v>7</v>
      </c>
      <c r="I26" s="4">
        <f t="shared" si="2"/>
        <v>13.125</v>
      </c>
      <c r="J26" s="2">
        <f t="shared" si="3"/>
        <v>12284000</v>
      </c>
      <c r="K26" s="22">
        <v>1</v>
      </c>
      <c r="N26" t="str">
        <v>A1-7.5-7</v>
      </c>
      <c r="O26">
        <v>13.125</v>
      </c>
      <c r="P26" s="19">
        <v>12284000</v>
      </c>
    </row>
    <row r="27" spans="5:16" x14ac:dyDescent="0.25">
      <c r="E27" s="1">
        <f t="shared" si="0"/>
        <v>21</v>
      </c>
      <c r="F27" s="10" t="str">
        <f t="shared" si="1"/>
        <v>A1-7.5-7.5</v>
      </c>
      <c r="G27" s="14">
        <f t="shared" si="4"/>
        <v>7.5</v>
      </c>
      <c r="H27" s="14">
        <f t="shared" si="5"/>
        <v>7.5</v>
      </c>
      <c r="I27" s="4">
        <f t="shared" si="2"/>
        <v>14.0625</v>
      </c>
      <c r="J27" s="2">
        <f t="shared" si="3"/>
        <v>12284000</v>
      </c>
      <c r="K27" s="22">
        <v>1</v>
      </c>
      <c r="N27" t="str">
        <v>A1-7.5-7.5</v>
      </c>
      <c r="O27">
        <v>14.0625</v>
      </c>
      <c r="P27" s="19">
        <v>12284000</v>
      </c>
    </row>
    <row r="28" spans="5:16" x14ac:dyDescent="0.25">
      <c r="E28" s="1">
        <f t="shared" si="0"/>
        <v>22</v>
      </c>
      <c r="F28" s="10" t="str">
        <f t="shared" si="1"/>
        <v>A1-7.5-8</v>
      </c>
      <c r="G28" s="14">
        <f t="shared" si="4"/>
        <v>7.5</v>
      </c>
      <c r="H28" s="14">
        <f t="shared" si="5"/>
        <v>8</v>
      </c>
      <c r="I28" s="4">
        <f t="shared" si="2"/>
        <v>15</v>
      </c>
      <c r="J28" s="2">
        <f t="shared" si="3"/>
        <v>12284000</v>
      </c>
      <c r="K28" s="22">
        <v>1</v>
      </c>
      <c r="N28" t="str">
        <v>A1-7.5-8</v>
      </c>
      <c r="O28">
        <v>15</v>
      </c>
      <c r="P28" s="19">
        <v>12284000</v>
      </c>
    </row>
    <row r="29" spans="5:16" x14ac:dyDescent="0.25">
      <c r="E29" s="1">
        <f t="shared" si="0"/>
        <v>23</v>
      </c>
      <c r="F29" s="10" t="str">
        <f t="shared" si="1"/>
        <v>A1-7.5-8.5</v>
      </c>
      <c r="G29" s="14">
        <f t="shared" si="4"/>
        <v>7.5</v>
      </c>
      <c r="H29" s="14">
        <f t="shared" si="5"/>
        <v>8.5</v>
      </c>
      <c r="I29" s="4">
        <f t="shared" si="2"/>
        <v>15.9375</v>
      </c>
      <c r="J29" s="2">
        <f t="shared" si="3"/>
        <v>12284000</v>
      </c>
      <c r="K29" s="22">
        <v>1</v>
      </c>
      <c r="N29" t="str">
        <v>A1-7.5-8.5</v>
      </c>
      <c r="O29">
        <v>15.9375</v>
      </c>
      <c r="P29" s="19">
        <v>12284000</v>
      </c>
    </row>
    <row r="30" spans="5:16" x14ac:dyDescent="0.25">
      <c r="E30" s="1">
        <f t="shared" si="0"/>
        <v>24</v>
      </c>
      <c r="F30" s="10" t="str">
        <f t="shared" si="1"/>
        <v>A1-7.5-9</v>
      </c>
      <c r="G30" s="14">
        <f t="shared" si="4"/>
        <v>7.5</v>
      </c>
      <c r="H30" s="14">
        <f t="shared" si="5"/>
        <v>9</v>
      </c>
      <c r="I30" s="4">
        <f t="shared" si="2"/>
        <v>16.875</v>
      </c>
      <c r="J30" s="2">
        <f t="shared" si="3"/>
        <v>12284000</v>
      </c>
      <c r="K30" s="22">
        <v>1</v>
      </c>
      <c r="N30" t="str">
        <v>A1-7.5-9</v>
      </c>
      <c r="O30">
        <v>16.875</v>
      </c>
      <c r="P30" s="19">
        <v>12284000</v>
      </c>
    </row>
    <row r="31" spans="5:16" x14ac:dyDescent="0.25">
      <c r="E31" s="1">
        <f t="shared" si="0"/>
        <v>25</v>
      </c>
      <c r="F31" s="10" t="str">
        <f t="shared" si="1"/>
        <v>A1-7.5-9.5</v>
      </c>
      <c r="G31" s="14">
        <f t="shared" si="4"/>
        <v>7.5</v>
      </c>
      <c r="H31" s="14">
        <f t="shared" si="5"/>
        <v>9.5</v>
      </c>
      <c r="I31" s="4">
        <f t="shared" si="2"/>
        <v>17.8125</v>
      </c>
      <c r="J31" s="2">
        <f t="shared" si="3"/>
        <v>12284000</v>
      </c>
      <c r="K31" s="22">
        <v>1</v>
      </c>
      <c r="N31" t="str">
        <v>A1-7.5-9.5</v>
      </c>
      <c r="O31">
        <v>17.8125</v>
      </c>
      <c r="P31" s="19">
        <v>12284000</v>
      </c>
    </row>
    <row r="32" spans="5:16" x14ac:dyDescent="0.25">
      <c r="E32" s="1">
        <f t="shared" si="0"/>
        <v>26</v>
      </c>
      <c r="F32" s="10" t="str">
        <f t="shared" si="1"/>
        <v>A1-7.5-10</v>
      </c>
      <c r="G32" s="14">
        <f t="shared" si="4"/>
        <v>7.5</v>
      </c>
      <c r="H32" s="14">
        <f t="shared" si="5"/>
        <v>10</v>
      </c>
      <c r="I32" s="4">
        <f t="shared" si="2"/>
        <v>18.75</v>
      </c>
      <c r="J32" s="2">
        <f t="shared" si="3"/>
        <v>12284000</v>
      </c>
      <c r="K32" s="22">
        <v>1</v>
      </c>
      <c r="N32" t="str">
        <v>A1-7.5-10</v>
      </c>
      <c r="O32">
        <v>18.75</v>
      </c>
      <c r="P32" s="19">
        <v>12284000</v>
      </c>
    </row>
    <row r="33" spans="5:16" x14ac:dyDescent="0.25">
      <c r="E33" s="1">
        <f t="shared" si="0"/>
        <v>27</v>
      </c>
      <c r="F33" s="10" t="str">
        <f t="shared" si="1"/>
        <v>A1-7.5-10.5</v>
      </c>
      <c r="G33" s="14">
        <f t="shared" si="4"/>
        <v>7.5</v>
      </c>
      <c r="H33" s="14">
        <f t="shared" si="5"/>
        <v>10.5</v>
      </c>
      <c r="I33" s="4">
        <f t="shared" si="2"/>
        <v>19.6875</v>
      </c>
      <c r="J33" s="2">
        <f t="shared" si="3"/>
        <v>12284000</v>
      </c>
      <c r="K33" s="22">
        <v>1</v>
      </c>
      <c r="N33" t="str">
        <v>A1-7.5-10.5</v>
      </c>
      <c r="O33">
        <v>19.6875</v>
      </c>
      <c r="P33" s="19">
        <v>12284000</v>
      </c>
    </row>
    <row r="34" spans="5:16" x14ac:dyDescent="0.25">
      <c r="E34" s="1">
        <f t="shared" si="0"/>
        <v>28</v>
      </c>
      <c r="F34" s="10" t="str">
        <f t="shared" si="1"/>
        <v>A1-7.5-11</v>
      </c>
      <c r="G34" s="14">
        <f t="shared" si="4"/>
        <v>7.5</v>
      </c>
      <c r="H34" s="14">
        <f t="shared" si="5"/>
        <v>11</v>
      </c>
      <c r="I34" s="4">
        <f t="shared" si="2"/>
        <v>20.625</v>
      </c>
      <c r="J34" s="2">
        <f t="shared" si="3"/>
        <v>12549125</v>
      </c>
      <c r="K34" s="22">
        <v>1</v>
      </c>
      <c r="N34" t="str">
        <v>A1-7.5-11</v>
      </c>
      <c r="O34">
        <v>20.625</v>
      </c>
      <c r="P34" s="19">
        <v>12549125</v>
      </c>
    </row>
    <row r="35" spans="5:16" x14ac:dyDescent="0.25">
      <c r="E35" s="1">
        <f t="shared" si="0"/>
        <v>29</v>
      </c>
      <c r="F35" s="10" t="str">
        <f t="shared" si="1"/>
        <v>A1-7.5-11.5</v>
      </c>
      <c r="G35" s="14">
        <f t="shared" si="4"/>
        <v>7.5</v>
      </c>
      <c r="H35" s="14">
        <f t="shared" si="5"/>
        <v>11.5</v>
      </c>
      <c r="I35" s="4">
        <f t="shared" si="2"/>
        <v>21.5625</v>
      </c>
      <c r="J35" s="2">
        <f t="shared" si="3"/>
        <v>12946813</v>
      </c>
      <c r="K35" s="22">
        <v>1</v>
      </c>
      <c r="N35" t="str">
        <v>A1-7.5-11.5</v>
      </c>
      <c r="O35">
        <v>21.5625</v>
      </c>
      <c r="P35" s="19">
        <v>12946813</v>
      </c>
    </row>
    <row r="36" spans="5:16" x14ac:dyDescent="0.25">
      <c r="E36" s="1">
        <f t="shared" si="0"/>
        <v>30</v>
      </c>
      <c r="F36" s="10" t="str">
        <f t="shared" si="1"/>
        <v>A1-7.5-12</v>
      </c>
      <c r="G36" s="14">
        <f t="shared" si="4"/>
        <v>7.5</v>
      </c>
      <c r="H36" s="14">
        <f t="shared" si="5"/>
        <v>12</v>
      </c>
      <c r="I36" s="4">
        <f t="shared" si="2"/>
        <v>22.5</v>
      </c>
      <c r="J36" s="2">
        <f t="shared" si="3"/>
        <v>13344500</v>
      </c>
      <c r="K36" s="22">
        <v>1</v>
      </c>
      <c r="N36" t="str">
        <v>A1-7.5-12</v>
      </c>
      <c r="O36">
        <v>22.5</v>
      </c>
      <c r="P36" s="19">
        <v>13344500</v>
      </c>
    </row>
    <row r="37" spans="5:16" x14ac:dyDescent="0.25">
      <c r="E37" s="1">
        <f t="shared" si="0"/>
        <v>31</v>
      </c>
      <c r="F37" s="10" t="str">
        <f t="shared" si="1"/>
        <v>A1-7.5-12.5</v>
      </c>
      <c r="G37" s="14">
        <f t="shared" si="4"/>
        <v>7.5</v>
      </c>
      <c r="H37" s="14">
        <f t="shared" si="5"/>
        <v>12.5</v>
      </c>
      <c r="I37" s="4">
        <f t="shared" si="2"/>
        <v>23.4375</v>
      </c>
      <c r="J37" s="2">
        <f t="shared" si="3"/>
        <v>13742188</v>
      </c>
      <c r="K37" s="22">
        <v>1</v>
      </c>
      <c r="N37" t="str">
        <v>A1-7.5-12.5</v>
      </c>
      <c r="O37">
        <v>23.4375</v>
      </c>
      <c r="P37" s="19">
        <v>13742188</v>
      </c>
    </row>
    <row r="38" spans="5:16" x14ac:dyDescent="0.25">
      <c r="E38" s="1">
        <f t="shared" si="0"/>
        <v>32</v>
      </c>
      <c r="F38" s="10" t="str">
        <f t="shared" si="1"/>
        <v>A1-7.5-13</v>
      </c>
      <c r="G38" s="14">
        <f t="shared" si="4"/>
        <v>7.5</v>
      </c>
      <c r="H38" s="14">
        <f t="shared" si="5"/>
        <v>13</v>
      </c>
      <c r="I38" s="4">
        <f t="shared" si="2"/>
        <v>24.375</v>
      </c>
      <c r="J38" s="2">
        <f t="shared" si="3"/>
        <v>14139875</v>
      </c>
      <c r="K38" s="22">
        <v>1</v>
      </c>
      <c r="N38" t="str">
        <v>A1-7.5-13</v>
      </c>
      <c r="O38">
        <v>24.375</v>
      </c>
      <c r="P38" s="19">
        <v>14139875</v>
      </c>
    </row>
    <row r="39" spans="5:16" x14ac:dyDescent="0.25">
      <c r="E39" s="1">
        <f t="shared" si="0"/>
        <v>33</v>
      </c>
      <c r="F39" s="10" t="str">
        <f t="shared" si="1"/>
        <v>A1-7.5-13.5</v>
      </c>
      <c r="G39" s="14">
        <f t="shared" si="4"/>
        <v>7.5</v>
      </c>
      <c r="H39" s="14">
        <f t="shared" si="5"/>
        <v>13.5</v>
      </c>
      <c r="I39" s="4">
        <f t="shared" si="2"/>
        <v>25.3125</v>
      </c>
      <c r="J39" s="2">
        <f t="shared" si="3"/>
        <v>14537563</v>
      </c>
      <c r="K39" s="22">
        <v>1</v>
      </c>
      <c r="N39" t="str">
        <v>A1-7.5-13.5</v>
      </c>
      <c r="O39">
        <v>25.3125</v>
      </c>
      <c r="P39" s="19">
        <v>14537563</v>
      </c>
    </row>
    <row r="40" spans="5:16" x14ac:dyDescent="0.25">
      <c r="E40" s="1">
        <f t="shared" si="0"/>
        <v>34</v>
      </c>
      <c r="F40" s="10" t="str">
        <f t="shared" si="1"/>
        <v>A1-7.5-14</v>
      </c>
      <c r="G40" s="14">
        <f t="shared" si="4"/>
        <v>7.5</v>
      </c>
      <c r="H40" s="14">
        <f t="shared" si="5"/>
        <v>14</v>
      </c>
      <c r="I40" s="4">
        <f t="shared" si="2"/>
        <v>26.25</v>
      </c>
      <c r="J40" s="2">
        <f t="shared" si="3"/>
        <v>14935250</v>
      </c>
      <c r="K40" s="22">
        <v>1</v>
      </c>
      <c r="N40" t="str">
        <v>A1-7.5-14</v>
      </c>
      <c r="O40">
        <v>26.25</v>
      </c>
      <c r="P40" s="19">
        <v>14935250</v>
      </c>
    </row>
    <row r="41" spans="5:16" x14ac:dyDescent="0.25">
      <c r="E41" s="1">
        <f t="shared" si="0"/>
        <v>35</v>
      </c>
      <c r="F41" s="10" t="str">
        <f t="shared" si="1"/>
        <v>A1-7.5-14.5</v>
      </c>
      <c r="G41" s="14">
        <f t="shared" si="4"/>
        <v>7.5</v>
      </c>
      <c r="H41" s="14">
        <f t="shared" si="5"/>
        <v>14.5</v>
      </c>
      <c r="I41" s="4">
        <f t="shared" si="2"/>
        <v>27.1875</v>
      </c>
      <c r="J41" s="2">
        <f t="shared" si="3"/>
        <v>15332938</v>
      </c>
      <c r="K41" s="22">
        <v>1</v>
      </c>
      <c r="N41" t="str">
        <v>A1-7.5-14.5</v>
      </c>
      <c r="O41">
        <v>27.1875</v>
      </c>
      <c r="P41" s="19">
        <v>15332938</v>
      </c>
    </row>
    <row r="42" spans="5:16" x14ac:dyDescent="0.25">
      <c r="E42" s="1">
        <f t="shared" si="0"/>
        <v>36</v>
      </c>
      <c r="F42" s="10" t="str">
        <f t="shared" si="1"/>
        <v>A1-7.5-15</v>
      </c>
      <c r="G42" s="14">
        <f t="shared" si="4"/>
        <v>7.5</v>
      </c>
      <c r="H42" s="14">
        <f t="shared" si="5"/>
        <v>15</v>
      </c>
      <c r="I42" s="4">
        <f t="shared" si="2"/>
        <v>28.125</v>
      </c>
      <c r="J42" s="2">
        <f t="shared" si="3"/>
        <v>15730625</v>
      </c>
      <c r="K42" s="22">
        <v>1</v>
      </c>
      <c r="N42" t="str">
        <v>A1-7.5-15</v>
      </c>
      <c r="O42">
        <v>28.125</v>
      </c>
      <c r="P42" s="19">
        <v>15730625</v>
      </c>
    </row>
    <row r="43" spans="5:16" x14ac:dyDescent="0.25">
      <c r="E43" s="1">
        <f t="shared" si="0"/>
        <v>37</v>
      </c>
      <c r="F43" s="10" t="str">
        <f t="shared" si="1"/>
        <v>A1-7.5-15.5</v>
      </c>
      <c r="G43" s="14">
        <f t="shared" si="4"/>
        <v>7.5</v>
      </c>
      <c r="H43" s="14">
        <f t="shared" si="5"/>
        <v>15.5</v>
      </c>
      <c r="I43" s="4">
        <f t="shared" si="2"/>
        <v>29.0625</v>
      </c>
      <c r="J43" s="2">
        <f t="shared" si="3"/>
        <v>16128313</v>
      </c>
      <c r="K43" s="22">
        <v>1</v>
      </c>
      <c r="N43" t="str">
        <v>A1-7.5-15.5</v>
      </c>
      <c r="O43">
        <v>29.0625</v>
      </c>
      <c r="P43" s="19">
        <v>16128313</v>
      </c>
    </row>
    <row r="44" spans="5:16" x14ac:dyDescent="0.25">
      <c r="E44" s="1">
        <f t="shared" si="0"/>
        <v>38</v>
      </c>
      <c r="F44" s="10" t="str">
        <f t="shared" si="1"/>
        <v>A1-7.5-16</v>
      </c>
      <c r="G44" s="14">
        <f t="shared" si="4"/>
        <v>7.5</v>
      </c>
      <c r="H44" s="14">
        <f t="shared" si="5"/>
        <v>16</v>
      </c>
      <c r="I44" s="4">
        <f t="shared" si="2"/>
        <v>30</v>
      </c>
      <c r="J44" s="2">
        <f t="shared" si="3"/>
        <v>16526000</v>
      </c>
      <c r="K44" s="22">
        <v>1</v>
      </c>
      <c r="N44" t="str">
        <v>A1-7.5-16</v>
      </c>
      <c r="O44">
        <v>30</v>
      </c>
      <c r="P44" s="19">
        <v>16526000</v>
      </c>
    </row>
    <row r="45" spans="5:16" x14ac:dyDescent="0.25">
      <c r="E45" s="1">
        <f t="shared" si="0"/>
        <v>39</v>
      </c>
      <c r="F45" s="10" t="str">
        <f t="shared" si="1"/>
        <v>A1-8-7</v>
      </c>
      <c r="G45" s="14">
        <f t="shared" si="4"/>
        <v>8</v>
      </c>
      <c r="H45" s="14">
        <f t="shared" si="5"/>
        <v>7</v>
      </c>
      <c r="I45" s="4">
        <f t="shared" si="2"/>
        <v>14</v>
      </c>
      <c r="J45" s="2">
        <f t="shared" si="3"/>
        <v>12284000</v>
      </c>
      <c r="K45" s="22">
        <v>1</v>
      </c>
      <c r="N45" t="str">
        <v>A1-8-7</v>
      </c>
      <c r="O45">
        <v>14</v>
      </c>
      <c r="P45" s="19">
        <v>12284000</v>
      </c>
    </row>
    <row r="46" spans="5:16" x14ac:dyDescent="0.25">
      <c r="E46" s="1">
        <f t="shared" si="0"/>
        <v>40</v>
      </c>
      <c r="F46" s="10" t="str">
        <f t="shared" si="1"/>
        <v>A1-8-7.5</v>
      </c>
      <c r="G46" s="14">
        <f t="shared" si="4"/>
        <v>8</v>
      </c>
      <c r="H46" s="14">
        <f t="shared" si="5"/>
        <v>7.5</v>
      </c>
      <c r="I46" s="4">
        <f t="shared" si="2"/>
        <v>15</v>
      </c>
      <c r="J46" s="2">
        <f t="shared" si="3"/>
        <v>12284000</v>
      </c>
      <c r="K46" s="22">
        <v>1</v>
      </c>
      <c r="N46" t="str">
        <v>A1-8-7.5</v>
      </c>
      <c r="O46">
        <v>15</v>
      </c>
      <c r="P46" s="19">
        <v>12284000</v>
      </c>
    </row>
    <row r="47" spans="5:16" x14ac:dyDescent="0.25">
      <c r="E47" s="1">
        <f t="shared" si="0"/>
        <v>41</v>
      </c>
      <c r="F47" s="10" t="str">
        <f t="shared" si="1"/>
        <v>A1-8-8</v>
      </c>
      <c r="G47" s="14">
        <f t="shared" si="4"/>
        <v>8</v>
      </c>
      <c r="H47" s="14">
        <f t="shared" si="5"/>
        <v>8</v>
      </c>
      <c r="I47" s="4">
        <f t="shared" si="2"/>
        <v>16</v>
      </c>
      <c r="J47" s="2">
        <f t="shared" si="3"/>
        <v>12284000</v>
      </c>
      <c r="K47" s="22">
        <v>1</v>
      </c>
      <c r="N47" t="str">
        <v>A1-8-8</v>
      </c>
      <c r="O47">
        <v>16</v>
      </c>
      <c r="P47" s="19">
        <v>12284000</v>
      </c>
    </row>
    <row r="48" spans="5:16" x14ac:dyDescent="0.25">
      <c r="E48" s="1">
        <f t="shared" si="0"/>
        <v>42</v>
      </c>
      <c r="F48" s="10" t="str">
        <f t="shared" si="1"/>
        <v>A1-8-8.5</v>
      </c>
      <c r="G48" s="14">
        <f t="shared" si="4"/>
        <v>8</v>
      </c>
      <c r="H48" s="14">
        <f t="shared" si="5"/>
        <v>8.5</v>
      </c>
      <c r="I48" s="4">
        <f t="shared" si="2"/>
        <v>17</v>
      </c>
      <c r="J48" s="2">
        <f t="shared" si="3"/>
        <v>12284000</v>
      </c>
      <c r="K48" s="22">
        <v>1</v>
      </c>
      <c r="N48" t="str">
        <v>A1-8-8.5</v>
      </c>
      <c r="O48">
        <v>17</v>
      </c>
      <c r="P48" s="19">
        <v>12284000</v>
      </c>
    </row>
    <row r="49" spans="5:16" x14ac:dyDescent="0.25">
      <c r="E49" s="1">
        <f t="shared" si="0"/>
        <v>43</v>
      </c>
      <c r="F49" s="10" t="str">
        <f t="shared" si="1"/>
        <v>A1-8-9</v>
      </c>
      <c r="G49" s="14">
        <f t="shared" si="4"/>
        <v>8</v>
      </c>
      <c r="H49" s="14">
        <f t="shared" si="5"/>
        <v>9</v>
      </c>
      <c r="I49" s="4">
        <f t="shared" si="2"/>
        <v>18</v>
      </c>
      <c r="J49" s="2">
        <f t="shared" si="3"/>
        <v>12284000</v>
      </c>
      <c r="K49" s="22">
        <v>1</v>
      </c>
      <c r="N49" t="str">
        <v>A1-8-9</v>
      </c>
      <c r="O49">
        <v>18</v>
      </c>
      <c r="P49" s="19">
        <v>12284000</v>
      </c>
    </row>
    <row r="50" spans="5:16" x14ac:dyDescent="0.25">
      <c r="E50" s="1">
        <f t="shared" si="0"/>
        <v>44</v>
      </c>
      <c r="F50" s="10" t="str">
        <f t="shared" si="1"/>
        <v>A1-8-9.5</v>
      </c>
      <c r="G50" s="14">
        <f t="shared" si="4"/>
        <v>8</v>
      </c>
      <c r="H50" s="14">
        <f t="shared" si="5"/>
        <v>9.5</v>
      </c>
      <c r="I50" s="4">
        <f t="shared" si="2"/>
        <v>19</v>
      </c>
      <c r="J50" s="2">
        <f t="shared" si="3"/>
        <v>12284000</v>
      </c>
      <c r="K50" s="22">
        <v>1</v>
      </c>
      <c r="N50" t="str">
        <v>A1-8-9.5</v>
      </c>
      <c r="O50">
        <v>19</v>
      </c>
      <c r="P50" s="19">
        <v>12284000</v>
      </c>
    </row>
    <row r="51" spans="5:16" x14ac:dyDescent="0.25">
      <c r="E51" s="1">
        <f t="shared" si="0"/>
        <v>45</v>
      </c>
      <c r="F51" s="10" t="str">
        <f t="shared" si="1"/>
        <v>A1-8-10</v>
      </c>
      <c r="G51" s="14">
        <f t="shared" si="4"/>
        <v>8</v>
      </c>
      <c r="H51" s="14">
        <f t="shared" si="5"/>
        <v>10</v>
      </c>
      <c r="I51" s="4">
        <f t="shared" si="2"/>
        <v>20</v>
      </c>
      <c r="J51" s="2">
        <f t="shared" si="3"/>
        <v>12284000</v>
      </c>
      <c r="K51" s="22">
        <v>1</v>
      </c>
      <c r="N51" t="str">
        <v>A1-8-10</v>
      </c>
      <c r="O51">
        <v>20</v>
      </c>
      <c r="P51" s="19">
        <v>12284000</v>
      </c>
    </row>
    <row r="52" spans="5:16" x14ac:dyDescent="0.25">
      <c r="E52" s="1">
        <f t="shared" si="0"/>
        <v>46</v>
      </c>
      <c r="F52" s="10" t="str">
        <f t="shared" si="1"/>
        <v>A1-8-10.5</v>
      </c>
      <c r="G52" s="14">
        <f t="shared" si="4"/>
        <v>8</v>
      </c>
      <c r="H52" s="14">
        <f t="shared" si="5"/>
        <v>10.5</v>
      </c>
      <c r="I52" s="4">
        <f t="shared" si="2"/>
        <v>21</v>
      </c>
      <c r="J52" s="2">
        <f t="shared" si="3"/>
        <v>12708200</v>
      </c>
      <c r="K52" s="22">
        <v>1</v>
      </c>
      <c r="N52" t="str">
        <v>A1-8-10.5</v>
      </c>
      <c r="O52">
        <v>21</v>
      </c>
      <c r="P52" s="19">
        <v>12708200</v>
      </c>
    </row>
    <row r="53" spans="5:16" x14ac:dyDescent="0.25">
      <c r="E53" s="1">
        <f t="shared" si="0"/>
        <v>47</v>
      </c>
      <c r="F53" s="10" t="str">
        <f t="shared" si="1"/>
        <v>A1-8-11</v>
      </c>
      <c r="G53" s="14">
        <f t="shared" si="4"/>
        <v>8</v>
      </c>
      <c r="H53" s="14">
        <f t="shared" si="5"/>
        <v>11</v>
      </c>
      <c r="I53" s="4">
        <f t="shared" si="2"/>
        <v>22</v>
      </c>
      <c r="J53" s="2">
        <f t="shared" si="3"/>
        <v>13132400</v>
      </c>
      <c r="K53" s="22">
        <v>1</v>
      </c>
      <c r="N53" t="str">
        <v>A1-8-11</v>
      </c>
      <c r="O53">
        <v>22</v>
      </c>
      <c r="P53" s="19">
        <v>13132400</v>
      </c>
    </row>
    <row r="54" spans="5:16" x14ac:dyDescent="0.25">
      <c r="E54" s="1">
        <f t="shared" si="0"/>
        <v>48</v>
      </c>
      <c r="F54" s="10" t="str">
        <f t="shared" si="1"/>
        <v>A1-8-11.5</v>
      </c>
      <c r="G54" s="14">
        <f t="shared" si="4"/>
        <v>8</v>
      </c>
      <c r="H54" s="14">
        <f t="shared" si="5"/>
        <v>11.5</v>
      </c>
      <c r="I54" s="4">
        <f t="shared" si="2"/>
        <v>23</v>
      </c>
      <c r="J54" s="2">
        <f t="shared" si="3"/>
        <v>13556600</v>
      </c>
      <c r="K54" s="22">
        <v>1</v>
      </c>
      <c r="N54" t="str">
        <v>A1-8-11.5</v>
      </c>
      <c r="O54">
        <v>23</v>
      </c>
      <c r="P54" s="19">
        <v>13556600</v>
      </c>
    </row>
    <row r="55" spans="5:16" x14ac:dyDescent="0.25">
      <c r="E55" s="1">
        <f t="shared" si="0"/>
        <v>49</v>
      </c>
      <c r="F55" s="10" t="str">
        <f t="shared" si="1"/>
        <v>A1-8-12</v>
      </c>
      <c r="G55" s="14">
        <f t="shared" si="4"/>
        <v>8</v>
      </c>
      <c r="H55" s="14">
        <f t="shared" si="5"/>
        <v>12</v>
      </c>
      <c r="I55" s="4">
        <f t="shared" si="2"/>
        <v>24</v>
      </c>
      <c r="J55" s="2">
        <f t="shared" si="3"/>
        <v>13980800</v>
      </c>
      <c r="K55" s="22">
        <v>1</v>
      </c>
      <c r="N55" t="str">
        <v>A1-8-12</v>
      </c>
      <c r="O55">
        <v>24</v>
      </c>
      <c r="P55" s="19">
        <v>13980800</v>
      </c>
    </row>
    <row r="56" spans="5:16" x14ac:dyDescent="0.25">
      <c r="E56" s="1">
        <f t="shared" si="0"/>
        <v>50</v>
      </c>
      <c r="F56" s="10" t="str">
        <f t="shared" si="1"/>
        <v>A1-8-12.5</v>
      </c>
      <c r="G56" s="14">
        <f t="shared" si="4"/>
        <v>8</v>
      </c>
      <c r="H56" s="14">
        <f t="shared" si="5"/>
        <v>12.5</v>
      </c>
      <c r="I56" s="4">
        <f t="shared" si="2"/>
        <v>25</v>
      </c>
      <c r="J56" s="2">
        <f t="shared" si="3"/>
        <v>14405000</v>
      </c>
      <c r="K56" s="22">
        <v>1</v>
      </c>
      <c r="N56" t="str">
        <v>A1-8-12.5</v>
      </c>
      <c r="O56">
        <v>25</v>
      </c>
      <c r="P56" s="19">
        <v>14405000</v>
      </c>
    </row>
    <row r="57" spans="5:16" x14ac:dyDescent="0.25">
      <c r="E57" s="1">
        <f t="shared" si="0"/>
        <v>51</v>
      </c>
      <c r="F57" s="10" t="str">
        <f t="shared" si="1"/>
        <v>A1-8-13</v>
      </c>
      <c r="G57" s="14">
        <f t="shared" si="4"/>
        <v>8</v>
      </c>
      <c r="H57" s="14">
        <f t="shared" si="5"/>
        <v>13</v>
      </c>
      <c r="I57" s="4">
        <f t="shared" si="2"/>
        <v>26</v>
      </c>
      <c r="J57" s="2">
        <f t="shared" si="3"/>
        <v>14829200</v>
      </c>
      <c r="K57" s="22">
        <v>1</v>
      </c>
      <c r="N57" t="str">
        <v>A1-8-13</v>
      </c>
      <c r="O57">
        <v>26</v>
      </c>
      <c r="P57" s="19">
        <v>14829200</v>
      </c>
    </row>
    <row r="58" spans="5:16" x14ac:dyDescent="0.25">
      <c r="E58" s="1">
        <f t="shared" si="0"/>
        <v>52</v>
      </c>
      <c r="F58" s="10" t="str">
        <f t="shared" si="1"/>
        <v>A1-8-13.5</v>
      </c>
      <c r="G58" s="14">
        <f t="shared" si="4"/>
        <v>8</v>
      </c>
      <c r="H58" s="14">
        <f t="shared" si="5"/>
        <v>13.5</v>
      </c>
      <c r="I58" s="4">
        <f t="shared" si="2"/>
        <v>27</v>
      </c>
      <c r="J58" s="2">
        <f t="shared" si="3"/>
        <v>15253400</v>
      </c>
      <c r="K58" s="22">
        <v>1</v>
      </c>
      <c r="N58" t="str">
        <v>A1-8-13.5</v>
      </c>
      <c r="O58">
        <v>27</v>
      </c>
      <c r="P58" s="19">
        <v>15253400</v>
      </c>
    </row>
    <row r="59" spans="5:16" x14ac:dyDescent="0.25">
      <c r="E59" s="1">
        <f t="shared" si="0"/>
        <v>53</v>
      </c>
      <c r="F59" s="10" t="str">
        <f t="shared" si="1"/>
        <v>A1-8-14</v>
      </c>
      <c r="G59" s="14">
        <f t="shared" si="4"/>
        <v>8</v>
      </c>
      <c r="H59" s="14">
        <f t="shared" si="5"/>
        <v>14</v>
      </c>
      <c r="I59" s="4">
        <f t="shared" si="2"/>
        <v>28</v>
      </c>
      <c r="J59" s="2">
        <f t="shared" si="3"/>
        <v>15677600</v>
      </c>
      <c r="K59" s="22">
        <v>1</v>
      </c>
      <c r="N59" t="str">
        <v>A1-8-14</v>
      </c>
      <c r="O59">
        <v>28</v>
      </c>
      <c r="P59" s="19">
        <v>15677600</v>
      </c>
    </row>
    <row r="60" spans="5:16" x14ac:dyDescent="0.25">
      <c r="E60" s="1">
        <f t="shared" si="0"/>
        <v>54</v>
      </c>
      <c r="F60" s="10" t="str">
        <f t="shared" si="1"/>
        <v>A1-8-14.5</v>
      </c>
      <c r="G60" s="14">
        <f t="shared" si="4"/>
        <v>8</v>
      </c>
      <c r="H60" s="14">
        <f t="shared" si="5"/>
        <v>14.5</v>
      </c>
      <c r="I60" s="4">
        <f t="shared" si="2"/>
        <v>29</v>
      </c>
      <c r="J60" s="2">
        <f t="shared" si="3"/>
        <v>16101800</v>
      </c>
      <c r="K60" s="22">
        <v>1</v>
      </c>
      <c r="N60" t="str">
        <v>A1-8-14.5</v>
      </c>
      <c r="O60">
        <v>29</v>
      </c>
      <c r="P60" s="19">
        <v>16101800</v>
      </c>
    </row>
    <row r="61" spans="5:16" x14ac:dyDescent="0.25">
      <c r="E61" s="1">
        <f t="shared" si="0"/>
        <v>55</v>
      </c>
      <c r="F61" s="10" t="str">
        <f t="shared" si="1"/>
        <v>A1-8-15</v>
      </c>
      <c r="G61" s="14">
        <f t="shared" si="4"/>
        <v>8</v>
      </c>
      <c r="H61" s="14">
        <f t="shared" si="5"/>
        <v>15</v>
      </c>
      <c r="I61" s="4">
        <f t="shared" si="2"/>
        <v>30</v>
      </c>
      <c r="J61" s="2">
        <f t="shared" si="3"/>
        <v>16526000</v>
      </c>
      <c r="K61" s="22">
        <v>1</v>
      </c>
      <c r="N61" t="str">
        <v>A1-8-15</v>
      </c>
      <c r="O61">
        <v>30</v>
      </c>
      <c r="P61" s="19">
        <v>16526000</v>
      </c>
    </row>
    <row r="62" spans="5:16" x14ac:dyDescent="0.25">
      <c r="E62" s="1">
        <f t="shared" si="0"/>
        <v>56</v>
      </c>
      <c r="F62" s="10" t="str">
        <f t="shared" si="1"/>
        <v>A1-8-15.5</v>
      </c>
      <c r="G62" s="14">
        <f t="shared" si="4"/>
        <v>8</v>
      </c>
      <c r="H62" s="14">
        <f t="shared" si="5"/>
        <v>15.5</v>
      </c>
      <c r="I62" s="4">
        <f t="shared" si="2"/>
        <v>31</v>
      </c>
      <c r="J62" s="2">
        <f t="shared" si="3"/>
        <v>16950200</v>
      </c>
      <c r="K62" s="22">
        <v>1</v>
      </c>
      <c r="N62" t="str">
        <v>A1-8-15.5</v>
      </c>
      <c r="O62">
        <v>31</v>
      </c>
      <c r="P62" s="19">
        <v>16950200</v>
      </c>
    </row>
    <row r="63" spans="5:16" x14ac:dyDescent="0.25">
      <c r="E63" s="1">
        <f t="shared" si="0"/>
        <v>57</v>
      </c>
      <c r="F63" s="10" t="str">
        <f t="shared" si="1"/>
        <v>A1-8-16</v>
      </c>
      <c r="G63" s="14">
        <f t="shared" si="4"/>
        <v>8</v>
      </c>
      <c r="H63" s="14">
        <f t="shared" si="5"/>
        <v>16</v>
      </c>
      <c r="I63" s="4">
        <f t="shared" si="2"/>
        <v>32</v>
      </c>
      <c r="J63" s="2">
        <f t="shared" si="3"/>
        <v>17374400</v>
      </c>
      <c r="K63" s="22">
        <v>1</v>
      </c>
      <c r="N63" t="str">
        <v>A1-8-16</v>
      </c>
      <c r="O63">
        <v>32</v>
      </c>
      <c r="P63" s="19">
        <v>17374400</v>
      </c>
    </row>
    <row r="64" spans="5:16" x14ac:dyDescent="0.25">
      <c r="E64" s="1">
        <f t="shared" si="0"/>
        <v>58</v>
      </c>
      <c r="F64" s="10" t="str">
        <f t="shared" si="1"/>
        <v>A1-8.5-7</v>
      </c>
      <c r="G64" s="14">
        <f t="shared" si="4"/>
        <v>8.5</v>
      </c>
      <c r="H64" s="14">
        <f t="shared" si="5"/>
        <v>7</v>
      </c>
      <c r="I64" s="4">
        <f t="shared" si="2"/>
        <v>14.875</v>
      </c>
      <c r="J64" s="2">
        <f t="shared" si="3"/>
        <v>12284000</v>
      </c>
      <c r="K64" s="22">
        <v>1</v>
      </c>
      <c r="N64" t="str">
        <v>A1-8.5-7</v>
      </c>
      <c r="O64">
        <v>14.875</v>
      </c>
      <c r="P64" s="19">
        <v>12284000</v>
      </c>
    </row>
    <row r="65" spans="5:16" x14ac:dyDescent="0.25">
      <c r="E65" s="1">
        <f t="shared" si="0"/>
        <v>59</v>
      </c>
      <c r="F65" s="10" t="str">
        <f t="shared" si="1"/>
        <v>A1-8.5-7.5</v>
      </c>
      <c r="G65" s="14">
        <f t="shared" si="4"/>
        <v>8.5</v>
      </c>
      <c r="H65" s="14">
        <f t="shared" si="5"/>
        <v>7.5</v>
      </c>
      <c r="I65" s="4">
        <f t="shared" si="2"/>
        <v>15.9375</v>
      </c>
      <c r="J65" s="2">
        <f t="shared" si="3"/>
        <v>12284000</v>
      </c>
      <c r="K65" s="22">
        <v>1</v>
      </c>
      <c r="N65" t="str">
        <v>A1-8.5-7.5</v>
      </c>
      <c r="O65">
        <v>15.9375</v>
      </c>
      <c r="P65" s="19">
        <v>12284000</v>
      </c>
    </row>
    <row r="66" spans="5:16" x14ac:dyDescent="0.25">
      <c r="E66" s="1">
        <f t="shared" si="0"/>
        <v>60</v>
      </c>
      <c r="F66" s="10" t="str">
        <f t="shared" si="1"/>
        <v>A1-8.5-8</v>
      </c>
      <c r="G66" s="14">
        <f t="shared" si="4"/>
        <v>8.5</v>
      </c>
      <c r="H66" s="14">
        <f t="shared" si="5"/>
        <v>8</v>
      </c>
      <c r="I66" s="4">
        <f t="shared" si="2"/>
        <v>17</v>
      </c>
      <c r="J66" s="2">
        <f t="shared" si="3"/>
        <v>12284000</v>
      </c>
      <c r="K66" s="22">
        <v>1</v>
      </c>
      <c r="N66" t="str">
        <v>A1-8.5-8</v>
      </c>
      <c r="O66">
        <v>17</v>
      </c>
      <c r="P66" s="19">
        <v>12284000</v>
      </c>
    </row>
    <row r="67" spans="5:16" x14ac:dyDescent="0.25">
      <c r="E67" s="1">
        <f t="shared" si="0"/>
        <v>61</v>
      </c>
      <c r="F67" s="10" t="str">
        <f t="shared" si="1"/>
        <v>A1-8.5-8.5</v>
      </c>
      <c r="G67" s="14">
        <f t="shared" si="4"/>
        <v>8.5</v>
      </c>
      <c r="H67" s="14">
        <f t="shared" si="5"/>
        <v>8.5</v>
      </c>
      <c r="I67" s="4">
        <f t="shared" si="2"/>
        <v>18.0625</v>
      </c>
      <c r="J67" s="2">
        <f t="shared" si="3"/>
        <v>12284000</v>
      </c>
      <c r="K67" s="22">
        <v>1</v>
      </c>
      <c r="N67" t="str">
        <v>A1-8.5-8.5</v>
      </c>
      <c r="O67">
        <v>18.0625</v>
      </c>
      <c r="P67" s="19">
        <v>12284000</v>
      </c>
    </row>
    <row r="68" spans="5:16" x14ac:dyDescent="0.25">
      <c r="E68" s="1">
        <f t="shared" si="0"/>
        <v>62</v>
      </c>
      <c r="F68" s="10" t="str">
        <f t="shared" si="1"/>
        <v>A1-8.5-9</v>
      </c>
      <c r="G68" s="14">
        <f t="shared" si="4"/>
        <v>8.5</v>
      </c>
      <c r="H68" s="14">
        <f t="shared" si="5"/>
        <v>9</v>
      </c>
      <c r="I68" s="4">
        <f t="shared" si="2"/>
        <v>19.125</v>
      </c>
      <c r="J68" s="2">
        <f t="shared" si="3"/>
        <v>12284000</v>
      </c>
      <c r="K68" s="22">
        <v>1</v>
      </c>
      <c r="N68" t="str">
        <v>A1-8.5-9</v>
      </c>
      <c r="O68">
        <v>19.125</v>
      </c>
      <c r="P68" s="19">
        <v>12284000</v>
      </c>
    </row>
    <row r="69" spans="5:16" x14ac:dyDescent="0.25">
      <c r="E69" s="1">
        <f t="shared" si="0"/>
        <v>63</v>
      </c>
      <c r="F69" s="10" t="str">
        <f t="shared" si="1"/>
        <v>A1-8.5-9.5</v>
      </c>
      <c r="G69" s="14">
        <f t="shared" si="4"/>
        <v>8.5</v>
      </c>
      <c r="H69" s="14">
        <f t="shared" si="5"/>
        <v>9.5</v>
      </c>
      <c r="I69" s="4">
        <f t="shared" si="2"/>
        <v>20.1875</v>
      </c>
      <c r="J69" s="2">
        <f t="shared" si="3"/>
        <v>12363538</v>
      </c>
      <c r="K69" s="22">
        <v>1</v>
      </c>
      <c r="N69" t="str">
        <v>A1-8.5-9.5</v>
      </c>
      <c r="O69">
        <v>20.1875</v>
      </c>
      <c r="P69" s="19">
        <v>12363538</v>
      </c>
    </row>
    <row r="70" spans="5:16" x14ac:dyDescent="0.25">
      <c r="E70" s="1">
        <f t="shared" si="0"/>
        <v>64</v>
      </c>
      <c r="F70" s="10" t="str">
        <f t="shared" si="1"/>
        <v>A1-8.5-10</v>
      </c>
      <c r="G70" s="14">
        <f t="shared" si="4"/>
        <v>8.5</v>
      </c>
      <c r="H70" s="14">
        <f t="shared" si="5"/>
        <v>10</v>
      </c>
      <c r="I70" s="4">
        <f t="shared" si="2"/>
        <v>21.25</v>
      </c>
      <c r="J70" s="2">
        <f t="shared" si="3"/>
        <v>12814250</v>
      </c>
      <c r="K70" s="22">
        <v>1</v>
      </c>
      <c r="N70" t="str">
        <v>A1-8.5-10</v>
      </c>
      <c r="O70">
        <v>21.25</v>
      </c>
      <c r="P70" s="19">
        <v>12814250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A1-8.5-10.5</v>
      </c>
      <c r="G71" s="14">
        <f t="shared" si="4"/>
        <v>8.5</v>
      </c>
      <c r="H71" s="14">
        <f t="shared" si="5"/>
        <v>10.5</v>
      </c>
      <c r="I71" s="4">
        <f t="shared" ref="I71:I134" si="8">SUM((G71*H71)/4)</f>
        <v>22.3125</v>
      </c>
      <c r="J71" s="2">
        <f t="shared" ref="J71:J134" si="9">ROUND(SUM(IF(I71&lt;$K$4,$K$4,I71)*$C$6,$C$5),0)</f>
        <v>13264963</v>
      </c>
      <c r="K71" s="22">
        <v>1</v>
      </c>
      <c r="N71" t="str">
        <v>A1-8.5-10.5</v>
      </c>
      <c r="O71">
        <v>22.3125</v>
      </c>
      <c r="P71" s="19">
        <v>13264963</v>
      </c>
    </row>
    <row r="72" spans="5:16" x14ac:dyDescent="0.25">
      <c r="E72" s="1">
        <f t="shared" si="6"/>
        <v>66</v>
      </c>
      <c r="F72" s="10" t="str">
        <f t="shared" si="7"/>
        <v>A1-8.5-11</v>
      </c>
      <c r="G72" s="14">
        <f t="shared" ref="G72:G135" si="10">$G$3+ROUNDDOWN($E71/($I$4+1),0)*0.5</f>
        <v>8.5</v>
      </c>
      <c r="H72" s="14">
        <f t="shared" ref="H72:H135" si="11">IF(MOD(E72-1,$I$4+1)=0,$H$3,H71+0.5)</f>
        <v>11</v>
      </c>
      <c r="I72" s="4">
        <f t="shared" si="8"/>
        <v>23.375</v>
      </c>
      <c r="J72" s="2">
        <f t="shared" si="9"/>
        <v>13715675</v>
      </c>
      <c r="K72" s="22">
        <v>1</v>
      </c>
      <c r="N72" t="str">
        <v>A1-8.5-11</v>
      </c>
      <c r="O72">
        <v>23.375</v>
      </c>
      <c r="P72" s="19">
        <v>13715675</v>
      </c>
    </row>
    <row r="73" spans="5:16" x14ac:dyDescent="0.25">
      <c r="E73" s="1">
        <f t="shared" si="6"/>
        <v>67</v>
      </c>
      <c r="F73" s="10" t="str">
        <f t="shared" si="7"/>
        <v>A1-8.5-11.5</v>
      </c>
      <c r="G73" s="14">
        <f t="shared" si="10"/>
        <v>8.5</v>
      </c>
      <c r="H73" s="14">
        <f t="shared" si="11"/>
        <v>11.5</v>
      </c>
      <c r="I73" s="4">
        <f t="shared" si="8"/>
        <v>24.4375</v>
      </c>
      <c r="J73" s="2">
        <f t="shared" si="9"/>
        <v>14166388</v>
      </c>
      <c r="K73" s="22">
        <v>1</v>
      </c>
      <c r="N73" t="str">
        <v>A1-8.5-11.5</v>
      </c>
      <c r="O73">
        <v>24.4375</v>
      </c>
      <c r="P73" s="19">
        <v>14166388</v>
      </c>
    </row>
    <row r="74" spans="5:16" x14ac:dyDescent="0.25">
      <c r="E74" s="1">
        <f t="shared" si="6"/>
        <v>68</v>
      </c>
      <c r="F74" s="10" t="str">
        <f t="shared" si="7"/>
        <v>A1-8.5-12</v>
      </c>
      <c r="G74" s="14">
        <f t="shared" si="10"/>
        <v>8.5</v>
      </c>
      <c r="H74" s="14">
        <f t="shared" si="11"/>
        <v>12</v>
      </c>
      <c r="I74" s="4">
        <f t="shared" si="8"/>
        <v>25.5</v>
      </c>
      <c r="J74" s="2">
        <f t="shared" si="9"/>
        <v>14617100</v>
      </c>
      <c r="K74" s="22">
        <v>1</v>
      </c>
      <c r="N74" t="str">
        <v>A1-8.5-12</v>
      </c>
      <c r="O74">
        <v>25.5</v>
      </c>
      <c r="P74" s="19">
        <v>14617100</v>
      </c>
    </row>
    <row r="75" spans="5:16" x14ac:dyDescent="0.25">
      <c r="E75" s="1">
        <f t="shared" si="6"/>
        <v>69</v>
      </c>
      <c r="F75" s="10" t="str">
        <f t="shared" si="7"/>
        <v>A1-8.5-12.5</v>
      </c>
      <c r="G75" s="14">
        <f t="shared" si="10"/>
        <v>8.5</v>
      </c>
      <c r="H75" s="14">
        <f t="shared" si="11"/>
        <v>12.5</v>
      </c>
      <c r="I75" s="4">
        <f t="shared" si="8"/>
        <v>26.5625</v>
      </c>
      <c r="J75" s="2">
        <f t="shared" si="9"/>
        <v>15067813</v>
      </c>
      <c r="K75" s="22">
        <v>1</v>
      </c>
      <c r="N75" t="str">
        <v>A1-8.5-12.5</v>
      </c>
      <c r="O75">
        <v>26.5625</v>
      </c>
      <c r="P75" s="19">
        <v>15067813</v>
      </c>
    </row>
    <row r="76" spans="5:16" x14ac:dyDescent="0.25">
      <c r="E76" s="1">
        <f t="shared" si="6"/>
        <v>70</v>
      </c>
      <c r="F76" s="10" t="str">
        <f t="shared" si="7"/>
        <v>A1-8.5-13</v>
      </c>
      <c r="G76" s="14">
        <f t="shared" si="10"/>
        <v>8.5</v>
      </c>
      <c r="H76" s="14">
        <f t="shared" si="11"/>
        <v>13</v>
      </c>
      <c r="I76" s="4">
        <f t="shared" si="8"/>
        <v>27.625</v>
      </c>
      <c r="J76" s="2">
        <f t="shared" si="9"/>
        <v>15518525</v>
      </c>
      <c r="K76" s="22">
        <v>1</v>
      </c>
      <c r="N76" t="str">
        <v>A1-8.5-13</v>
      </c>
      <c r="O76">
        <v>27.625</v>
      </c>
      <c r="P76" s="19">
        <v>15518525</v>
      </c>
    </row>
    <row r="77" spans="5:16" x14ac:dyDescent="0.25">
      <c r="E77" s="1">
        <f t="shared" si="6"/>
        <v>71</v>
      </c>
      <c r="F77" s="10" t="str">
        <f t="shared" si="7"/>
        <v>A1-8.5-13.5</v>
      </c>
      <c r="G77" s="14">
        <f t="shared" si="10"/>
        <v>8.5</v>
      </c>
      <c r="H77" s="14">
        <f t="shared" si="11"/>
        <v>13.5</v>
      </c>
      <c r="I77" s="4">
        <f t="shared" si="8"/>
        <v>28.6875</v>
      </c>
      <c r="J77" s="2">
        <f t="shared" si="9"/>
        <v>15969238</v>
      </c>
      <c r="K77" s="22">
        <v>1</v>
      </c>
      <c r="N77" t="str">
        <v>A1-8.5-13.5</v>
      </c>
      <c r="O77">
        <v>28.6875</v>
      </c>
      <c r="P77" s="19">
        <v>15969238</v>
      </c>
    </row>
    <row r="78" spans="5:16" x14ac:dyDescent="0.25">
      <c r="E78" s="1">
        <f t="shared" si="6"/>
        <v>72</v>
      </c>
      <c r="F78" s="10" t="str">
        <f t="shared" si="7"/>
        <v>A1-8.5-14</v>
      </c>
      <c r="G78" s="14">
        <f t="shared" si="10"/>
        <v>8.5</v>
      </c>
      <c r="H78" s="14">
        <f t="shared" si="11"/>
        <v>14</v>
      </c>
      <c r="I78" s="4">
        <f t="shared" si="8"/>
        <v>29.75</v>
      </c>
      <c r="J78" s="2">
        <f t="shared" si="9"/>
        <v>16419950</v>
      </c>
      <c r="K78" s="22">
        <v>1</v>
      </c>
      <c r="N78" t="str">
        <v>A1-8.5-14</v>
      </c>
      <c r="O78">
        <v>29.75</v>
      </c>
      <c r="P78" s="19">
        <v>16419950</v>
      </c>
    </row>
    <row r="79" spans="5:16" x14ac:dyDescent="0.25">
      <c r="E79" s="1">
        <f t="shared" si="6"/>
        <v>73</v>
      </c>
      <c r="F79" s="10" t="str">
        <f t="shared" si="7"/>
        <v>A1-8.5-14.5</v>
      </c>
      <c r="G79" s="14">
        <f t="shared" si="10"/>
        <v>8.5</v>
      </c>
      <c r="H79" s="14">
        <f t="shared" si="11"/>
        <v>14.5</v>
      </c>
      <c r="I79" s="4">
        <f t="shared" si="8"/>
        <v>30.8125</v>
      </c>
      <c r="J79" s="2">
        <f t="shared" si="9"/>
        <v>16870663</v>
      </c>
      <c r="K79" s="22">
        <v>1</v>
      </c>
      <c r="N79" t="str">
        <v>A1-8.5-14.5</v>
      </c>
      <c r="O79">
        <v>30.8125</v>
      </c>
      <c r="P79" s="19">
        <v>16870663</v>
      </c>
    </row>
    <row r="80" spans="5:16" x14ac:dyDescent="0.25">
      <c r="E80" s="1">
        <f t="shared" si="6"/>
        <v>74</v>
      </c>
      <c r="F80" s="10" t="str">
        <f t="shared" si="7"/>
        <v>A1-8.5-15</v>
      </c>
      <c r="G80" s="14">
        <f t="shared" si="10"/>
        <v>8.5</v>
      </c>
      <c r="H80" s="14">
        <f t="shared" si="11"/>
        <v>15</v>
      </c>
      <c r="I80" s="4">
        <f t="shared" si="8"/>
        <v>31.875</v>
      </c>
      <c r="J80" s="2">
        <f t="shared" si="9"/>
        <v>17321375</v>
      </c>
      <c r="K80" s="22">
        <v>1</v>
      </c>
      <c r="N80" t="str">
        <v>A1-8.5-15</v>
      </c>
      <c r="O80">
        <v>31.875</v>
      </c>
      <c r="P80" s="19">
        <v>17321375</v>
      </c>
    </row>
    <row r="81" spans="5:16" x14ac:dyDescent="0.25">
      <c r="E81" s="1">
        <f t="shared" si="6"/>
        <v>75</v>
      </c>
      <c r="F81" s="10" t="str">
        <f t="shared" si="7"/>
        <v>A1-8.5-15.5</v>
      </c>
      <c r="G81" s="14">
        <f t="shared" si="10"/>
        <v>8.5</v>
      </c>
      <c r="H81" s="14">
        <f t="shared" si="11"/>
        <v>15.5</v>
      </c>
      <c r="I81" s="4">
        <f t="shared" si="8"/>
        <v>32.9375</v>
      </c>
      <c r="J81" s="2">
        <f t="shared" si="9"/>
        <v>17772088</v>
      </c>
      <c r="K81" s="22">
        <v>1</v>
      </c>
      <c r="N81" t="str">
        <v>A1-8.5-15.5</v>
      </c>
      <c r="O81">
        <v>32.9375</v>
      </c>
      <c r="P81" s="19">
        <v>17772088</v>
      </c>
    </row>
    <row r="82" spans="5:16" x14ac:dyDescent="0.25">
      <c r="E82" s="1">
        <f t="shared" si="6"/>
        <v>76</v>
      </c>
      <c r="F82" s="10" t="str">
        <f t="shared" si="7"/>
        <v>A1-8.5-16</v>
      </c>
      <c r="G82" s="14">
        <f t="shared" si="10"/>
        <v>8.5</v>
      </c>
      <c r="H82" s="14">
        <f t="shared" si="11"/>
        <v>16</v>
      </c>
      <c r="I82" s="4">
        <f t="shared" si="8"/>
        <v>34</v>
      </c>
      <c r="J82" s="2">
        <f t="shared" si="9"/>
        <v>18222800</v>
      </c>
      <c r="K82" s="22">
        <v>1</v>
      </c>
      <c r="N82" t="str">
        <v>A1-8.5-16</v>
      </c>
      <c r="O82">
        <v>34</v>
      </c>
      <c r="P82" s="19">
        <v>18222800</v>
      </c>
    </row>
    <row r="83" spans="5:16" x14ac:dyDescent="0.25">
      <c r="E83" s="1">
        <f t="shared" si="6"/>
        <v>77</v>
      </c>
      <c r="F83" s="10" t="str">
        <f t="shared" si="7"/>
        <v>A1-9-7</v>
      </c>
      <c r="G83" s="14">
        <f t="shared" si="10"/>
        <v>9</v>
      </c>
      <c r="H83" s="14">
        <f t="shared" si="11"/>
        <v>7</v>
      </c>
      <c r="I83" s="4">
        <f t="shared" si="8"/>
        <v>15.75</v>
      </c>
      <c r="J83" s="2">
        <f t="shared" si="9"/>
        <v>12284000</v>
      </c>
      <c r="K83" s="22">
        <v>1</v>
      </c>
      <c r="N83" t="str">
        <v>A1-9-7</v>
      </c>
      <c r="O83">
        <v>15.75</v>
      </c>
      <c r="P83" s="19">
        <v>12284000</v>
      </c>
    </row>
    <row r="84" spans="5:16" x14ac:dyDescent="0.25">
      <c r="E84" s="1">
        <f t="shared" si="6"/>
        <v>78</v>
      </c>
      <c r="F84" s="10" t="str">
        <f t="shared" si="7"/>
        <v>A1-9-7.5</v>
      </c>
      <c r="G84" s="14">
        <f t="shared" si="10"/>
        <v>9</v>
      </c>
      <c r="H84" s="14">
        <f t="shared" si="11"/>
        <v>7.5</v>
      </c>
      <c r="I84" s="4">
        <f t="shared" si="8"/>
        <v>16.875</v>
      </c>
      <c r="J84" s="2">
        <f t="shared" si="9"/>
        <v>12284000</v>
      </c>
      <c r="K84" s="22">
        <v>1</v>
      </c>
      <c r="N84" t="str">
        <v>A1-9-7.5</v>
      </c>
      <c r="O84">
        <v>16.875</v>
      </c>
      <c r="P84" s="19">
        <v>12284000</v>
      </c>
    </row>
    <row r="85" spans="5:16" x14ac:dyDescent="0.25">
      <c r="E85" s="1">
        <f t="shared" si="6"/>
        <v>79</v>
      </c>
      <c r="F85" s="10" t="str">
        <f t="shared" si="7"/>
        <v>A1-9-8</v>
      </c>
      <c r="G85" s="14">
        <f t="shared" si="10"/>
        <v>9</v>
      </c>
      <c r="H85" s="14">
        <f t="shared" si="11"/>
        <v>8</v>
      </c>
      <c r="I85" s="4">
        <f t="shared" si="8"/>
        <v>18</v>
      </c>
      <c r="J85" s="2">
        <f t="shared" si="9"/>
        <v>12284000</v>
      </c>
      <c r="K85" s="22">
        <v>1</v>
      </c>
      <c r="N85" t="str">
        <v>A1-9-8</v>
      </c>
      <c r="O85">
        <v>18</v>
      </c>
      <c r="P85" s="19">
        <v>12284000</v>
      </c>
    </row>
    <row r="86" spans="5:16" x14ac:dyDescent="0.25">
      <c r="E86" s="1">
        <f t="shared" si="6"/>
        <v>80</v>
      </c>
      <c r="F86" s="10" t="str">
        <f t="shared" si="7"/>
        <v>A1-9-8.5</v>
      </c>
      <c r="G86" s="14">
        <f t="shared" si="10"/>
        <v>9</v>
      </c>
      <c r="H86" s="14">
        <f t="shared" si="11"/>
        <v>8.5</v>
      </c>
      <c r="I86" s="4">
        <f t="shared" si="8"/>
        <v>19.125</v>
      </c>
      <c r="J86" s="2">
        <f t="shared" si="9"/>
        <v>12284000</v>
      </c>
      <c r="K86" s="22">
        <v>1</v>
      </c>
      <c r="N86" t="str">
        <v>A1-9-8.5</v>
      </c>
      <c r="O86">
        <v>19.125</v>
      </c>
      <c r="P86" s="19">
        <v>12284000</v>
      </c>
    </row>
    <row r="87" spans="5:16" x14ac:dyDescent="0.25">
      <c r="E87" s="1">
        <f t="shared" si="6"/>
        <v>81</v>
      </c>
      <c r="F87" s="10" t="str">
        <f t="shared" si="7"/>
        <v>A1-9-9</v>
      </c>
      <c r="G87" s="14">
        <f t="shared" si="10"/>
        <v>9</v>
      </c>
      <c r="H87" s="14">
        <f t="shared" si="11"/>
        <v>9</v>
      </c>
      <c r="I87" s="4">
        <f t="shared" si="8"/>
        <v>20.25</v>
      </c>
      <c r="J87" s="2">
        <f t="shared" si="9"/>
        <v>12390050</v>
      </c>
      <c r="K87" s="22">
        <v>1</v>
      </c>
      <c r="N87" t="str">
        <v>A1-9-9</v>
      </c>
      <c r="O87">
        <v>20.25</v>
      </c>
      <c r="P87" s="19">
        <v>12390050</v>
      </c>
    </row>
    <row r="88" spans="5:16" x14ac:dyDescent="0.25">
      <c r="E88" s="1">
        <f t="shared" si="6"/>
        <v>82</v>
      </c>
      <c r="F88" s="10" t="str">
        <f t="shared" si="7"/>
        <v>A1-9-9.5</v>
      </c>
      <c r="G88" s="14">
        <f t="shared" si="10"/>
        <v>9</v>
      </c>
      <c r="H88" s="14">
        <f t="shared" si="11"/>
        <v>9.5</v>
      </c>
      <c r="I88" s="4">
        <f t="shared" si="8"/>
        <v>21.375</v>
      </c>
      <c r="J88" s="2">
        <f t="shared" si="9"/>
        <v>12867275</v>
      </c>
      <c r="K88" s="22">
        <v>1</v>
      </c>
      <c r="N88" t="str">
        <v>A1-9-9.5</v>
      </c>
      <c r="O88">
        <v>21.375</v>
      </c>
      <c r="P88" s="19">
        <v>12867275</v>
      </c>
    </row>
    <row r="89" spans="5:16" x14ac:dyDescent="0.25">
      <c r="E89" s="1">
        <f t="shared" si="6"/>
        <v>83</v>
      </c>
      <c r="F89" s="10" t="str">
        <f t="shared" si="7"/>
        <v>A1-9-10</v>
      </c>
      <c r="G89" s="14">
        <f t="shared" si="10"/>
        <v>9</v>
      </c>
      <c r="H89" s="14">
        <f t="shared" si="11"/>
        <v>10</v>
      </c>
      <c r="I89" s="4">
        <f t="shared" si="8"/>
        <v>22.5</v>
      </c>
      <c r="J89" s="2">
        <f t="shared" si="9"/>
        <v>13344500</v>
      </c>
      <c r="K89" s="22">
        <v>1</v>
      </c>
      <c r="N89" t="str">
        <v>A1-9-10</v>
      </c>
      <c r="O89">
        <v>22.5</v>
      </c>
      <c r="P89" s="19">
        <v>13344500</v>
      </c>
    </row>
    <row r="90" spans="5:16" x14ac:dyDescent="0.25">
      <c r="E90" s="1">
        <f t="shared" si="6"/>
        <v>84</v>
      </c>
      <c r="F90" s="10" t="str">
        <f t="shared" si="7"/>
        <v>A1-9-10.5</v>
      </c>
      <c r="G90" s="14">
        <f t="shared" si="10"/>
        <v>9</v>
      </c>
      <c r="H90" s="14">
        <f t="shared" si="11"/>
        <v>10.5</v>
      </c>
      <c r="I90" s="4">
        <f t="shared" si="8"/>
        <v>23.625</v>
      </c>
      <c r="J90" s="2">
        <f t="shared" si="9"/>
        <v>13821725</v>
      </c>
      <c r="K90" s="22">
        <v>1</v>
      </c>
      <c r="N90" t="str">
        <v>A1-9-10.5</v>
      </c>
      <c r="O90">
        <v>23.625</v>
      </c>
      <c r="P90" s="19">
        <v>13821725</v>
      </c>
    </row>
    <row r="91" spans="5:16" x14ac:dyDescent="0.25">
      <c r="E91" s="1">
        <f t="shared" si="6"/>
        <v>85</v>
      </c>
      <c r="F91" s="10" t="str">
        <f t="shared" si="7"/>
        <v>A1-9-11</v>
      </c>
      <c r="G91" s="14">
        <f t="shared" si="10"/>
        <v>9</v>
      </c>
      <c r="H91" s="14">
        <f t="shared" si="11"/>
        <v>11</v>
      </c>
      <c r="I91" s="4">
        <f t="shared" si="8"/>
        <v>24.75</v>
      </c>
      <c r="J91" s="2">
        <f t="shared" si="9"/>
        <v>14298950</v>
      </c>
      <c r="K91" s="22">
        <v>1</v>
      </c>
      <c r="N91" t="str">
        <v>A1-9-11</v>
      </c>
      <c r="O91">
        <v>24.75</v>
      </c>
      <c r="P91" s="19">
        <v>14298950</v>
      </c>
    </row>
    <row r="92" spans="5:16" x14ac:dyDescent="0.25">
      <c r="E92" s="1">
        <f t="shared" si="6"/>
        <v>86</v>
      </c>
      <c r="F92" s="10" t="str">
        <f t="shared" si="7"/>
        <v>A1-9-11.5</v>
      </c>
      <c r="G92" s="14">
        <f t="shared" si="10"/>
        <v>9</v>
      </c>
      <c r="H92" s="14">
        <f t="shared" si="11"/>
        <v>11.5</v>
      </c>
      <c r="I92" s="4">
        <f t="shared" si="8"/>
        <v>25.875</v>
      </c>
      <c r="J92" s="2">
        <f t="shared" si="9"/>
        <v>14776175</v>
      </c>
      <c r="K92" s="22">
        <v>1</v>
      </c>
      <c r="N92" t="str">
        <v>A1-9-11.5</v>
      </c>
      <c r="O92">
        <v>25.875</v>
      </c>
      <c r="P92" s="19">
        <v>14776175</v>
      </c>
    </row>
    <row r="93" spans="5:16" x14ac:dyDescent="0.25">
      <c r="E93" s="1">
        <f t="shared" si="6"/>
        <v>87</v>
      </c>
      <c r="F93" s="10" t="str">
        <f t="shared" si="7"/>
        <v>A1-9-12</v>
      </c>
      <c r="G93" s="14">
        <f t="shared" si="10"/>
        <v>9</v>
      </c>
      <c r="H93" s="14">
        <f t="shared" si="11"/>
        <v>12</v>
      </c>
      <c r="I93" s="4">
        <f t="shared" si="8"/>
        <v>27</v>
      </c>
      <c r="J93" s="2">
        <f t="shared" si="9"/>
        <v>15253400</v>
      </c>
      <c r="K93" s="22">
        <v>1</v>
      </c>
      <c r="N93" t="str">
        <v>A1-9-12</v>
      </c>
      <c r="O93">
        <v>27</v>
      </c>
      <c r="P93" s="19">
        <v>15253400</v>
      </c>
    </row>
    <row r="94" spans="5:16" x14ac:dyDescent="0.25">
      <c r="E94" s="1">
        <f t="shared" si="6"/>
        <v>88</v>
      </c>
      <c r="F94" s="10" t="str">
        <f t="shared" si="7"/>
        <v>A1-9-12.5</v>
      </c>
      <c r="G94" s="14">
        <f t="shared" si="10"/>
        <v>9</v>
      </c>
      <c r="H94" s="14">
        <f t="shared" si="11"/>
        <v>12.5</v>
      </c>
      <c r="I94" s="4">
        <f t="shared" si="8"/>
        <v>28.125</v>
      </c>
      <c r="J94" s="2">
        <f t="shared" si="9"/>
        <v>15730625</v>
      </c>
      <c r="K94" s="22">
        <v>1</v>
      </c>
      <c r="N94" t="str">
        <v>A1-9-12.5</v>
      </c>
      <c r="O94">
        <v>28.125</v>
      </c>
      <c r="P94" s="19">
        <v>15730625</v>
      </c>
    </row>
    <row r="95" spans="5:16" x14ac:dyDescent="0.25">
      <c r="E95" s="1">
        <f t="shared" si="6"/>
        <v>89</v>
      </c>
      <c r="F95" s="10" t="str">
        <f t="shared" si="7"/>
        <v>A1-9-13</v>
      </c>
      <c r="G95" s="14">
        <f t="shared" si="10"/>
        <v>9</v>
      </c>
      <c r="H95" s="14">
        <f t="shared" si="11"/>
        <v>13</v>
      </c>
      <c r="I95" s="4">
        <f t="shared" si="8"/>
        <v>29.25</v>
      </c>
      <c r="J95" s="2">
        <f t="shared" si="9"/>
        <v>16207850</v>
      </c>
      <c r="K95" s="22">
        <v>1</v>
      </c>
      <c r="N95" t="str">
        <v>A1-9-13</v>
      </c>
      <c r="O95">
        <v>29.25</v>
      </c>
      <c r="P95" s="19">
        <v>16207850</v>
      </c>
    </row>
    <row r="96" spans="5:16" x14ac:dyDescent="0.25">
      <c r="E96" s="1">
        <f t="shared" si="6"/>
        <v>90</v>
      </c>
      <c r="F96" s="10" t="str">
        <f t="shared" si="7"/>
        <v>A1-9-13.5</v>
      </c>
      <c r="G96" s="14">
        <f t="shared" si="10"/>
        <v>9</v>
      </c>
      <c r="H96" s="14">
        <f t="shared" si="11"/>
        <v>13.5</v>
      </c>
      <c r="I96" s="4">
        <f t="shared" si="8"/>
        <v>30.375</v>
      </c>
      <c r="J96" s="2">
        <f t="shared" si="9"/>
        <v>16685075</v>
      </c>
      <c r="K96" s="22">
        <v>1</v>
      </c>
      <c r="N96" t="str">
        <v>A1-9-13.5</v>
      </c>
      <c r="O96">
        <v>30.375</v>
      </c>
      <c r="P96" s="19">
        <v>16685075</v>
      </c>
    </row>
    <row r="97" spans="5:16" x14ac:dyDescent="0.25">
      <c r="E97" s="1">
        <f t="shared" si="6"/>
        <v>91</v>
      </c>
      <c r="F97" s="10" t="str">
        <f t="shared" si="7"/>
        <v>A1-9-14</v>
      </c>
      <c r="G97" s="14">
        <f t="shared" si="10"/>
        <v>9</v>
      </c>
      <c r="H97" s="14">
        <f t="shared" si="11"/>
        <v>14</v>
      </c>
      <c r="I97" s="4">
        <f t="shared" si="8"/>
        <v>31.5</v>
      </c>
      <c r="J97" s="2">
        <f t="shared" si="9"/>
        <v>17162300</v>
      </c>
      <c r="K97" s="22">
        <v>1</v>
      </c>
      <c r="N97" t="str">
        <v>A1-9-14</v>
      </c>
      <c r="O97">
        <v>31.5</v>
      </c>
      <c r="P97" s="19">
        <v>17162300</v>
      </c>
    </row>
    <row r="98" spans="5:16" x14ac:dyDescent="0.25">
      <c r="E98" s="1">
        <f t="shared" si="6"/>
        <v>92</v>
      </c>
      <c r="F98" s="10" t="str">
        <f t="shared" si="7"/>
        <v>A1-9-14.5</v>
      </c>
      <c r="G98" s="14">
        <f t="shared" si="10"/>
        <v>9</v>
      </c>
      <c r="H98" s="14">
        <f t="shared" si="11"/>
        <v>14.5</v>
      </c>
      <c r="I98" s="4">
        <f t="shared" si="8"/>
        <v>32.625</v>
      </c>
      <c r="J98" s="2">
        <f t="shared" si="9"/>
        <v>17639525</v>
      </c>
      <c r="K98" s="22">
        <v>1</v>
      </c>
      <c r="N98" t="str">
        <v>A1-9-14.5</v>
      </c>
      <c r="O98">
        <v>32.625</v>
      </c>
      <c r="P98" s="19">
        <v>17639525</v>
      </c>
    </row>
    <row r="99" spans="5:16" x14ac:dyDescent="0.25">
      <c r="E99" s="1">
        <f t="shared" si="6"/>
        <v>93</v>
      </c>
      <c r="F99" s="10" t="str">
        <f t="shared" si="7"/>
        <v>A1-9-15</v>
      </c>
      <c r="G99" s="14">
        <f t="shared" si="10"/>
        <v>9</v>
      </c>
      <c r="H99" s="14">
        <f t="shared" si="11"/>
        <v>15</v>
      </c>
      <c r="I99" s="4">
        <f t="shared" si="8"/>
        <v>33.75</v>
      </c>
      <c r="J99" s="2">
        <f t="shared" si="9"/>
        <v>18116750</v>
      </c>
      <c r="K99" s="22">
        <v>1</v>
      </c>
      <c r="N99" t="str">
        <v>A1-9-15</v>
      </c>
      <c r="O99">
        <v>33.75</v>
      </c>
      <c r="P99" s="19">
        <v>18116750</v>
      </c>
    </row>
    <row r="100" spans="5:16" x14ac:dyDescent="0.25">
      <c r="E100" s="1">
        <f t="shared" si="6"/>
        <v>94</v>
      </c>
      <c r="F100" s="10" t="str">
        <f t="shared" si="7"/>
        <v>A1-9-15.5</v>
      </c>
      <c r="G100" s="14">
        <f t="shared" si="10"/>
        <v>9</v>
      </c>
      <c r="H100" s="14">
        <f t="shared" si="11"/>
        <v>15.5</v>
      </c>
      <c r="I100" s="4">
        <f t="shared" si="8"/>
        <v>34.875</v>
      </c>
      <c r="J100" s="2">
        <f t="shared" si="9"/>
        <v>18593975</v>
      </c>
      <c r="K100" s="22">
        <v>1</v>
      </c>
      <c r="N100" t="str">
        <v>A1-9-15.5</v>
      </c>
      <c r="O100">
        <v>34.875</v>
      </c>
      <c r="P100" s="19">
        <v>18593975</v>
      </c>
    </row>
    <row r="101" spans="5:16" x14ac:dyDescent="0.25">
      <c r="E101" s="1">
        <f t="shared" si="6"/>
        <v>95</v>
      </c>
      <c r="F101" s="10" t="str">
        <f t="shared" si="7"/>
        <v>A1-9-16</v>
      </c>
      <c r="G101" s="14">
        <f t="shared" si="10"/>
        <v>9</v>
      </c>
      <c r="H101" s="14">
        <f t="shared" si="11"/>
        <v>16</v>
      </c>
      <c r="I101" s="4">
        <f t="shared" si="8"/>
        <v>36</v>
      </c>
      <c r="J101" s="2">
        <f t="shared" si="9"/>
        <v>19071200</v>
      </c>
      <c r="K101" s="22">
        <v>1</v>
      </c>
      <c r="N101" t="str">
        <v>A1-9-16</v>
      </c>
      <c r="O101">
        <v>36</v>
      </c>
      <c r="P101" s="19">
        <v>19071200</v>
      </c>
    </row>
    <row r="102" spans="5:16" x14ac:dyDescent="0.25">
      <c r="E102" s="1">
        <f t="shared" si="6"/>
        <v>96</v>
      </c>
      <c r="F102" s="10" t="str">
        <f t="shared" si="7"/>
        <v>A1-9.5-7</v>
      </c>
      <c r="G102" s="14">
        <f t="shared" si="10"/>
        <v>9.5</v>
      </c>
      <c r="H102" s="14">
        <f t="shared" si="11"/>
        <v>7</v>
      </c>
      <c r="I102" s="4">
        <f t="shared" si="8"/>
        <v>16.625</v>
      </c>
      <c r="J102" s="2">
        <f t="shared" si="9"/>
        <v>12284000</v>
      </c>
      <c r="K102" s="22">
        <v>1</v>
      </c>
      <c r="N102" t="str">
        <v>A1-9.5-7</v>
      </c>
      <c r="O102">
        <v>16.625</v>
      </c>
      <c r="P102" s="19">
        <v>12284000</v>
      </c>
    </row>
    <row r="103" spans="5:16" x14ac:dyDescent="0.25">
      <c r="E103" s="1">
        <f t="shared" si="6"/>
        <v>97</v>
      </c>
      <c r="F103" s="10" t="str">
        <f t="shared" si="7"/>
        <v>A1-9.5-7.5</v>
      </c>
      <c r="G103" s="14">
        <f t="shared" si="10"/>
        <v>9.5</v>
      </c>
      <c r="H103" s="14">
        <f t="shared" si="11"/>
        <v>7.5</v>
      </c>
      <c r="I103" s="4">
        <f t="shared" si="8"/>
        <v>17.8125</v>
      </c>
      <c r="J103" s="2">
        <f t="shared" si="9"/>
        <v>12284000</v>
      </c>
      <c r="K103" s="22">
        <v>1</v>
      </c>
      <c r="N103" t="str">
        <v>A1-9.5-7.5</v>
      </c>
      <c r="O103">
        <v>17.8125</v>
      </c>
      <c r="P103" s="19">
        <v>12284000</v>
      </c>
    </row>
    <row r="104" spans="5:16" x14ac:dyDescent="0.25">
      <c r="E104" s="1">
        <f t="shared" si="6"/>
        <v>98</v>
      </c>
      <c r="F104" s="10" t="str">
        <f t="shared" si="7"/>
        <v>A1-9.5-8</v>
      </c>
      <c r="G104" s="14">
        <f t="shared" si="10"/>
        <v>9.5</v>
      </c>
      <c r="H104" s="14">
        <f t="shared" si="11"/>
        <v>8</v>
      </c>
      <c r="I104" s="4">
        <f t="shared" si="8"/>
        <v>19</v>
      </c>
      <c r="J104" s="2">
        <f t="shared" si="9"/>
        <v>12284000</v>
      </c>
      <c r="K104" s="22">
        <v>1</v>
      </c>
      <c r="N104" t="str">
        <v>A1-9.5-8</v>
      </c>
      <c r="O104">
        <v>19</v>
      </c>
      <c r="P104" s="19">
        <v>12284000</v>
      </c>
    </row>
    <row r="105" spans="5:16" x14ac:dyDescent="0.25">
      <c r="E105" s="1">
        <f t="shared" si="6"/>
        <v>99</v>
      </c>
      <c r="F105" s="10" t="str">
        <f t="shared" si="7"/>
        <v>A1-9.5-8.5</v>
      </c>
      <c r="G105" s="14">
        <f t="shared" si="10"/>
        <v>9.5</v>
      </c>
      <c r="H105" s="14">
        <f t="shared" si="11"/>
        <v>8.5</v>
      </c>
      <c r="I105" s="4">
        <f t="shared" si="8"/>
        <v>20.1875</v>
      </c>
      <c r="J105" s="2">
        <f t="shared" si="9"/>
        <v>12363538</v>
      </c>
      <c r="K105" s="22">
        <v>1</v>
      </c>
      <c r="N105" t="str">
        <v>A1-9.5-8.5</v>
      </c>
      <c r="O105">
        <v>20.1875</v>
      </c>
      <c r="P105" s="19">
        <v>12363538</v>
      </c>
    </row>
    <row r="106" spans="5:16" x14ac:dyDescent="0.25">
      <c r="E106" s="1">
        <f t="shared" si="6"/>
        <v>100</v>
      </c>
      <c r="F106" s="10" t="str">
        <f t="shared" si="7"/>
        <v>A1-9.5-9</v>
      </c>
      <c r="G106" s="14">
        <f t="shared" si="10"/>
        <v>9.5</v>
      </c>
      <c r="H106" s="14">
        <f t="shared" si="11"/>
        <v>9</v>
      </c>
      <c r="I106" s="4">
        <f t="shared" si="8"/>
        <v>21.375</v>
      </c>
      <c r="J106" s="2">
        <f t="shared" si="9"/>
        <v>12867275</v>
      </c>
      <c r="K106" s="22">
        <v>1</v>
      </c>
      <c r="N106" t="str">
        <v>A1-9.5-9</v>
      </c>
      <c r="O106">
        <v>21.375</v>
      </c>
      <c r="P106" s="19">
        <v>12867275</v>
      </c>
    </row>
    <row r="107" spans="5:16" x14ac:dyDescent="0.25">
      <c r="E107" s="1">
        <f t="shared" si="6"/>
        <v>101</v>
      </c>
      <c r="F107" s="10" t="str">
        <f t="shared" si="7"/>
        <v>A1-9.5-9.5</v>
      </c>
      <c r="G107" s="14">
        <f t="shared" si="10"/>
        <v>9.5</v>
      </c>
      <c r="H107" s="14">
        <f t="shared" si="11"/>
        <v>9.5</v>
      </c>
      <c r="I107" s="4">
        <f t="shared" si="8"/>
        <v>22.5625</v>
      </c>
      <c r="J107" s="2">
        <f t="shared" si="9"/>
        <v>13371013</v>
      </c>
      <c r="K107" s="22">
        <v>1</v>
      </c>
      <c r="N107" t="str">
        <v>A1-9.5-9.5</v>
      </c>
      <c r="O107">
        <v>22.5625</v>
      </c>
      <c r="P107" s="19">
        <v>13371013</v>
      </c>
    </row>
    <row r="108" spans="5:16" x14ac:dyDescent="0.25">
      <c r="E108" s="1">
        <f t="shared" si="6"/>
        <v>102</v>
      </c>
      <c r="F108" s="10" t="str">
        <f t="shared" si="7"/>
        <v>A1-9.5-10</v>
      </c>
      <c r="G108" s="14">
        <f t="shared" si="10"/>
        <v>9.5</v>
      </c>
      <c r="H108" s="14">
        <f t="shared" si="11"/>
        <v>10</v>
      </c>
      <c r="I108" s="4">
        <f t="shared" si="8"/>
        <v>23.75</v>
      </c>
      <c r="J108" s="2">
        <f t="shared" si="9"/>
        <v>13874750</v>
      </c>
      <c r="K108" s="22">
        <v>1</v>
      </c>
      <c r="N108" t="str">
        <v>A1-9.5-10</v>
      </c>
      <c r="O108">
        <v>23.75</v>
      </c>
      <c r="P108" s="19">
        <v>13874750</v>
      </c>
    </row>
    <row r="109" spans="5:16" x14ac:dyDescent="0.25">
      <c r="E109" s="1">
        <f t="shared" si="6"/>
        <v>103</v>
      </c>
      <c r="F109" s="10" t="str">
        <f t="shared" si="7"/>
        <v>A1-9.5-10.5</v>
      </c>
      <c r="G109" s="14">
        <f t="shared" si="10"/>
        <v>9.5</v>
      </c>
      <c r="H109" s="14">
        <f t="shared" si="11"/>
        <v>10.5</v>
      </c>
      <c r="I109" s="4">
        <f t="shared" si="8"/>
        <v>24.9375</v>
      </c>
      <c r="J109" s="2">
        <f t="shared" si="9"/>
        <v>14378488</v>
      </c>
      <c r="K109" s="22">
        <v>1</v>
      </c>
      <c r="N109" t="str">
        <v>A1-9.5-10.5</v>
      </c>
      <c r="O109">
        <v>24.9375</v>
      </c>
      <c r="P109" s="19">
        <v>14378488</v>
      </c>
    </row>
    <row r="110" spans="5:16" x14ac:dyDescent="0.25">
      <c r="E110" s="1">
        <f t="shared" si="6"/>
        <v>104</v>
      </c>
      <c r="F110" s="10" t="str">
        <f t="shared" si="7"/>
        <v>A1-9.5-11</v>
      </c>
      <c r="G110" s="14">
        <f t="shared" si="10"/>
        <v>9.5</v>
      </c>
      <c r="H110" s="14">
        <f t="shared" si="11"/>
        <v>11</v>
      </c>
      <c r="I110" s="4">
        <f t="shared" si="8"/>
        <v>26.125</v>
      </c>
      <c r="J110" s="2">
        <f t="shared" si="9"/>
        <v>14882225</v>
      </c>
      <c r="K110" s="22">
        <v>1</v>
      </c>
      <c r="N110" t="str">
        <v>A1-9.5-11</v>
      </c>
      <c r="O110">
        <v>26.125</v>
      </c>
      <c r="P110" s="19">
        <v>14882225</v>
      </c>
    </row>
    <row r="111" spans="5:16" x14ac:dyDescent="0.25">
      <c r="E111" s="1">
        <f t="shared" si="6"/>
        <v>105</v>
      </c>
      <c r="F111" s="10" t="str">
        <f t="shared" si="7"/>
        <v>A1-9.5-11.5</v>
      </c>
      <c r="G111" s="14">
        <f t="shared" si="10"/>
        <v>9.5</v>
      </c>
      <c r="H111" s="14">
        <f t="shared" si="11"/>
        <v>11.5</v>
      </c>
      <c r="I111" s="4">
        <f t="shared" si="8"/>
        <v>27.3125</v>
      </c>
      <c r="J111" s="2">
        <f t="shared" si="9"/>
        <v>15385963</v>
      </c>
      <c r="K111" s="22">
        <v>1</v>
      </c>
      <c r="N111" t="str">
        <v>A1-9.5-11.5</v>
      </c>
      <c r="O111">
        <v>27.3125</v>
      </c>
      <c r="P111" s="19">
        <v>15385963</v>
      </c>
    </row>
    <row r="112" spans="5:16" x14ac:dyDescent="0.25">
      <c r="E112" s="1">
        <f t="shared" si="6"/>
        <v>106</v>
      </c>
      <c r="F112" s="10" t="str">
        <f t="shared" si="7"/>
        <v>A1-9.5-12</v>
      </c>
      <c r="G112" s="14">
        <f t="shared" si="10"/>
        <v>9.5</v>
      </c>
      <c r="H112" s="14">
        <f t="shared" si="11"/>
        <v>12</v>
      </c>
      <c r="I112" s="4">
        <f t="shared" si="8"/>
        <v>28.5</v>
      </c>
      <c r="J112" s="2">
        <f t="shared" si="9"/>
        <v>15889700</v>
      </c>
      <c r="K112" s="22">
        <v>1</v>
      </c>
      <c r="N112" t="str">
        <v>A1-9.5-12</v>
      </c>
      <c r="O112">
        <v>28.5</v>
      </c>
      <c r="P112" s="19">
        <v>15889700</v>
      </c>
    </row>
    <row r="113" spans="5:16" x14ac:dyDescent="0.25">
      <c r="E113" s="1">
        <f t="shared" si="6"/>
        <v>107</v>
      </c>
      <c r="F113" s="10" t="str">
        <f t="shared" si="7"/>
        <v>A1-9.5-12.5</v>
      </c>
      <c r="G113" s="14">
        <f t="shared" si="10"/>
        <v>9.5</v>
      </c>
      <c r="H113" s="14">
        <f t="shared" si="11"/>
        <v>12.5</v>
      </c>
      <c r="I113" s="4">
        <f t="shared" si="8"/>
        <v>29.6875</v>
      </c>
      <c r="J113" s="2">
        <f t="shared" si="9"/>
        <v>16393438</v>
      </c>
      <c r="K113" s="22">
        <v>1</v>
      </c>
      <c r="N113" t="str">
        <v>A1-9.5-12.5</v>
      </c>
      <c r="O113">
        <v>29.6875</v>
      </c>
      <c r="P113" s="19">
        <v>16393438</v>
      </c>
    </row>
    <row r="114" spans="5:16" x14ac:dyDescent="0.25">
      <c r="E114" s="1">
        <f t="shared" si="6"/>
        <v>108</v>
      </c>
      <c r="F114" s="10" t="str">
        <f t="shared" si="7"/>
        <v>A1-9.5-13</v>
      </c>
      <c r="G114" s="14">
        <f t="shared" si="10"/>
        <v>9.5</v>
      </c>
      <c r="H114" s="14">
        <f t="shared" si="11"/>
        <v>13</v>
      </c>
      <c r="I114" s="4">
        <f t="shared" si="8"/>
        <v>30.875</v>
      </c>
      <c r="J114" s="2">
        <f t="shared" si="9"/>
        <v>16897175</v>
      </c>
      <c r="K114" s="22">
        <v>1</v>
      </c>
      <c r="N114" t="str">
        <v>A1-9.5-13</v>
      </c>
      <c r="O114">
        <v>30.875</v>
      </c>
      <c r="P114" s="19">
        <v>16897175</v>
      </c>
    </row>
    <row r="115" spans="5:16" x14ac:dyDescent="0.25">
      <c r="E115" s="1">
        <f t="shared" si="6"/>
        <v>109</v>
      </c>
      <c r="F115" s="10" t="str">
        <f t="shared" si="7"/>
        <v>A1-9.5-13.5</v>
      </c>
      <c r="G115" s="14">
        <f t="shared" si="10"/>
        <v>9.5</v>
      </c>
      <c r="H115" s="14">
        <f t="shared" si="11"/>
        <v>13.5</v>
      </c>
      <c r="I115" s="4">
        <f t="shared" si="8"/>
        <v>32.0625</v>
      </c>
      <c r="J115" s="2">
        <f t="shared" si="9"/>
        <v>17400913</v>
      </c>
      <c r="K115" s="22">
        <v>1</v>
      </c>
      <c r="N115" t="str">
        <v>A1-9.5-13.5</v>
      </c>
      <c r="O115">
        <v>32.0625</v>
      </c>
      <c r="P115" s="19">
        <v>17400913</v>
      </c>
    </row>
    <row r="116" spans="5:16" x14ac:dyDescent="0.25">
      <c r="E116" s="1">
        <f t="shared" si="6"/>
        <v>110</v>
      </c>
      <c r="F116" s="10" t="str">
        <f t="shared" si="7"/>
        <v>A1-9.5-14</v>
      </c>
      <c r="G116" s="14">
        <f t="shared" si="10"/>
        <v>9.5</v>
      </c>
      <c r="H116" s="14">
        <f t="shared" si="11"/>
        <v>14</v>
      </c>
      <c r="I116" s="4">
        <f t="shared" si="8"/>
        <v>33.25</v>
      </c>
      <c r="J116" s="2">
        <f t="shared" si="9"/>
        <v>17904650</v>
      </c>
      <c r="K116" s="22">
        <v>1</v>
      </c>
      <c r="N116" t="str">
        <v>A1-9.5-14</v>
      </c>
      <c r="O116">
        <v>33.25</v>
      </c>
      <c r="P116" s="19">
        <v>17904650</v>
      </c>
    </row>
    <row r="117" spans="5:16" x14ac:dyDescent="0.25">
      <c r="E117" s="1">
        <f t="shared" si="6"/>
        <v>111</v>
      </c>
      <c r="F117" s="10" t="str">
        <f t="shared" si="7"/>
        <v>A1-9.5-14.5</v>
      </c>
      <c r="G117" s="14">
        <f t="shared" si="10"/>
        <v>9.5</v>
      </c>
      <c r="H117" s="14">
        <f t="shared" si="11"/>
        <v>14.5</v>
      </c>
      <c r="I117" s="4">
        <f t="shared" si="8"/>
        <v>34.4375</v>
      </c>
      <c r="J117" s="2">
        <f t="shared" si="9"/>
        <v>18408388</v>
      </c>
      <c r="K117" s="22">
        <v>1</v>
      </c>
      <c r="N117" t="str">
        <v>A1-9.5-14.5</v>
      </c>
      <c r="O117">
        <v>34.4375</v>
      </c>
      <c r="P117" s="19">
        <v>18408388</v>
      </c>
    </row>
    <row r="118" spans="5:16" x14ac:dyDescent="0.25">
      <c r="E118" s="1">
        <f t="shared" si="6"/>
        <v>112</v>
      </c>
      <c r="F118" s="10" t="str">
        <f t="shared" si="7"/>
        <v>A1-9.5-15</v>
      </c>
      <c r="G118" s="14">
        <f t="shared" si="10"/>
        <v>9.5</v>
      </c>
      <c r="H118" s="14">
        <f t="shared" si="11"/>
        <v>15</v>
      </c>
      <c r="I118" s="4">
        <f t="shared" si="8"/>
        <v>35.625</v>
      </c>
      <c r="J118" s="2">
        <f t="shared" si="9"/>
        <v>18912125</v>
      </c>
      <c r="K118" s="22">
        <v>1</v>
      </c>
      <c r="N118" t="str">
        <v>A1-9.5-15</v>
      </c>
      <c r="O118">
        <v>35.625</v>
      </c>
      <c r="P118" s="19">
        <v>18912125</v>
      </c>
    </row>
    <row r="119" spans="5:16" x14ac:dyDescent="0.25">
      <c r="E119" s="1">
        <f t="shared" si="6"/>
        <v>113</v>
      </c>
      <c r="F119" s="10" t="str">
        <f t="shared" si="7"/>
        <v>A1-9.5-15.5</v>
      </c>
      <c r="G119" s="14">
        <f t="shared" si="10"/>
        <v>9.5</v>
      </c>
      <c r="H119" s="14">
        <f t="shared" si="11"/>
        <v>15.5</v>
      </c>
      <c r="I119" s="4">
        <f t="shared" si="8"/>
        <v>36.8125</v>
      </c>
      <c r="J119" s="2">
        <f t="shared" si="9"/>
        <v>19415863</v>
      </c>
      <c r="K119" s="22">
        <v>1</v>
      </c>
      <c r="N119" t="str">
        <v>A1-9.5-15.5</v>
      </c>
      <c r="O119">
        <v>36.8125</v>
      </c>
      <c r="P119" s="19">
        <v>19415863</v>
      </c>
    </row>
    <row r="120" spans="5:16" x14ac:dyDescent="0.25">
      <c r="E120" s="1">
        <f t="shared" si="6"/>
        <v>114</v>
      </c>
      <c r="F120" s="10" t="str">
        <f t="shared" si="7"/>
        <v>A1-9.5-16</v>
      </c>
      <c r="G120" s="14">
        <f t="shared" si="10"/>
        <v>9.5</v>
      </c>
      <c r="H120" s="14">
        <f t="shared" si="11"/>
        <v>16</v>
      </c>
      <c r="I120" s="4">
        <f t="shared" si="8"/>
        <v>38</v>
      </c>
      <c r="J120" s="2">
        <f t="shared" si="9"/>
        <v>19919600</v>
      </c>
      <c r="K120" s="22">
        <v>1</v>
      </c>
      <c r="N120" t="str">
        <v>A1-9.5-16</v>
      </c>
      <c r="O120">
        <v>38</v>
      </c>
      <c r="P120" s="19">
        <v>19919600</v>
      </c>
    </row>
    <row r="121" spans="5:16" x14ac:dyDescent="0.25">
      <c r="E121" s="1">
        <f t="shared" si="6"/>
        <v>115</v>
      </c>
      <c r="F121" s="10" t="str">
        <f t="shared" si="7"/>
        <v>A1-10-7</v>
      </c>
      <c r="G121" s="14">
        <f t="shared" si="10"/>
        <v>10</v>
      </c>
      <c r="H121" s="14">
        <f t="shared" si="11"/>
        <v>7</v>
      </c>
      <c r="I121" s="4">
        <f t="shared" si="8"/>
        <v>17.5</v>
      </c>
      <c r="J121" s="2">
        <f t="shared" si="9"/>
        <v>12284000</v>
      </c>
      <c r="K121" s="22">
        <v>1</v>
      </c>
      <c r="N121" t="str">
        <v>A1-10-7</v>
      </c>
      <c r="O121">
        <v>17.5</v>
      </c>
      <c r="P121" s="19">
        <v>12284000</v>
      </c>
    </row>
    <row r="122" spans="5:16" x14ac:dyDescent="0.25">
      <c r="E122" s="1">
        <f t="shared" si="6"/>
        <v>116</v>
      </c>
      <c r="F122" s="10" t="str">
        <f t="shared" si="7"/>
        <v>A1-10-7.5</v>
      </c>
      <c r="G122" s="14">
        <f t="shared" si="10"/>
        <v>10</v>
      </c>
      <c r="H122" s="14">
        <f t="shared" si="11"/>
        <v>7.5</v>
      </c>
      <c r="I122" s="4">
        <f t="shared" si="8"/>
        <v>18.75</v>
      </c>
      <c r="J122" s="2">
        <f t="shared" si="9"/>
        <v>12284000</v>
      </c>
      <c r="K122" s="22">
        <v>1</v>
      </c>
      <c r="N122" t="str">
        <v>A1-10-7.5</v>
      </c>
      <c r="O122">
        <v>18.75</v>
      </c>
      <c r="P122" s="19">
        <v>12284000</v>
      </c>
    </row>
    <row r="123" spans="5:16" x14ac:dyDescent="0.25">
      <c r="E123" s="1">
        <f t="shared" si="6"/>
        <v>117</v>
      </c>
      <c r="F123" s="10" t="str">
        <f t="shared" si="7"/>
        <v>A1-10-8</v>
      </c>
      <c r="G123" s="14">
        <f t="shared" si="10"/>
        <v>10</v>
      </c>
      <c r="H123" s="14">
        <f t="shared" si="11"/>
        <v>8</v>
      </c>
      <c r="I123" s="4">
        <f t="shared" si="8"/>
        <v>20</v>
      </c>
      <c r="J123" s="2">
        <f t="shared" si="9"/>
        <v>12284000</v>
      </c>
      <c r="K123" s="22">
        <v>1</v>
      </c>
      <c r="N123" t="str">
        <v>A1-10-8</v>
      </c>
      <c r="O123">
        <v>20</v>
      </c>
      <c r="P123" s="19">
        <v>12284000</v>
      </c>
    </row>
    <row r="124" spans="5:16" x14ac:dyDescent="0.25">
      <c r="E124" s="1">
        <f t="shared" si="6"/>
        <v>118</v>
      </c>
      <c r="F124" s="10" t="str">
        <f t="shared" si="7"/>
        <v>A1-10-8.5</v>
      </c>
      <c r="G124" s="14">
        <f t="shared" si="10"/>
        <v>10</v>
      </c>
      <c r="H124" s="14">
        <f t="shared" si="11"/>
        <v>8.5</v>
      </c>
      <c r="I124" s="4">
        <f t="shared" si="8"/>
        <v>21.25</v>
      </c>
      <c r="J124" s="2">
        <f t="shared" si="9"/>
        <v>12814250</v>
      </c>
      <c r="K124" s="22">
        <v>1</v>
      </c>
      <c r="N124" t="str">
        <v>A1-10-8.5</v>
      </c>
      <c r="O124">
        <v>21.25</v>
      </c>
      <c r="P124" s="19">
        <v>12814250</v>
      </c>
    </row>
    <row r="125" spans="5:16" x14ac:dyDescent="0.25">
      <c r="E125" s="1">
        <f t="shared" si="6"/>
        <v>119</v>
      </c>
      <c r="F125" s="10" t="str">
        <f t="shared" si="7"/>
        <v>A1-10-9</v>
      </c>
      <c r="G125" s="14">
        <f t="shared" si="10"/>
        <v>10</v>
      </c>
      <c r="H125" s="14">
        <f t="shared" si="11"/>
        <v>9</v>
      </c>
      <c r="I125" s="4">
        <f t="shared" si="8"/>
        <v>22.5</v>
      </c>
      <c r="J125" s="2">
        <f t="shared" si="9"/>
        <v>13344500</v>
      </c>
      <c r="K125" s="22">
        <v>1</v>
      </c>
      <c r="N125" t="str">
        <v>A1-10-9</v>
      </c>
      <c r="O125">
        <v>22.5</v>
      </c>
      <c r="P125" s="19">
        <v>13344500</v>
      </c>
    </row>
    <row r="126" spans="5:16" x14ac:dyDescent="0.25">
      <c r="E126" s="1">
        <f t="shared" si="6"/>
        <v>120</v>
      </c>
      <c r="F126" s="10" t="str">
        <f t="shared" si="7"/>
        <v>A1-10-9.5</v>
      </c>
      <c r="G126" s="14">
        <f t="shared" si="10"/>
        <v>10</v>
      </c>
      <c r="H126" s="14">
        <f t="shared" si="11"/>
        <v>9.5</v>
      </c>
      <c r="I126" s="4">
        <f t="shared" si="8"/>
        <v>23.75</v>
      </c>
      <c r="J126" s="2">
        <f t="shared" si="9"/>
        <v>13874750</v>
      </c>
      <c r="K126" s="22">
        <v>1</v>
      </c>
      <c r="N126" t="str">
        <v>A1-10-9.5</v>
      </c>
      <c r="O126">
        <v>23.75</v>
      </c>
      <c r="P126" s="19">
        <v>13874750</v>
      </c>
    </row>
    <row r="127" spans="5:16" x14ac:dyDescent="0.25">
      <c r="E127" s="1">
        <f t="shared" si="6"/>
        <v>121</v>
      </c>
      <c r="F127" s="10" t="str">
        <f t="shared" si="7"/>
        <v>A1-10-10</v>
      </c>
      <c r="G127" s="14">
        <f t="shared" si="10"/>
        <v>10</v>
      </c>
      <c r="H127" s="14">
        <f t="shared" si="11"/>
        <v>10</v>
      </c>
      <c r="I127" s="4">
        <f t="shared" si="8"/>
        <v>25</v>
      </c>
      <c r="J127" s="2">
        <f t="shared" si="9"/>
        <v>14405000</v>
      </c>
      <c r="K127" s="22">
        <v>1</v>
      </c>
      <c r="N127" t="str">
        <v>A1-10-10</v>
      </c>
      <c r="O127">
        <v>25</v>
      </c>
      <c r="P127" s="19">
        <v>14405000</v>
      </c>
    </row>
    <row r="128" spans="5:16" x14ac:dyDescent="0.25">
      <c r="E128" s="1">
        <f t="shared" si="6"/>
        <v>122</v>
      </c>
      <c r="F128" s="10" t="str">
        <f t="shared" si="7"/>
        <v>A1-10-10.5</v>
      </c>
      <c r="G128" s="14">
        <f t="shared" si="10"/>
        <v>10</v>
      </c>
      <c r="H128" s="14">
        <f t="shared" si="11"/>
        <v>10.5</v>
      </c>
      <c r="I128" s="4">
        <f t="shared" si="8"/>
        <v>26.25</v>
      </c>
      <c r="J128" s="2">
        <f t="shared" si="9"/>
        <v>14935250</v>
      </c>
      <c r="K128" s="22">
        <v>1</v>
      </c>
      <c r="N128" t="str">
        <v>A1-10-10.5</v>
      </c>
      <c r="O128">
        <v>26.25</v>
      </c>
      <c r="P128" s="19">
        <v>14935250</v>
      </c>
    </row>
    <row r="129" spans="5:16" x14ac:dyDescent="0.25">
      <c r="E129" s="1">
        <f t="shared" si="6"/>
        <v>123</v>
      </c>
      <c r="F129" s="10" t="str">
        <f t="shared" si="7"/>
        <v>A1-10-11</v>
      </c>
      <c r="G129" s="14">
        <f t="shared" si="10"/>
        <v>10</v>
      </c>
      <c r="H129" s="14">
        <f t="shared" si="11"/>
        <v>11</v>
      </c>
      <c r="I129" s="4">
        <f t="shared" si="8"/>
        <v>27.5</v>
      </c>
      <c r="J129" s="2">
        <f t="shared" si="9"/>
        <v>15465500</v>
      </c>
      <c r="K129" s="22">
        <v>1</v>
      </c>
      <c r="N129" t="str">
        <v>A1-10-11</v>
      </c>
      <c r="O129">
        <v>27.5</v>
      </c>
      <c r="P129" s="19">
        <v>15465500</v>
      </c>
    </row>
    <row r="130" spans="5:16" x14ac:dyDescent="0.25">
      <c r="E130" s="1">
        <f t="shared" si="6"/>
        <v>124</v>
      </c>
      <c r="F130" s="10" t="str">
        <f t="shared" si="7"/>
        <v>A1-10-11.5</v>
      </c>
      <c r="G130" s="14">
        <f t="shared" si="10"/>
        <v>10</v>
      </c>
      <c r="H130" s="14">
        <f t="shared" si="11"/>
        <v>11.5</v>
      </c>
      <c r="I130" s="4">
        <f t="shared" si="8"/>
        <v>28.75</v>
      </c>
      <c r="J130" s="2">
        <f t="shared" si="9"/>
        <v>15995750</v>
      </c>
      <c r="K130" s="22">
        <v>1</v>
      </c>
      <c r="N130" t="str">
        <v>A1-10-11.5</v>
      </c>
      <c r="O130">
        <v>28.75</v>
      </c>
      <c r="P130" s="19">
        <v>15995750</v>
      </c>
    </row>
    <row r="131" spans="5:16" x14ac:dyDescent="0.25">
      <c r="E131" s="1">
        <f t="shared" si="6"/>
        <v>125</v>
      </c>
      <c r="F131" s="10" t="str">
        <f t="shared" si="7"/>
        <v>A1-10-12</v>
      </c>
      <c r="G131" s="14">
        <f t="shared" si="10"/>
        <v>10</v>
      </c>
      <c r="H131" s="14">
        <f t="shared" si="11"/>
        <v>12</v>
      </c>
      <c r="I131" s="4">
        <f t="shared" si="8"/>
        <v>30</v>
      </c>
      <c r="J131" s="2">
        <f t="shared" si="9"/>
        <v>16526000</v>
      </c>
      <c r="K131" s="22">
        <v>1</v>
      </c>
      <c r="N131" t="str">
        <v>A1-10-12</v>
      </c>
      <c r="O131">
        <v>30</v>
      </c>
      <c r="P131" s="19">
        <v>16526000</v>
      </c>
    </row>
    <row r="132" spans="5:16" x14ac:dyDescent="0.25">
      <c r="E132" s="1">
        <f t="shared" si="6"/>
        <v>126</v>
      </c>
      <c r="F132" s="10" t="str">
        <f t="shared" si="7"/>
        <v>A1-10-12.5</v>
      </c>
      <c r="G132" s="14">
        <f t="shared" si="10"/>
        <v>10</v>
      </c>
      <c r="H132" s="14">
        <f t="shared" si="11"/>
        <v>12.5</v>
      </c>
      <c r="I132" s="4">
        <f t="shared" si="8"/>
        <v>31.25</v>
      </c>
      <c r="J132" s="2">
        <f t="shared" si="9"/>
        <v>17056250</v>
      </c>
      <c r="K132" s="22">
        <v>1</v>
      </c>
      <c r="N132" t="str">
        <v>A1-10-12.5</v>
      </c>
      <c r="O132">
        <v>31.25</v>
      </c>
      <c r="P132" s="19">
        <v>17056250</v>
      </c>
    </row>
    <row r="133" spans="5:16" x14ac:dyDescent="0.25">
      <c r="E133" s="1">
        <f t="shared" si="6"/>
        <v>127</v>
      </c>
      <c r="F133" s="10" t="str">
        <f t="shared" si="7"/>
        <v>A1-10-13</v>
      </c>
      <c r="G133" s="14">
        <f t="shared" si="10"/>
        <v>10</v>
      </c>
      <c r="H133" s="14">
        <f t="shared" si="11"/>
        <v>13</v>
      </c>
      <c r="I133" s="4">
        <f t="shared" si="8"/>
        <v>32.5</v>
      </c>
      <c r="J133" s="2">
        <f t="shared" si="9"/>
        <v>17586500</v>
      </c>
      <c r="K133" s="22">
        <v>1</v>
      </c>
      <c r="N133" t="str">
        <v>A1-10-13</v>
      </c>
      <c r="O133">
        <v>32.5</v>
      </c>
      <c r="P133" s="19">
        <v>17586500</v>
      </c>
    </row>
    <row r="134" spans="5:16" x14ac:dyDescent="0.25">
      <c r="E134" s="1">
        <f t="shared" si="6"/>
        <v>128</v>
      </c>
      <c r="F134" s="10" t="str">
        <f t="shared" si="7"/>
        <v>A1-10-13.5</v>
      </c>
      <c r="G134" s="14">
        <f t="shared" si="10"/>
        <v>10</v>
      </c>
      <c r="H134" s="14">
        <f t="shared" si="11"/>
        <v>13.5</v>
      </c>
      <c r="I134" s="4">
        <f t="shared" si="8"/>
        <v>33.75</v>
      </c>
      <c r="J134" s="2">
        <f t="shared" si="9"/>
        <v>18116750</v>
      </c>
      <c r="K134" s="22">
        <v>1</v>
      </c>
      <c r="N134" t="str">
        <v>A1-10-13.5</v>
      </c>
      <c r="O134">
        <v>33.75</v>
      </c>
      <c r="P134" s="19">
        <v>18116750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A1-10-14</v>
      </c>
      <c r="G135" s="14">
        <f t="shared" si="10"/>
        <v>10</v>
      </c>
      <c r="H135" s="14">
        <f t="shared" si="11"/>
        <v>14</v>
      </c>
      <c r="I135" s="4">
        <f t="shared" ref="I135:I198" si="14">SUM((G135*H135)/4)</f>
        <v>35</v>
      </c>
      <c r="J135" s="2">
        <f t="shared" ref="J135:J198" si="15">ROUND(SUM(IF(I135&lt;$K$4,$K$4,I135)*$C$6,$C$5),0)</f>
        <v>18647000</v>
      </c>
      <c r="K135" s="22">
        <v>1</v>
      </c>
      <c r="N135" t="str">
        <v>A1-10-14</v>
      </c>
      <c r="O135">
        <v>35</v>
      </c>
      <c r="P135" s="19">
        <v>18647000</v>
      </c>
    </row>
    <row r="136" spans="5:16" x14ac:dyDescent="0.25">
      <c r="E136" s="1">
        <f t="shared" si="12"/>
        <v>130</v>
      </c>
      <c r="F136" s="10" t="str">
        <f t="shared" si="13"/>
        <v>A1-10-14.5</v>
      </c>
      <c r="G136" s="14">
        <f t="shared" ref="G136:G199" si="16">$G$3+ROUNDDOWN($E135/($I$4+1),0)*0.5</f>
        <v>10</v>
      </c>
      <c r="H136" s="14">
        <f t="shared" ref="H136:H199" si="17">IF(MOD(E136-1,$I$4+1)=0,$H$3,H135+0.5)</f>
        <v>14.5</v>
      </c>
      <c r="I136" s="4">
        <f t="shared" si="14"/>
        <v>36.25</v>
      </c>
      <c r="J136" s="2">
        <f t="shared" si="15"/>
        <v>19177250</v>
      </c>
      <c r="K136" s="22">
        <v>1</v>
      </c>
      <c r="N136" t="str">
        <v>A1-10-14.5</v>
      </c>
      <c r="O136">
        <v>36.25</v>
      </c>
      <c r="P136" s="19">
        <v>19177250</v>
      </c>
    </row>
    <row r="137" spans="5:16" x14ac:dyDescent="0.25">
      <c r="E137" s="1">
        <f t="shared" si="12"/>
        <v>131</v>
      </c>
      <c r="F137" s="10" t="str">
        <f t="shared" si="13"/>
        <v>A1-10-15</v>
      </c>
      <c r="G137" s="14">
        <f t="shared" si="16"/>
        <v>10</v>
      </c>
      <c r="H137" s="14">
        <f t="shared" si="17"/>
        <v>15</v>
      </c>
      <c r="I137" s="4">
        <f t="shared" si="14"/>
        <v>37.5</v>
      </c>
      <c r="J137" s="2">
        <f t="shared" si="15"/>
        <v>19707500</v>
      </c>
      <c r="K137" s="22">
        <v>1</v>
      </c>
      <c r="N137" t="str">
        <v>A1-10-15</v>
      </c>
      <c r="O137">
        <v>37.5</v>
      </c>
      <c r="P137" s="19">
        <v>19707500</v>
      </c>
    </row>
    <row r="138" spans="5:16" x14ac:dyDescent="0.25">
      <c r="E138" s="1">
        <f t="shared" si="12"/>
        <v>132</v>
      </c>
      <c r="F138" s="10" t="str">
        <f t="shared" si="13"/>
        <v>A1-10-15.5</v>
      </c>
      <c r="G138" s="14">
        <f t="shared" si="16"/>
        <v>10</v>
      </c>
      <c r="H138" s="14">
        <f t="shared" si="17"/>
        <v>15.5</v>
      </c>
      <c r="I138" s="4">
        <f t="shared" si="14"/>
        <v>38.75</v>
      </c>
      <c r="J138" s="2">
        <f t="shared" si="15"/>
        <v>20237750</v>
      </c>
      <c r="K138" s="22">
        <v>1</v>
      </c>
      <c r="N138" t="str">
        <v>A1-10-15.5</v>
      </c>
      <c r="O138">
        <v>38.75</v>
      </c>
      <c r="P138" s="19">
        <v>20237750</v>
      </c>
    </row>
    <row r="139" spans="5:16" x14ac:dyDescent="0.25">
      <c r="E139" s="1">
        <f t="shared" si="12"/>
        <v>133</v>
      </c>
      <c r="F139" s="10" t="str">
        <f t="shared" si="13"/>
        <v>A1-10-16</v>
      </c>
      <c r="G139" s="14">
        <f t="shared" si="16"/>
        <v>10</v>
      </c>
      <c r="H139" s="14">
        <f t="shared" si="17"/>
        <v>16</v>
      </c>
      <c r="I139" s="4">
        <f t="shared" si="14"/>
        <v>40</v>
      </c>
      <c r="J139" s="2">
        <f t="shared" si="15"/>
        <v>20768000</v>
      </c>
      <c r="K139" s="22">
        <v>1</v>
      </c>
      <c r="N139" t="str">
        <v>A1-10-16</v>
      </c>
      <c r="O139">
        <v>40</v>
      </c>
      <c r="P139" s="19">
        <v>20768000</v>
      </c>
    </row>
    <row r="140" spans="5:16" x14ac:dyDescent="0.25">
      <c r="E140" s="1">
        <f t="shared" si="12"/>
        <v>134</v>
      </c>
      <c r="F140" s="10" t="str">
        <f t="shared" si="13"/>
        <v>A1-10.5-7</v>
      </c>
      <c r="G140" s="14">
        <f t="shared" si="16"/>
        <v>10.5</v>
      </c>
      <c r="H140" s="14">
        <f t="shared" si="17"/>
        <v>7</v>
      </c>
      <c r="I140" s="4">
        <f t="shared" si="14"/>
        <v>18.375</v>
      </c>
      <c r="J140" s="2">
        <f t="shared" si="15"/>
        <v>12284000</v>
      </c>
      <c r="K140" s="22">
        <v>1</v>
      </c>
      <c r="N140" t="str">
        <v>A1-10.5-7</v>
      </c>
      <c r="O140">
        <v>18.375</v>
      </c>
      <c r="P140" s="19">
        <v>12284000</v>
      </c>
    </row>
    <row r="141" spans="5:16" x14ac:dyDescent="0.25">
      <c r="E141" s="1">
        <f t="shared" si="12"/>
        <v>135</v>
      </c>
      <c r="F141" s="10" t="str">
        <f t="shared" si="13"/>
        <v>A1-10.5-7.5</v>
      </c>
      <c r="G141" s="14">
        <f t="shared" si="16"/>
        <v>10.5</v>
      </c>
      <c r="H141" s="14">
        <f t="shared" si="17"/>
        <v>7.5</v>
      </c>
      <c r="I141" s="4">
        <f t="shared" si="14"/>
        <v>19.6875</v>
      </c>
      <c r="J141" s="2">
        <f t="shared" si="15"/>
        <v>12284000</v>
      </c>
      <c r="K141" s="22">
        <v>1</v>
      </c>
      <c r="N141" t="str">
        <v>A1-10.5-7.5</v>
      </c>
      <c r="O141">
        <v>19.6875</v>
      </c>
      <c r="P141" s="19">
        <v>12284000</v>
      </c>
    </row>
    <row r="142" spans="5:16" x14ac:dyDescent="0.25">
      <c r="E142" s="1">
        <f t="shared" si="12"/>
        <v>136</v>
      </c>
      <c r="F142" s="10" t="str">
        <f t="shared" si="13"/>
        <v>A1-10.5-8</v>
      </c>
      <c r="G142" s="14">
        <f t="shared" si="16"/>
        <v>10.5</v>
      </c>
      <c r="H142" s="14">
        <f t="shared" si="17"/>
        <v>8</v>
      </c>
      <c r="I142" s="4">
        <f t="shared" si="14"/>
        <v>21</v>
      </c>
      <c r="J142" s="2">
        <f t="shared" si="15"/>
        <v>12708200</v>
      </c>
      <c r="K142" s="22">
        <v>1</v>
      </c>
      <c r="N142" t="str">
        <v>A1-10.5-8</v>
      </c>
      <c r="O142">
        <v>21</v>
      </c>
      <c r="P142" s="19">
        <v>12708200</v>
      </c>
    </row>
    <row r="143" spans="5:16" x14ac:dyDescent="0.25">
      <c r="E143" s="1">
        <f t="shared" si="12"/>
        <v>137</v>
      </c>
      <c r="F143" s="10" t="str">
        <f t="shared" si="13"/>
        <v>A1-10.5-8.5</v>
      </c>
      <c r="G143" s="14">
        <f t="shared" si="16"/>
        <v>10.5</v>
      </c>
      <c r="H143" s="14">
        <f t="shared" si="17"/>
        <v>8.5</v>
      </c>
      <c r="I143" s="4">
        <f t="shared" si="14"/>
        <v>22.3125</v>
      </c>
      <c r="J143" s="2">
        <f t="shared" si="15"/>
        <v>13264963</v>
      </c>
      <c r="K143" s="22">
        <v>1</v>
      </c>
      <c r="N143" t="str">
        <v>A1-10.5-8.5</v>
      </c>
      <c r="O143">
        <v>22.3125</v>
      </c>
      <c r="P143" s="19">
        <v>13264963</v>
      </c>
    </row>
    <row r="144" spans="5:16" x14ac:dyDescent="0.25">
      <c r="E144" s="1">
        <f t="shared" si="12"/>
        <v>138</v>
      </c>
      <c r="F144" s="10" t="str">
        <f t="shared" si="13"/>
        <v>A1-10.5-9</v>
      </c>
      <c r="G144" s="14">
        <f t="shared" si="16"/>
        <v>10.5</v>
      </c>
      <c r="H144" s="14">
        <f t="shared" si="17"/>
        <v>9</v>
      </c>
      <c r="I144" s="4">
        <f t="shared" si="14"/>
        <v>23.625</v>
      </c>
      <c r="J144" s="2">
        <f t="shared" si="15"/>
        <v>13821725</v>
      </c>
      <c r="K144" s="22">
        <v>1</v>
      </c>
      <c r="N144" t="str">
        <v>A1-10.5-9</v>
      </c>
      <c r="O144">
        <v>23.625</v>
      </c>
      <c r="P144" s="19">
        <v>13821725</v>
      </c>
    </row>
    <row r="145" spans="5:16" x14ac:dyDescent="0.25">
      <c r="E145" s="1">
        <f t="shared" si="12"/>
        <v>139</v>
      </c>
      <c r="F145" s="10" t="str">
        <f t="shared" si="13"/>
        <v>A1-10.5-9.5</v>
      </c>
      <c r="G145" s="14">
        <f t="shared" si="16"/>
        <v>10.5</v>
      </c>
      <c r="H145" s="14">
        <f t="shared" si="17"/>
        <v>9.5</v>
      </c>
      <c r="I145" s="4">
        <f t="shared" si="14"/>
        <v>24.9375</v>
      </c>
      <c r="J145" s="2">
        <f t="shared" si="15"/>
        <v>14378488</v>
      </c>
      <c r="K145" s="22">
        <v>1</v>
      </c>
      <c r="N145" t="str">
        <v>A1-10.5-9.5</v>
      </c>
      <c r="O145">
        <v>24.9375</v>
      </c>
      <c r="P145" s="19">
        <v>14378488</v>
      </c>
    </row>
    <row r="146" spans="5:16" x14ac:dyDescent="0.25">
      <c r="E146" s="1">
        <f t="shared" si="12"/>
        <v>140</v>
      </c>
      <c r="F146" s="10" t="str">
        <f t="shared" si="13"/>
        <v>A1-10.5-10</v>
      </c>
      <c r="G146" s="14">
        <f t="shared" si="16"/>
        <v>10.5</v>
      </c>
      <c r="H146" s="14">
        <f t="shared" si="17"/>
        <v>10</v>
      </c>
      <c r="I146" s="4">
        <f t="shared" si="14"/>
        <v>26.25</v>
      </c>
      <c r="J146" s="2">
        <f t="shared" si="15"/>
        <v>14935250</v>
      </c>
      <c r="K146" s="22">
        <v>1</v>
      </c>
      <c r="N146" t="str">
        <v>A1-10.5-10</v>
      </c>
      <c r="O146">
        <v>26.25</v>
      </c>
      <c r="P146" s="19">
        <v>14935250</v>
      </c>
    </row>
    <row r="147" spans="5:16" x14ac:dyDescent="0.25">
      <c r="E147" s="1">
        <f t="shared" si="12"/>
        <v>141</v>
      </c>
      <c r="F147" s="10" t="str">
        <f t="shared" si="13"/>
        <v>A1-10.5-10.5</v>
      </c>
      <c r="G147" s="14">
        <f t="shared" si="16"/>
        <v>10.5</v>
      </c>
      <c r="H147" s="14">
        <f t="shared" si="17"/>
        <v>10.5</v>
      </c>
      <c r="I147" s="4">
        <f t="shared" si="14"/>
        <v>27.5625</v>
      </c>
      <c r="J147" s="2">
        <f t="shared" si="15"/>
        <v>15492013</v>
      </c>
      <c r="K147" s="22">
        <v>1</v>
      </c>
      <c r="N147" t="str">
        <v>A1-10.5-10.5</v>
      </c>
      <c r="O147">
        <v>27.5625</v>
      </c>
      <c r="P147" s="19">
        <v>15492013</v>
      </c>
    </row>
    <row r="148" spans="5:16" x14ac:dyDescent="0.25">
      <c r="E148" s="1">
        <f t="shared" si="12"/>
        <v>142</v>
      </c>
      <c r="F148" s="10" t="str">
        <f t="shared" si="13"/>
        <v>A1-10.5-11</v>
      </c>
      <c r="G148" s="14">
        <f t="shared" si="16"/>
        <v>10.5</v>
      </c>
      <c r="H148" s="14">
        <f t="shared" si="17"/>
        <v>11</v>
      </c>
      <c r="I148" s="4">
        <f t="shared" si="14"/>
        <v>28.875</v>
      </c>
      <c r="J148" s="2">
        <f t="shared" si="15"/>
        <v>16048775</v>
      </c>
      <c r="K148" s="22">
        <v>1</v>
      </c>
      <c r="N148" t="str">
        <v>A1-10.5-11</v>
      </c>
      <c r="O148">
        <v>28.875</v>
      </c>
      <c r="P148" s="19">
        <v>16048775</v>
      </c>
    </row>
    <row r="149" spans="5:16" x14ac:dyDescent="0.25">
      <c r="E149" s="1">
        <f t="shared" si="12"/>
        <v>143</v>
      </c>
      <c r="F149" s="10" t="str">
        <f t="shared" si="13"/>
        <v>A1-10.5-11.5</v>
      </c>
      <c r="G149" s="14">
        <f t="shared" si="16"/>
        <v>10.5</v>
      </c>
      <c r="H149" s="14">
        <f t="shared" si="17"/>
        <v>11.5</v>
      </c>
      <c r="I149" s="4">
        <f t="shared" si="14"/>
        <v>30.1875</v>
      </c>
      <c r="J149" s="2">
        <f t="shared" si="15"/>
        <v>16605538</v>
      </c>
      <c r="K149" s="22">
        <v>1</v>
      </c>
      <c r="N149" t="str">
        <v>A1-10.5-11.5</v>
      </c>
      <c r="O149">
        <v>30.1875</v>
      </c>
      <c r="P149" s="19">
        <v>16605538</v>
      </c>
    </row>
    <row r="150" spans="5:16" x14ac:dyDescent="0.25">
      <c r="E150" s="1">
        <f t="shared" si="12"/>
        <v>144</v>
      </c>
      <c r="F150" s="10" t="str">
        <f t="shared" si="13"/>
        <v>A1-10.5-12</v>
      </c>
      <c r="G150" s="14">
        <f t="shared" si="16"/>
        <v>10.5</v>
      </c>
      <c r="H150" s="14">
        <f t="shared" si="17"/>
        <v>12</v>
      </c>
      <c r="I150" s="4">
        <f t="shared" si="14"/>
        <v>31.5</v>
      </c>
      <c r="J150" s="2">
        <f t="shared" si="15"/>
        <v>17162300</v>
      </c>
      <c r="K150" s="22">
        <v>1</v>
      </c>
      <c r="N150" t="str">
        <v>A1-10.5-12</v>
      </c>
      <c r="O150">
        <v>31.5</v>
      </c>
      <c r="P150" s="19">
        <v>17162300</v>
      </c>
    </row>
    <row r="151" spans="5:16" x14ac:dyDescent="0.25">
      <c r="E151" s="1">
        <f t="shared" si="12"/>
        <v>145</v>
      </c>
      <c r="F151" s="10" t="str">
        <f t="shared" si="13"/>
        <v>A1-10.5-12.5</v>
      </c>
      <c r="G151" s="14">
        <f t="shared" si="16"/>
        <v>10.5</v>
      </c>
      <c r="H151" s="14">
        <f t="shared" si="17"/>
        <v>12.5</v>
      </c>
      <c r="I151" s="4">
        <f t="shared" si="14"/>
        <v>32.8125</v>
      </c>
      <c r="J151" s="2">
        <f t="shared" si="15"/>
        <v>17719063</v>
      </c>
      <c r="K151" s="22">
        <v>1</v>
      </c>
      <c r="N151" t="str">
        <v>A1-10.5-12.5</v>
      </c>
      <c r="O151">
        <v>32.8125</v>
      </c>
      <c r="P151" s="19">
        <v>17719063</v>
      </c>
    </row>
    <row r="152" spans="5:16" x14ac:dyDescent="0.25">
      <c r="E152" s="1">
        <f t="shared" si="12"/>
        <v>146</v>
      </c>
      <c r="F152" s="10" t="str">
        <f t="shared" si="13"/>
        <v>A1-10.5-13</v>
      </c>
      <c r="G152" s="14">
        <f t="shared" si="16"/>
        <v>10.5</v>
      </c>
      <c r="H152" s="14">
        <f t="shared" si="17"/>
        <v>13</v>
      </c>
      <c r="I152" s="4">
        <f t="shared" si="14"/>
        <v>34.125</v>
      </c>
      <c r="J152" s="2">
        <f t="shared" si="15"/>
        <v>18275825</v>
      </c>
      <c r="K152" s="22">
        <v>1</v>
      </c>
      <c r="N152" t="str">
        <v>A1-10.5-13</v>
      </c>
      <c r="O152">
        <v>34.125</v>
      </c>
      <c r="P152" s="19">
        <v>18275825</v>
      </c>
    </row>
    <row r="153" spans="5:16" x14ac:dyDescent="0.25">
      <c r="E153" s="1">
        <f t="shared" si="12"/>
        <v>147</v>
      </c>
      <c r="F153" s="10" t="str">
        <f t="shared" si="13"/>
        <v>A1-10.5-13.5</v>
      </c>
      <c r="G153" s="14">
        <f t="shared" si="16"/>
        <v>10.5</v>
      </c>
      <c r="H153" s="14">
        <f t="shared" si="17"/>
        <v>13.5</v>
      </c>
      <c r="I153" s="4">
        <f t="shared" si="14"/>
        <v>35.4375</v>
      </c>
      <c r="J153" s="2">
        <f t="shared" si="15"/>
        <v>18832588</v>
      </c>
      <c r="K153" s="22">
        <v>1</v>
      </c>
      <c r="N153" t="str">
        <v>A1-10.5-13.5</v>
      </c>
      <c r="O153">
        <v>35.4375</v>
      </c>
      <c r="P153" s="19">
        <v>18832588</v>
      </c>
    </row>
    <row r="154" spans="5:16" x14ac:dyDescent="0.25">
      <c r="E154" s="1">
        <f t="shared" si="12"/>
        <v>148</v>
      </c>
      <c r="F154" s="10" t="str">
        <f t="shared" si="13"/>
        <v>A1-10.5-14</v>
      </c>
      <c r="G154" s="14">
        <f t="shared" si="16"/>
        <v>10.5</v>
      </c>
      <c r="H154" s="14">
        <f t="shared" si="17"/>
        <v>14</v>
      </c>
      <c r="I154" s="4">
        <f t="shared" si="14"/>
        <v>36.75</v>
      </c>
      <c r="J154" s="2">
        <f t="shared" si="15"/>
        <v>19389350</v>
      </c>
      <c r="K154" s="22">
        <v>1</v>
      </c>
      <c r="N154" t="str">
        <v>A1-10.5-14</v>
      </c>
      <c r="O154">
        <v>36.75</v>
      </c>
      <c r="P154" s="19">
        <v>19389350</v>
      </c>
    </row>
    <row r="155" spans="5:16" x14ac:dyDescent="0.25">
      <c r="E155" s="1">
        <f t="shared" si="12"/>
        <v>149</v>
      </c>
      <c r="F155" s="10" t="str">
        <f t="shared" si="13"/>
        <v>A1-10.5-14.5</v>
      </c>
      <c r="G155" s="14">
        <f t="shared" si="16"/>
        <v>10.5</v>
      </c>
      <c r="H155" s="14">
        <f t="shared" si="17"/>
        <v>14.5</v>
      </c>
      <c r="I155" s="4">
        <f t="shared" si="14"/>
        <v>38.0625</v>
      </c>
      <c r="J155" s="2">
        <f t="shared" si="15"/>
        <v>19946113</v>
      </c>
      <c r="K155" s="22">
        <v>1</v>
      </c>
      <c r="N155" t="str">
        <v>A1-10.5-14.5</v>
      </c>
      <c r="O155">
        <v>38.0625</v>
      </c>
      <c r="P155" s="19">
        <v>19946113</v>
      </c>
    </row>
    <row r="156" spans="5:16" x14ac:dyDescent="0.25">
      <c r="E156" s="1">
        <f t="shared" si="12"/>
        <v>150</v>
      </c>
      <c r="F156" s="10" t="str">
        <f t="shared" si="13"/>
        <v>A1-10.5-15</v>
      </c>
      <c r="G156" s="14">
        <f t="shared" si="16"/>
        <v>10.5</v>
      </c>
      <c r="H156" s="14">
        <f t="shared" si="17"/>
        <v>15</v>
      </c>
      <c r="I156" s="4">
        <f t="shared" si="14"/>
        <v>39.375</v>
      </c>
      <c r="J156" s="2">
        <f t="shared" si="15"/>
        <v>20502875</v>
      </c>
      <c r="K156" s="22">
        <v>1</v>
      </c>
      <c r="N156" t="str">
        <v>A1-10.5-15</v>
      </c>
      <c r="O156">
        <v>39.375</v>
      </c>
      <c r="P156" s="19">
        <v>20502875</v>
      </c>
    </row>
    <row r="157" spans="5:16" x14ac:dyDescent="0.25">
      <c r="E157" s="1">
        <f t="shared" si="12"/>
        <v>151</v>
      </c>
      <c r="F157" s="10" t="str">
        <f t="shared" si="13"/>
        <v>A1-10.5-15.5</v>
      </c>
      <c r="G157" s="14">
        <f t="shared" si="16"/>
        <v>10.5</v>
      </c>
      <c r="H157" s="14">
        <f t="shared" si="17"/>
        <v>15.5</v>
      </c>
      <c r="I157" s="4">
        <f t="shared" si="14"/>
        <v>40.6875</v>
      </c>
      <c r="J157" s="2">
        <f t="shared" si="15"/>
        <v>21059638</v>
      </c>
      <c r="K157" s="22">
        <v>1</v>
      </c>
      <c r="N157" t="str">
        <v>A1-10.5-15.5</v>
      </c>
      <c r="O157">
        <v>40.6875</v>
      </c>
      <c r="P157" s="19">
        <v>21059638</v>
      </c>
    </row>
    <row r="158" spans="5:16" x14ac:dyDescent="0.25">
      <c r="E158" s="1">
        <f t="shared" si="12"/>
        <v>152</v>
      </c>
      <c r="F158" s="10" t="str">
        <f t="shared" si="13"/>
        <v>A1-10.5-16</v>
      </c>
      <c r="G158" s="14">
        <f t="shared" si="16"/>
        <v>10.5</v>
      </c>
      <c r="H158" s="14">
        <f t="shared" si="17"/>
        <v>16</v>
      </c>
      <c r="I158" s="4">
        <f t="shared" si="14"/>
        <v>42</v>
      </c>
      <c r="J158" s="2">
        <f t="shared" si="15"/>
        <v>21616400</v>
      </c>
      <c r="K158" s="22">
        <v>1</v>
      </c>
      <c r="N158" t="str">
        <v>A1-10.5-16</v>
      </c>
      <c r="O158">
        <v>42</v>
      </c>
      <c r="P158" s="19">
        <v>21616400</v>
      </c>
    </row>
    <row r="159" spans="5:16" x14ac:dyDescent="0.25">
      <c r="E159" s="1">
        <f t="shared" si="12"/>
        <v>153</v>
      </c>
      <c r="F159" s="10" t="str">
        <f t="shared" si="13"/>
        <v>A1-11-7</v>
      </c>
      <c r="G159" s="14">
        <f t="shared" si="16"/>
        <v>11</v>
      </c>
      <c r="H159" s="14">
        <f t="shared" si="17"/>
        <v>7</v>
      </c>
      <c r="I159" s="4">
        <f t="shared" si="14"/>
        <v>19.25</v>
      </c>
      <c r="J159" s="2">
        <f t="shared" si="15"/>
        <v>12284000</v>
      </c>
      <c r="K159" s="22">
        <v>1</v>
      </c>
      <c r="N159" t="str">
        <v>A1-11-7</v>
      </c>
      <c r="O159">
        <v>19.25</v>
      </c>
      <c r="P159" s="19">
        <v>12284000</v>
      </c>
    </row>
    <row r="160" spans="5:16" x14ac:dyDescent="0.25">
      <c r="E160" s="1">
        <f t="shared" si="12"/>
        <v>154</v>
      </c>
      <c r="F160" s="10" t="str">
        <f t="shared" si="13"/>
        <v>A1-11-7.5</v>
      </c>
      <c r="G160" s="14">
        <f t="shared" si="16"/>
        <v>11</v>
      </c>
      <c r="H160" s="14">
        <f t="shared" si="17"/>
        <v>7.5</v>
      </c>
      <c r="I160" s="4">
        <f t="shared" si="14"/>
        <v>20.625</v>
      </c>
      <c r="J160" s="2">
        <f t="shared" si="15"/>
        <v>12549125</v>
      </c>
      <c r="K160" s="22">
        <v>1</v>
      </c>
      <c r="N160" t="str">
        <v>A1-11-7.5</v>
      </c>
      <c r="O160">
        <v>20.625</v>
      </c>
      <c r="P160" s="19">
        <v>12549125</v>
      </c>
    </row>
    <row r="161" spans="5:16" x14ac:dyDescent="0.25">
      <c r="E161" s="1">
        <f t="shared" si="12"/>
        <v>155</v>
      </c>
      <c r="F161" s="10" t="str">
        <f t="shared" si="13"/>
        <v>A1-11-8</v>
      </c>
      <c r="G161" s="14">
        <f t="shared" si="16"/>
        <v>11</v>
      </c>
      <c r="H161" s="14">
        <f t="shared" si="17"/>
        <v>8</v>
      </c>
      <c r="I161" s="4">
        <f t="shared" si="14"/>
        <v>22</v>
      </c>
      <c r="J161" s="2">
        <f t="shared" si="15"/>
        <v>13132400</v>
      </c>
      <c r="K161" s="22">
        <v>1</v>
      </c>
      <c r="N161" t="str">
        <v>A1-11-8</v>
      </c>
      <c r="O161">
        <v>22</v>
      </c>
      <c r="P161" s="19">
        <v>13132400</v>
      </c>
    </row>
    <row r="162" spans="5:16" x14ac:dyDescent="0.25">
      <c r="E162" s="1">
        <f t="shared" si="12"/>
        <v>156</v>
      </c>
      <c r="F162" s="10" t="str">
        <f t="shared" si="13"/>
        <v>A1-11-8.5</v>
      </c>
      <c r="G162" s="14">
        <f t="shared" si="16"/>
        <v>11</v>
      </c>
      <c r="H162" s="14">
        <f t="shared" si="17"/>
        <v>8.5</v>
      </c>
      <c r="I162" s="4">
        <f t="shared" si="14"/>
        <v>23.375</v>
      </c>
      <c r="J162" s="2">
        <f t="shared" si="15"/>
        <v>13715675</v>
      </c>
      <c r="K162" s="22">
        <v>1</v>
      </c>
      <c r="N162" t="str">
        <v>A1-11-8.5</v>
      </c>
      <c r="O162">
        <v>23.375</v>
      </c>
      <c r="P162" s="19">
        <v>13715675</v>
      </c>
    </row>
    <row r="163" spans="5:16" x14ac:dyDescent="0.25">
      <c r="E163" s="1">
        <f t="shared" si="12"/>
        <v>157</v>
      </c>
      <c r="F163" s="10" t="str">
        <f t="shared" si="13"/>
        <v>A1-11-9</v>
      </c>
      <c r="G163" s="14">
        <f t="shared" si="16"/>
        <v>11</v>
      </c>
      <c r="H163" s="14">
        <f t="shared" si="17"/>
        <v>9</v>
      </c>
      <c r="I163" s="4">
        <f t="shared" si="14"/>
        <v>24.75</v>
      </c>
      <c r="J163" s="2">
        <f t="shared" si="15"/>
        <v>14298950</v>
      </c>
      <c r="K163" s="22">
        <v>1</v>
      </c>
      <c r="N163" t="str">
        <v>A1-11-9</v>
      </c>
      <c r="O163">
        <v>24.75</v>
      </c>
      <c r="P163" s="19">
        <v>14298950</v>
      </c>
    </row>
    <row r="164" spans="5:16" x14ac:dyDescent="0.25">
      <c r="E164" s="1">
        <f t="shared" si="12"/>
        <v>158</v>
      </c>
      <c r="F164" s="10" t="str">
        <f t="shared" si="13"/>
        <v>A1-11-9.5</v>
      </c>
      <c r="G164" s="14">
        <f t="shared" si="16"/>
        <v>11</v>
      </c>
      <c r="H164" s="14">
        <f t="shared" si="17"/>
        <v>9.5</v>
      </c>
      <c r="I164" s="4">
        <f t="shared" si="14"/>
        <v>26.125</v>
      </c>
      <c r="J164" s="2">
        <f t="shared" si="15"/>
        <v>14882225</v>
      </c>
      <c r="K164" s="22">
        <v>1</v>
      </c>
      <c r="N164" t="str">
        <v>A1-11-9.5</v>
      </c>
      <c r="O164">
        <v>26.125</v>
      </c>
      <c r="P164" s="19">
        <v>14882225</v>
      </c>
    </row>
    <row r="165" spans="5:16" x14ac:dyDescent="0.25">
      <c r="E165" s="1">
        <f t="shared" si="12"/>
        <v>159</v>
      </c>
      <c r="F165" s="10" t="str">
        <f t="shared" si="13"/>
        <v>A1-11-10</v>
      </c>
      <c r="G165" s="14">
        <f t="shared" si="16"/>
        <v>11</v>
      </c>
      <c r="H165" s="14">
        <f t="shared" si="17"/>
        <v>10</v>
      </c>
      <c r="I165" s="4">
        <f t="shared" si="14"/>
        <v>27.5</v>
      </c>
      <c r="J165" s="2">
        <f t="shared" si="15"/>
        <v>15465500</v>
      </c>
      <c r="K165" s="22">
        <v>1</v>
      </c>
      <c r="N165" t="str">
        <v>A1-11-10</v>
      </c>
      <c r="O165">
        <v>27.5</v>
      </c>
      <c r="P165" s="19">
        <v>15465500</v>
      </c>
    </row>
    <row r="166" spans="5:16" x14ac:dyDescent="0.25">
      <c r="E166" s="1">
        <f t="shared" si="12"/>
        <v>160</v>
      </c>
      <c r="F166" s="10" t="str">
        <f t="shared" si="13"/>
        <v>A1-11-10.5</v>
      </c>
      <c r="G166" s="14">
        <f t="shared" si="16"/>
        <v>11</v>
      </c>
      <c r="H166" s="14">
        <f t="shared" si="17"/>
        <v>10.5</v>
      </c>
      <c r="I166" s="4">
        <f t="shared" si="14"/>
        <v>28.875</v>
      </c>
      <c r="J166" s="2">
        <f t="shared" si="15"/>
        <v>16048775</v>
      </c>
      <c r="K166" s="22">
        <v>1</v>
      </c>
      <c r="N166" t="str">
        <v>A1-11-10.5</v>
      </c>
      <c r="O166">
        <v>28.875</v>
      </c>
      <c r="P166" s="19">
        <v>16048775</v>
      </c>
    </row>
    <row r="167" spans="5:16" x14ac:dyDescent="0.25">
      <c r="E167" s="1">
        <f t="shared" si="12"/>
        <v>161</v>
      </c>
      <c r="F167" s="10" t="str">
        <f t="shared" si="13"/>
        <v>A1-11-11</v>
      </c>
      <c r="G167" s="14">
        <f t="shared" si="16"/>
        <v>11</v>
      </c>
      <c r="H167" s="14">
        <f t="shared" si="17"/>
        <v>11</v>
      </c>
      <c r="I167" s="4">
        <f t="shared" si="14"/>
        <v>30.25</v>
      </c>
      <c r="J167" s="2">
        <f t="shared" si="15"/>
        <v>16632050</v>
      </c>
      <c r="K167" s="22">
        <v>1</v>
      </c>
      <c r="N167" t="str">
        <v>A1-11-11</v>
      </c>
      <c r="O167">
        <v>30.25</v>
      </c>
      <c r="P167" s="19">
        <v>16632050</v>
      </c>
    </row>
    <row r="168" spans="5:16" x14ac:dyDescent="0.25">
      <c r="E168" s="1">
        <f t="shared" si="12"/>
        <v>162</v>
      </c>
      <c r="F168" s="10" t="str">
        <f t="shared" si="13"/>
        <v>A1-11-11.5</v>
      </c>
      <c r="G168" s="14">
        <f t="shared" si="16"/>
        <v>11</v>
      </c>
      <c r="H168" s="14">
        <f t="shared" si="17"/>
        <v>11.5</v>
      </c>
      <c r="I168" s="4">
        <f t="shared" si="14"/>
        <v>31.625</v>
      </c>
      <c r="J168" s="2">
        <f t="shared" si="15"/>
        <v>17215325</v>
      </c>
      <c r="K168" s="22">
        <v>1</v>
      </c>
      <c r="N168" t="str">
        <v>A1-11-11.5</v>
      </c>
      <c r="O168">
        <v>31.625</v>
      </c>
      <c r="P168" s="19">
        <v>17215325</v>
      </c>
    </row>
    <row r="169" spans="5:16" x14ac:dyDescent="0.25">
      <c r="E169" s="1">
        <f t="shared" si="12"/>
        <v>163</v>
      </c>
      <c r="F169" s="10" t="str">
        <f t="shared" si="13"/>
        <v>A1-11-12</v>
      </c>
      <c r="G169" s="14">
        <f t="shared" si="16"/>
        <v>11</v>
      </c>
      <c r="H169" s="14">
        <f t="shared" si="17"/>
        <v>12</v>
      </c>
      <c r="I169" s="4">
        <f t="shared" si="14"/>
        <v>33</v>
      </c>
      <c r="J169" s="2">
        <f t="shared" si="15"/>
        <v>17798600</v>
      </c>
      <c r="K169" s="22">
        <v>1</v>
      </c>
      <c r="N169" t="str">
        <v>A1-11-12</v>
      </c>
      <c r="O169">
        <v>33</v>
      </c>
      <c r="P169" s="19">
        <v>17798600</v>
      </c>
    </row>
    <row r="170" spans="5:16" x14ac:dyDescent="0.25">
      <c r="E170" s="1">
        <f t="shared" si="12"/>
        <v>164</v>
      </c>
      <c r="F170" s="10" t="str">
        <f t="shared" si="13"/>
        <v>A1-11-12.5</v>
      </c>
      <c r="G170" s="14">
        <f t="shared" si="16"/>
        <v>11</v>
      </c>
      <c r="H170" s="14">
        <f t="shared" si="17"/>
        <v>12.5</v>
      </c>
      <c r="I170" s="4">
        <f t="shared" si="14"/>
        <v>34.375</v>
      </c>
      <c r="J170" s="2">
        <f t="shared" si="15"/>
        <v>18381875</v>
      </c>
      <c r="K170" s="22">
        <v>1</v>
      </c>
      <c r="N170" t="str">
        <v>A1-11-12.5</v>
      </c>
      <c r="O170">
        <v>34.375</v>
      </c>
      <c r="P170" s="19">
        <v>18381875</v>
      </c>
    </row>
    <row r="171" spans="5:16" x14ac:dyDescent="0.25">
      <c r="E171" s="1">
        <f t="shared" si="12"/>
        <v>165</v>
      </c>
      <c r="F171" s="10" t="str">
        <f t="shared" si="13"/>
        <v>A1-11-13</v>
      </c>
      <c r="G171" s="14">
        <f t="shared" si="16"/>
        <v>11</v>
      </c>
      <c r="H171" s="14">
        <f t="shared" si="17"/>
        <v>13</v>
      </c>
      <c r="I171" s="4">
        <f t="shared" si="14"/>
        <v>35.75</v>
      </c>
      <c r="J171" s="2">
        <f t="shared" si="15"/>
        <v>18965150</v>
      </c>
      <c r="K171" s="22">
        <v>1</v>
      </c>
      <c r="N171" t="str">
        <v>A1-11-13</v>
      </c>
      <c r="O171">
        <v>35.75</v>
      </c>
      <c r="P171" s="19">
        <v>18965150</v>
      </c>
    </row>
    <row r="172" spans="5:16" x14ac:dyDescent="0.25">
      <c r="E172" s="1">
        <f t="shared" si="12"/>
        <v>166</v>
      </c>
      <c r="F172" s="10" t="str">
        <f t="shared" si="13"/>
        <v>A1-11-13.5</v>
      </c>
      <c r="G172" s="14">
        <f t="shared" si="16"/>
        <v>11</v>
      </c>
      <c r="H172" s="14">
        <f t="shared" si="17"/>
        <v>13.5</v>
      </c>
      <c r="I172" s="4">
        <f t="shared" si="14"/>
        <v>37.125</v>
      </c>
      <c r="J172" s="2">
        <f t="shared" si="15"/>
        <v>19548425</v>
      </c>
      <c r="K172" s="22">
        <v>1</v>
      </c>
      <c r="N172" t="str">
        <v>A1-11-13.5</v>
      </c>
      <c r="O172">
        <v>37.125</v>
      </c>
      <c r="P172" s="19">
        <v>19548425</v>
      </c>
    </row>
    <row r="173" spans="5:16" x14ac:dyDescent="0.25">
      <c r="E173" s="1">
        <f t="shared" si="12"/>
        <v>167</v>
      </c>
      <c r="F173" s="10" t="str">
        <f t="shared" si="13"/>
        <v>A1-11-14</v>
      </c>
      <c r="G173" s="14">
        <f t="shared" si="16"/>
        <v>11</v>
      </c>
      <c r="H173" s="14">
        <f t="shared" si="17"/>
        <v>14</v>
      </c>
      <c r="I173" s="4">
        <f t="shared" si="14"/>
        <v>38.5</v>
      </c>
      <c r="J173" s="2">
        <f t="shared" si="15"/>
        <v>20131700</v>
      </c>
      <c r="K173" s="22">
        <v>1</v>
      </c>
      <c r="N173" t="str">
        <v>A1-11-14</v>
      </c>
      <c r="O173">
        <v>38.5</v>
      </c>
      <c r="P173" s="19">
        <v>20131700</v>
      </c>
    </row>
    <row r="174" spans="5:16" x14ac:dyDescent="0.25">
      <c r="E174" s="1">
        <f t="shared" si="12"/>
        <v>168</v>
      </c>
      <c r="F174" s="10" t="str">
        <f t="shared" si="13"/>
        <v>A1-11-14.5</v>
      </c>
      <c r="G174" s="14">
        <f t="shared" si="16"/>
        <v>11</v>
      </c>
      <c r="H174" s="14">
        <f t="shared" si="17"/>
        <v>14.5</v>
      </c>
      <c r="I174" s="4">
        <f t="shared" si="14"/>
        <v>39.875</v>
      </c>
      <c r="J174" s="2">
        <f t="shared" si="15"/>
        <v>20714975</v>
      </c>
      <c r="K174" s="22">
        <v>1</v>
      </c>
      <c r="N174" t="str">
        <v>A1-11-14.5</v>
      </c>
      <c r="O174">
        <v>39.875</v>
      </c>
      <c r="P174" s="19">
        <v>20714975</v>
      </c>
    </row>
    <row r="175" spans="5:16" x14ac:dyDescent="0.25">
      <c r="E175" s="1">
        <f t="shared" si="12"/>
        <v>169</v>
      </c>
      <c r="F175" s="10" t="str">
        <f t="shared" si="13"/>
        <v>A1-11-15</v>
      </c>
      <c r="G175" s="14">
        <f t="shared" si="16"/>
        <v>11</v>
      </c>
      <c r="H175" s="14">
        <f t="shared" si="17"/>
        <v>15</v>
      </c>
      <c r="I175" s="4">
        <f t="shared" si="14"/>
        <v>41.25</v>
      </c>
      <c r="J175" s="2">
        <f t="shared" si="15"/>
        <v>21298250</v>
      </c>
      <c r="K175" s="22">
        <v>1</v>
      </c>
      <c r="N175" t="str">
        <v>A1-11-15</v>
      </c>
      <c r="O175">
        <v>41.25</v>
      </c>
      <c r="P175" s="19">
        <v>21298250</v>
      </c>
    </row>
    <row r="176" spans="5:16" x14ac:dyDescent="0.25">
      <c r="E176" s="1">
        <f t="shared" si="12"/>
        <v>170</v>
      </c>
      <c r="F176" s="10" t="str">
        <f t="shared" si="13"/>
        <v>A1-11-15.5</v>
      </c>
      <c r="G176" s="14">
        <f t="shared" si="16"/>
        <v>11</v>
      </c>
      <c r="H176" s="14">
        <f t="shared" si="17"/>
        <v>15.5</v>
      </c>
      <c r="I176" s="4">
        <f t="shared" si="14"/>
        <v>42.625</v>
      </c>
      <c r="J176" s="2">
        <f t="shared" si="15"/>
        <v>21881525</v>
      </c>
      <c r="K176" s="22">
        <v>1</v>
      </c>
      <c r="N176" t="str">
        <v>A1-11-15.5</v>
      </c>
      <c r="O176">
        <v>42.625</v>
      </c>
      <c r="P176" s="19">
        <v>21881525</v>
      </c>
    </row>
    <row r="177" spans="5:16" x14ac:dyDescent="0.25">
      <c r="E177" s="1">
        <f t="shared" si="12"/>
        <v>171</v>
      </c>
      <c r="F177" s="10" t="str">
        <f t="shared" si="13"/>
        <v>A1-11-16</v>
      </c>
      <c r="G177" s="14">
        <f t="shared" si="16"/>
        <v>11</v>
      </c>
      <c r="H177" s="14">
        <f t="shared" si="17"/>
        <v>16</v>
      </c>
      <c r="I177" s="4">
        <f t="shared" si="14"/>
        <v>44</v>
      </c>
      <c r="J177" s="2">
        <f t="shared" si="15"/>
        <v>22464800</v>
      </c>
      <c r="K177" s="22">
        <v>1</v>
      </c>
      <c r="N177" t="str">
        <v>A1-11-16</v>
      </c>
      <c r="O177">
        <v>44</v>
      </c>
      <c r="P177" s="19">
        <v>22464800</v>
      </c>
    </row>
    <row r="178" spans="5:16" x14ac:dyDescent="0.25">
      <c r="E178" s="1">
        <f t="shared" si="12"/>
        <v>172</v>
      </c>
      <c r="F178" s="10" t="str">
        <f t="shared" si="13"/>
        <v>A1-11.5-7</v>
      </c>
      <c r="G178" s="14">
        <f t="shared" si="16"/>
        <v>11.5</v>
      </c>
      <c r="H178" s="14">
        <f t="shared" si="17"/>
        <v>7</v>
      </c>
      <c r="I178" s="4">
        <f t="shared" si="14"/>
        <v>20.125</v>
      </c>
      <c r="J178" s="2">
        <f t="shared" si="15"/>
        <v>12337025</v>
      </c>
      <c r="K178" s="22">
        <v>1</v>
      </c>
      <c r="N178" t="str">
        <v>A1-11.5-7</v>
      </c>
      <c r="O178">
        <v>20.125</v>
      </c>
      <c r="P178" s="19">
        <v>12337025</v>
      </c>
    </row>
    <row r="179" spans="5:16" x14ac:dyDescent="0.25">
      <c r="E179" s="1">
        <f t="shared" si="12"/>
        <v>173</v>
      </c>
      <c r="F179" s="10" t="str">
        <f t="shared" si="13"/>
        <v>A1-11.5-7.5</v>
      </c>
      <c r="G179" s="14">
        <f t="shared" si="16"/>
        <v>11.5</v>
      </c>
      <c r="H179" s="14">
        <f t="shared" si="17"/>
        <v>7.5</v>
      </c>
      <c r="I179" s="4">
        <f t="shared" si="14"/>
        <v>21.5625</v>
      </c>
      <c r="J179" s="2">
        <f t="shared" si="15"/>
        <v>12946813</v>
      </c>
      <c r="K179" s="22">
        <v>1</v>
      </c>
      <c r="N179" t="str">
        <v>A1-11.5-7.5</v>
      </c>
      <c r="O179">
        <v>21.5625</v>
      </c>
      <c r="P179" s="19">
        <v>12946813</v>
      </c>
    </row>
    <row r="180" spans="5:16" x14ac:dyDescent="0.25">
      <c r="E180" s="1">
        <f t="shared" si="12"/>
        <v>174</v>
      </c>
      <c r="F180" s="10" t="str">
        <f t="shared" si="13"/>
        <v>A1-11.5-8</v>
      </c>
      <c r="G180" s="14">
        <f t="shared" si="16"/>
        <v>11.5</v>
      </c>
      <c r="H180" s="14">
        <f t="shared" si="17"/>
        <v>8</v>
      </c>
      <c r="I180" s="4">
        <f t="shared" si="14"/>
        <v>23</v>
      </c>
      <c r="J180" s="2">
        <f t="shared" si="15"/>
        <v>13556600</v>
      </c>
      <c r="K180" s="22">
        <v>1</v>
      </c>
      <c r="N180" t="str">
        <v>A1-11.5-8</v>
      </c>
      <c r="O180">
        <v>23</v>
      </c>
      <c r="P180" s="19">
        <v>13556600</v>
      </c>
    </row>
    <row r="181" spans="5:16" x14ac:dyDescent="0.25">
      <c r="E181" s="1">
        <f t="shared" si="12"/>
        <v>175</v>
      </c>
      <c r="F181" s="10" t="str">
        <f t="shared" si="13"/>
        <v>A1-11.5-8.5</v>
      </c>
      <c r="G181" s="14">
        <f t="shared" si="16"/>
        <v>11.5</v>
      </c>
      <c r="H181" s="14">
        <f t="shared" si="17"/>
        <v>8.5</v>
      </c>
      <c r="I181" s="4">
        <f t="shared" si="14"/>
        <v>24.4375</v>
      </c>
      <c r="J181" s="2">
        <f t="shared" si="15"/>
        <v>14166388</v>
      </c>
      <c r="K181" s="22">
        <v>1</v>
      </c>
      <c r="N181" t="str">
        <v>A1-11.5-8.5</v>
      </c>
      <c r="O181">
        <v>24.4375</v>
      </c>
      <c r="P181" s="19">
        <v>14166388</v>
      </c>
    </row>
    <row r="182" spans="5:16" x14ac:dyDescent="0.25">
      <c r="E182" s="1">
        <f t="shared" si="12"/>
        <v>176</v>
      </c>
      <c r="F182" s="10" t="str">
        <f t="shared" si="13"/>
        <v>A1-11.5-9</v>
      </c>
      <c r="G182" s="14">
        <f t="shared" si="16"/>
        <v>11.5</v>
      </c>
      <c r="H182" s="14">
        <f t="shared" si="17"/>
        <v>9</v>
      </c>
      <c r="I182" s="4">
        <f t="shared" si="14"/>
        <v>25.875</v>
      </c>
      <c r="J182" s="2">
        <f t="shared" si="15"/>
        <v>14776175</v>
      </c>
      <c r="K182" s="22">
        <v>1</v>
      </c>
      <c r="N182" t="str">
        <v>A1-11.5-9</v>
      </c>
      <c r="O182">
        <v>25.875</v>
      </c>
      <c r="P182" s="19">
        <v>14776175</v>
      </c>
    </row>
    <row r="183" spans="5:16" x14ac:dyDescent="0.25">
      <c r="E183" s="1">
        <f t="shared" si="12"/>
        <v>177</v>
      </c>
      <c r="F183" s="10" t="str">
        <f t="shared" si="13"/>
        <v>A1-11.5-9.5</v>
      </c>
      <c r="G183" s="14">
        <f t="shared" si="16"/>
        <v>11.5</v>
      </c>
      <c r="H183" s="14">
        <f t="shared" si="17"/>
        <v>9.5</v>
      </c>
      <c r="I183" s="4">
        <f t="shared" si="14"/>
        <v>27.3125</v>
      </c>
      <c r="J183" s="2">
        <f t="shared" si="15"/>
        <v>15385963</v>
      </c>
      <c r="K183" s="22">
        <v>1</v>
      </c>
      <c r="N183" t="str">
        <v>A1-11.5-9.5</v>
      </c>
      <c r="O183">
        <v>27.3125</v>
      </c>
      <c r="P183" s="19">
        <v>15385963</v>
      </c>
    </row>
    <row r="184" spans="5:16" x14ac:dyDescent="0.25">
      <c r="E184" s="1">
        <f t="shared" si="12"/>
        <v>178</v>
      </c>
      <c r="F184" s="10" t="str">
        <f t="shared" si="13"/>
        <v>A1-11.5-10</v>
      </c>
      <c r="G184" s="14">
        <f t="shared" si="16"/>
        <v>11.5</v>
      </c>
      <c r="H184" s="14">
        <f t="shared" si="17"/>
        <v>10</v>
      </c>
      <c r="I184" s="4">
        <f t="shared" si="14"/>
        <v>28.75</v>
      </c>
      <c r="J184" s="2">
        <f t="shared" si="15"/>
        <v>15995750</v>
      </c>
      <c r="K184" s="22">
        <v>1</v>
      </c>
      <c r="N184" t="str">
        <v>A1-11.5-10</v>
      </c>
      <c r="O184">
        <v>28.75</v>
      </c>
      <c r="P184" s="19">
        <v>15995750</v>
      </c>
    </row>
    <row r="185" spans="5:16" x14ac:dyDescent="0.25">
      <c r="E185" s="1">
        <f t="shared" si="12"/>
        <v>179</v>
      </c>
      <c r="F185" s="10" t="str">
        <f t="shared" si="13"/>
        <v>A1-11.5-10.5</v>
      </c>
      <c r="G185" s="14">
        <f t="shared" si="16"/>
        <v>11.5</v>
      </c>
      <c r="H185" s="14">
        <f t="shared" si="17"/>
        <v>10.5</v>
      </c>
      <c r="I185" s="4">
        <f t="shared" si="14"/>
        <v>30.1875</v>
      </c>
      <c r="J185" s="2">
        <f t="shared" si="15"/>
        <v>16605538</v>
      </c>
      <c r="K185" s="22">
        <v>1</v>
      </c>
      <c r="N185" t="str">
        <v>A1-11.5-10.5</v>
      </c>
      <c r="O185">
        <v>30.1875</v>
      </c>
      <c r="P185" s="19">
        <v>16605538</v>
      </c>
    </row>
    <row r="186" spans="5:16" x14ac:dyDescent="0.25">
      <c r="E186" s="1">
        <f t="shared" si="12"/>
        <v>180</v>
      </c>
      <c r="F186" s="10" t="str">
        <f t="shared" si="13"/>
        <v>A1-11.5-11</v>
      </c>
      <c r="G186" s="14">
        <f t="shared" si="16"/>
        <v>11.5</v>
      </c>
      <c r="H186" s="14">
        <f t="shared" si="17"/>
        <v>11</v>
      </c>
      <c r="I186" s="4">
        <f t="shared" si="14"/>
        <v>31.625</v>
      </c>
      <c r="J186" s="2">
        <f t="shared" si="15"/>
        <v>17215325</v>
      </c>
      <c r="K186" s="22">
        <v>1</v>
      </c>
      <c r="N186" t="str">
        <v>A1-11.5-11</v>
      </c>
      <c r="O186">
        <v>31.625</v>
      </c>
      <c r="P186" s="19">
        <v>17215325</v>
      </c>
    </row>
    <row r="187" spans="5:16" x14ac:dyDescent="0.25">
      <c r="E187" s="1">
        <f t="shared" si="12"/>
        <v>181</v>
      </c>
      <c r="F187" s="10" t="str">
        <f t="shared" si="13"/>
        <v>A1-11.5-11.5</v>
      </c>
      <c r="G187" s="14">
        <f t="shared" si="16"/>
        <v>11.5</v>
      </c>
      <c r="H187" s="14">
        <f t="shared" si="17"/>
        <v>11.5</v>
      </c>
      <c r="I187" s="4">
        <f t="shared" si="14"/>
        <v>33.0625</v>
      </c>
      <c r="J187" s="2">
        <f t="shared" si="15"/>
        <v>17825113</v>
      </c>
      <c r="K187" s="22">
        <v>1</v>
      </c>
      <c r="N187" t="str">
        <v>A1-11.5-11.5</v>
      </c>
      <c r="O187">
        <v>33.0625</v>
      </c>
      <c r="P187" s="19">
        <v>17825113</v>
      </c>
    </row>
    <row r="188" spans="5:16" x14ac:dyDescent="0.25">
      <c r="E188" s="1">
        <f t="shared" si="12"/>
        <v>182</v>
      </c>
      <c r="F188" s="10" t="str">
        <f t="shared" si="13"/>
        <v>A1-11.5-12</v>
      </c>
      <c r="G188" s="14">
        <f t="shared" si="16"/>
        <v>11.5</v>
      </c>
      <c r="H188" s="14">
        <f t="shared" si="17"/>
        <v>12</v>
      </c>
      <c r="I188" s="4">
        <f t="shared" si="14"/>
        <v>34.5</v>
      </c>
      <c r="J188" s="2">
        <f t="shared" si="15"/>
        <v>18434900</v>
      </c>
      <c r="K188" s="22">
        <v>1</v>
      </c>
      <c r="N188" t="str">
        <v>A1-11.5-12</v>
      </c>
      <c r="O188">
        <v>34.5</v>
      </c>
      <c r="P188" s="19">
        <v>18434900</v>
      </c>
    </row>
    <row r="189" spans="5:16" x14ac:dyDescent="0.25">
      <c r="E189" s="1">
        <f t="shared" si="12"/>
        <v>183</v>
      </c>
      <c r="F189" s="10" t="str">
        <f t="shared" si="13"/>
        <v>A1-11.5-12.5</v>
      </c>
      <c r="G189" s="14">
        <f t="shared" si="16"/>
        <v>11.5</v>
      </c>
      <c r="H189" s="14">
        <f t="shared" si="17"/>
        <v>12.5</v>
      </c>
      <c r="I189" s="4">
        <f t="shared" si="14"/>
        <v>35.9375</v>
      </c>
      <c r="J189" s="2">
        <f t="shared" si="15"/>
        <v>19044688</v>
      </c>
      <c r="K189" s="22">
        <v>1</v>
      </c>
      <c r="N189" t="str">
        <v>A1-11.5-12.5</v>
      </c>
      <c r="O189">
        <v>35.9375</v>
      </c>
      <c r="P189" s="19">
        <v>19044688</v>
      </c>
    </row>
    <row r="190" spans="5:16" x14ac:dyDescent="0.25">
      <c r="E190" s="1">
        <f t="shared" si="12"/>
        <v>184</v>
      </c>
      <c r="F190" s="10" t="str">
        <f t="shared" si="13"/>
        <v>A1-11.5-13</v>
      </c>
      <c r="G190" s="14">
        <f t="shared" si="16"/>
        <v>11.5</v>
      </c>
      <c r="H190" s="14">
        <f t="shared" si="17"/>
        <v>13</v>
      </c>
      <c r="I190" s="4">
        <f t="shared" si="14"/>
        <v>37.375</v>
      </c>
      <c r="J190" s="2">
        <f t="shared" si="15"/>
        <v>19654475</v>
      </c>
      <c r="K190" s="22">
        <v>1</v>
      </c>
      <c r="N190" t="str">
        <v>A1-11.5-13</v>
      </c>
      <c r="O190">
        <v>37.375</v>
      </c>
      <c r="P190" s="19">
        <v>19654475</v>
      </c>
    </row>
    <row r="191" spans="5:16" x14ac:dyDescent="0.25">
      <c r="E191" s="1">
        <f t="shared" si="12"/>
        <v>185</v>
      </c>
      <c r="F191" s="10" t="str">
        <f t="shared" si="13"/>
        <v>A1-11.5-13.5</v>
      </c>
      <c r="G191" s="14">
        <f t="shared" si="16"/>
        <v>11.5</v>
      </c>
      <c r="H191" s="14">
        <f t="shared" si="17"/>
        <v>13.5</v>
      </c>
      <c r="I191" s="4">
        <f t="shared" si="14"/>
        <v>38.8125</v>
      </c>
      <c r="J191" s="2">
        <f t="shared" si="15"/>
        <v>20264263</v>
      </c>
      <c r="K191" s="22">
        <v>1</v>
      </c>
      <c r="N191" t="str">
        <v>A1-11.5-13.5</v>
      </c>
      <c r="O191">
        <v>38.8125</v>
      </c>
      <c r="P191" s="19">
        <v>20264263</v>
      </c>
    </row>
    <row r="192" spans="5:16" x14ac:dyDescent="0.25">
      <c r="E192" s="1">
        <f t="shared" si="12"/>
        <v>186</v>
      </c>
      <c r="F192" s="10" t="str">
        <f t="shared" si="13"/>
        <v>A1-11.5-14</v>
      </c>
      <c r="G192" s="14">
        <f t="shared" si="16"/>
        <v>11.5</v>
      </c>
      <c r="H192" s="14">
        <f t="shared" si="17"/>
        <v>14</v>
      </c>
      <c r="I192" s="4">
        <f t="shared" si="14"/>
        <v>40.25</v>
      </c>
      <c r="J192" s="2">
        <f t="shared" si="15"/>
        <v>20874050</v>
      </c>
      <c r="K192" s="22">
        <v>1</v>
      </c>
      <c r="N192" t="str">
        <v>A1-11.5-14</v>
      </c>
      <c r="O192">
        <v>40.25</v>
      </c>
      <c r="P192" s="19">
        <v>20874050</v>
      </c>
    </row>
    <row r="193" spans="5:16" x14ac:dyDescent="0.25">
      <c r="E193" s="1">
        <f t="shared" si="12"/>
        <v>187</v>
      </c>
      <c r="F193" s="10" t="str">
        <f t="shared" si="13"/>
        <v>A1-11.5-14.5</v>
      </c>
      <c r="G193" s="14">
        <f t="shared" si="16"/>
        <v>11.5</v>
      </c>
      <c r="H193" s="14">
        <f t="shared" si="17"/>
        <v>14.5</v>
      </c>
      <c r="I193" s="4">
        <f t="shared" si="14"/>
        <v>41.6875</v>
      </c>
      <c r="J193" s="2">
        <f t="shared" si="15"/>
        <v>21483838</v>
      </c>
      <c r="K193" s="22">
        <v>1</v>
      </c>
      <c r="N193" t="str">
        <v>A1-11.5-14.5</v>
      </c>
      <c r="O193">
        <v>41.6875</v>
      </c>
      <c r="P193" s="19">
        <v>21483838</v>
      </c>
    </row>
    <row r="194" spans="5:16" x14ac:dyDescent="0.25">
      <c r="E194" s="1">
        <f t="shared" si="12"/>
        <v>188</v>
      </c>
      <c r="F194" s="10" t="str">
        <f t="shared" si="13"/>
        <v>A1-11.5-15</v>
      </c>
      <c r="G194" s="14">
        <f t="shared" si="16"/>
        <v>11.5</v>
      </c>
      <c r="H194" s="14">
        <f t="shared" si="17"/>
        <v>15</v>
      </c>
      <c r="I194" s="4">
        <f t="shared" si="14"/>
        <v>43.125</v>
      </c>
      <c r="J194" s="2">
        <f t="shared" si="15"/>
        <v>22093625</v>
      </c>
      <c r="K194" s="22">
        <v>1</v>
      </c>
      <c r="N194" t="str">
        <v>A1-11.5-15</v>
      </c>
      <c r="O194">
        <v>43.125</v>
      </c>
      <c r="P194" s="19">
        <v>22093625</v>
      </c>
    </row>
    <row r="195" spans="5:16" x14ac:dyDescent="0.25">
      <c r="E195" s="1">
        <f t="shared" si="12"/>
        <v>189</v>
      </c>
      <c r="F195" s="10" t="str">
        <f t="shared" si="13"/>
        <v>A1-11.5-15.5</v>
      </c>
      <c r="G195" s="14">
        <f t="shared" si="16"/>
        <v>11.5</v>
      </c>
      <c r="H195" s="14">
        <f t="shared" si="17"/>
        <v>15.5</v>
      </c>
      <c r="I195" s="4">
        <f t="shared" si="14"/>
        <v>44.5625</v>
      </c>
      <c r="J195" s="2">
        <f t="shared" si="15"/>
        <v>22703413</v>
      </c>
      <c r="K195" s="22">
        <v>1</v>
      </c>
      <c r="N195" t="str">
        <v>A1-11.5-15.5</v>
      </c>
      <c r="O195">
        <v>44.5625</v>
      </c>
      <c r="P195" s="19">
        <v>22703413</v>
      </c>
    </row>
    <row r="196" spans="5:16" x14ac:dyDescent="0.25">
      <c r="E196" s="1">
        <f t="shared" si="12"/>
        <v>190</v>
      </c>
      <c r="F196" s="10" t="str">
        <f t="shared" si="13"/>
        <v>A1-11.5-16</v>
      </c>
      <c r="G196" s="14">
        <f t="shared" si="16"/>
        <v>11.5</v>
      </c>
      <c r="H196" s="14">
        <f t="shared" si="17"/>
        <v>16</v>
      </c>
      <c r="I196" s="4">
        <f t="shared" si="14"/>
        <v>46</v>
      </c>
      <c r="J196" s="2">
        <f t="shared" si="15"/>
        <v>23313200</v>
      </c>
      <c r="K196" s="22">
        <v>1</v>
      </c>
      <c r="N196" t="str">
        <v>A1-11.5-16</v>
      </c>
      <c r="O196">
        <v>46</v>
      </c>
      <c r="P196" s="19">
        <v>23313200</v>
      </c>
    </row>
    <row r="197" spans="5:16" x14ac:dyDescent="0.25">
      <c r="E197" s="1">
        <f t="shared" si="12"/>
        <v>191</v>
      </c>
      <c r="F197" s="10" t="str">
        <f t="shared" si="13"/>
        <v>A1-12-7</v>
      </c>
      <c r="G197" s="14">
        <f t="shared" si="16"/>
        <v>12</v>
      </c>
      <c r="H197" s="14">
        <f t="shared" si="17"/>
        <v>7</v>
      </c>
      <c r="I197" s="4">
        <f t="shared" si="14"/>
        <v>21</v>
      </c>
      <c r="J197" s="2">
        <f t="shared" si="15"/>
        <v>12708200</v>
      </c>
      <c r="K197" s="22">
        <v>1</v>
      </c>
      <c r="N197" t="str">
        <v>A1-12-7</v>
      </c>
      <c r="O197">
        <v>21</v>
      </c>
      <c r="P197" s="19">
        <v>12708200</v>
      </c>
    </row>
    <row r="198" spans="5:16" x14ac:dyDescent="0.25">
      <c r="E198" s="1">
        <f t="shared" si="12"/>
        <v>192</v>
      </c>
      <c r="F198" s="10" t="str">
        <f t="shared" si="13"/>
        <v>A1-12-7.5</v>
      </c>
      <c r="G198" s="14">
        <f t="shared" si="16"/>
        <v>12</v>
      </c>
      <c r="H198" s="14">
        <f t="shared" si="17"/>
        <v>7.5</v>
      </c>
      <c r="I198" s="4">
        <f t="shared" si="14"/>
        <v>22.5</v>
      </c>
      <c r="J198" s="2">
        <f t="shared" si="15"/>
        <v>13344500</v>
      </c>
      <c r="K198" s="22">
        <v>1</v>
      </c>
      <c r="N198" t="str">
        <v>A1-12-7.5</v>
      </c>
      <c r="O198">
        <v>22.5</v>
      </c>
      <c r="P198" s="19">
        <v>13344500</v>
      </c>
    </row>
    <row r="199" spans="5:16" x14ac:dyDescent="0.25">
      <c r="E199" s="1">
        <f t="shared" ref="E199:E262" si="18">ROW()-6</f>
        <v>193</v>
      </c>
      <c r="F199" s="10" t="str">
        <f t="shared" ref="F199:F216" si="19">$C$4&amp;"-"&amp;G199&amp;"-"&amp;H199</f>
        <v>A1-12-8</v>
      </c>
      <c r="G199" s="14">
        <f t="shared" si="16"/>
        <v>12</v>
      </c>
      <c r="H199" s="14">
        <f t="shared" si="17"/>
        <v>8</v>
      </c>
      <c r="I199" s="4">
        <f t="shared" ref="I199:I262" si="20">SUM((G199*H199)/4)</f>
        <v>24</v>
      </c>
      <c r="J199" s="2">
        <f t="shared" ref="J199:J262" si="21">ROUND(SUM(IF(I199&lt;$K$4,$K$4,I199)*$C$6,$C$5),0)</f>
        <v>13980800</v>
      </c>
      <c r="K199" s="22">
        <v>1</v>
      </c>
      <c r="N199" t="str">
        <v>A1-12-8</v>
      </c>
      <c r="O199">
        <v>24</v>
      </c>
      <c r="P199" s="19">
        <v>13980800</v>
      </c>
    </row>
    <row r="200" spans="5:16" x14ac:dyDescent="0.25">
      <c r="E200" s="1">
        <f t="shared" si="18"/>
        <v>194</v>
      </c>
      <c r="F200" s="10" t="str">
        <f t="shared" si="19"/>
        <v>A1-12-8.5</v>
      </c>
      <c r="G200" s="14">
        <f t="shared" ref="G200:G216" si="22">$G$3+ROUNDDOWN($E199/($I$4+1),0)*0.5</f>
        <v>12</v>
      </c>
      <c r="H200" s="14">
        <f t="shared" ref="H200:H216" si="23">IF(MOD(E200-1,$I$4+1)=0,$H$3,H199+0.5)</f>
        <v>8.5</v>
      </c>
      <c r="I200" s="4">
        <f t="shared" si="20"/>
        <v>25.5</v>
      </c>
      <c r="J200" s="2">
        <f t="shared" si="21"/>
        <v>14617100</v>
      </c>
      <c r="K200" s="22">
        <v>1</v>
      </c>
      <c r="N200" t="str">
        <v>A1-12-8.5</v>
      </c>
      <c r="O200">
        <v>25.5</v>
      </c>
      <c r="P200" s="19">
        <v>14617100</v>
      </c>
    </row>
    <row r="201" spans="5:16" x14ac:dyDescent="0.25">
      <c r="E201" s="1">
        <f t="shared" si="18"/>
        <v>195</v>
      </c>
      <c r="F201" s="10" t="str">
        <f t="shared" si="19"/>
        <v>A1-12-9</v>
      </c>
      <c r="G201" s="14">
        <f t="shared" si="22"/>
        <v>12</v>
      </c>
      <c r="H201" s="14">
        <f t="shared" si="23"/>
        <v>9</v>
      </c>
      <c r="I201" s="4">
        <f t="shared" si="20"/>
        <v>27</v>
      </c>
      <c r="J201" s="2">
        <f t="shared" si="21"/>
        <v>15253400</v>
      </c>
      <c r="K201" s="22">
        <v>1</v>
      </c>
      <c r="N201" t="str">
        <v>A1-12-9</v>
      </c>
      <c r="O201">
        <v>27</v>
      </c>
      <c r="P201" s="19">
        <v>15253400</v>
      </c>
    </row>
    <row r="202" spans="5:16" x14ac:dyDescent="0.25">
      <c r="E202" s="1">
        <f t="shared" si="18"/>
        <v>196</v>
      </c>
      <c r="F202" s="10" t="str">
        <f t="shared" si="19"/>
        <v>A1-12-9.5</v>
      </c>
      <c r="G202" s="14">
        <f t="shared" si="22"/>
        <v>12</v>
      </c>
      <c r="H202" s="14">
        <f t="shared" si="23"/>
        <v>9.5</v>
      </c>
      <c r="I202" s="4">
        <f t="shared" si="20"/>
        <v>28.5</v>
      </c>
      <c r="J202" s="2">
        <f t="shared" si="21"/>
        <v>15889700</v>
      </c>
      <c r="K202" s="22">
        <v>1</v>
      </c>
      <c r="N202" t="str">
        <v>A1-12-9.5</v>
      </c>
      <c r="O202">
        <v>28.5</v>
      </c>
      <c r="P202" s="19">
        <v>15889700</v>
      </c>
    </row>
    <row r="203" spans="5:16" x14ac:dyDescent="0.25">
      <c r="E203" s="1">
        <f t="shared" si="18"/>
        <v>197</v>
      </c>
      <c r="F203" s="10" t="str">
        <f t="shared" si="19"/>
        <v>A1-12-10</v>
      </c>
      <c r="G203" s="14">
        <f t="shared" si="22"/>
        <v>12</v>
      </c>
      <c r="H203" s="14">
        <f t="shared" si="23"/>
        <v>10</v>
      </c>
      <c r="I203" s="4">
        <f t="shared" si="20"/>
        <v>30</v>
      </c>
      <c r="J203" s="2">
        <f t="shared" si="21"/>
        <v>16526000</v>
      </c>
      <c r="K203" s="22">
        <v>1</v>
      </c>
      <c r="N203" t="str">
        <v>A1-12-10</v>
      </c>
      <c r="O203">
        <v>30</v>
      </c>
      <c r="P203" s="19">
        <v>16526000</v>
      </c>
    </row>
    <row r="204" spans="5:16" x14ac:dyDescent="0.25">
      <c r="E204" s="1">
        <f t="shared" si="18"/>
        <v>198</v>
      </c>
      <c r="F204" s="10" t="str">
        <f t="shared" si="19"/>
        <v>A1-12-10.5</v>
      </c>
      <c r="G204" s="14">
        <f t="shared" si="22"/>
        <v>12</v>
      </c>
      <c r="H204" s="14">
        <f t="shared" si="23"/>
        <v>10.5</v>
      </c>
      <c r="I204" s="4">
        <f t="shared" si="20"/>
        <v>31.5</v>
      </c>
      <c r="J204" s="2">
        <f t="shared" si="21"/>
        <v>17162300</v>
      </c>
      <c r="K204" s="22">
        <v>1</v>
      </c>
      <c r="N204" t="str">
        <v>A1-12-10.5</v>
      </c>
      <c r="O204">
        <v>31.5</v>
      </c>
      <c r="P204" s="19">
        <v>17162300</v>
      </c>
    </row>
    <row r="205" spans="5:16" x14ac:dyDescent="0.25">
      <c r="E205" s="1">
        <f t="shared" si="18"/>
        <v>199</v>
      </c>
      <c r="F205" s="10" t="str">
        <f t="shared" si="19"/>
        <v>A1-12-11</v>
      </c>
      <c r="G205" s="14">
        <f t="shared" si="22"/>
        <v>12</v>
      </c>
      <c r="H205" s="14">
        <f t="shared" si="23"/>
        <v>11</v>
      </c>
      <c r="I205" s="4">
        <f t="shared" si="20"/>
        <v>33</v>
      </c>
      <c r="J205" s="2">
        <f t="shared" si="21"/>
        <v>17798600</v>
      </c>
      <c r="K205" s="22">
        <v>1</v>
      </c>
      <c r="N205" t="str">
        <v>A1-12-11</v>
      </c>
      <c r="O205">
        <v>33</v>
      </c>
      <c r="P205" s="19">
        <v>17798600</v>
      </c>
    </row>
    <row r="206" spans="5:16" x14ac:dyDescent="0.25">
      <c r="E206" s="1">
        <f t="shared" si="18"/>
        <v>200</v>
      </c>
      <c r="F206" s="10" t="str">
        <f t="shared" si="19"/>
        <v>A1-12-11.5</v>
      </c>
      <c r="G206" s="14">
        <f t="shared" si="22"/>
        <v>12</v>
      </c>
      <c r="H206" s="14">
        <f t="shared" si="23"/>
        <v>11.5</v>
      </c>
      <c r="I206" s="4">
        <f t="shared" si="20"/>
        <v>34.5</v>
      </c>
      <c r="J206" s="2">
        <f t="shared" si="21"/>
        <v>18434900</v>
      </c>
      <c r="K206" s="22">
        <v>1</v>
      </c>
      <c r="N206" t="str">
        <v>A1-12-11.5</v>
      </c>
      <c r="O206">
        <v>34.5</v>
      </c>
      <c r="P206" s="19">
        <v>18434900</v>
      </c>
    </row>
    <row r="207" spans="5:16" x14ac:dyDescent="0.25">
      <c r="E207" s="1">
        <f t="shared" si="18"/>
        <v>201</v>
      </c>
      <c r="F207" s="10" t="str">
        <f t="shared" si="19"/>
        <v>A1-12-12</v>
      </c>
      <c r="G207" s="14">
        <f t="shared" si="22"/>
        <v>12</v>
      </c>
      <c r="H207" s="14">
        <f t="shared" si="23"/>
        <v>12</v>
      </c>
      <c r="I207" s="4">
        <f t="shared" si="20"/>
        <v>36</v>
      </c>
      <c r="J207" s="2">
        <f t="shared" si="21"/>
        <v>19071200</v>
      </c>
      <c r="K207" s="22">
        <v>1</v>
      </c>
      <c r="N207" t="str">
        <v>A1-12-12</v>
      </c>
      <c r="O207">
        <v>36</v>
      </c>
      <c r="P207" s="19">
        <v>19071200</v>
      </c>
    </row>
    <row r="208" spans="5:16" x14ac:dyDescent="0.25">
      <c r="E208" s="1">
        <f t="shared" si="18"/>
        <v>202</v>
      </c>
      <c r="F208" s="10" t="str">
        <f t="shared" si="19"/>
        <v>A1-12-12.5</v>
      </c>
      <c r="G208" s="14">
        <f t="shared" si="22"/>
        <v>12</v>
      </c>
      <c r="H208" s="14">
        <f t="shared" si="23"/>
        <v>12.5</v>
      </c>
      <c r="I208" s="4">
        <f t="shared" si="20"/>
        <v>37.5</v>
      </c>
      <c r="J208" s="2">
        <f t="shared" si="21"/>
        <v>19707500</v>
      </c>
      <c r="K208" s="22">
        <v>1</v>
      </c>
      <c r="N208" t="str">
        <v>A1-12-12.5</v>
      </c>
      <c r="O208">
        <v>37.5</v>
      </c>
      <c r="P208" s="19">
        <v>19707500</v>
      </c>
    </row>
    <row r="209" spans="5:16" x14ac:dyDescent="0.25">
      <c r="E209" s="1">
        <f t="shared" si="18"/>
        <v>203</v>
      </c>
      <c r="F209" s="10" t="str">
        <f t="shared" si="19"/>
        <v>A1-12-13</v>
      </c>
      <c r="G209" s="14">
        <f t="shared" si="22"/>
        <v>12</v>
      </c>
      <c r="H209" s="14">
        <f t="shared" si="23"/>
        <v>13</v>
      </c>
      <c r="I209" s="4">
        <f t="shared" si="20"/>
        <v>39</v>
      </c>
      <c r="J209" s="2">
        <f t="shared" si="21"/>
        <v>20343800</v>
      </c>
      <c r="K209" s="22">
        <v>1</v>
      </c>
      <c r="N209" t="str">
        <v>A1-12-13</v>
      </c>
      <c r="O209">
        <v>39</v>
      </c>
      <c r="P209" s="19">
        <v>20343800</v>
      </c>
    </row>
    <row r="210" spans="5:16" x14ac:dyDescent="0.25">
      <c r="E210" s="1">
        <f t="shared" si="18"/>
        <v>204</v>
      </c>
      <c r="F210" s="10" t="str">
        <f t="shared" si="19"/>
        <v>A1-12-13.5</v>
      </c>
      <c r="G210" s="14">
        <f t="shared" si="22"/>
        <v>12</v>
      </c>
      <c r="H210" s="14">
        <f t="shared" si="23"/>
        <v>13.5</v>
      </c>
      <c r="I210" s="4">
        <f t="shared" si="20"/>
        <v>40.5</v>
      </c>
      <c r="J210" s="2">
        <f t="shared" si="21"/>
        <v>20980100</v>
      </c>
      <c r="K210" s="22">
        <v>1</v>
      </c>
      <c r="N210" t="str">
        <v>A1-12-13.5</v>
      </c>
      <c r="O210">
        <v>40.5</v>
      </c>
      <c r="P210" s="19">
        <v>20980100</v>
      </c>
    </row>
    <row r="211" spans="5:16" x14ac:dyDescent="0.25">
      <c r="E211" s="1">
        <f t="shared" si="18"/>
        <v>205</v>
      </c>
      <c r="F211" s="10" t="str">
        <f t="shared" si="19"/>
        <v>A1-12-14</v>
      </c>
      <c r="G211" s="14">
        <f t="shared" si="22"/>
        <v>12</v>
      </c>
      <c r="H211" s="14">
        <f t="shared" si="23"/>
        <v>14</v>
      </c>
      <c r="I211" s="4">
        <f t="shared" si="20"/>
        <v>42</v>
      </c>
      <c r="J211" s="2">
        <f t="shared" si="21"/>
        <v>21616400</v>
      </c>
      <c r="K211" s="22">
        <v>1</v>
      </c>
      <c r="N211" t="str">
        <v>A1-12-14</v>
      </c>
      <c r="O211">
        <v>42</v>
      </c>
      <c r="P211" s="19">
        <v>21616400</v>
      </c>
    </row>
    <row r="212" spans="5:16" x14ac:dyDescent="0.25">
      <c r="E212" s="1">
        <f t="shared" si="18"/>
        <v>206</v>
      </c>
      <c r="F212" s="10" t="str">
        <f t="shared" si="19"/>
        <v>A1-12-14.5</v>
      </c>
      <c r="G212" s="14">
        <f t="shared" si="22"/>
        <v>12</v>
      </c>
      <c r="H212" s="14">
        <f t="shared" si="23"/>
        <v>14.5</v>
      </c>
      <c r="I212" s="4">
        <f t="shared" si="20"/>
        <v>43.5</v>
      </c>
      <c r="J212" s="2">
        <f t="shared" si="21"/>
        <v>22252700</v>
      </c>
      <c r="K212" s="22">
        <v>1</v>
      </c>
      <c r="N212" t="str">
        <v>A1-12-14.5</v>
      </c>
      <c r="O212">
        <v>43.5</v>
      </c>
      <c r="P212" s="19">
        <v>22252700</v>
      </c>
    </row>
    <row r="213" spans="5:16" x14ac:dyDescent="0.25">
      <c r="E213" s="1">
        <f t="shared" si="18"/>
        <v>207</v>
      </c>
      <c r="F213" s="10" t="str">
        <f t="shared" si="19"/>
        <v>A1-12-15</v>
      </c>
      <c r="G213" s="14">
        <f t="shared" si="22"/>
        <v>12</v>
      </c>
      <c r="H213" s="14">
        <f t="shared" si="23"/>
        <v>15</v>
      </c>
      <c r="I213" s="4">
        <f t="shared" si="20"/>
        <v>45</v>
      </c>
      <c r="J213" s="2">
        <f t="shared" si="21"/>
        <v>22889000</v>
      </c>
      <c r="K213" s="22">
        <v>1</v>
      </c>
      <c r="N213" t="str">
        <v>A1-12-15</v>
      </c>
      <c r="O213">
        <v>45</v>
      </c>
      <c r="P213" s="19">
        <v>22889000</v>
      </c>
    </row>
    <row r="214" spans="5:16" x14ac:dyDescent="0.25">
      <c r="E214" s="1">
        <f t="shared" si="18"/>
        <v>208</v>
      </c>
      <c r="F214" s="10" t="str">
        <f t="shared" si="19"/>
        <v>A1-12-15.5</v>
      </c>
      <c r="G214" s="14">
        <f t="shared" si="22"/>
        <v>12</v>
      </c>
      <c r="H214" s="14">
        <f t="shared" si="23"/>
        <v>15.5</v>
      </c>
      <c r="I214" s="4">
        <f t="shared" si="20"/>
        <v>46.5</v>
      </c>
      <c r="J214" s="2">
        <f t="shared" si="21"/>
        <v>23525300</v>
      </c>
      <c r="K214" s="22">
        <v>1</v>
      </c>
      <c r="N214" t="str">
        <v>A1-12-15.5</v>
      </c>
      <c r="O214">
        <v>46.5</v>
      </c>
      <c r="P214" s="19">
        <v>23525300</v>
      </c>
    </row>
    <row r="215" spans="5:16" x14ac:dyDescent="0.25">
      <c r="E215" s="1">
        <f t="shared" si="18"/>
        <v>209</v>
      </c>
      <c r="F215" s="10" t="str">
        <f t="shared" si="19"/>
        <v>A1-12-16</v>
      </c>
      <c r="G215" s="14">
        <f t="shared" si="22"/>
        <v>12</v>
      </c>
      <c r="H215" s="14">
        <f t="shared" si="23"/>
        <v>16</v>
      </c>
      <c r="I215" s="4">
        <f t="shared" si="20"/>
        <v>48</v>
      </c>
      <c r="J215" s="2">
        <f t="shared" si="21"/>
        <v>24161600</v>
      </c>
      <c r="K215" s="22">
        <v>1</v>
      </c>
      <c r="N215" t="str">
        <v>A1-12-16</v>
      </c>
      <c r="O215">
        <v>48</v>
      </c>
      <c r="P215" s="19">
        <v>24161600</v>
      </c>
    </row>
    <row r="216" spans="5:16" x14ac:dyDescent="0.25">
      <c r="E216" s="1">
        <f t="shared" si="18"/>
        <v>210</v>
      </c>
      <c r="F216" s="10" t="str">
        <f t="shared" si="19"/>
        <v>A1-12.5-7</v>
      </c>
      <c r="G216" s="14">
        <f t="shared" si="22"/>
        <v>12.5</v>
      </c>
      <c r="H216" s="14">
        <f t="shared" si="23"/>
        <v>7</v>
      </c>
      <c r="I216" s="4">
        <f t="shared" si="20"/>
        <v>21.875</v>
      </c>
      <c r="J216" s="2">
        <f t="shared" si="21"/>
        <v>13079375</v>
      </c>
      <c r="K216" s="22">
        <v>1</v>
      </c>
      <c r="N216" t="str">
        <v>A1-12.5-7</v>
      </c>
      <c r="O216">
        <v>21.875</v>
      </c>
      <c r="P216" s="19">
        <v>13079375</v>
      </c>
    </row>
    <row r="217" spans="5:16" x14ac:dyDescent="0.25">
      <c r="E217" s="1">
        <f t="shared" si="18"/>
        <v>211</v>
      </c>
      <c r="F217" s="10" t="str">
        <f t="shared" ref="F217:F241" si="24">$C$4&amp;"-"&amp;G217&amp;"-"&amp;H217</f>
        <v>A1-12.5-7.5</v>
      </c>
      <c r="G217" s="14">
        <f t="shared" ref="G217:G241" si="25">$G$3+ROUNDDOWN($E216/($I$4+1),0)*0.5</f>
        <v>12.5</v>
      </c>
      <c r="H217" s="14">
        <f t="shared" ref="H217:H241" si="26">IF(MOD(E217-1,$I$4+1)=0,$H$3,H216+0.5)</f>
        <v>7.5</v>
      </c>
      <c r="I217" s="4">
        <f t="shared" si="20"/>
        <v>23.4375</v>
      </c>
      <c r="J217" s="2">
        <f t="shared" si="21"/>
        <v>13742188</v>
      </c>
      <c r="K217" s="22">
        <v>1</v>
      </c>
      <c r="N217" t="str">
        <v>A1-12.5-7.5</v>
      </c>
      <c r="O217">
        <v>23.4375</v>
      </c>
      <c r="P217" s="19">
        <v>13742188</v>
      </c>
    </row>
    <row r="218" spans="5:16" x14ac:dyDescent="0.25">
      <c r="E218" s="1">
        <f t="shared" si="18"/>
        <v>212</v>
      </c>
      <c r="F218" s="10" t="str">
        <f t="shared" si="24"/>
        <v>A1-12.5-8</v>
      </c>
      <c r="G218" s="14">
        <f t="shared" si="25"/>
        <v>12.5</v>
      </c>
      <c r="H218" s="14">
        <f t="shared" si="26"/>
        <v>8</v>
      </c>
      <c r="I218" s="4">
        <f t="shared" si="20"/>
        <v>25</v>
      </c>
      <c r="J218" s="2">
        <f t="shared" si="21"/>
        <v>14405000</v>
      </c>
      <c r="K218" s="22">
        <v>1</v>
      </c>
      <c r="N218" t="str">
        <v>A1-12.5-8</v>
      </c>
      <c r="O218">
        <v>25</v>
      </c>
      <c r="P218" s="19">
        <v>14405000</v>
      </c>
    </row>
    <row r="219" spans="5:16" x14ac:dyDescent="0.25">
      <c r="E219" s="1">
        <f t="shared" si="18"/>
        <v>213</v>
      </c>
      <c r="F219" s="10" t="str">
        <f t="shared" si="24"/>
        <v>A1-12.5-8.5</v>
      </c>
      <c r="G219" s="14">
        <f t="shared" si="25"/>
        <v>12.5</v>
      </c>
      <c r="H219" s="14">
        <f t="shared" si="26"/>
        <v>8.5</v>
      </c>
      <c r="I219" s="4">
        <f t="shared" si="20"/>
        <v>26.5625</v>
      </c>
      <c r="J219" s="2">
        <f t="shared" si="21"/>
        <v>15067813</v>
      </c>
      <c r="K219" s="22">
        <v>1</v>
      </c>
      <c r="N219" t="str">
        <v>A1-12.5-8.5</v>
      </c>
      <c r="O219">
        <v>26.5625</v>
      </c>
      <c r="P219" s="19">
        <v>15067813</v>
      </c>
    </row>
    <row r="220" spans="5:16" x14ac:dyDescent="0.25">
      <c r="E220" s="1">
        <f t="shared" si="18"/>
        <v>214</v>
      </c>
      <c r="F220" s="10" t="str">
        <f t="shared" si="24"/>
        <v>A1-12.5-9</v>
      </c>
      <c r="G220" s="14">
        <f t="shared" si="25"/>
        <v>12.5</v>
      </c>
      <c r="H220" s="14">
        <f t="shared" si="26"/>
        <v>9</v>
      </c>
      <c r="I220" s="4">
        <f t="shared" si="20"/>
        <v>28.125</v>
      </c>
      <c r="J220" s="2">
        <f t="shared" si="21"/>
        <v>15730625</v>
      </c>
      <c r="K220" s="22">
        <v>1</v>
      </c>
      <c r="N220" t="str">
        <v>A1-12.5-9</v>
      </c>
      <c r="O220">
        <v>28.125</v>
      </c>
      <c r="P220" s="19">
        <v>15730625</v>
      </c>
    </row>
    <row r="221" spans="5:16" x14ac:dyDescent="0.25">
      <c r="E221" s="1">
        <f t="shared" si="18"/>
        <v>215</v>
      </c>
      <c r="F221" s="10" t="str">
        <f t="shared" si="24"/>
        <v>A1-12.5-9.5</v>
      </c>
      <c r="G221" s="14">
        <f t="shared" si="25"/>
        <v>12.5</v>
      </c>
      <c r="H221" s="14">
        <f t="shared" si="26"/>
        <v>9.5</v>
      </c>
      <c r="I221" s="4">
        <f t="shared" si="20"/>
        <v>29.6875</v>
      </c>
      <c r="J221" s="2">
        <f t="shared" si="21"/>
        <v>16393438</v>
      </c>
      <c r="K221" s="22">
        <v>1</v>
      </c>
      <c r="N221" t="str">
        <v>A1-12.5-9.5</v>
      </c>
      <c r="O221">
        <v>29.6875</v>
      </c>
      <c r="P221" s="19">
        <v>16393438</v>
      </c>
    </row>
    <row r="222" spans="5:16" x14ac:dyDescent="0.25">
      <c r="E222" s="1">
        <f t="shared" si="18"/>
        <v>216</v>
      </c>
      <c r="F222" s="10" t="str">
        <f t="shared" si="24"/>
        <v>A1-12.5-10</v>
      </c>
      <c r="G222" s="14">
        <f t="shared" si="25"/>
        <v>12.5</v>
      </c>
      <c r="H222" s="14">
        <f t="shared" si="26"/>
        <v>10</v>
      </c>
      <c r="I222" s="4">
        <f t="shared" si="20"/>
        <v>31.25</v>
      </c>
      <c r="J222" s="2">
        <f t="shared" si="21"/>
        <v>17056250</v>
      </c>
      <c r="K222" s="22">
        <v>1</v>
      </c>
      <c r="N222" t="str">
        <v>A1-12.5-10</v>
      </c>
      <c r="O222">
        <v>31.25</v>
      </c>
      <c r="P222" s="19">
        <v>17056250</v>
      </c>
    </row>
    <row r="223" spans="5:16" x14ac:dyDescent="0.25">
      <c r="E223" s="1">
        <f t="shared" si="18"/>
        <v>217</v>
      </c>
      <c r="F223" s="10" t="str">
        <f t="shared" si="24"/>
        <v>A1-12.5-10.5</v>
      </c>
      <c r="G223" s="14">
        <f t="shared" si="25"/>
        <v>12.5</v>
      </c>
      <c r="H223" s="14">
        <f t="shared" si="26"/>
        <v>10.5</v>
      </c>
      <c r="I223" s="4">
        <f t="shared" si="20"/>
        <v>32.8125</v>
      </c>
      <c r="J223" s="2">
        <f t="shared" si="21"/>
        <v>17719063</v>
      </c>
      <c r="K223" s="22">
        <v>1</v>
      </c>
      <c r="N223" t="str">
        <v>A1-12.5-10.5</v>
      </c>
      <c r="O223">
        <v>32.8125</v>
      </c>
      <c r="P223" s="19">
        <v>17719063</v>
      </c>
    </row>
    <row r="224" spans="5:16" x14ac:dyDescent="0.25">
      <c r="E224" s="1">
        <f t="shared" si="18"/>
        <v>218</v>
      </c>
      <c r="F224" s="10" t="str">
        <f t="shared" si="24"/>
        <v>A1-12.5-11</v>
      </c>
      <c r="G224" s="14">
        <f t="shared" si="25"/>
        <v>12.5</v>
      </c>
      <c r="H224" s="14">
        <f t="shared" si="26"/>
        <v>11</v>
      </c>
      <c r="I224" s="4">
        <f t="shared" si="20"/>
        <v>34.375</v>
      </c>
      <c r="J224" s="2">
        <f t="shared" si="21"/>
        <v>18381875</v>
      </c>
      <c r="K224" s="22">
        <v>1</v>
      </c>
      <c r="N224" t="str">
        <v>A1-12.5-11</v>
      </c>
      <c r="O224">
        <v>34.375</v>
      </c>
      <c r="P224" s="19">
        <v>18381875</v>
      </c>
    </row>
    <row r="225" spans="5:16" x14ac:dyDescent="0.25">
      <c r="E225" s="1">
        <f t="shared" si="18"/>
        <v>219</v>
      </c>
      <c r="F225" s="10" t="str">
        <f t="shared" si="24"/>
        <v>A1-12.5-11.5</v>
      </c>
      <c r="G225" s="14">
        <f t="shared" si="25"/>
        <v>12.5</v>
      </c>
      <c r="H225" s="14">
        <f t="shared" si="26"/>
        <v>11.5</v>
      </c>
      <c r="I225" s="4">
        <f t="shared" si="20"/>
        <v>35.9375</v>
      </c>
      <c r="J225" s="2">
        <f t="shared" si="21"/>
        <v>19044688</v>
      </c>
      <c r="K225" s="22">
        <v>1</v>
      </c>
      <c r="N225" t="str">
        <v>A1-12.5-11.5</v>
      </c>
      <c r="O225">
        <v>35.9375</v>
      </c>
      <c r="P225" s="19">
        <v>19044688</v>
      </c>
    </row>
    <row r="226" spans="5:16" x14ac:dyDescent="0.25">
      <c r="E226" s="1">
        <f t="shared" si="18"/>
        <v>220</v>
      </c>
      <c r="F226" s="10" t="str">
        <f t="shared" si="24"/>
        <v>A1-12.5-12</v>
      </c>
      <c r="G226" s="14">
        <f t="shared" si="25"/>
        <v>12.5</v>
      </c>
      <c r="H226" s="14">
        <f t="shared" si="26"/>
        <v>12</v>
      </c>
      <c r="I226" s="4">
        <f t="shared" si="20"/>
        <v>37.5</v>
      </c>
      <c r="J226" s="2">
        <f t="shared" si="21"/>
        <v>19707500</v>
      </c>
      <c r="K226" s="22">
        <v>1</v>
      </c>
      <c r="N226" t="str">
        <v>A1-12.5-12</v>
      </c>
      <c r="O226">
        <v>37.5</v>
      </c>
      <c r="P226" s="19">
        <v>19707500</v>
      </c>
    </row>
    <row r="227" spans="5:16" x14ac:dyDescent="0.25">
      <c r="E227" s="1">
        <f t="shared" si="18"/>
        <v>221</v>
      </c>
      <c r="F227" s="10" t="str">
        <f t="shared" si="24"/>
        <v>A1-12.5-12.5</v>
      </c>
      <c r="G227" s="14">
        <f t="shared" si="25"/>
        <v>12.5</v>
      </c>
      <c r="H227" s="14">
        <f t="shared" si="26"/>
        <v>12.5</v>
      </c>
      <c r="I227" s="4">
        <f t="shared" si="20"/>
        <v>39.0625</v>
      </c>
      <c r="J227" s="2">
        <f t="shared" si="21"/>
        <v>20370313</v>
      </c>
      <c r="K227" s="22">
        <v>1</v>
      </c>
      <c r="N227" t="str">
        <v>A1-12.5-12.5</v>
      </c>
      <c r="O227">
        <v>39.0625</v>
      </c>
      <c r="P227" s="19">
        <v>20370313</v>
      </c>
    </row>
    <row r="228" spans="5:16" x14ac:dyDescent="0.25">
      <c r="E228" s="1">
        <f t="shared" si="18"/>
        <v>222</v>
      </c>
      <c r="F228" s="10" t="str">
        <f t="shared" si="24"/>
        <v>A1-12.5-13</v>
      </c>
      <c r="G228" s="14">
        <f t="shared" si="25"/>
        <v>12.5</v>
      </c>
      <c r="H228" s="14">
        <f t="shared" si="26"/>
        <v>13</v>
      </c>
      <c r="I228" s="4">
        <f t="shared" si="20"/>
        <v>40.625</v>
      </c>
      <c r="J228" s="2">
        <f t="shared" si="21"/>
        <v>21033125</v>
      </c>
      <c r="K228" s="22">
        <v>1</v>
      </c>
      <c r="N228" t="str">
        <v>A1-12.5-13</v>
      </c>
      <c r="O228">
        <v>40.625</v>
      </c>
      <c r="P228" s="19">
        <v>21033125</v>
      </c>
    </row>
    <row r="229" spans="5:16" x14ac:dyDescent="0.25">
      <c r="E229" s="1">
        <f t="shared" si="18"/>
        <v>223</v>
      </c>
      <c r="F229" s="10" t="str">
        <f t="shared" si="24"/>
        <v>A1-12.5-13.5</v>
      </c>
      <c r="G229" s="14">
        <f t="shared" si="25"/>
        <v>12.5</v>
      </c>
      <c r="H229" s="14">
        <f t="shared" si="26"/>
        <v>13.5</v>
      </c>
      <c r="I229" s="4">
        <f t="shared" si="20"/>
        <v>42.1875</v>
      </c>
      <c r="J229" s="2">
        <f t="shared" si="21"/>
        <v>21695938</v>
      </c>
      <c r="K229" s="22">
        <v>1</v>
      </c>
      <c r="N229" t="str">
        <v>A1-12.5-13.5</v>
      </c>
      <c r="O229">
        <v>42.1875</v>
      </c>
      <c r="P229" s="19">
        <v>21695938</v>
      </c>
    </row>
    <row r="230" spans="5:16" x14ac:dyDescent="0.25">
      <c r="E230" s="1">
        <f t="shared" si="18"/>
        <v>224</v>
      </c>
      <c r="F230" s="10" t="str">
        <f t="shared" si="24"/>
        <v>A1-12.5-14</v>
      </c>
      <c r="G230" s="14">
        <f t="shared" si="25"/>
        <v>12.5</v>
      </c>
      <c r="H230" s="14">
        <f t="shared" si="26"/>
        <v>14</v>
      </c>
      <c r="I230" s="4">
        <f t="shared" si="20"/>
        <v>43.75</v>
      </c>
      <c r="J230" s="2">
        <f t="shared" si="21"/>
        <v>22358750</v>
      </c>
      <c r="K230" s="22">
        <v>1</v>
      </c>
      <c r="N230" t="str">
        <v>A1-12.5-14</v>
      </c>
      <c r="O230">
        <v>43.75</v>
      </c>
      <c r="P230" s="19">
        <v>22358750</v>
      </c>
    </row>
    <row r="231" spans="5:16" x14ac:dyDescent="0.25">
      <c r="E231" s="1">
        <f t="shared" si="18"/>
        <v>225</v>
      </c>
      <c r="F231" s="10" t="str">
        <f t="shared" si="24"/>
        <v>A1-12.5-14.5</v>
      </c>
      <c r="G231" s="14">
        <f t="shared" si="25"/>
        <v>12.5</v>
      </c>
      <c r="H231" s="14">
        <f t="shared" si="26"/>
        <v>14.5</v>
      </c>
      <c r="I231" s="4">
        <f t="shared" si="20"/>
        <v>45.3125</v>
      </c>
      <c r="J231" s="2">
        <f t="shared" si="21"/>
        <v>23021563</v>
      </c>
      <c r="K231" s="22">
        <v>1</v>
      </c>
      <c r="N231" t="str">
        <v>A1-12.5-14.5</v>
      </c>
      <c r="O231">
        <v>45.3125</v>
      </c>
      <c r="P231" s="19">
        <v>23021563</v>
      </c>
    </row>
    <row r="232" spans="5:16" x14ac:dyDescent="0.25">
      <c r="E232" s="1">
        <f t="shared" si="18"/>
        <v>226</v>
      </c>
      <c r="F232" s="10" t="str">
        <f t="shared" si="24"/>
        <v>A1-12.5-15</v>
      </c>
      <c r="G232" s="14">
        <f t="shared" si="25"/>
        <v>12.5</v>
      </c>
      <c r="H232" s="14">
        <f t="shared" si="26"/>
        <v>15</v>
      </c>
      <c r="I232" s="4">
        <f t="shared" si="20"/>
        <v>46.875</v>
      </c>
      <c r="J232" s="2">
        <f t="shared" si="21"/>
        <v>23684375</v>
      </c>
      <c r="K232" s="22">
        <v>1</v>
      </c>
      <c r="N232" t="str">
        <v>A1-12.5-15</v>
      </c>
      <c r="O232">
        <v>46.875</v>
      </c>
      <c r="P232" s="19">
        <v>23684375</v>
      </c>
    </row>
    <row r="233" spans="5:16" x14ac:dyDescent="0.25">
      <c r="E233" s="1">
        <f t="shared" si="18"/>
        <v>227</v>
      </c>
      <c r="F233" s="10" t="str">
        <f t="shared" si="24"/>
        <v>A1-12.5-15.5</v>
      </c>
      <c r="G233" s="14">
        <f t="shared" si="25"/>
        <v>12.5</v>
      </c>
      <c r="H233" s="14">
        <f t="shared" si="26"/>
        <v>15.5</v>
      </c>
      <c r="I233" s="4">
        <f t="shared" si="20"/>
        <v>48.4375</v>
      </c>
      <c r="J233" s="2">
        <f t="shared" si="21"/>
        <v>24347188</v>
      </c>
      <c r="K233" s="22">
        <v>1</v>
      </c>
      <c r="N233" t="str">
        <v>A1-12.5-15.5</v>
      </c>
      <c r="O233">
        <v>48.4375</v>
      </c>
      <c r="P233" s="19">
        <v>24347188</v>
      </c>
    </row>
    <row r="234" spans="5:16" x14ac:dyDescent="0.25">
      <c r="E234" s="1">
        <f t="shared" si="18"/>
        <v>228</v>
      </c>
      <c r="F234" s="10" t="str">
        <f t="shared" si="24"/>
        <v>A1-12.5-16</v>
      </c>
      <c r="G234" s="14">
        <f t="shared" si="25"/>
        <v>12.5</v>
      </c>
      <c r="H234" s="14">
        <f t="shared" si="26"/>
        <v>16</v>
      </c>
      <c r="I234" s="4">
        <f t="shared" si="20"/>
        <v>50</v>
      </c>
      <c r="J234" s="2">
        <f t="shared" si="21"/>
        <v>25010000</v>
      </c>
      <c r="K234" s="22">
        <v>1</v>
      </c>
      <c r="N234" t="str">
        <v>A1-12.5-16</v>
      </c>
      <c r="O234">
        <v>50</v>
      </c>
      <c r="P234" s="19">
        <v>25010000</v>
      </c>
    </row>
    <row r="235" spans="5:16" x14ac:dyDescent="0.25">
      <c r="E235" s="1">
        <f t="shared" si="18"/>
        <v>229</v>
      </c>
      <c r="F235" s="10" t="str">
        <f t="shared" si="24"/>
        <v>A1-13-7</v>
      </c>
      <c r="G235" s="14">
        <f t="shared" si="25"/>
        <v>13</v>
      </c>
      <c r="H235" s="14">
        <f t="shared" si="26"/>
        <v>7</v>
      </c>
      <c r="I235" s="4">
        <f t="shared" si="20"/>
        <v>22.75</v>
      </c>
      <c r="J235" s="2">
        <f t="shared" si="21"/>
        <v>13450550</v>
      </c>
      <c r="K235" s="22">
        <v>1</v>
      </c>
      <c r="N235" t="str">
        <v>A1-13-7</v>
      </c>
      <c r="O235">
        <v>22.75</v>
      </c>
      <c r="P235" s="19">
        <v>13450550</v>
      </c>
    </row>
    <row r="236" spans="5:16" x14ac:dyDescent="0.25">
      <c r="E236" s="1">
        <f t="shared" si="18"/>
        <v>230</v>
      </c>
      <c r="F236" s="10" t="str">
        <f t="shared" si="24"/>
        <v>A1-13-7.5</v>
      </c>
      <c r="G236" s="14">
        <f t="shared" si="25"/>
        <v>13</v>
      </c>
      <c r="H236" s="14">
        <f t="shared" si="26"/>
        <v>7.5</v>
      </c>
      <c r="I236" s="4">
        <f t="shared" si="20"/>
        <v>24.375</v>
      </c>
      <c r="J236" s="2">
        <f t="shared" si="21"/>
        <v>14139875</v>
      </c>
      <c r="K236" s="22">
        <v>1</v>
      </c>
      <c r="N236" t="str">
        <v>A1-13-7.5</v>
      </c>
      <c r="O236">
        <v>24.375</v>
      </c>
      <c r="P236" s="19">
        <v>14139875</v>
      </c>
    </row>
    <row r="237" spans="5:16" x14ac:dyDescent="0.25">
      <c r="E237" s="1">
        <f t="shared" si="18"/>
        <v>231</v>
      </c>
      <c r="F237" s="10" t="str">
        <f t="shared" si="24"/>
        <v>A1-13-8</v>
      </c>
      <c r="G237" s="14">
        <f t="shared" si="25"/>
        <v>13</v>
      </c>
      <c r="H237" s="14">
        <f t="shared" si="26"/>
        <v>8</v>
      </c>
      <c r="I237" s="4">
        <f t="shared" si="20"/>
        <v>26</v>
      </c>
      <c r="J237" s="2">
        <f t="shared" si="21"/>
        <v>14829200</v>
      </c>
      <c r="K237" s="22">
        <v>1</v>
      </c>
      <c r="N237" t="str">
        <v>A1-13-8</v>
      </c>
      <c r="O237">
        <v>26</v>
      </c>
      <c r="P237" s="19">
        <v>14829200</v>
      </c>
    </row>
    <row r="238" spans="5:16" x14ac:dyDescent="0.25">
      <c r="E238" s="1">
        <f t="shared" si="18"/>
        <v>232</v>
      </c>
      <c r="F238" s="10" t="str">
        <f t="shared" si="24"/>
        <v>A1-13-8.5</v>
      </c>
      <c r="G238" s="14">
        <f t="shared" si="25"/>
        <v>13</v>
      </c>
      <c r="H238" s="14">
        <f t="shared" si="26"/>
        <v>8.5</v>
      </c>
      <c r="I238" s="4">
        <f t="shared" si="20"/>
        <v>27.625</v>
      </c>
      <c r="J238" s="2">
        <f t="shared" si="21"/>
        <v>15518525</v>
      </c>
      <c r="K238" s="22">
        <v>1</v>
      </c>
      <c r="N238" t="str">
        <v>A1-13-8.5</v>
      </c>
      <c r="O238">
        <v>27.625</v>
      </c>
      <c r="P238" s="19">
        <v>15518525</v>
      </c>
    </row>
    <row r="239" spans="5:16" x14ac:dyDescent="0.25">
      <c r="E239" s="1">
        <f t="shared" si="18"/>
        <v>233</v>
      </c>
      <c r="F239" s="10" t="str">
        <f t="shared" si="24"/>
        <v>A1-13-9</v>
      </c>
      <c r="G239" s="14">
        <f t="shared" si="25"/>
        <v>13</v>
      </c>
      <c r="H239" s="14">
        <f t="shared" si="26"/>
        <v>9</v>
      </c>
      <c r="I239" s="4">
        <f t="shared" si="20"/>
        <v>29.25</v>
      </c>
      <c r="J239" s="2">
        <f t="shared" si="21"/>
        <v>16207850</v>
      </c>
      <c r="K239" s="22">
        <v>1</v>
      </c>
      <c r="N239" t="str">
        <v>A1-13-9</v>
      </c>
      <c r="O239">
        <v>29.25</v>
      </c>
      <c r="P239" s="19">
        <v>16207850</v>
      </c>
    </row>
    <row r="240" spans="5:16" x14ac:dyDescent="0.25">
      <c r="E240" s="1">
        <f t="shared" si="18"/>
        <v>234</v>
      </c>
      <c r="F240" s="10" t="str">
        <f t="shared" si="24"/>
        <v>A1-13-9.5</v>
      </c>
      <c r="G240" s="14">
        <f t="shared" si="25"/>
        <v>13</v>
      </c>
      <c r="H240" s="14">
        <f t="shared" si="26"/>
        <v>9.5</v>
      </c>
      <c r="I240" s="4">
        <f t="shared" si="20"/>
        <v>30.875</v>
      </c>
      <c r="J240" s="2">
        <f t="shared" si="21"/>
        <v>16897175</v>
      </c>
      <c r="K240" s="22">
        <v>1</v>
      </c>
      <c r="N240" t="str">
        <v>A1-13-9.5</v>
      </c>
      <c r="O240">
        <v>30.875</v>
      </c>
      <c r="P240" s="19">
        <v>16897175</v>
      </c>
    </row>
    <row r="241" spans="5:16" x14ac:dyDescent="0.25">
      <c r="E241" s="1">
        <f t="shared" si="18"/>
        <v>235</v>
      </c>
      <c r="F241" s="10" t="str">
        <f t="shared" si="24"/>
        <v>A1-13-10</v>
      </c>
      <c r="G241" s="14">
        <f t="shared" si="25"/>
        <v>13</v>
      </c>
      <c r="H241" s="14">
        <f t="shared" si="26"/>
        <v>10</v>
      </c>
      <c r="I241" s="4">
        <f t="shared" si="20"/>
        <v>32.5</v>
      </c>
      <c r="J241" s="2">
        <f t="shared" si="21"/>
        <v>17586500</v>
      </c>
      <c r="K241" s="22">
        <v>1</v>
      </c>
      <c r="N241" t="str">
        <v>A1-13-10</v>
      </c>
      <c r="O241">
        <v>32.5</v>
      </c>
      <c r="P241" s="19">
        <v>17586500</v>
      </c>
    </row>
    <row r="242" spans="5:16" x14ac:dyDescent="0.25">
      <c r="E242" s="1">
        <f t="shared" si="18"/>
        <v>236</v>
      </c>
      <c r="F242" s="10" t="str">
        <f>$C$4&amp;"-"&amp;G242&amp;"-"&amp;H242</f>
        <v>A1-13-10.5</v>
      </c>
      <c r="G242" s="14">
        <f>$G$3+ROUNDDOWN($E241/($I$4+1),0)*0.5</f>
        <v>13</v>
      </c>
      <c r="H242" s="14">
        <f>IF(MOD(E242-1,$I$4+1)=0,$H$3,H241+0.5)</f>
        <v>10.5</v>
      </c>
      <c r="I242" s="4">
        <f t="shared" si="20"/>
        <v>34.125</v>
      </c>
      <c r="J242" s="2">
        <f t="shared" si="21"/>
        <v>18275825</v>
      </c>
      <c r="K242" s="22">
        <v>1</v>
      </c>
      <c r="N242" t="str">
        <v>A1-13-10.5</v>
      </c>
      <c r="O242">
        <v>34.125</v>
      </c>
      <c r="P242" s="19">
        <v>18275825</v>
      </c>
    </row>
    <row r="243" spans="5:16" x14ac:dyDescent="0.25">
      <c r="E243" s="1">
        <f t="shared" si="18"/>
        <v>237</v>
      </c>
      <c r="F243" s="10" t="str">
        <f t="shared" ref="F243:F257" si="27">$C$4&amp;"-"&amp;G243&amp;"-"&amp;H243</f>
        <v>A1-13-11</v>
      </c>
      <c r="G243" s="14">
        <f t="shared" ref="G243:G257" si="28">$G$3+ROUNDDOWN($E242/($I$4+1),0)*0.5</f>
        <v>13</v>
      </c>
      <c r="H243" s="14">
        <f t="shared" ref="H243:H257" si="29">IF(MOD(E243-1,$I$4+1)=0,$H$3,H242+0.5)</f>
        <v>11</v>
      </c>
      <c r="I243" s="4">
        <f t="shared" si="20"/>
        <v>35.75</v>
      </c>
      <c r="J243" s="2">
        <f t="shared" si="21"/>
        <v>18965150</v>
      </c>
      <c r="K243" s="22">
        <v>1</v>
      </c>
      <c r="N243" t="str">
        <v>A1-13-11</v>
      </c>
      <c r="O243">
        <v>35.75</v>
      </c>
      <c r="P243" s="19">
        <v>18965150</v>
      </c>
    </row>
    <row r="244" spans="5:16" x14ac:dyDescent="0.25">
      <c r="E244" s="1">
        <f t="shared" si="18"/>
        <v>238</v>
      </c>
      <c r="F244" s="10" t="str">
        <f t="shared" si="27"/>
        <v>A1-13-11.5</v>
      </c>
      <c r="G244" s="14">
        <f t="shared" si="28"/>
        <v>13</v>
      </c>
      <c r="H244" s="14">
        <f t="shared" si="29"/>
        <v>11.5</v>
      </c>
      <c r="I244" s="4">
        <f t="shared" si="20"/>
        <v>37.375</v>
      </c>
      <c r="J244" s="2">
        <f t="shared" si="21"/>
        <v>19654475</v>
      </c>
      <c r="K244" s="22">
        <v>1</v>
      </c>
      <c r="N244" t="str">
        <v>A1-13-11.5</v>
      </c>
      <c r="O244">
        <v>37.375</v>
      </c>
      <c r="P244" s="19">
        <v>19654475</v>
      </c>
    </row>
    <row r="245" spans="5:16" x14ac:dyDescent="0.25">
      <c r="E245" s="1">
        <f t="shared" si="18"/>
        <v>239</v>
      </c>
      <c r="F245" s="10" t="str">
        <f t="shared" si="27"/>
        <v>A1-13-12</v>
      </c>
      <c r="G245" s="14">
        <f t="shared" si="28"/>
        <v>13</v>
      </c>
      <c r="H245" s="14">
        <f t="shared" si="29"/>
        <v>12</v>
      </c>
      <c r="I245" s="4">
        <f t="shared" si="20"/>
        <v>39</v>
      </c>
      <c r="J245" s="2">
        <f t="shared" si="21"/>
        <v>20343800</v>
      </c>
      <c r="K245" s="22">
        <v>1</v>
      </c>
      <c r="N245" t="str">
        <v>A1-13-12</v>
      </c>
      <c r="O245">
        <v>39</v>
      </c>
      <c r="P245" s="19">
        <v>20343800</v>
      </c>
    </row>
    <row r="246" spans="5:16" x14ac:dyDescent="0.25">
      <c r="E246" s="1">
        <f t="shared" si="18"/>
        <v>240</v>
      </c>
      <c r="F246" s="10" t="str">
        <f t="shared" si="27"/>
        <v>A1-13-12.5</v>
      </c>
      <c r="G246" s="14">
        <f t="shared" si="28"/>
        <v>13</v>
      </c>
      <c r="H246" s="14">
        <f t="shared" si="29"/>
        <v>12.5</v>
      </c>
      <c r="I246" s="4">
        <f t="shared" si="20"/>
        <v>40.625</v>
      </c>
      <c r="J246" s="2">
        <f t="shared" si="21"/>
        <v>21033125</v>
      </c>
      <c r="K246" s="22">
        <v>1</v>
      </c>
      <c r="N246" t="str">
        <v>A1-13-12.5</v>
      </c>
      <c r="O246">
        <v>40.625</v>
      </c>
      <c r="P246" s="19">
        <v>21033125</v>
      </c>
    </row>
    <row r="247" spans="5:16" x14ac:dyDescent="0.25">
      <c r="E247" s="1">
        <f t="shared" si="18"/>
        <v>241</v>
      </c>
      <c r="F247" s="10" t="str">
        <f t="shared" si="27"/>
        <v>A1-13-13</v>
      </c>
      <c r="G247" s="14">
        <f t="shared" si="28"/>
        <v>13</v>
      </c>
      <c r="H247" s="14">
        <f t="shared" si="29"/>
        <v>13</v>
      </c>
      <c r="I247" s="4">
        <f t="shared" si="20"/>
        <v>42.25</v>
      </c>
      <c r="J247" s="2">
        <f t="shared" si="21"/>
        <v>21722450</v>
      </c>
      <c r="K247" s="22">
        <v>1</v>
      </c>
      <c r="N247" t="str">
        <v>A1-13-13</v>
      </c>
      <c r="O247">
        <v>42.25</v>
      </c>
      <c r="P247" s="19">
        <v>21722450</v>
      </c>
    </row>
    <row r="248" spans="5:16" x14ac:dyDescent="0.25">
      <c r="E248" s="1">
        <f t="shared" si="18"/>
        <v>242</v>
      </c>
      <c r="F248" s="10" t="str">
        <f t="shared" si="27"/>
        <v>A1-13-13.5</v>
      </c>
      <c r="G248" s="14">
        <f t="shared" si="28"/>
        <v>13</v>
      </c>
      <c r="H248" s="14">
        <f t="shared" si="29"/>
        <v>13.5</v>
      </c>
      <c r="I248" s="4">
        <f t="shared" si="20"/>
        <v>43.875</v>
      </c>
      <c r="J248" s="2">
        <f t="shared" si="21"/>
        <v>22411775</v>
      </c>
      <c r="K248" s="22">
        <v>1</v>
      </c>
      <c r="N248" t="str">
        <v>A1-13-13.5</v>
      </c>
      <c r="O248">
        <v>43.875</v>
      </c>
      <c r="P248" s="19">
        <v>22411775</v>
      </c>
    </row>
    <row r="249" spans="5:16" x14ac:dyDescent="0.25">
      <c r="E249" s="1">
        <f t="shared" si="18"/>
        <v>243</v>
      </c>
      <c r="F249" s="10" t="str">
        <f t="shared" si="27"/>
        <v>A1-13-14</v>
      </c>
      <c r="G249" s="14">
        <f t="shared" si="28"/>
        <v>13</v>
      </c>
      <c r="H249" s="14">
        <f t="shared" si="29"/>
        <v>14</v>
      </c>
      <c r="I249" s="4">
        <f t="shared" si="20"/>
        <v>45.5</v>
      </c>
      <c r="J249" s="2">
        <f t="shared" si="21"/>
        <v>23101100</v>
      </c>
      <c r="K249" s="22">
        <v>1</v>
      </c>
      <c r="N249" t="str">
        <v>A1-13-14</v>
      </c>
      <c r="O249">
        <v>45.5</v>
      </c>
      <c r="P249" s="19">
        <v>23101100</v>
      </c>
    </row>
    <row r="250" spans="5:16" x14ac:dyDescent="0.25">
      <c r="E250" s="1">
        <f t="shared" si="18"/>
        <v>244</v>
      </c>
      <c r="F250" s="10" t="str">
        <f t="shared" si="27"/>
        <v>A1-13-14.5</v>
      </c>
      <c r="G250" s="14">
        <f t="shared" si="28"/>
        <v>13</v>
      </c>
      <c r="H250" s="14">
        <f t="shared" si="29"/>
        <v>14.5</v>
      </c>
      <c r="I250" s="4">
        <f t="shared" si="20"/>
        <v>47.125</v>
      </c>
      <c r="J250" s="2">
        <f t="shared" si="21"/>
        <v>23790425</v>
      </c>
      <c r="K250" s="22">
        <v>1</v>
      </c>
      <c r="N250" t="str">
        <v>A1-13-14.5</v>
      </c>
      <c r="O250">
        <v>47.125</v>
      </c>
      <c r="P250" s="19">
        <v>23790425</v>
      </c>
    </row>
    <row r="251" spans="5:16" x14ac:dyDescent="0.25">
      <c r="E251" s="1">
        <f t="shared" si="18"/>
        <v>245</v>
      </c>
      <c r="F251" s="10" t="str">
        <f t="shared" si="27"/>
        <v>A1-13-15</v>
      </c>
      <c r="G251" s="14">
        <f t="shared" si="28"/>
        <v>13</v>
      </c>
      <c r="H251" s="14">
        <f t="shared" si="29"/>
        <v>15</v>
      </c>
      <c r="I251" s="4">
        <f t="shared" si="20"/>
        <v>48.75</v>
      </c>
      <c r="J251" s="2">
        <f t="shared" si="21"/>
        <v>24479750</v>
      </c>
      <c r="K251" s="22">
        <v>1</v>
      </c>
      <c r="N251" t="str">
        <v>A1-13-15</v>
      </c>
      <c r="O251">
        <v>48.75</v>
      </c>
      <c r="P251" s="19">
        <v>24479750</v>
      </c>
    </row>
    <row r="252" spans="5:16" x14ac:dyDescent="0.25">
      <c r="E252" s="1">
        <f t="shared" si="18"/>
        <v>246</v>
      </c>
      <c r="F252" s="10" t="str">
        <f t="shared" si="27"/>
        <v>A1-13-15.5</v>
      </c>
      <c r="G252" s="14">
        <f t="shared" si="28"/>
        <v>13</v>
      </c>
      <c r="H252" s="14">
        <f t="shared" si="29"/>
        <v>15.5</v>
      </c>
      <c r="I252" s="4">
        <f t="shared" si="20"/>
        <v>50.375</v>
      </c>
      <c r="J252" s="2">
        <f t="shared" si="21"/>
        <v>25169075</v>
      </c>
      <c r="K252" s="22">
        <v>1</v>
      </c>
      <c r="N252" t="str">
        <v>A1-13-15.5</v>
      </c>
      <c r="O252">
        <v>50.375</v>
      </c>
      <c r="P252" s="19">
        <v>25169075</v>
      </c>
    </row>
    <row r="253" spans="5:16" x14ac:dyDescent="0.25">
      <c r="E253" s="1">
        <f t="shared" si="18"/>
        <v>247</v>
      </c>
      <c r="F253" s="10" t="str">
        <f t="shared" si="27"/>
        <v>A1-13-16</v>
      </c>
      <c r="G253" s="14">
        <f t="shared" si="28"/>
        <v>13</v>
      </c>
      <c r="H253" s="14">
        <f t="shared" si="29"/>
        <v>16</v>
      </c>
      <c r="I253" s="4">
        <f t="shared" si="20"/>
        <v>52</v>
      </c>
      <c r="J253" s="2">
        <f t="shared" si="21"/>
        <v>25858400</v>
      </c>
      <c r="K253" s="22">
        <v>1</v>
      </c>
      <c r="N253" t="str">
        <v>A1-13-16</v>
      </c>
      <c r="O253">
        <v>52</v>
      </c>
      <c r="P253" s="19">
        <v>25858400</v>
      </c>
    </row>
    <row r="254" spans="5:16" x14ac:dyDescent="0.25">
      <c r="E254" s="1">
        <f t="shared" si="18"/>
        <v>248</v>
      </c>
      <c r="F254" s="10" t="str">
        <f t="shared" si="27"/>
        <v>A1-13.5-7</v>
      </c>
      <c r="G254" s="14">
        <f t="shared" si="28"/>
        <v>13.5</v>
      </c>
      <c r="H254" s="14">
        <f t="shared" si="29"/>
        <v>7</v>
      </c>
      <c r="I254" s="4">
        <f t="shared" si="20"/>
        <v>23.625</v>
      </c>
      <c r="J254" s="2">
        <f t="shared" si="21"/>
        <v>13821725</v>
      </c>
      <c r="K254" s="22">
        <v>1</v>
      </c>
      <c r="N254" t="str">
        <v>A1-13.5-7</v>
      </c>
      <c r="O254">
        <v>23.625</v>
      </c>
      <c r="P254" s="19">
        <v>13821725</v>
      </c>
    </row>
    <row r="255" spans="5:16" x14ac:dyDescent="0.25">
      <c r="E255" s="1">
        <f t="shared" si="18"/>
        <v>249</v>
      </c>
      <c r="F255" s="10" t="str">
        <f t="shared" si="27"/>
        <v>A1-13.5-7.5</v>
      </c>
      <c r="G255" s="14">
        <f t="shared" si="28"/>
        <v>13.5</v>
      </c>
      <c r="H255" s="14">
        <f t="shared" si="29"/>
        <v>7.5</v>
      </c>
      <c r="I255" s="4">
        <f t="shared" si="20"/>
        <v>25.3125</v>
      </c>
      <c r="J255" s="2">
        <f t="shared" si="21"/>
        <v>14537563</v>
      </c>
      <c r="K255" s="22">
        <v>1</v>
      </c>
      <c r="N255" t="str">
        <v>A1-13.5-7.5</v>
      </c>
      <c r="O255">
        <v>25.3125</v>
      </c>
      <c r="P255" s="19">
        <v>14537563</v>
      </c>
    </row>
    <row r="256" spans="5:16" x14ac:dyDescent="0.25">
      <c r="E256" s="1">
        <f t="shared" si="18"/>
        <v>250</v>
      </c>
      <c r="F256" s="10" t="str">
        <f t="shared" si="27"/>
        <v>A1-13.5-8</v>
      </c>
      <c r="G256" s="14">
        <f t="shared" si="28"/>
        <v>13.5</v>
      </c>
      <c r="H256" s="14">
        <f t="shared" si="29"/>
        <v>8</v>
      </c>
      <c r="I256" s="4">
        <f t="shared" si="20"/>
        <v>27</v>
      </c>
      <c r="J256" s="2">
        <f t="shared" si="21"/>
        <v>15253400</v>
      </c>
      <c r="K256" s="22">
        <v>1</v>
      </c>
      <c r="N256" t="str">
        <v>A1-13.5-8</v>
      </c>
      <c r="O256">
        <v>27</v>
      </c>
      <c r="P256" s="19">
        <v>15253400</v>
      </c>
    </row>
    <row r="257" spans="5:16" x14ac:dyDescent="0.25">
      <c r="E257" s="1">
        <f t="shared" si="18"/>
        <v>251</v>
      </c>
      <c r="F257" s="10" t="str">
        <f t="shared" si="27"/>
        <v>A1-13.5-8.5</v>
      </c>
      <c r="G257" s="14">
        <f t="shared" si="28"/>
        <v>13.5</v>
      </c>
      <c r="H257" s="14">
        <f t="shared" si="29"/>
        <v>8.5</v>
      </c>
      <c r="I257" s="4">
        <f t="shared" si="20"/>
        <v>28.6875</v>
      </c>
      <c r="J257" s="2">
        <f t="shared" si="21"/>
        <v>15969238</v>
      </c>
      <c r="K257" s="22">
        <v>1</v>
      </c>
      <c r="N257" t="str">
        <v>A1-13.5-8.5</v>
      </c>
      <c r="O257">
        <v>28.6875</v>
      </c>
      <c r="P257" s="19">
        <v>15969238</v>
      </c>
    </row>
    <row r="258" spans="5:16" x14ac:dyDescent="0.25">
      <c r="E258" s="1">
        <f t="shared" si="18"/>
        <v>252</v>
      </c>
      <c r="F258" s="10" t="str">
        <f>$C$4&amp;"-"&amp;G258&amp;"-"&amp;H258</f>
        <v>A1-13.5-9</v>
      </c>
      <c r="G258" s="14">
        <f>$G$3+ROUNDDOWN($E257/($I$4+1),0)*0.5</f>
        <v>13.5</v>
      </c>
      <c r="H258" s="14">
        <f>IF(MOD(E258-1,$I$4+1)=0,$H$3,H257+0.5)</f>
        <v>9</v>
      </c>
      <c r="I258" s="4">
        <f t="shared" si="20"/>
        <v>30.375</v>
      </c>
      <c r="J258" s="2">
        <f t="shared" si="21"/>
        <v>16685075</v>
      </c>
      <c r="K258" s="22">
        <v>1</v>
      </c>
      <c r="N258" t="str">
        <v>A1-13.5-9</v>
      </c>
      <c r="O258">
        <v>30.375</v>
      </c>
      <c r="P258" s="19">
        <v>16685075</v>
      </c>
    </row>
    <row r="259" spans="5:16" x14ac:dyDescent="0.25">
      <c r="E259" s="1">
        <f t="shared" si="18"/>
        <v>253</v>
      </c>
      <c r="F259" s="10" t="str">
        <f t="shared" ref="F259:F272" si="30">$C$4&amp;"-"&amp;G259&amp;"-"&amp;H259</f>
        <v>A1-13.5-9.5</v>
      </c>
      <c r="G259" s="14">
        <f t="shared" ref="G259:G272" si="31">$G$3+ROUNDDOWN($E258/($I$4+1),0)*0.5</f>
        <v>13.5</v>
      </c>
      <c r="H259" s="14">
        <f t="shared" ref="H259:H272" si="32">IF(MOD(E259-1,$I$4+1)=0,$H$3,H258+0.5)</f>
        <v>9.5</v>
      </c>
      <c r="I259" s="4">
        <f t="shared" si="20"/>
        <v>32.0625</v>
      </c>
      <c r="J259" s="2">
        <f t="shared" si="21"/>
        <v>17400913</v>
      </c>
      <c r="K259" s="22">
        <v>1</v>
      </c>
      <c r="N259" t="str">
        <v>A1-13.5-9.5</v>
      </c>
      <c r="O259">
        <v>32.0625</v>
      </c>
      <c r="P259" s="19">
        <v>17400913</v>
      </c>
    </row>
    <row r="260" spans="5:16" x14ac:dyDescent="0.25">
      <c r="E260" s="1">
        <f t="shared" si="18"/>
        <v>254</v>
      </c>
      <c r="F260" s="10" t="str">
        <f t="shared" si="30"/>
        <v>A1-13.5-10</v>
      </c>
      <c r="G260" s="14">
        <f t="shared" si="31"/>
        <v>13.5</v>
      </c>
      <c r="H260" s="14">
        <f t="shared" si="32"/>
        <v>10</v>
      </c>
      <c r="I260" s="4">
        <f t="shared" si="20"/>
        <v>33.75</v>
      </c>
      <c r="J260" s="2">
        <f t="shared" si="21"/>
        <v>18116750</v>
      </c>
      <c r="K260" s="22">
        <v>1</v>
      </c>
      <c r="N260" t="str">
        <v>A1-13.5-10</v>
      </c>
      <c r="O260">
        <v>33.75</v>
      </c>
      <c r="P260" s="19">
        <v>18116750</v>
      </c>
    </row>
    <row r="261" spans="5:16" x14ac:dyDescent="0.25">
      <c r="E261" s="1">
        <f t="shared" si="18"/>
        <v>255</v>
      </c>
      <c r="F261" s="10" t="str">
        <f t="shared" si="30"/>
        <v>A1-13.5-10.5</v>
      </c>
      <c r="G261" s="14">
        <f t="shared" si="31"/>
        <v>13.5</v>
      </c>
      <c r="H261" s="14">
        <f t="shared" si="32"/>
        <v>10.5</v>
      </c>
      <c r="I261" s="4">
        <f t="shared" si="20"/>
        <v>35.4375</v>
      </c>
      <c r="J261" s="2">
        <f t="shared" si="21"/>
        <v>18832588</v>
      </c>
      <c r="K261" s="22">
        <v>1</v>
      </c>
      <c r="N261" t="str">
        <v>A1-13.5-10.5</v>
      </c>
      <c r="O261">
        <v>35.4375</v>
      </c>
      <c r="P261" s="19">
        <v>18832588</v>
      </c>
    </row>
    <row r="262" spans="5:16" x14ac:dyDescent="0.25">
      <c r="E262" s="1">
        <f t="shared" si="18"/>
        <v>256</v>
      </c>
      <c r="F262" s="10" t="str">
        <f t="shared" si="30"/>
        <v>A1-13.5-11</v>
      </c>
      <c r="G262" s="14">
        <f t="shared" si="31"/>
        <v>13.5</v>
      </c>
      <c r="H262" s="14">
        <f t="shared" si="32"/>
        <v>11</v>
      </c>
      <c r="I262" s="4">
        <f t="shared" si="20"/>
        <v>37.125</v>
      </c>
      <c r="J262" s="2">
        <f t="shared" si="21"/>
        <v>19548425</v>
      </c>
      <c r="K262" s="22">
        <v>1</v>
      </c>
      <c r="N262" t="str">
        <v>A1-13.5-11</v>
      </c>
      <c r="O262">
        <v>37.125</v>
      </c>
      <c r="P262" s="19">
        <v>19548425</v>
      </c>
    </row>
    <row r="263" spans="5:16" x14ac:dyDescent="0.25">
      <c r="E263" s="1">
        <f t="shared" ref="E263:E272" si="33">ROW()-6</f>
        <v>257</v>
      </c>
      <c r="F263" s="10" t="str">
        <f t="shared" si="30"/>
        <v>A1-13.5-11.5</v>
      </c>
      <c r="G263" s="14">
        <f t="shared" si="31"/>
        <v>13.5</v>
      </c>
      <c r="H263" s="14">
        <f t="shared" si="32"/>
        <v>11.5</v>
      </c>
      <c r="I263" s="4">
        <f t="shared" ref="I263:I272" si="34">SUM((G263*H263)/4)</f>
        <v>38.8125</v>
      </c>
      <c r="J263" s="2">
        <f t="shared" ref="J263:J272" si="35">ROUND(SUM(IF(I263&lt;$K$4,$K$4,I263)*$C$6,$C$5),0)</f>
        <v>20264263</v>
      </c>
      <c r="K263" s="22">
        <v>1</v>
      </c>
      <c r="N263" t="str">
        <v>A1-13.5-11.5</v>
      </c>
      <c r="O263">
        <v>38.8125</v>
      </c>
      <c r="P263" s="19">
        <v>20264263</v>
      </c>
    </row>
    <row r="264" spans="5:16" x14ac:dyDescent="0.25">
      <c r="E264" s="1">
        <f t="shared" si="33"/>
        <v>258</v>
      </c>
      <c r="F264" s="10" t="str">
        <f t="shared" si="30"/>
        <v>A1-13.5-12</v>
      </c>
      <c r="G264" s="14">
        <f t="shared" si="31"/>
        <v>13.5</v>
      </c>
      <c r="H264" s="14">
        <f t="shared" si="32"/>
        <v>12</v>
      </c>
      <c r="I264" s="4">
        <f t="shared" si="34"/>
        <v>40.5</v>
      </c>
      <c r="J264" s="2">
        <f t="shared" si="35"/>
        <v>20980100</v>
      </c>
      <c r="K264" s="22">
        <v>1</v>
      </c>
      <c r="N264" t="str">
        <v>A1-13.5-12</v>
      </c>
      <c r="O264">
        <v>40.5</v>
      </c>
      <c r="P264" s="19">
        <v>20980100</v>
      </c>
    </row>
    <row r="265" spans="5:16" x14ac:dyDescent="0.25">
      <c r="E265" s="1">
        <f t="shared" si="33"/>
        <v>259</v>
      </c>
      <c r="F265" s="10" t="str">
        <f t="shared" si="30"/>
        <v>A1-13.5-12.5</v>
      </c>
      <c r="G265" s="14">
        <f t="shared" si="31"/>
        <v>13.5</v>
      </c>
      <c r="H265" s="14">
        <f t="shared" si="32"/>
        <v>12.5</v>
      </c>
      <c r="I265" s="4">
        <f t="shared" si="34"/>
        <v>42.1875</v>
      </c>
      <c r="J265" s="2">
        <f t="shared" si="35"/>
        <v>21695938</v>
      </c>
      <c r="K265" s="22">
        <v>1</v>
      </c>
      <c r="N265" t="str">
        <v>A1-13.5-12.5</v>
      </c>
      <c r="O265">
        <v>42.1875</v>
      </c>
      <c r="P265" s="19">
        <v>21695938</v>
      </c>
    </row>
    <row r="266" spans="5:16" x14ac:dyDescent="0.25">
      <c r="E266" s="1">
        <f t="shared" si="33"/>
        <v>260</v>
      </c>
      <c r="F266" s="10" t="str">
        <f t="shared" si="30"/>
        <v>A1-13.5-13</v>
      </c>
      <c r="G266" s="14">
        <f t="shared" si="31"/>
        <v>13.5</v>
      </c>
      <c r="H266" s="14">
        <f t="shared" si="32"/>
        <v>13</v>
      </c>
      <c r="I266" s="4">
        <f t="shared" si="34"/>
        <v>43.875</v>
      </c>
      <c r="J266" s="2">
        <f t="shared" si="35"/>
        <v>22411775</v>
      </c>
      <c r="K266" s="22">
        <v>1</v>
      </c>
      <c r="N266" t="str">
        <v>A1-13.5-13</v>
      </c>
      <c r="O266">
        <v>43.875</v>
      </c>
      <c r="P266" s="19">
        <v>22411775</v>
      </c>
    </row>
    <row r="267" spans="5:16" x14ac:dyDescent="0.25">
      <c r="E267" s="1">
        <f t="shared" si="33"/>
        <v>261</v>
      </c>
      <c r="F267" s="10" t="str">
        <f t="shared" si="30"/>
        <v>A1-13.5-13.5</v>
      </c>
      <c r="G267" s="14">
        <f t="shared" si="31"/>
        <v>13.5</v>
      </c>
      <c r="H267" s="14">
        <f t="shared" si="32"/>
        <v>13.5</v>
      </c>
      <c r="I267" s="4">
        <f t="shared" si="34"/>
        <v>45.5625</v>
      </c>
      <c r="J267" s="2">
        <f t="shared" si="35"/>
        <v>23127613</v>
      </c>
      <c r="K267" s="22">
        <v>1</v>
      </c>
      <c r="N267" t="str">
        <v>A1-13.5-13.5</v>
      </c>
      <c r="O267">
        <v>45.5625</v>
      </c>
      <c r="P267" s="19">
        <v>23127613</v>
      </c>
    </row>
    <row r="268" spans="5:16" x14ac:dyDescent="0.25">
      <c r="E268" s="1">
        <f t="shared" si="33"/>
        <v>262</v>
      </c>
      <c r="F268" s="10" t="str">
        <f t="shared" si="30"/>
        <v>A1-13.5-14</v>
      </c>
      <c r="G268" s="14">
        <f t="shared" si="31"/>
        <v>13.5</v>
      </c>
      <c r="H268" s="14">
        <f t="shared" si="32"/>
        <v>14</v>
      </c>
      <c r="I268" s="4">
        <f t="shared" si="34"/>
        <v>47.25</v>
      </c>
      <c r="J268" s="2">
        <f t="shared" si="35"/>
        <v>23843450</v>
      </c>
      <c r="K268" s="22">
        <v>1</v>
      </c>
      <c r="N268" t="str">
        <v>A1-13.5-14</v>
      </c>
      <c r="O268">
        <v>47.25</v>
      </c>
      <c r="P268" s="19">
        <v>23843450</v>
      </c>
    </row>
    <row r="269" spans="5:16" x14ac:dyDescent="0.25">
      <c r="E269" s="1">
        <f t="shared" si="33"/>
        <v>263</v>
      </c>
      <c r="F269" s="10" t="str">
        <f t="shared" si="30"/>
        <v>A1-13.5-14.5</v>
      </c>
      <c r="G269" s="14">
        <f t="shared" si="31"/>
        <v>13.5</v>
      </c>
      <c r="H269" s="14">
        <f t="shared" si="32"/>
        <v>14.5</v>
      </c>
      <c r="I269" s="4">
        <f t="shared" si="34"/>
        <v>48.9375</v>
      </c>
      <c r="J269" s="2">
        <f t="shared" si="35"/>
        <v>24559288</v>
      </c>
      <c r="K269" s="22">
        <v>1</v>
      </c>
      <c r="N269" t="str">
        <v>A1-13.5-14.5</v>
      </c>
      <c r="O269">
        <v>48.9375</v>
      </c>
      <c r="P269" s="19">
        <v>24559288</v>
      </c>
    </row>
    <row r="270" spans="5:16" x14ac:dyDescent="0.25">
      <c r="E270" s="1">
        <f t="shared" si="33"/>
        <v>264</v>
      </c>
      <c r="F270" s="10" t="str">
        <f t="shared" si="30"/>
        <v>A1-13.5-15</v>
      </c>
      <c r="G270" s="14">
        <f t="shared" si="31"/>
        <v>13.5</v>
      </c>
      <c r="H270" s="14">
        <f t="shared" si="32"/>
        <v>15</v>
      </c>
      <c r="I270" s="4">
        <f t="shared" si="34"/>
        <v>50.625</v>
      </c>
      <c r="J270" s="2">
        <f t="shared" si="35"/>
        <v>25275125</v>
      </c>
      <c r="K270" s="22">
        <v>1</v>
      </c>
      <c r="N270" t="str">
        <v>A1-13.5-15</v>
      </c>
      <c r="O270">
        <v>50.625</v>
      </c>
      <c r="P270" s="19">
        <v>25275125</v>
      </c>
    </row>
    <row r="271" spans="5:16" x14ac:dyDescent="0.25">
      <c r="E271" s="1">
        <f t="shared" si="33"/>
        <v>265</v>
      </c>
      <c r="F271" s="10" t="str">
        <f t="shared" si="30"/>
        <v>A1-13.5-15.5</v>
      </c>
      <c r="G271" s="14">
        <f t="shared" si="31"/>
        <v>13.5</v>
      </c>
      <c r="H271" s="14">
        <f t="shared" si="32"/>
        <v>15.5</v>
      </c>
      <c r="I271" s="4">
        <f t="shared" si="34"/>
        <v>52.3125</v>
      </c>
      <c r="J271" s="2">
        <f t="shared" si="35"/>
        <v>25990963</v>
      </c>
      <c r="K271" s="22">
        <v>1</v>
      </c>
      <c r="N271" t="str">
        <v>A1-13.5-15.5</v>
      </c>
      <c r="O271">
        <v>52.3125</v>
      </c>
      <c r="P271" s="19">
        <v>25990963</v>
      </c>
    </row>
    <row r="272" spans="5:16" x14ac:dyDescent="0.25">
      <c r="E272" s="1">
        <f t="shared" si="33"/>
        <v>266</v>
      </c>
      <c r="F272" s="10" t="str">
        <f t="shared" si="30"/>
        <v>A1-13.5-16</v>
      </c>
      <c r="G272" s="14">
        <f t="shared" si="31"/>
        <v>13.5</v>
      </c>
      <c r="H272" s="14">
        <f t="shared" si="32"/>
        <v>16</v>
      </c>
      <c r="I272" s="4">
        <f t="shared" si="34"/>
        <v>54</v>
      </c>
      <c r="J272" s="2">
        <f t="shared" si="35"/>
        <v>26706800</v>
      </c>
      <c r="K272" s="22">
        <v>1</v>
      </c>
      <c r="N272" t="str">
        <v>A1-13.5-16</v>
      </c>
      <c r="O272">
        <v>54</v>
      </c>
      <c r="P272" s="19">
        <v>26706800</v>
      </c>
    </row>
    <row r="273" spans="16:16" x14ac:dyDescent="0.25">
      <c r="P273" s="19"/>
    </row>
    <row r="274" spans="16:16" x14ac:dyDescent="0.25">
      <c r="P274" s="19"/>
    </row>
    <row r="275" spans="16:16" x14ac:dyDescent="0.25">
      <c r="P275" s="19"/>
    </row>
    <row r="276" spans="16:16" x14ac:dyDescent="0.25">
      <c r="P276" s="19"/>
    </row>
    <row r="277" spans="16:16" x14ac:dyDescent="0.25">
      <c r="P277" s="19"/>
    </row>
    <row r="278" spans="16:16" x14ac:dyDescent="0.25">
      <c r="P278" s="19"/>
    </row>
    <row r="279" spans="16:16" x14ac:dyDescent="0.25">
      <c r="P279" s="19"/>
    </row>
    <row r="280" spans="16:16" x14ac:dyDescent="0.25">
      <c r="P280" s="19"/>
    </row>
    <row r="281" spans="16:16" x14ac:dyDescent="0.25">
      <c r="P281" s="19"/>
    </row>
    <row r="282" spans="16:16" x14ac:dyDescent="0.25">
      <c r="P282" s="19"/>
    </row>
    <row r="283" spans="16:16" x14ac:dyDescent="0.25">
      <c r="P283" s="19"/>
    </row>
    <row r="284" spans="16:16" x14ac:dyDescent="0.25">
      <c r="P284" s="19"/>
    </row>
    <row r="285" spans="16:16" x14ac:dyDescent="0.25">
      <c r="P285" s="19"/>
    </row>
    <row r="286" spans="16:16" x14ac:dyDescent="0.25">
      <c r="P286" s="19"/>
    </row>
    <row r="287" spans="16:16" x14ac:dyDescent="0.25">
      <c r="P287" s="19"/>
    </row>
    <row r="288" spans="16:16" x14ac:dyDescent="0.25">
      <c r="P288" s="19"/>
    </row>
    <row r="289" spans="16:16" x14ac:dyDescent="0.25">
      <c r="P289" s="19"/>
    </row>
    <row r="290" spans="16:16" x14ac:dyDescent="0.25">
      <c r="P290" s="19"/>
    </row>
    <row r="291" spans="16:16" x14ac:dyDescent="0.25">
      <c r="P291" s="19"/>
    </row>
    <row r="292" spans="16:16" x14ac:dyDescent="0.25">
      <c r="P292" s="19"/>
    </row>
    <row r="293" spans="16:16" x14ac:dyDescent="0.25">
      <c r="P293" s="19"/>
    </row>
    <row r="294" spans="16:16" x14ac:dyDescent="0.25">
      <c r="P294" s="19"/>
    </row>
    <row r="295" spans="16:16" x14ac:dyDescent="0.25">
      <c r="P295" s="19"/>
    </row>
    <row r="296" spans="16:16" x14ac:dyDescent="0.25">
      <c r="P296" s="19"/>
    </row>
    <row r="297" spans="16:16" x14ac:dyDescent="0.25">
      <c r="P297" s="19"/>
    </row>
    <row r="298" spans="16:16" x14ac:dyDescent="0.25">
      <c r="P298" s="19"/>
    </row>
    <row r="299" spans="16:16" x14ac:dyDescent="0.25">
      <c r="P299" s="19"/>
    </row>
    <row r="300" spans="16:16" x14ac:dyDescent="0.25">
      <c r="P300" s="19"/>
    </row>
    <row r="301" spans="16:16" x14ac:dyDescent="0.25">
      <c r="P301" s="19"/>
    </row>
    <row r="302" spans="16:16" x14ac:dyDescent="0.25">
      <c r="P302" s="19"/>
    </row>
    <row r="303" spans="16:16" x14ac:dyDescent="0.25">
      <c r="P303" s="19"/>
    </row>
    <row r="304" spans="16:16" x14ac:dyDescent="0.25">
      <c r="P304" s="19"/>
    </row>
    <row r="305" spans="16:16" x14ac:dyDescent="0.25">
      <c r="P305" s="19"/>
    </row>
    <row r="306" spans="16:16" x14ac:dyDescent="0.25">
      <c r="P306" s="19"/>
    </row>
    <row r="307" spans="16:16" x14ac:dyDescent="0.25">
      <c r="P307" s="19"/>
    </row>
    <row r="308" spans="16:16" x14ac:dyDescent="0.25">
      <c r="P308" s="19"/>
    </row>
    <row r="309" spans="16:16" x14ac:dyDescent="0.25">
      <c r="P309" s="19"/>
    </row>
    <row r="310" spans="16:16" x14ac:dyDescent="0.25">
      <c r="P310" s="19"/>
    </row>
    <row r="311" spans="16:16" x14ac:dyDescent="0.25">
      <c r="P311" s="19"/>
    </row>
    <row r="312" spans="16:16" x14ac:dyDescent="0.25">
      <c r="P312" s="19"/>
    </row>
    <row r="313" spans="16:16" x14ac:dyDescent="0.25">
      <c r="P313" s="19"/>
    </row>
    <row r="314" spans="16:16" x14ac:dyDescent="0.25">
      <c r="P314" s="19"/>
    </row>
    <row r="315" spans="16:16" x14ac:dyDescent="0.25">
      <c r="P315" s="19"/>
    </row>
    <row r="316" spans="16:16" x14ac:dyDescent="0.25">
      <c r="P316" s="19"/>
    </row>
    <row r="317" spans="16:16" x14ac:dyDescent="0.25">
      <c r="P317" s="19"/>
    </row>
    <row r="318" spans="16:16" x14ac:dyDescent="0.25">
      <c r="P318" s="19"/>
    </row>
    <row r="319" spans="16:16" x14ac:dyDescent="0.25">
      <c r="P319" s="19"/>
    </row>
    <row r="320" spans="16:16" x14ac:dyDescent="0.25">
      <c r="P320" s="19"/>
    </row>
    <row r="321" spans="16:16" x14ac:dyDescent="0.25">
      <c r="P321" s="19"/>
    </row>
    <row r="322" spans="16:16" x14ac:dyDescent="0.25">
      <c r="P322" s="19"/>
    </row>
    <row r="323" spans="16:16" x14ac:dyDescent="0.25">
      <c r="P323" s="19"/>
    </row>
    <row r="324" spans="16:16" x14ac:dyDescent="0.25">
      <c r="P324" s="19"/>
    </row>
    <row r="325" spans="16:16" x14ac:dyDescent="0.25">
      <c r="P325" s="19"/>
    </row>
    <row r="326" spans="16:16" x14ac:dyDescent="0.25">
      <c r="P326" s="19"/>
    </row>
    <row r="327" spans="16:16" x14ac:dyDescent="0.25">
      <c r="P327" s="19"/>
    </row>
    <row r="328" spans="16:16" x14ac:dyDescent="0.25">
      <c r="P328" s="19"/>
    </row>
    <row r="329" spans="16:16" x14ac:dyDescent="0.25">
      <c r="P329" s="19"/>
    </row>
    <row r="330" spans="16:16" x14ac:dyDescent="0.25">
      <c r="P330" s="19"/>
    </row>
    <row r="331" spans="16:16" x14ac:dyDescent="0.25">
      <c r="P331" s="19"/>
    </row>
    <row r="332" spans="16:16" x14ac:dyDescent="0.25">
      <c r="P332" s="19"/>
    </row>
    <row r="333" spans="16:16" x14ac:dyDescent="0.25">
      <c r="P333" s="19"/>
    </row>
    <row r="334" spans="16:16" x14ac:dyDescent="0.25">
      <c r="P334" s="19"/>
    </row>
    <row r="335" spans="16:16" x14ac:dyDescent="0.25">
      <c r="P335" s="19"/>
    </row>
    <row r="336" spans="1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7C90E-E1CF-4875-8612-BCE2B709BED0}">
  <sheetPr codeName="Sheet11">
    <tabColor rgb="FF00B050"/>
  </sheetPr>
  <dimension ref="A2:P680"/>
  <sheetViews>
    <sheetView zoomScaleNormal="100" workbookViewId="0">
      <pane xSplit="5" ySplit="6" topLeftCell="F7" activePane="bottomRight" state="frozen"/>
      <selection activeCell="L10" sqref="L10"/>
      <selection pane="topRight" activeCell="L10" sqref="L10"/>
      <selection pane="bottomLeft" activeCell="L10" sqref="L10"/>
      <selection pane="bottomRight" activeCell="F7" sqref="F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77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32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33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K4" s="16">
        <v>25</v>
      </c>
      <c r="L4" s="101">
        <f>ROUND(SUM($K$4*$C$6,$C$5),0)</f>
        <v>11330000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v>3800000</v>
      </c>
      <c r="N5" s="114"/>
      <c r="O5" s="114"/>
      <c r="P5" s="114"/>
    </row>
    <row r="6" spans="2:16" x14ac:dyDescent="0.25">
      <c r="B6" s="6" t="s">
        <v>2</v>
      </c>
      <c r="C6" s="9">
        <v>301200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A2-5-7</v>
      </c>
      <c r="G7" s="14">
        <f>G3</f>
        <v>5</v>
      </c>
      <c r="H7" s="14">
        <f>H3</f>
        <v>7</v>
      </c>
      <c r="I7" s="4">
        <f t="shared" ref="I7:I70" si="2">SUM((G7*H7)/4)*2</f>
        <v>17.5</v>
      </c>
      <c r="J7" s="2">
        <f t="shared" ref="J7:J70" si="3">ROUND(SUM(IF(I7&lt;$K$4,$K$4,I7)*$C$6,$C$5),0)</f>
        <v>11330000</v>
      </c>
      <c r="K7" s="22"/>
      <c r="N7" t="str" cm="1">
        <f t="array" ref="N7:N243">_xlfn._xlws.FILTER(A2テーブル[キー],A2テーブル[許可]=1)</f>
        <v>A2-5-9</v>
      </c>
      <c r="O7" cm="1">
        <f t="array" ref="O7:O243">_xlfn._xlws.FILTER(A2テーブル[坪],A2テーブル[許可]=1)</f>
        <v>22.5</v>
      </c>
      <c r="P7" s="19" cm="1">
        <f t="array" ref="P7:P243">_xlfn._xlws.FILTER(A2テーブル[M],A2テーブル[許可]=1)</f>
        <v>11330000</v>
      </c>
    </row>
    <row r="8" spans="2:16" x14ac:dyDescent="0.25">
      <c r="E8" s="1">
        <f t="shared" si="0"/>
        <v>2</v>
      </c>
      <c r="F8" s="10" t="str">
        <f t="shared" si="1"/>
        <v>A2-5-7.5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18.75</v>
      </c>
      <c r="J8" s="2">
        <f t="shared" si="3"/>
        <v>11330000</v>
      </c>
      <c r="K8" s="22"/>
      <c r="N8" t="str">
        <v>A2-5-9.5</v>
      </c>
      <c r="O8">
        <v>23.75</v>
      </c>
      <c r="P8" s="19">
        <v>11330000</v>
      </c>
    </row>
    <row r="9" spans="2:16" x14ac:dyDescent="0.25">
      <c r="E9" s="1">
        <f t="shared" si="0"/>
        <v>3</v>
      </c>
      <c r="F9" s="10" t="str">
        <f t="shared" si="1"/>
        <v>A2-5-8</v>
      </c>
      <c r="G9" s="14">
        <f t="shared" si="4"/>
        <v>5</v>
      </c>
      <c r="H9" s="14">
        <f t="shared" si="5"/>
        <v>8</v>
      </c>
      <c r="I9" s="4">
        <f t="shared" si="2"/>
        <v>20</v>
      </c>
      <c r="J9" s="2">
        <f t="shared" si="3"/>
        <v>11330000</v>
      </c>
      <c r="K9" s="22"/>
      <c r="N9" t="str">
        <v>A2-5-10</v>
      </c>
      <c r="O9">
        <v>25</v>
      </c>
      <c r="P9" s="19">
        <v>11330000</v>
      </c>
    </row>
    <row r="10" spans="2:16" x14ac:dyDescent="0.25">
      <c r="E10" s="1">
        <f t="shared" si="0"/>
        <v>4</v>
      </c>
      <c r="F10" s="10" t="str">
        <f t="shared" si="1"/>
        <v>A2-5-8.5</v>
      </c>
      <c r="G10" s="14">
        <f t="shared" si="4"/>
        <v>5</v>
      </c>
      <c r="H10" s="14">
        <f t="shared" si="5"/>
        <v>8.5</v>
      </c>
      <c r="I10" s="4">
        <f t="shared" si="2"/>
        <v>21.25</v>
      </c>
      <c r="J10" s="2">
        <f t="shared" si="3"/>
        <v>11330000</v>
      </c>
      <c r="K10" s="22"/>
      <c r="N10" t="str">
        <v>A2-5-10.5</v>
      </c>
      <c r="O10">
        <v>26.25</v>
      </c>
      <c r="P10" s="19">
        <v>11706500</v>
      </c>
    </row>
    <row r="11" spans="2:16" x14ac:dyDescent="0.25">
      <c r="E11" s="1">
        <f t="shared" si="0"/>
        <v>5</v>
      </c>
      <c r="F11" s="10" t="str">
        <f t="shared" si="1"/>
        <v>A2-5-9</v>
      </c>
      <c r="G11" s="14">
        <f t="shared" si="4"/>
        <v>5</v>
      </c>
      <c r="H11" s="14">
        <f t="shared" si="5"/>
        <v>9</v>
      </c>
      <c r="I11" s="4">
        <f t="shared" si="2"/>
        <v>22.5</v>
      </c>
      <c r="J11" s="2">
        <f t="shared" si="3"/>
        <v>11330000</v>
      </c>
      <c r="K11" s="22">
        <v>1</v>
      </c>
      <c r="N11" t="str">
        <v>A2-5-11</v>
      </c>
      <c r="O11">
        <v>27.5</v>
      </c>
      <c r="P11" s="19">
        <v>12083000</v>
      </c>
    </row>
    <row r="12" spans="2:16" x14ac:dyDescent="0.25">
      <c r="E12" s="1">
        <f t="shared" si="0"/>
        <v>6</v>
      </c>
      <c r="F12" s="10" t="str">
        <f t="shared" si="1"/>
        <v>A2-5-9.5</v>
      </c>
      <c r="G12" s="14">
        <f t="shared" si="4"/>
        <v>5</v>
      </c>
      <c r="H12" s="14">
        <f t="shared" si="5"/>
        <v>9.5</v>
      </c>
      <c r="I12" s="4">
        <f t="shared" si="2"/>
        <v>23.75</v>
      </c>
      <c r="J12" s="2">
        <f t="shared" si="3"/>
        <v>11330000</v>
      </c>
      <c r="K12" s="22">
        <v>1</v>
      </c>
      <c r="N12" t="str">
        <v>A2-5-11.5</v>
      </c>
      <c r="O12">
        <v>28.75</v>
      </c>
      <c r="P12" s="19">
        <v>12459500</v>
      </c>
    </row>
    <row r="13" spans="2:16" x14ac:dyDescent="0.25">
      <c r="E13" s="1">
        <f t="shared" si="0"/>
        <v>7</v>
      </c>
      <c r="F13" s="10" t="str">
        <f t="shared" si="1"/>
        <v>A2-5-10</v>
      </c>
      <c r="G13" s="14">
        <f t="shared" si="4"/>
        <v>5</v>
      </c>
      <c r="H13" s="14">
        <f t="shared" si="5"/>
        <v>10</v>
      </c>
      <c r="I13" s="4">
        <f t="shared" si="2"/>
        <v>25</v>
      </c>
      <c r="J13" s="2">
        <f t="shared" si="3"/>
        <v>11330000</v>
      </c>
      <c r="K13" s="22">
        <v>1</v>
      </c>
      <c r="N13" t="str">
        <v>A2-5-12</v>
      </c>
      <c r="O13">
        <v>30</v>
      </c>
      <c r="P13" s="19">
        <v>12836000</v>
      </c>
    </row>
    <row r="14" spans="2:16" x14ac:dyDescent="0.25">
      <c r="E14" s="1">
        <f t="shared" si="0"/>
        <v>8</v>
      </c>
      <c r="F14" s="10" t="str">
        <f t="shared" si="1"/>
        <v>A2-5-10.5</v>
      </c>
      <c r="G14" s="14">
        <f t="shared" si="4"/>
        <v>5</v>
      </c>
      <c r="H14" s="14">
        <f t="shared" si="5"/>
        <v>10.5</v>
      </c>
      <c r="I14" s="4">
        <f t="shared" si="2"/>
        <v>26.25</v>
      </c>
      <c r="J14" s="2">
        <f t="shared" si="3"/>
        <v>11706500</v>
      </c>
      <c r="K14" s="22">
        <v>1</v>
      </c>
      <c r="N14" t="str">
        <v>A2-5-12.5</v>
      </c>
      <c r="O14">
        <v>31.25</v>
      </c>
      <c r="P14" s="19">
        <v>13212500</v>
      </c>
    </row>
    <row r="15" spans="2:16" x14ac:dyDescent="0.25">
      <c r="E15" s="1">
        <f t="shared" si="0"/>
        <v>9</v>
      </c>
      <c r="F15" s="10" t="str">
        <f t="shared" si="1"/>
        <v>A2-5-11</v>
      </c>
      <c r="G15" s="14">
        <f t="shared" si="4"/>
        <v>5</v>
      </c>
      <c r="H15" s="14">
        <f t="shared" si="5"/>
        <v>11</v>
      </c>
      <c r="I15" s="4">
        <f t="shared" si="2"/>
        <v>27.5</v>
      </c>
      <c r="J15" s="2">
        <f t="shared" si="3"/>
        <v>12083000</v>
      </c>
      <c r="K15" s="22">
        <v>1</v>
      </c>
      <c r="N15" t="str">
        <v>A2-5-13</v>
      </c>
      <c r="O15">
        <v>32.5</v>
      </c>
      <c r="P15" s="19">
        <v>13589000</v>
      </c>
    </row>
    <row r="16" spans="2:16" x14ac:dyDescent="0.25">
      <c r="E16" s="1">
        <f t="shared" si="0"/>
        <v>10</v>
      </c>
      <c r="F16" s="10" t="str">
        <f t="shared" si="1"/>
        <v>A2-5-11.5</v>
      </c>
      <c r="G16" s="14">
        <f t="shared" si="4"/>
        <v>5</v>
      </c>
      <c r="H16" s="14">
        <f t="shared" si="5"/>
        <v>11.5</v>
      </c>
      <c r="I16" s="4">
        <f t="shared" si="2"/>
        <v>28.75</v>
      </c>
      <c r="J16" s="2">
        <f t="shared" si="3"/>
        <v>12459500</v>
      </c>
      <c r="K16" s="22">
        <v>1</v>
      </c>
      <c r="N16" t="str">
        <v>A2-5-13.5</v>
      </c>
      <c r="O16">
        <v>33.75</v>
      </c>
      <c r="P16" s="19">
        <v>13965500</v>
      </c>
    </row>
    <row r="17" spans="5:16" x14ac:dyDescent="0.25">
      <c r="E17" s="1">
        <f t="shared" si="0"/>
        <v>11</v>
      </c>
      <c r="F17" s="10" t="str">
        <f t="shared" si="1"/>
        <v>A2-5-12</v>
      </c>
      <c r="G17" s="14">
        <f t="shared" si="4"/>
        <v>5</v>
      </c>
      <c r="H17" s="14">
        <f t="shared" si="5"/>
        <v>12</v>
      </c>
      <c r="I17" s="4">
        <f t="shared" si="2"/>
        <v>30</v>
      </c>
      <c r="J17" s="2">
        <f t="shared" si="3"/>
        <v>12836000</v>
      </c>
      <c r="K17" s="22">
        <v>1</v>
      </c>
      <c r="N17" t="str">
        <v>A2-5-14</v>
      </c>
      <c r="O17">
        <v>35</v>
      </c>
      <c r="P17" s="19">
        <v>14342000</v>
      </c>
    </row>
    <row r="18" spans="5:16" x14ac:dyDescent="0.25">
      <c r="E18" s="1">
        <f t="shared" si="0"/>
        <v>12</v>
      </c>
      <c r="F18" s="10" t="str">
        <f t="shared" si="1"/>
        <v>A2-5-12.5</v>
      </c>
      <c r="G18" s="14">
        <f t="shared" si="4"/>
        <v>5</v>
      </c>
      <c r="H18" s="14">
        <f t="shared" si="5"/>
        <v>12.5</v>
      </c>
      <c r="I18" s="4">
        <f t="shared" si="2"/>
        <v>31.25</v>
      </c>
      <c r="J18" s="2">
        <f t="shared" si="3"/>
        <v>13212500</v>
      </c>
      <c r="K18" s="22">
        <v>1</v>
      </c>
      <c r="N18" t="str">
        <v>A2-5-14.5</v>
      </c>
      <c r="O18">
        <v>36.25</v>
      </c>
      <c r="P18" s="19">
        <v>14718500</v>
      </c>
    </row>
    <row r="19" spans="5:16" x14ac:dyDescent="0.25">
      <c r="E19" s="1">
        <f t="shared" si="0"/>
        <v>13</v>
      </c>
      <c r="F19" s="10" t="str">
        <f t="shared" si="1"/>
        <v>A2-5-13</v>
      </c>
      <c r="G19" s="14">
        <f t="shared" si="4"/>
        <v>5</v>
      </c>
      <c r="H19" s="14">
        <f t="shared" si="5"/>
        <v>13</v>
      </c>
      <c r="I19" s="4">
        <f t="shared" si="2"/>
        <v>32.5</v>
      </c>
      <c r="J19" s="2">
        <f t="shared" si="3"/>
        <v>13589000</v>
      </c>
      <c r="K19" s="22">
        <v>1</v>
      </c>
      <c r="N19" t="str">
        <v>A2-5-15</v>
      </c>
      <c r="O19">
        <v>37.5</v>
      </c>
      <c r="P19" s="19">
        <v>15095000</v>
      </c>
    </row>
    <row r="20" spans="5:16" x14ac:dyDescent="0.25">
      <c r="E20" s="1">
        <f t="shared" si="0"/>
        <v>14</v>
      </c>
      <c r="F20" s="10" t="str">
        <f t="shared" si="1"/>
        <v>A2-5-13.5</v>
      </c>
      <c r="G20" s="14">
        <f t="shared" si="4"/>
        <v>5</v>
      </c>
      <c r="H20" s="14">
        <f t="shared" si="5"/>
        <v>13.5</v>
      </c>
      <c r="I20" s="4">
        <f t="shared" si="2"/>
        <v>33.75</v>
      </c>
      <c r="J20" s="2">
        <f t="shared" si="3"/>
        <v>13965500</v>
      </c>
      <c r="K20" s="22">
        <v>1</v>
      </c>
      <c r="N20" t="str">
        <v>A2-5-15.5</v>
      </c>
      <c r="O20">
        <v>38.75</v>
      </c>
      <c r="P20" s="19">
        <v>15471500</v>
      </c>
    </row>
    <row r="21" spans="5:16" x14ac:dyDescent="0.25">
      <c r="E21" s="1">
        <f t="shared" si="0"/>
        <v>15</v>
      </c>
      <c r="F21" s="10" t="str">
        <f t="shared" si="1"/>
        <v>A2-5-14</v>
      </c>
      <c r="G21" s="14">
        <f t="shared" si="4"/>
        <v>5</v>
      </c>
      <c r="H21" s="14">
        <f t="shared" si="5"/>
        <v>14</v>
      </c>
      <c r="I21" s="4">
        <f t="shared" si="2"/>
        <v>35</v>
      </c>
      <c r="J21" s="2">
        <f t="shared" si="3"/>
        <v>14342000</v>
      </c>
      <c r="K21" s="22">
        <v>1</v>
      </c>
      <c r="N21" t="str">
        <v>A2-5-16</v>
      </c>
      <c r="O21">
        <v>40</v>
      </c>
      <c r="P21" s="19">
        <v>15848000</v>
      </c>
    </row>
    <row r="22" spans="5:16" x14ac:dyDescent="0.25">
      <c r="E22" s="1">
        <f t="shared" si="0"/>
        <v>16</v>
      </c>
      <c r="F22" s="10" t="str">
        <f t="shared" si="1"/>
        <v>A2-5-14.5</v>
      </c>
      <c r="G22" s="14">
        <f t="shared" si="4"/>
        <v>5</v>
      </c>
      <c r="H22" s="14">
        <f t="shared" si="5"/>
        <v>14.5</v>
      </c>
      <c r="I22" s="4">
        <f t="shared" si="2"/>
        <v>36.25</v>
      </c>
      <c r="J22" s="2">
        <f t="shared" si="3"/>
        <v>14718500</v>
      </c>
      <c r="K22" s="22">
        <v>1</v>
      </c>
      <c r="N22" t="str">
        <v>A2-5-16.5</v>
      </c>
      <c r="O22">
        <v>41.25</v>
      </c>
      <c r="P22" s="19">
        <v>16224500</v>
      </c>
    </row>
    <row r="23" spans="5:16" x14ac:dyDescent="0.25">
      <c r="E23" s="1">
        <f t="shared" si="0"/>
        <v>17</v>
      </c>
      <c r="F23" s="10" t="str">
        <f t="shared" si="1"/>
        <v>A2-5-15</v>
      </c>
      <c r="G23" s="14">
        <f t="shared" si="4"/>
        <v>5</v>
      </c>
      <c r="H23" s="14">
        <f t="shared" si="5"/>
        <v>15</v>
      </c>
      <c r="I23" s="4">
        <f t="shared" si="2"/>
        <v>37.5</v>
      </c>
      <c r="J23" s="2">
        <f t="shared" si="3"/>
        <v>15095000</v>
      </c>
      <c r="K23" s="22">
        <v>1</v>
      </c>
      <c r="N23" t="str">
        <v>A2-5-17</v>
      </c>
      <c r="O23">
        <v>42.5</v>
      </c>
      <c r="P23" s="19">
        <v>16601000</v>
      </c>
    </row>
    <row r="24" spans="5:16" x14ac:dyDescent="0.25">
      <c r="E24" s="1">
        <f t="shared" si="0"/>
        <v>18</v>
      </c>
      <c r="F24" s="10" t="str">
        <f t="shared" si="1"/>
        <v>A2-5-15.5</v>
      </c>
      <c r="G24" s="14">
        <f t="shared" si="4"/>
        <v>5</v>
      </c>
      <c r="H24" s="14">
        <f t="shared" si="5"/>
        <v>15.5</v>
      </c>
      <c r="I24" s="4">
        <f t="shared" si="2"/>
        <v>38.75</v>
      </c>
      <c r="J24" s="2">
        <f t="shared" si="3"/>
        <v>15471500</v>
      </c>
      <c r="K24" s="22">
        <v>1</v>
      </c>
      <c r="N24" t="str">
        <v>A2-5-17.5</v>
      </c>
      <c r="O24">
        <v>43.75</v>
      </c>
      <c r="P24" s="19">
        <v>16977500</v>
      </c>
    </row>
    <row r="25" spans="5:16" x14ac:dyDescent="0.25">
      <c r="E25" s="1">
        <f t="shared" si="0"/>
        <v>19</v>
      </c>
      <c r="F25" s="10" t="str">
        <f t="shared" si="1"/>
        <v>A2-5-16</v>
      </c>
      <c r="G25" s="14">
        <f t="shared" si="4"/>
        <v>5</v>
      </c>
      <c r="H25" s="14">
        <f t="shared" si="5"/>
        <v>16</v>
      </c>
      <c r="I25" s="4">
        <f t="shared" si="2"/>
        <v>40</v>
      </c>
      <c r="J25" s="2">
        <f t="shared" si="3"/>
        <v>15848000</v>
      </c>
      <c r="K25" s="22">
        <v>1</v>
      </c>
      <c r="N25" t="str">
        <v>A2-5-18</v>
      </c>
      <c r="O25">
        <v>45</v>
      </c>
      <c r="P25" s="19">
        <v>17354000</v>
      </c>
    </row>
    <row r="26" spans="5:16" x14ac:dyDescent="0.25">
      <c r="E26" s="1">
        <f t="shared" si="0"/>
        <v>20</v>
      </c>
      <c r="F26" s="10" t="str">
        <f t="shared" si="1"/>
        <v>A2-5-16.5</v>
      </c>
      <c r="G26" s="14">
        <f t="shared" si="4"/>
        <v>5</v>
      </c>
      <c r="H26" s="14">
        <f t="shared" si="5"/>
        <v>16.5</v>
      </c>
      <c r="I26" s="4">
        <f t="shared" si="2"/>
        <v>41.25</v>
      </c>
      <c r="J26" s="2">
        <f t="shared" si="3"/>
        <v>16224500</v>
      </c>
      <c r="K26" s="22">
        <v>1</v>
      </c>
      <c r="N26" t="str">
        <v>A2-5.5-8.5</v>
      </c>
      <c r="O26">
        <v>23.375</v>
      </c>
      <c r="P26" s="19">
        <v>11330000</v>
      </c>
    </row>
    <row r="27" spans="5:16" x14ac:dyDescent="0.25">
      <c r="E27" s="1">
        <f t="shared" si="0"/>
        <v>21</v>
      </c>
      <c r="F27" s="10" t="str">
        <f t="shared" si="1"/>
        <v>A2-5-17</v>
      </c>
      <c r="G27" s="14">
        <f t="shared" si="4"/>
        <v>5</v>
      </c>
      <c r="H27" s="14">
        <f t="shared" si="5"/>
        <v>17</v>
      </c>
      <c r="I27" s="4">
        <f t="shared" si="2"/>
        <v>42.5</v>
      </c>
      <c r="J27" s="2">
        <f t="shared" si="3"/>
        <v>16601000</v>
      </c>
      <c r="K27" s="22">
        <v>1</v>
      </c>
      <c r="N27" t="str">
        <v>A2-5.5-9</v>
      </c>
      <c r="O27">
        <v>24.75</v>
      </c>
      <c r="P27" s="19">
        <v>11330000</v>
      </c>
    </row>
    <row r="28" spans="5:16" x14ac:dyDescent="0.25">
      <c r="E28" s="1">
        <f t="shared" si="0"/>
        <v>22</v>
      </c>
      <c r="F28" s="10" t="str">
        <f t="shared" si="1"/>
        <v>A2-5-17.5</v>
      </c>
      <c r="G28" s="14">
        <f t="shared" si="4"/>
        <v>5</v>
      </c>
      <c r="H28" s="14">
        <f t="shared" si="5"/>
        <v>17.5</v>
      </c>
      <c r="I28" s="4">
        <f t="shared" si="2"/>
        <v>43.75</v>
      </c>
      <c r="J28" s="2">
        <f t="shared" si="3"/>
        <v>16977500</v>
      </c>
      <c r="K28" s="22">
        <v>1</v>
      </c>
      <c r="N28" t="str">
        <v>A2-5.5-9.5</v>
      </c>
      <c r="O28">
        <v>26.125</v>
      </c>
      <c r="P28" s="19">
        <v>11668850</v>
      </c>
    </row>
    <row r="29" spans="5:16" x14ac:dyDescent="0.25">
      <c r="E29" s="1">
        <f t="shared" si="0"/>
        <v>23</v>
      </c>
      <c r="F29" s="10" t="str">
        <f t="shared" si="1"/>
        <v>A2-5-18</v>
      </c>
      <c r="G29" s="14">
        <f t="shared" si="4"/>
        <v>5</v>
      </c>
      <c r="H29" s="14">
        <f t="shared" si="5"/>
        <v>18</v>
      </c>
      <c r="I29" s="4">
        <f t="shared" si="2"/>
        <v>45</v>
      </c>
      <c r="J29" s="2">
        <f t="shared" si="3"/>
        <v>17354000</v>
      </c>
      <c r="K29" s="22">
        <v>1</v>
      </c>
      <c r="N29" t="str">
        <v>A2-5.5-10</v>
      </c>
      <c r="O29">
        <v>27.5</v>
      </c>
      <c r="P29" s="19">
        <v>12083000</v>
      </c>
    </row>
    <row r="30" spans="5:16" x14ac:dyDescent="0.25">
      <c r="E30" s="1">
        <f t="shared" si="0"/>
        <v>24</v>
      </c>
      <c r="F30" s="10" t="str">
        <f t="shared" si="1"/>
        <v>A2-5.5-7</v>
      </c>
      <c r="G30" s="14">
        <f t="shared" si="4"/>
        <v>5.5</v>
      </c>
      <c r="H30" s="14">
        <f t="shared" si="5"/>
        <v>7</v>
      </c>
      <c r="I30" s="4">
        <f t="shared" si="2"/>
        <v>19.25</v>
      </c>
      <c r="J30" s="2">
        <f t="shared" si="3"/>
        <v>11330000</v>
      </c>
      <c r="K30" s="22"/>
      <c r="N30" t="str">
        <v>A2-5.5-10.5</v>
      </c>
      <c r="O30">
        <v>28.875</v>
      </c>
      <c r="P30" s="19">
        <v>12497150</v>
      </c>
    </row>
    <row r="31" spans="5:16" x14ac:dyDescent="0.25">
      <c r="E31" s="1">
        <f t="shared" si="0"/>
        <v>25</v>
      </c>
      <c r="F31" s="10" t="str">
        <f t="shared" si="1"/>
        <v>A2-5.5-7.5</v>
      </c>
      <c r="G31" s="14">
        <f t="shared" si="4"/>
        <v>5.5</v>
      </c>
      <c r="H31" s="14">
        <f t="shared" si="5"/>
        <v>7.5</v>
      </c>
      <c r="I31" s="4">
        <f t="shared" si="2"/>
        <v>20.625</v>
      </c>
      <c r="J31" s="2">
        <f t="shared" si="3"/>
        <v>11330000</v>
      </c>
      <c r="K31" s="22"/>
      <c r="N31" t="str">
        <v>A2-5.5-11</v>
      </c>
      <c r="O31">
        <v>30.25</v>
      </c>
      <c r="P31" s="19">
        <v>12911300</v>
      </c>
    </row>
    <row r="32" spans="5:16" x14ac:dyDescent="0.25">
      <c r="E32" s="1">
        <f t="shared" si="0"/>
        <v>26</v>
      </c>
      <c r="F32" s="10" t="str">
        <f t="shared" si="1"/>
        <v>A2-5.5-8</v>
      </c>
      <c r="G32" s="14">
        <f t="shared" si="4"/>
        <v>5.5</v>
      </c>
      <c r="H32" s="14">
        <f t="shared" si="5"/>
        <v>8</v>
      </c>
      <c r="I32" s="4">
        <f t="shared" si="2"/>
        <v>22</v>
      </c>
      <c r="J32" s="2">
        <f t="shared" si="3"/>
        <v>11330000</v>
      </c>
      <c r="K32" s="22"/>
      <c r="N32" t="str">
        <v>A2-5.5-11.5</v>
      </c>
      <c r="O32">
        <v>31.625</v>
      </c>
      <c r="P32" s="19">
        <v>13325450</v>
      </c>
    </row>
    <row r="33" spans="5:16" x14ac:dyDescent="0.25">
      <c r="E33" s="1">
        <f t="shared" si="0"/>
        <v>27</v>
      </c>
      <c r="F33" s="10" t="str">
        <f t="shared" si="1"/>
        <v>A2-5.5-8.5</v>
      </c>
      <c r="G33" s="14">
        <f t="shared" si="4"/>
        <v>5.5</v>
      </c>
      <c r="H33" s="14">
        <f t="shared" si="5"/>
        <v>8.5</v>
      </c>
      <c r="I33" s="4">
        <f t="shared" si="2"/>
        <v>23.375</v>
      </c>
      <c r="J33" s="2">
        <f t="shared" si="3"/>
        <v>11330000</v>
      </c>
      <c r="K33" s="22">
        <v>1</v>
      </c>
      <c r="N33" t="str">
        <v>A2-5.5-12</v>
      </c>
      <c r="O33">
        <v>33</v>
      </c>
      <c r="P33" s="19">
        <v>13739600</v>
      </c>
    </row>
    <row r="34" spans="5:16" x14ac:dyDescent="0.25">
      <c r="E34" s="1">
        <f t="shared" si="0"/>
        <v>28</v>
      </c>
      <c r="F34" s="10" t="str">
        <f t="shared" si="1"/>
        <v>A2-5.5-9</v>
      </c>
      <c r="G34" s="14">
        <f t="shared" si="4"/>
        <v>5.5</v>
      </c>
      <c r="H34" s="14">
        <f t="shared" si="5"/>
        <v>9</v>
      </c>
      <c r="I34" s="4">
        <f t="shared" si="2"/>
        <v>24.75</v>
      </c>
      <c r="J34" s="2">
        <f t="shared" si="3"/>
        <v>11330000</v>
      </c>
      <c r="K34" s="22">
        <v>1</v>
      </c>
      <c r="N34" t="str">
        <v>A2-5.5-12.5</v>
      </c>
      <c r="O34">
        <v>34.375</v>
      </c>
      <c r="P34" s="19">
        <v>14153750</v>
      </c>
    </row>
    <row r="35" spans="5:16" x14ac:dyDescent="0.25">
      <c r="E35" s="1">
        <f t="shared" si="0"/>
        <v>29</v>
      </c>
      <c r="F35" s="10" t="str">
        <f t="shared" si="1"/>
        <v>A2-5.5-9.5</v>
      </c>
      <c r="G35" s="14">
        <f t="shared" si="4"/>
        <v>5.5</v>
      </c>
      <c r="H35" s="14">
        <f t="shared" si="5"/>
        <v>9.5</v>
      </c>
      <c r="I35" s="4">
        <f t="shared" si="2"/>
        <v>26.125</v>
      </c>
      <c r="J35" s="2">
        <f t="shared" si="3"/>
        <v>11668850</v>
      </c>
      <c r="K35" s="22">
        <v>1</v>
      </c>
      <c r="N35" t="str">
        <v>A2-5.5-13</v>
      </c>
      <c r="O35">
        <v>35.75</v>
      </c>
      <c r="P35" s="19">
        <v>14567900</v>
      </c>
    </row>
    <row r="36" spans="5:16" x14ac:dyDescent="0.25">
      <c r="E36" s="1">
        <f t="shared" si="0"/>
        <v>30</v>
      </c>
      <c r="F36" s="10" t="str">
        <f t="shared" si="1"/>
        <v>A2-5.5-10</v>
      </c>
      <c r="G36" s="14">
        <f t="shared" si="4"/>
        <v>5.5</v>
      </c>
      <c r="H36" s="14">
        <f t="shared" si="5"/>
        <v>10</v>
      </c>
      <c r="I36" s="4">
        <f t="shared" si="2"/>
        <v>27.5</v>
      </c>
      <c r="J36" s="2">
        <f t="shared" si="3"/>
        <v>12083000</v>
      </c>
      <c r="K36" s="22">
        <v>1</v>
      </c>
      <c r="N36" t="str">
        <v>A2-5.5-13.5</v>
      </c>
      <c r="O36">
        <v>37.125</v>
      </c>
      <c r="P36" s="19">
        <v>14982050</v>
      </c>
    </row>
    <row r="37" spans="5:16" x14ac:dyDescent="0.25">
      <c r="E37" s="1">
        <f t="shared" si="0"/>
        <v>31</v>
      </c>
      <c r="F37" s="10" t="str">
        <f t="shared" si="1"/>
        <v>A2-5.5-10.5</v>
      </c>
      <c r="G37" s="14">
        <f t="shared" si="4"/>
        <v>5.5</v>
      </c>
      <c r="H37" s="14">
        <f t="shared" si="5"/>
        <v>10.5</v>
      </c>
      <c r="I37" s="4">
        <f t="shared" si="2"/>
        <v>28.875</v>
      </c>
      <c r="J37" s="2">
        <f t="shared" si="3"/>
        <v>12497150</v>
      </c>
      <c r="K37" s="22">
        <v>1</v>
      </c>
      <c r="N37" t="str">
        <v>A2-5.5-14</v>
      </c>
      <c r="O37">
        <v>38.5</v>
      </c>
      <c r="P37" s="19">
        <v>15396200</v>
      </c>
    </row>
    <row r="38" spans="5:16" x14ac:dyDescent="0.25">
      <c r="E38" s="1">
        <f t="shared" si="0"/>
        <v>32</v>
      </c>
      <c r="F38" s="10" t="str">
        <f t="shared" si="1"/>
        <v>A2-5.5-11</v>
      </c>
      <c r="G38" s="14">
        <f t="shared" si="4"/>
        <v>5.5</v>
      </c>
      <c r="H38" s="14">
        <f t="shared" si="5"/>
        <v>11</v>
      </c>
      <c r="I38" s="4">
        <f t="shared" si="2"/>
        <v>30.25</v>
      </c>
      <c r="J38" s="2">
        <f t="shared" si="3"/>
        <v>12911300</v>
      </c>
      <c r="K38" s="22">
        <v>1</v>
      </c>
      <c r="N38" t="str">
        <v>A2-5.5-14.5</v>
      </c>
      <c r="O38">
        <v>39.875</v>
      </c>
      <c r="P38" s="19">
        <v>15810350</v>
      </c>
    </row>
    <row r="39" spans="5:16" x14ac:dyDescent="0.25">
      <c r="E39" s="1">
        <f t="shared" si="0"/>
        <v>33</v>
      </c>
      <c r="F39" s="10" t="str">
        <f t="shared" si="1"/>
        <v>A2-5.5-11.5</v>
      </c>
      <c r="G39" s="14">
        <f t="shared" si="4"/>
        <v>5.5</v>
      </c>
      <c r="H39" s="14">
        <f t="shared" si="5"/>
        <v>11.5</v>
      </c>
      <c r="I39" s="4">
        <f t="shared" si="2"/>
        <v>31.625</v>
      </c>
      <c r="J39" s="2">
        <f t="shared" si="3"/>
        <v>13325450</v>
      </c>
      <c r="K39" s="22">
        <v>1</v>
      </c>
      <c r="N39" t="str">
        <v>A2-5.5-15</v>
      </c>
      <c r="O39">
        <v>41.25</v>
      </c>
      <c r="P39" s="19">
        <v>16224500</v>
      </c>
    </row>
    <row r="40" spans="5:16" x14ac:dyDescent="0.25">
      <c r="E40" s="1">
        <f t="shared" si="0"/>
        <v>34</v>
      </c>
      <c r="F40" s="10" t="str">
        <f t="shared" si="1"/>
        <v>A2-5.5-12</v>
      </c>
      <c r="G40" s="14">
        <f t="shared" si="4"/>
        <v>5.5</v>
      </c>
      <c r="H40" s="14">
        <f t="shared" si="5"/>
        <v>12</v>
      </c>
      <c r="I40" s="4">
        <f t="shared" si="2"/>
        <v>33</v>
      </c>
      <c r="J40" s="2">
        <f t="shared" si="3"/>
        <v>13739600</v>
      </c>
      <c r="K40" s="22">
        <v>1</v>
      </c>
      <c r="N40" t="str">
        <v>A2-5.5-15.5</v>
      </c>
      <c r="O40">
        <v>42.625</v>
      </c>
      <c r="P40" s="19">
        <v>16638650</v>
      </c>
    </row>
    <row r="41" spans="5:16" x14ac:dyDescent="0.25">
      <c r="E41" s="1">
        <f t="shared" si="0"/>
        <v>35</v>
      </c>
      <c r="F41" s="10" t="str">
        <f t="shared" si="1"/>
        <v>A2-5.5-12.5</v>
      </c>
      <c r="G41" s="14">
        <f t="shared" si="4"/>
        <v>5.5</v>
      </c>
      <c r="H41" s="14">
        <f t="shared" si="5"/>
        <v>12.5</v>
      </c>
      <c r="I41" s="4">
        <f t="shared" si="2"/>
        <v>34.375</v>
      </c>
      <c r="J41" s="2">
        <f t="shared" si="3"/>
        <v>14153750</v>
      </c>
      <c r="K41" s="22">
        <v>1</v>
      </c>
      <c r="N41" t="str">
        <v>A2-5.5-16</v>
      </c>
      <c r="O41">
        <v>44</v>
      </c>
      <c r="P41" s="19">
        <v>17052800</v>
      </c>
    </row>
    <row r="42" spans="5:16" x14ac:dyDescent="0.25">
      <c r="E42" s="1">
        <f t="shared" si="0"/>
        <v>36</v>
      </c>
      <c r="F42" s="10" t="str">
        <f t="shared" si="1"/>
        <v>A2-5.5-13</v>
      </c>
      <c r="G42" s="14">
        <f t="shared" si="4"/>
        <v>5.5</v>
      </c>
      <c r="H42" s="14">
        <f t="shared" si="5"/>
        <v>13</v>
      </c>
      <c r="I42" s="4">
        <f t="shared" si="2"/>
        <v>35.75</v>
      </c>
      <c r="J42" s="2">
        <f t="shared" si="3"/>
        <v>14567900</v>
      </c>
      <c r="K42" s="22">
        <v>1</v>
      </c>
      <c r="N42" t="str">
        <v>A2-5.5-16.5</v>
      </c>
      <c r="O42">
        <v>45.375</v>
      </c>
      <c r="P42" s="19">
        <v>17466950</v>
      </c>
    </row>
    <row r="43" spans="5:16" x14ac:dyDescent="0.25">
      <c r="E43" s="1">
        <f t="shared" si="0"/>
        <v>37</v>
      </c>
      <c r="F43" s="10" t="str">
        <f t="shared" si="1"/>
        <v>A2-5.5-13.5</v>
      </c>
      <c r="G43" s="14">
        <f t="shared" si="4"/>
        <v>5.5</v>
      </c>
      <c r="H43" s="14">
        <f t="shared" si="5"/>
        <v>13.5</v>
      </c>
      <c r="I43" s="4">
        <f t="shared" si="2"/>
        <v>37.125</v>
      </c>
      <c r="J43" s="2">
        <f t="shared" si="3"/>
        <v>14982050</v>
      </c>
      <c r="K43" s="22">
        <v>1</v>
      </c>
      <c r="N43" t="str">
        <v>A2-5.5-17</v>
      </c>
      <c r="O43">
        <v>46.75</v>
      </c>
      <c r="P43" s="19">
        <v>17881100</v>
      </c>
    </row>
    <row r="44" spans="5:16" x14ac:dyDescent="0.25">
      <c r="E44" s="1">
        <f t="shared" si="0"/>
        <v>38</v>
      </c>
      <c r="F44" s="10" t="str">
        <f t="shared" si="1"/>
        <v>A2-5.5-14</v>
      </c>
      <c r="G44" s="14">
        <f t="shared" si="4"/>
        <v>5.5</v>
      </c>
      <c r="H44" s="14">
        <f t="shared" si="5"/>
        <v>14</v>
      </c>
      <c r="I44" s="4">
        <f t="shared" si="2"/>
        <v>38.5</v>
      </c>
      <c r="J44" s="2">
        <f t="shared" si="3"/>
        <v>15396200</v>
      </c>
      <c r="K44" s="22">
        <v>1</v>
      </c>
      <c r="N44" t="str">
        <v>A2-5.5-17.5</v>
      </c>
      <c r="O44">
        <v>48.125</v>
      </c>
      <c r="P44" s="19">
        <v>18295250</v>
      </c>
    </row>
    <row r="45" spans="5:16" x14ac:dyDescent="0.25">
      <c r="E45" s="1">
        <f t="shared" si="0"/>
        <v>39</v>
      </c>
      <c r="F45" s="10" t="str">
        <f t="shared" si="1"/>
        <v>A2-5.5-14.5</v>
      </c>
      <c r="G45" s="14">
        <f t="shared" si="4"/>
        <v>5.5</v>
      </c>
      <c r="H45" s="14">
        <f t="shared" si="5"/>
        <v>14.5</v>
      </c>
      <c r="I45" s="4">
        <f t="shared" si="2"/>
        <v>39.875</v>
      </c>
      <c r="J45" s="2">
        <f t="shared" si="3"/>
        <v>15810350</v>
      </c>
      <c r="K45" s="22">
        <v>1</v>
      </c>
      <c r="N45" t="str">
        <v>A2-5.5-18</v>
      </c>
      <c r="O45">
        <v>49.5</v>
      </c>
      <c r="P45" s="19">
        <v>18709400</v>
      </c>
    </row>
    <row r="46" spans="5:16" x14ac:dyDescent="0.25">
      <c r="E46" s="1">
        <f t="shared" si="0"/>
        <v>40</v>
      </c>
      <c r="F46" s="10" t="str">
        <f t="shared" si="1"/>
        <v>A2-5.5-15</v>
      </c>
      <c r="G46" s="14">
        <f t="shared" si="4"/>
        <v>5.5</v>
      </c>
      <c r="H46" s="14">
        <f t="shared" si="5"/>
        <v>15</v>
      </c>
      <c r="I46" s="4">
        <f t="shared" si="2"/>
        <v>41.25</v>
      </c>
      <c r="J46" s="2">
        <f t="shared" si="3"/>
        <v>16224500</v>
      </c>
      <c r="K46" s="22">
        <v>1</v>
      </c>
      <c r="N46" t="str">
        <v>A2-6-8.5</v>
      </c>
      <c r="O46">
        <v>25.5</v>
      </c>
      <c r="P46" s="19">
        <v>11480600</v>
      </c>
    </row>
    <row r="47" spans="5:16" x14ac:dyDescent="0.25">
      <c r="E47" s="1">
        <f t="shared" si="0"/>
        <v>41</v>
      </c>
      <c r="F47" s="10" t="str">
        <f t="shared" si="1"/>
        <v>A2-5.5-15.5</v>
      </c>
      <c r="G47" s="14">
        <f t="shared" si="4"/>
        <v>5.5</v>
      </c>
      <c r="H47" s="14">
        <f t="shared" si="5"/>
        <v>15.5</v>
      </c>
      <c r="I47" s="4">
        <f t="shared" si="2"/>
        <v>42.625</v>
      </c>
      <c r="J47" s="2">
        <f t="shared" si="3"/>
        <v>16638650</v>
      </c>
      <c r="K47" s="22">
        <v>1</v>
      </c>
      <c r="N47" t="str">
        <v>A2-6-9</v>
      </c>
      <c r="O47">
        <v>27</v>
      </c>
      <c r="P47" s="19">
        <v>11932400</v>
      </c>
    </row>
    <row r="48" spans="5:16" x14ac:dyDescent="0.25">
      <c r="E48" s="1">
        <f t="shared" si="0"/>
        <v>42</v>
      </c>
      <c r="F48" s="10" t="str">
        <f t="shared" si="1"/>
        <v>A2-5.5-16</v>
      </c>
      <c r="G48" s="14">
        <f t="shared" si="4"/>
        <v>5.5</v>
      </c>
      <c r="H48" s="14">
        <f t="shared" si="5"/>
        <v>16</v>
      </c>
      <c r="I48" s="4">
        <f t="shared" si="2"/>
        <v>44</v>
      </c>
      <c r="J48" s="2">
        <f t="shared" si="3"/>
        <v>17052800</v>
      </c>
      <c r="K48" s="22">
        <v>1</v>
      </c>
      <c r="N48" t="str">
        <v>A2-6-9.5</v>
      </c>
      <c r="O48">
        <v>28.5</v>
      </c>
      <c r="P48" s="19">
        <v>12384200</v>
      </c>
    </row>
    <row r="49" spans="5:16" x14ac:dyDescent="0.25">
      <c r="E49" s="1">
        <f t="shared" si="0"/>
        <v>43</v>
      </c>
      <c r="F49" s="10" t="str">
        <f t="shared" si="1"/>
        <v>A2-5.5-16.5</v>
      </c>
      <c r="G49" s="14">
        <f t="shared" si="4"/>
        <v>5.5</v>
      </c>
      <c r="H49" s="14">
        <f t="shared" si="5"/>
        <v>16.5</v>
      </c>
      <c r="I49" s="4">
        <f t="shared" si="2"/>
        <v>45.375</v>
      </c>
      <c r="J49" s="2">
        <f t="shared" si="3"/>
        <v>17466950</v>
      </c>
      <c r="K49" s="22">
        <v>1</v>
      </c>
      <c r="N49" t="str">
        <v>A2-6-10</v>
      </c>
      <c r="O49">
        <v>30</v>
      </c>
      <c r="P49" s="19">
        <v>12836000</v>
      </c>
    </row>
    <row r="50" spans="5:16" x14ac:dyDescent="0.25">
      <c r="E50" s="1">
        <f t="shared" si="0"/>
        <v>44</v>
      </c>
      <c r="F50" s="10" t="str">
        <f t="shared" si="1"/>
        <v>A2-5.5-17</v>
      </c>
      <c r="G50" s="14">
        <f t="shared" si="4"/>
        <v>5.5</v>
      </c>
      <c r="H50" s="14">
        <f t="shared" si="5"/>
        <v>17</v>
      </c>
      <c r="I50" s="4">
        <f t="shared" si="2"/>
        <v>46.75</v>
      </c>
      <c r="J50" s="2">
        <f t="shared" si="3"/>
        <v>17881100</v>
      </c>
      <c r="K50" s="22">
        <v>1</v>
      </c>
      <c r="N50" t="str">
        <v>A2-6-10.5</v>
      </c>
      <c r="O50">
        <v>31.5</v>
      </c>
      <c r="P50" s="19">
        <v>13287800</v>
      </c>
    </row>
    <row r="51" spans="5:16" x14ac:dyDescent="0.25">
      <c r="E51" s="1">
        <f t="shared" si="0"/>
        <v>45</v>
      </c>
      <c r="F51" s="10" t="str">
        <f t="shared" si="1"/>
        <v>A2-5.5-17.5</v>
      </c>
      <c r="G51" s="14">
        <f t="shared" si="4"/>
        <v>5.5</v>
      </c>
      <c r="H51" s="14">
        <f t="shared" si="5"/>
        <v>17.5</v>
      </c>
      <c r="I51" s="4">
        <f t="shared" si="2"/>
        <v>48.125</v>
      </c>
      <c r="J51" s="2">
        <f t="shared" si="3"/>
        <v>18295250</v>
      </c>
      <c r="K51" s="22">
        <v>1</v>
      </c>
      <c r="N51" t="str">
        <v>A2-6-11</v>
      </c>
      <c r="O51">
        <v>33</v>
      </c>
      <c r="P51" s="19">
        <v>13739600</v>
      </c>
    </row>
    <row r="52" spans="5:16" x14ac:dyDescent="0.25">
      <c r="E52" s="1">
        <f t="shared" si="0"/>
        <v>46</v>
      </c>
      <c r="F52" s="10" t="str">
        <f t="shared" si="1"/>
        <v>A2-5.5-18</v>
      </c>
      <c r="G52" s="14">
        <f t="shared" si="4"/>
        <v>5.5</v>
      </c>
      <c r="H52" s="14">
        <f t="shared" si="5"/>
        <v>18</v>
      </c>
      <c r="I52" s="4">
        <f t="shared" si="2"/>
        <v>49.5</v>
      </c>
      <c r="J52" s="2">
        <f t="shared" si="3"/>
        <v>18709400</v>
      </c>
      <c r="K52" s="22">
        <v>1</v>
      </c>
      <c r="N52" t="str">
        <v>A2-6-11.5</v>
      </c>
      <c r="O52">
        <v>34.5</v>
      </c>
      <c r="P52" s="19">
        <v>14191400</v>
      </c>
    </row>
    <row r="53" spans="5:16" x14ac:dyDescent="0.25">
      <c r="E53" s="1">
        <f t="shared" si="0"/>
        <v>47</v>
      </c>
      <c r="F53" s="10" t="str">
        <f t="shared" si="1"/>
        <v>A2-6-7</v>
      </c>
      <c r="G53" s="14">
        <f t="shared" si="4"/>
        <v>6</v>
      </c>
      <c r="H53" s="14">
        <f t="shared" si="5"/>
        <v>7</v>
      </c>
      <c r="I53" s="4">
        <f t="shared" si="2"/>
        <v>21</v>
      </c>
      <c r="J53" s="2">
        <f t="shared" si="3"/>
        <v>11330000</v>
      </c>
      <c r="K53" s="22"/>
      <c r="N53" t="str">
        <v>A2-6-12</v>
      </c>
      <c r="O53">
        <v>36</v>
      </c>
      <c r="P53" s="19">
        <v>14643200</v>
      </c>
    </row>
    <row r="54" spans="5:16" x14ac:dyDescent="0.25">
      <c r="E54" s="1">
        <f t="shared" si="0"/>
        <v>48</v>
      </c>
      <c r="F54" s="10" t="str">
        <f t="shared" si="1"/>
        <v>A2-6-7.5</v>
      </c>
      <c r="G54" s="14">
        <f t="shared" si="4"/>
        <v>6</v>
      </c>
      <c r="H54" s="14">
        <f t="shared" si="5"/>
        <v>7.5</v>
      </c>
      <c r="I54" s="4">
        <f t="shared" si="2"/>
        <v>22.5</v>
      </c>
      <c r="J54" s="2">
        <f t="shared" si="3"/>
        <v>11330000</v>
      </c>
      <c r="K54" s="22"/>
      <c r="N54" t="str">
        <v>A2-6-12.5</v>
      </c>
      <c r="O54">
        <v>37.5</v>
      </c>
      <c r="P54" s="19">
        <v>15095000</v>
      </c>
    </row>
    <row r="55" spans="5:16" x14ac:dyDescent="0.25">
      <c r="E55" s="1">
        <f t="shared" si="0"/>
        <v>49</v>
      </c>
      <c r="F55" s="10" t="str">
        <f t="shared" si="1"/>
        <v>A2-6-8</v>
      </c>
      <c r="G55" s="14">
        <f t="shared" si="4"/>
        <v>6</v>
      </c>
      <c r="H55" s="14">
        <f t="shared" si="5"/>
        <v>8</v>
      </c>
      <c r="I55" s="4">
        <f t="shared" si="2"/>
        <v>24</v>
      </c>
      <c r="J55" s="2">
        <f t="shared" si="3"/>
        <v>11330000</v>
      </c>
      <c r="K55" s="22"/>
      <c r="N55" t="str">
        <v>A2-6-13</v>
      </c>
      <c r="O55">
        <v>39</v>
      </c>
      <c r="P55" s="19">
        <v>15546800</v>
      </c>
    </row>
    <row r="56" spans="5:16" x14ac:dyDescent="0.25">
      <c r="E56" s="1">
        <f t="shared" si="0"/>
        <v>50</v>
      </c>
      <c r="F56" s="10" t="str">
        <f t="shared" si="1"/>
        <v>A2-6-8.5</v>
      </c>
      <c r="G56" s="14">
        <f t="shared" si="4"/>
        <v>6</v>
      </c>
      <c r="H56" s="14">
        <f t="shared" si="5"/>
        <v>8.5</v>
      </c>
      <c r="I56" s="4">
        <f t="shared" si="2"/>
        <v>25.5</v>
      </c>
      <c r="J56" s="2">
        <f t="shared" si="3"/>
        <v>11480600</v>
      </c>
      <c r="K56" s="22">
        <v>1</v>
      </c>
      <c r="N56" t="str">
        <v>A2-6-13.5</v>
      </c>
      <c r="O56">
        <v>40.5</v>
      </c>
      <c r="P56" s="19">
        <v>15998600</v>
      </c>
    </row>
    <row r="57" spans="5:16" x14ac:dyDescent="0.25">
      <c r="E57" s="1">
        <f t="shared" si="0"/>
        <v>51</v>
      </c>
      <c r="F57" s="10" t="str">
        <f t="shared" si="1"/>
        <v>A2-6-9</v>
      </c>
      <c r="G57" s="14">
        <f t="shared" si="4"/>
        <v>6</v>
      </c>
      <c r="H57" s="14">
        <f t="shared" si="5"/>
        <v>9</v>
      </c>
      <c r="I57" s="4">
        <f t="shared" si="2"/>
        <v>27</v>
      </c>
      <c r="J57" s="2">
        <f t="shared" si="3"/>
        <v>11932400</v>
      </c>
      <c r="K57" s="22">
        <v>1</v>
      </c>
      <c r="N57" t="str">
        <v>A2-6-14</v>
      </c>
      <c r="O57">
        <v>42</v>
      </c>
      <c r="P57" s="19">
        <v>16450400</v>
      </c>
    </row>
    <row r="58" spans="5:16" x14ac:dyDescent="0.25">
      <c r="E58" s="1">
        <f t="shared" si="0"/>
        <v>52</v>
      </c>
      <c r="F58" s="10" t="str">
        <f t="shared" si="1"/>
        <v>A2-6-9.5</v>
      </c>
      <c r="G58" s="14">
        <f t="shared" si="4"/>
        <v>6</v>
      </c>
      <c r="H58" s="14">
        <f t="shared" si="5"/>
        <v>9.5</v>
      </c>
      <c r="I58" s="4">
        <f t="shared" si="2"/>
        <v>28.5</v>
      </c>
      <c r="J58" s="2">
        <f t="shared" si="3"/>
        <v>12384200</v>
      </c>
      <c r="K58" s="22">
        <v>1</v>
      </c>
      <c r="N58" t="str">
        <v>A2-6-14.5</v>
      </c>
      <c r="O58">
        <v>43.5</v>
      </c>
      <c r="P58" s="19">
        <v>16902200</v>
      </c>
    </row>
    <row r="59" spans="5:16" x14ac:dyDescent="0.25">
      <c r="E59" s="1">
        <f t="shared" si="0"/>
        <v>53</v>
      </c>
      <c r="F59" s="10" t="str">
        <f t="shared" si="1"/>
        <v>A2-6-10</v>
      </c>
      <c r="G59" s="14">
        <f t="shared" si="4"/>
        <v>6</v>
      </c>
      <c r="H59" s="14">
        <f t="shared" si="5"/>
        <v>10</v>
      </c>
      <c r="I59" s="4">
        <f t="shared" si="2"/>
        <v>30</v>
      </c>
      <c r="J59" s="2">
        <f t="shared" si="3"/>
        <v>12836000</v>
      </c>
      <c r="K59" s="22">
        <v>1</v>
      </c>
      <c r="N59" t="str">
        <v>A2-6-15</v>
      </c>
      <c r="O59">
        <v>45</v>
      </c>
      <c r="P59" s="19">
        <v>17354000</v>
      </c>
    </row>
    <row r="60" spans="5:16" x14ac:dyDescent="0.25">
      <c r="E60" s="1">
        <f t="shared" si="0"/>
        <v>54</v>
      </c>
      <c r="F60" s="10" t="str">
        <f t="shared" si="1"/>
        <v>A2-6-10.5</v>
      </c>
      <c r="G60" s="14">
        <f t="shared" si="4"/>
        <v>6</v>
      </c>
      <c r="H60" s="14">
        <f t="shared" si="5"/>
        <v>10.5</v>
      </c>
      <c r="I60" s="4">
        <f t="shared" si="2"/>
        <v>31.5</v>
      </c>
      <c r="J60" s="2">
        <f t="shared" si="3"/>
        <v>13287800</v>
      </c>
      <c r="K60" s="22">
        <v>1</v>
      </c>
      <c r="N60" t="str">
        <v>A2-6-15.5</v>
      </c>
      <c r="O60">
        <v>46.5</v>
      </c>
      <c r="P60" s="19">
        <v>17805800</v>
      </c>
    </row>
    <row r="61" spans="5:16" x14ac:dyDescent="0.25">
      <c r="E61" s="1">
        <f t="shared" si="0"/>
        <v>55</v>
      </c>
      <c r="F61" s="10" t="str">
        <f t="shared" si="1"/>
        <v>A2-6-11</v>
      </c>
      <c r="G61" s="14">
        <f t="shared" si="4"/>
        <v>6</v>
      </c>
      <c r="H61" s="14">
        <f t="shared" si="5"/>
        <v>11</v>
      </c>
      <c r="I61" s="4">
        <f t="shared" si="2"/>
        <v>33</v>
      </c>
      <c r="J61" s="2">
        <f t="shared" si="3"/>
        <v>13739600</v>
      </c>
      <c r="K61" s="22">
        <v>1</v>
      </c>
      <c r="N61" t="str">
        <v>A2-6-16</v>
      </c>
      <c r="O61">
        <v>48</v>
      </c>
      <c r="P61" s="19">
        <v>18257600</v>
      </c>
    </row>
    <row r="62" spans="5:16" x14ac:dyDescent="0.25">
      <c r="E62" s="1">
        <f t="shared" si="0"/>
        <v>56</v>
      </c>
      <c r="F62" s="10" t="str">
        <f t="shared" si="1"/>
        <v>A2-6-11.5</v>
      </c>
      <c r="G62" s="14">
        <f t="shared" si="4"/>
        <v>6</v>
      </c>
      <c r="H62" s="14">
        <f t="shared" si="5"/>
        <v>11.5</v>
      </c>
      <c r="I62" s="4">
        <f t="shared" si="2"/>
        <v>34.5</v>
      </c>
      <c r="J62" s="2">
        <f t="shared" si="3"/>
        <v>14191400</v>
      </c>
      <c r="K62" s="22">
        <v>1</v>
      </c>
      <c r="N62" t="str">
        <v>A2-6-16.5</v>
      </c>
      <c r="O62">
        <v>49.5</v>
      </c>
      <c r="P62" s="19">
        <v>18709400</v>
      </c>
    </row>
    <row r="63" spans="5:16" x14ac:dyDescent="0.25">
      <c r="E63" s="1">
        <f t="shared" si="0"/>
        <v>57</v>
      </c>
      <c r="F63" s="10" t="str">
        <f t="shared" si="1"/>
        <v>A2-6-12</v>
      </c>
      <c r="G63" s="14">
        <f t="shared" si="4"/>
        <v>6</v>
      </c>
      <c r="H63" s="14">
        <f t="shared" si="5"/>
        <v>12</v>
      </c>
      <c r="I63" s="4">
        <f t="shared" si="2"/>
        <v>36</v>
      </c>
      <c r="J63" s="2">
        <f t="shared" si="3"/>
        <v>14643200</v>
      </c>
      <c r="K63" s="22">
        <v>1</v>
      </c>
      <c r="N63" t="str">
        <v>A2-6-17</v>
      </c>
      <c r="O63">
        <v>51</v>
      </c>
      <c r="P63" s="19">
        <v>19161200</v>
      </c>
    </row>
    <row r="64" spans="5:16" x14ac:dyDescent="0.25">
      <c r="E64" s="1">
        <f t="shared" si="0"/>
        <v>58</v>
      </c>
      <c r="F64" s="10" t="str">
        <f t="shared" si="1"/>
        <v>A2-6-12.5</v>
      </c>
      <c r="G64" s="14">
        <f t="shared" si="4"/>
        <v>6</v>
      </c>
      <c r="H64" s="14">
        <f t="shared" si="5"/>
        <v>12.5</v>
      </c>
      <c r="I64" s="4">
        <f t="shared" si="2"/>
        <v>37.5</v>
      </c>
      <c r="J64" s="2">
        <f t="shared" si="3"/>
        <v>15095000</v>
      </c>
      <c r="K64" s="22">
        <v>1</v>
      </c>
      <c r="N64" t="str">
        <v>A2-6-17.5</v>
      </c>
      <c r="O64">
        <v>52.5</v>
      </c>
      <c r="P64" s="19">
        <v>19613000</v>
      </c>
    </row>
    <row r="65" spans="5:16" x14ac:dyDescent="0.25">
      <c r="E65" s="1">
        <f t="shared" si="0"/>
        <v>59</v>
      </c>
      <c r="F65" s="10" t="str">
        <f t="shared" si="1"/>
        <v>A2-6-13</v>
      </c>
      <c r="G65" s="14">
        <f t="shared" si="4"/>
        <v>6</v>
      </c>
      <c r="H65" s="14">
        <f t="shared" si="5"/>
        <v>13</v>
      </c>
      <c r="I65" s="4">
        <f t="shared" si="2"/>
        <v>39</v>
      </c>
      <c r="J65" s="2">
        <f t="shared" si="3"/>
        <v>15546800</v>
      </c>
      <c r="K65" s="22">
        <v>1</v>
      </c>
      <c r="N65" t="str">
        <v>A2-6-18</v>
      </c>
      <c r="O65">
        <v>54</v>
      </c>
      <c r="P65" s="19">
        <v>20064800</v>
      </c>
    </row>
    <row r="66" spans="5:16" x14ac:dyDescent="0.25">
      <c r="E66" s="1">
        <f t="shared" si="0"/>
        <v>60</v>
      </c>
      <c r="F66" s="10" t="str">
        <f t="shared" si="1"/>
        <v>A2-6-13.5</v>
      </c>
      <c r="G66" s="14">
        <f t="shared" si="4"/>
        <v>6</v>
      </c>
      <c r="H66" s="14">
        <f t="shared" si="5"/>
        <v>13.5</v>
      </c>
      <c r="I66" s="4">
        <f t="shared" si="2"/>
        <v>40.5</v>
      </c>
      <c r="J66" s="2">
        <f t="shared" si="3"/>
        <v>15998600</v>
      </c>
      <c r="K66" s="22">
        <v>1</v>
      </c>
      <c r="N66" t="str">
        <v>A2-6.5-7</v>
      </c>
      <c r="O66">
        <v>22.75</v>
      </c>
      <c r="P66" s="19">
        <v>11330000</v>
      </c>
    </row>
    <row r="67" spans="5:16" x14ac:dyDescent="0.25">
      <c r="E67" s="1">
        <f t="shared" si="0"/>
        <v>61</v>
      </c>
      <c r="F67" s="10" t="str">
        <f t="shared" si="1"/>
        <v>A2-6-14</v>
      </c>
      <c r="G67" s="14">
        <f t="shared" si="4"/>
        <v>6</v>
      </c>
      <c r="H67" s="14">
        <f t="shared" si="5"/>
        <v>14</v>
      </c>
      <c r="I67" s="4">
        <f t="shared" si="2"/>
        <v>42</v>
      </c>
      <c r="J67" s="2">
        <f t="shared" si="3"/>
        <v>16450400</v>
      </c>
      <c r="K67" s="22">
        <v>1</v>
      </c>
      <c r="N67" t="str">
        <v>A2-6.5-7.5</v>
      </c>
      <c r="O67">
        <v>24.375</v>
      </c>
      <c r="P67" s="19">
        <v>11330000</v>
      </c>
    </row>
    <row r="68" spans="5:16" x14ac:dyDescent="0.25">
      <c r="E68" s="1">
        <f t="shared" si="0"/>
        <v>62</v>
      </c>
      <c r="F68" s="10" t="str">
        <f t="shared" si="1"/>
        <v>A2-6-14.5</v>
      </c>
      <c r="G68" s="14">
        <f t="shared" si="4"/>
        <v>6</v>
      </c>
      <c r="H68" s="14">
        <f t="shared" si="5"/>
        <v>14.5</v>
      </c>
      <c r="I68" s="4">
        <f t="shared" si="2"/>
        <v>43.5</v>
      </c>
      <c r="J68" s="2">
        <f t="shared" si="3"/>
        <v>16902200</v>
      </c>
      <c r="K68" s="22">
        <v>1</v>
      </c>
      <c r="N68" t="str">
        <v>A2-6.5-8</v>
      </c>
      <c r="O68">
        <v>26</v>
      </c>
      <c r="P68" s="19">
        <v>11631200</v>
      </c>
    </row>
    <row r="69" spans="5:16" x14ac:dyDescent="0.25">
      <c r="E69" s="1">
        <f t="shared" si="0"/>
        <v>63</v>
      </c>
      <c r="F69" s="10" t="str">
        <f t="shared" si="1"/>
        <v>A2-6-15</v>
      </c>
      <c r="G69" s="14">
        <f t="shared" si="4"/>
        <v>6</v>
      </c>
      <c r="H69" s="14">
        <f t="shared" si="5"/>
        <v>15</v>
      </c>
      <c r="I69" s="4">
        <f t="shared" si="2"/>
        <v>45</v>
      </c>
      <c r="J69" s="2">
        <f t="shared" si="3"/>
        <v>17354000</v>
      </c>
      <c r="K69" s="22">
        <v>1</v>
      </c>
      <c r="N69" t="str">
        <v>A2-6.5-8.5</v>
      </c>
      <c r="O69">
        <v>27.625</v>
      </c>
      <c r="P69" s="19">
        <v>12120650</v>
      </c>
    </row>
    <row r="70" spans="5:16" x14ac:dyDescent="0.25">
      <c r="E70" s="1">
        <f t="shared" si="0"/>
        <v>64</v>
      </c>
      <c r="F70" s="10" t="str">
        <f t="shared" si="1"/>
        <v>A2-6-15.5</v>
      </c>
      <c r="G70" s="14">
        <f t="shared" si="4"/>
        <v>6</v>
      </c>
      <c r="H70" s="14">
        <f t="shared" si="5"/>
        <v>15.5</v>
      </c>
      <c r="I70" s="4">
        <f t="shared" si="2"/>
        <v>46.5</v>
      </c>
      <c r="J70" s="2">
        <f t="shared" si="3"/>
        <v>17805800</v>
      </c>
      <c r="K70" s="22">
        <v>1</v>
      </c>
      <c r="N70" t="str">
        <v>A2-6.5-9</v>
      </c>
      <c r="O70">
        <v>29.25</v>
      </c>
      <c r="P70" s="19">
        <v>12610100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A2-6-16</v>
      </c>
      <c r="G71" s="14">
        <f t="shared" si="4"/>
        <v>6</v>
      </c>
      <c r="H71" s="14">
        <f t="shared" si="5"/>
        <v>16</v>
      </c>
      <c r="I71" s="4">
        <f t="shared" ref="I71:I134" si="8">SUM((G71*H71)/4)*2</f>
        <v>48</v>
      </c>
      <c r="J71" s="2">
        <f t="shared" ref="J71:J134" si="9">ROUND(SUM(IF(I71&lt;$K$4,$K$4,I71)*$C$6,$C$5),0)</f>
        <v>18257600</v>
      </c>
      <c r="K71" s="22">
        <v>1</v>
      </c>
      <c r="N71" t="str">
        <v>A2-6.5-9.5</v>
      </c>
      <c r="O71">
        <v>30.875</v>
      </c>
      <c r="P71" s="19">
        <v>13099550</v>
      </c>
    </row>
    <row r="72" spans="5:16" x14ac:dyDescent="0.25">
      <c r="E72" s="1">
        <f t="shared" si="6"/>
        <v>66</v>
      </c>
      <c r="F72" s="10" t="str">
        <f t="shared" si="7"/>
        <v>A2-6-16.5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49.5</v>
      </c>
      <c r="J72" s="2">
        <f t="shared" si="9"/>
        <v>18709400</v>
      </c>
      <c r="K72" s="22">
        <v>1</v>
      </c>
      <c r="N72" t="str">
        <v>A2-6.5-10</v>
      </c>
      <c r="O72">
        <v>32.5</v>
      </c>
      <c r="P72" s="19">
        <v>13589000</v>
      </c>
    </row>
    <row r="73" spans="5:16" x14ac:dyDescent="0.25">
      <c r="E73" s="1">
        <f t="shared" si="6"/>
        <v>67</v>
      </c>
      <c r="F73" s="10" t="str">
        <f t="shared" si="7"/>
        <v>A2-6-17</v>
      </c>
      <c r="G73" s="14">
        <f t="shared" si="10"/>
        <v>6</v>
      </c>
      <c r="H73" s="14">
        <f t="shared" si="11"/>
        <v>17</v>
      </c>
      <c r="I73" s="4">
        <f t="shared" si="8"/>
        <v>51</v>
      </c>
      <c r="J73" s="2">
        <f t="shared" si="9"/>
        <v>19161200</v>
      </c>
      <c r="K73" s="22">
        <v>1</v>
      </c>
      <c r="N73" t="str">
        <v>A2-6.5-10.5</v>
      </c>
      <c r="O73">
        <v>34.125</v>
      </c>
      <c r="P73" s="19">
        <v>14078450</v>
      </c>
    </row>
    <row r="74" spans="5:16" x14ac:dyDescent="0.25">
      <c r="E74" s="1">
        <f t="shared" si="6"/>
        <v>68</v>
      </c>
      <c r="F74" s="10" t="str">
        <f t="shared" si="7"/>
        <v>A2-6-17.5</v>
      </c>
      <c r="G74" s="14">
        <f t="shared" si="10"/>
        <v>6</v>
      </c>
      <c r="H74" s="14">
        <f t="shared" si="11"/>
        <v>17.5</v>
      </c>
      <c r="I74" s="4">
        <f t="shared" si="8"/>
        <v>52.5</v>
      </c>
      <c r="J74" s="2">
        <f t="shared" si="9"/>
        <v>19613000</v>
      </c>
      <c r="K74" s="22">
        <v>1</v>
      </c>
      <c r="N74" t="str">
        <v>A2-6.5-11</v>
      </c>
      <c r="O74">
        <v>35.75</v>
      </c>
      <c r="P74" s="19">
        <v>14567900</v>
      </c>
    </row>
    <row r="75" spans="5:16" x14ac:dyDescent="0.25">
      <c r="E75" s="1">
        <f t="shared" si="6"/>
        <v>69</v>
      </c>
      <c r="F75" s="10" t="str">
        <f t="shared" si="7"/>
        <v>A2-6-18</v>
      </c>
      <c r="G75" s="14">
        <f t="shared" si="10"/>
        <v>6</v>
      </c>
      <c r="H75" s="14">
        <f t="shared" si="11"/>
        <v>18</v>
      </c>
      <c r="I75" s="4">
        <f t="shared" si="8"/>
        <v>54</v>
      </c>
      <c r="J75" s="2">
        <f t="shared" si="9"/>
        <v>20064800</v>
      </c>
      <c r="K75" s="22">
        <v>1</v>
      </c>
      <c r="N75" t="str">
        <v>A2-6.5-11.5</v>
      </c>
      <c r="O75">
        <v>37.375</v>
      </c>
      <c r="P75" s="19">
        <v>15057350</v>
      </c>
    </row>
    <row r="76" spans="5:16" x14ac:dyDescent="0.25">
      <c r="E76" s="1">
        <f t="shared" si="6"/>
        <v>70</v>
      </c>
      <c r="F76" s="10" t="str">
        <f t="shared" si="7"/>
        <v>A2-6.5-7</v>
      </c>
      <c r="G76" s="14">
        <f t="shared" si="10"/>
        <v>6.5</v>
      </c>
      <c r="H76" s="14">
        <f t="shared" si="11"/>
        <v>7</v>
      </c>
      <c r="I76" s="4">
        <f t="shared" si="8"/>
        <v>22.75</v>
      </c>
      <c r="J76" s="2">
        <f t="shared" si="9"/>
        <v>11330000</v>
      </c>
      <c r="K76" s="22">
        <v>1</v>
      </c>
      <c r="N76" t="str">
        <v>A2-6.5-12</v>
      </c>
      <c r="O76">
        <v>39</v>
      </c>
      <c r="P76" s="19">
        <v>15546800</v>
      </c>
    </row>
    <row r="77" spans="5:16" x14ac:dyDescent="0.25">
      <c r="E77" s="1">
        <f t="shared" si="6"/>
        <v>71</v>
      </c>
      <c r="F77" s="10" t="str">
        <f t="shared" si="7"/>
        <v>A2-6.5-7.5</v>
      </c>
      <c r="G77" s="14">
        <f t="shared" si="10"/>
        <v>6.5</v>
      </c>
      <c r="H77" s="14">
        <f t="shared" si="11"/>
        <v>7.5</v>
      </c>
      <c r="I77" s="4">
        <f t="shared" si="8"/>
        <v>24.375</v>
      </c>
      <c r="J77" s="2">
        <f t="shared" si="9"/>
        <v>11330000</v>
      </c>
      <c r="K77" s="22">
        <v>1</v>
      </c>
      <c r="N77" t="str">
        <v>A2-6.5-12.5</v>
      </c>
      <c r="O77">
        <v>40.625</v>
      </c>
      <c r="P77" s="19">
        <v>16036250</v>
      </c>
    </row>
    <row r="78" spans="5:16" x14ac:dyDescent="0.25">
      <c r="E78" s="1">
        <f t="shared" si="6"/>
        <v>72</v>
      </c>
      <c r="F78" s="10" t="str">
        <f t="shared" si="7"/>
        <v>A2-6.5-8</v>
      </c>
      <c r="G78" s="14">
        <f t="shared" si="10"/>
        <v>6.5</v>
      </c>
      <c r="H78" s="14">
        <f t="shared" si="11"/>
        <v>8</v>
      </c>
      <c r="I78" s="4">
        <f t="shared" si="8"/>
        <v>26</v>
      </c>
      <c r="J78" s="2">
        <f t="shared" si="9"/>
        <v>11631200</v>
      </c>
      <c r="K78" s="22">
        <v>1</v>
      </c>
      <c r="N78" t="str">
        <v>A2-6.5-13</v>
      </c>
      <c r="O78">
        <v>42.25</v>
      </c>
      <c r="P78" s="19">
        <v>16525700</v>
      </c>
    </row>
    <row r="79" spans="5:16" x14ac:dyDescent="0.25">
      <c r="E79" s="1">
        <f t="shared" si="6"/>
        <v>73</v>
      </c>
      <c r="F79" s="10" t="str">
        <f t="shared" si="7"/>
        <v>A2-6.5-8.5</v>
      </c>
      <c r="G79" s="14">
        <f t="shared" si="10"/>
        <v>6.5</v>
      </c>
      <c r="H79" s="14">
        <f t="shared" si="11"/>
        <v>8.5</v>
      </c>
      <c r="I79" s="4">
        <f t="shared" si="8"/>
        <v>27.625</v>
      </c>
      <c r="J79" s="2">
        <f t="shared" si="9"/>
        <v>12120650</v>
      </c>
      <c r="K79" s="22">
        <v>1</v>
      </c>
      <c r="N79" t="str">
        <v>A2-6.5-13.5</v>
      </c>
      <c r="O79">
        <v>43.875</v>
      </c>
      <c r="P79" s="19">
        <v>17015150</v>
      </c>
    </row>
    <row r="80" spans="5:16" x14ac:dyDescent="0.25">
      <c r="E80" s="1">
        <f t="shared" si="6"/>
        <v>74</v>
      </c>
      <c r="F80" s="10" t="str">
        <f t="shared" si="7"/>
        <v>A2-6.5-9</v>
      </c>
      <c r="G80" s="14">
        <f t="shared" si="10"/>
        <v>6.5</v>
      </c>
      <c r="H80" s="14">
        <f t="shared" si="11"/>
        <v>9</v>
      </c>
      <c r="I80" s="4">
        <f t="shared" si="8"/>
        <v>29.25</v>
      </c>
      <c r="J80" s="2">
        <f t="shared" si="9"/>
        <v>12610100</v>
      </c>
      <c r="K80" s="22">
        <v>1</v>
      </c>
      <c r="N80" t="str">
        <v>A2-6.5-14</v>
      </c>
      <c r="O80">
        <v>45.5</v>
      </c>
      <c r="P80" s="19">
        <v>17504600</v>
      </c>
    </row>
    <row r="81" spans="5:16" x14ac:dyDescent="0.25">
      <c r="E81" s="1">
        <f t="shared" si="6"/>
        <v>75</v>
      </c>
      <c r="F81" s="10" t="str">
        <f t="shared" si="7"/>
        <v>A2-6.5-9.5</v>
      </c>
      <c r="G81" s="14">
        <f t="shared" si="10"/>
        <v>6.5</v>
      </c>
      <c r="H81" s="14">
        <f t="shared" si="11"/>
        <v>9.5</v>
      </c>
      <c r="I81" s="4">
        <f t="shared" si="8"/>
        <v>30.875</v>
      </c>
      <c r="J81" s="2">
        <f t="shared" si="9"/>
        <v>13099550</v>
      </c>
      <c r="K81" s="22">
        <v>1</v>
      </c>
      <c r="N81" t="str">
        <v>A2-6.5-14.5</v>
      </c>
      <c r="O81">
        <v>47.125</v>
      </c>
      <c r="P81" s="19">
        <v>17994050</v>
      </c>
    </row>
    <row r="82" spans="5:16" x14ac:dyDescent="0.25">
      <c r="E82" s="1">
        <f t="shared" si="6"/>
        <v>76</v>
      </c>
      <c r="F82" s="10" t="str">
        <f t="shared" si="7"/>
        <v>A2-6.5-10</v>
      </c>
      <c r="G82" s="14">
        <f t="shared" si="10"/>
        <v>6.5</v>
      </c>
      <c r="H82" s="14">
        <f t="shared" si="11"/>
        <v>10</v>
      </c>
      <c r="I82" s="4">
        <f t="shared" si="8"/>
        <v>32.5</v>
      </c>
      <c r="J82" s="2">
        <f t="shared" si="9"/>
        <v>13589000</v>
      </c>
      <c r="K82" s="22">
        <v>1</v>
      </c>
      <c r="N82" t="str">
        <v>A2-6.5-15</v>
      </c>
      <c r="O82">
        <v>48.75</v>
      </c>
      <c r="P82" s="19">
        <v>18483500</v>
      </c>
    </row>
    <row r="83" spans="5:16" x14ac:dyDescent="0.25">
      <c r="E83" s="1">
        <f t="shared" si="6"/>
        <v>77</v>
      </c>
      <c r="F83" s="10" t="str">
        <f t="shared" si="7"/>
        <v>A2-6.5-10.5</v>
      </c>
      <c r="G83" s="14">
        <f t="shared" si="10"/>
        <v>6.5</v>
      </c>
      <c r="H83" s="14">
        <f t="shared" si="11"/>
        <v>10.5</v>
      </c>
      <c r="I83" s="4">
        <f t="shared" si="8"/>
        <v>34.125</v>
      </c>
      <c r="J83" s="2">
        <f t="shared" si="9"/>
        <v>14078450</v>
      </c>
      <c r="K83" s="22">
        <v>1</v>
      </c>
      <c r="N83" t="str">
        <v>A2-6.5-15.5</v>
      </c>
      <c r="O83">
        <v>50.375</v>
      </c>
      <c r="P83" s="19">
        <v>18972950</v>
      </c>
    </row>
    <row r="84" spans="5:16" x14ac:dyDescent="0.25">
      <c r="E84" s="1">
        <f t="shared" si="6"/>
        <v>78</v>
      </c>
      <c r="F84" s="10" t="str">
        <f t="shared" si="7"/>
        <v>A2-6.5-11</v>
      </c>
      <c r="G84" s="14">
        <f t="shared" si="10"/>
        <v>6.5</v>
      </c>
      <c r="H84" s="14">
        <f t="shared" si="11"/>
        <v>11</v>
      </c>
      <c r="I84" s="4">
        <f t="shared" si="8"/>
        <v>35.75</v>
      </c>
      <c r="J84" s="2">
        <f t="shared" si="9"/>
        <v>14567900</v>
      </c>
      <c r="K84" s="22">
        <v>1</v>
      </c>
      <c r="N84" t="str">
        <v>A2-6.5-16</v>
      </c>
      <c r="O84">
        <v>52</v>
      </c>
      <c r="P84" s="19">
        <v>19462400</v>
      </c>
    </row>
    <row r="85" spans="5:16" x14ac:dyDescent="0.25">
      <c r="E85" s="1">
        <f t="shared" si="6"/>
        <v>79</v>
      </c>
      <c r="F85" s="10" t="str">
        <f t="shared" si="7"/>
        <v>A2-6.5-11.5</v>
      </c>
      <c r="G85" s="14">
        <f t="shared" si="10"/>
        <v>6.5</v>
      </c>
      <c r="H85" s="14">
        <f t="shared" si="11"/>
        <v>11.5</v>
      </c>
      <c r="I85" s="4">
        <f t="shared" si="8"/>
        <v>37.375</v>
      </c>
      <c r="J85" s="2">
        <f t="shared" si="9"/>
        <v>15057350</v>
      </c>
      <c r="K85" s="22">
        <v>1</v>
      </c>
      <c r="N85" t="str">
        <v>A2-6.5-16.5</v>
      </c>
      <c r="O85">
        <v>53.625</v>
      </c>
      <c r="P85" s="19">
        <v>19951850</v>
      </c>
    </row>
    <row r="86" spans="5:16" x14ac:dyDescent="0.25">
      <c r="E86" s="1">
        <f t="shared" si="6"/>
        <v>80</v>
      </c>
      <c r="F86" s="10" t="str">
        <f t="shared" si="7"/>
        <v>A2-6.5-12</v>
      </c>
      <c r="G86" s="14">
        <f t="shared" si="10"/>
        <v>6.5</v>
      </c>
      <c r="H86" s="14">
        <f t="shared" si="11"/>
        <v>12</v>
      </c>
      <c r="I86" s="4">
        <f t="shared" si="8"/>
        <v>39</v>
      </c>
      <c r="J86" s="2">
        <f t="shared" si="9"/>
        <v>15546800</v>
      </c>
      <c r="K86" s="22">
        <v>1</v>
      </c>
      <c r="N86" t="str">
        <v>A2-6.5-17</v>
      </c>
      <c r="O86">
        <v>55.25</v>
      </c>
      <c r="P86" s="19">
        <v>20441300</v>
      </c>
    </row>
    <row r="87" spans="5:16" x14ac:dyDescent="0.25">
      <c r="E87" s="1">
        <f t="shared" si="6"/>
        <v>81</v>
      </c>
      <c r="F87" s="10" t="str">
        <f t="shared" si="7"/>
        <v>A2-6.5-12.5</v>
      </c>
      <c r="G87" s="14">
        <f t="shared" si="10"/>
        <v>6.5</v>
      </c>
      <c r="H87" s="14">
        <f t="shared" si="11"/>
        <v>12.5</v>
      </c>
      <c r="I87" s="4">
        <f t="shared" si="8"/>
        <v>40.625</v>
      </c>
      <c r="J87" s="2">
        <f t="shared" si="9"/>
        <v>16036250</v>
      </c>
      <c r="K87" s="22">
        <v>1</v>
      </c>
      <c r="N87" t="str">
        <v>A2-6.5-17.5</v>
      </c>
      <c r="O87">
        <v>56.875</v>
      </c>
      <c r="P87" s="19">
        <v>20930750</v>
      </c>
    </row>
    <row r="88" spans="5:16" x14ac:dyDescent="0.25">
      <c r="E88" s="1">
        <f t="shared" si="6"/>
        <v>82</v>
      </c>
      <c r="F88" s="10" t="str">
        <f t="shared" si="7"/>
        <v>A2-6.5-13</v>
      </c>
      <c r="G88" s="14">
        <f t="shared" si="10"/>
        <v>6.5</v>
      </c>
      <c r="H88" s="14">
        <f t="shared" si="11"/>
        <v>13</v>
      </c>
      <c r="I88" s="4">
        <f t="shared" si="8"/>
        <v>42.25</v>
      </c>
      <c r="J88" s="2">
        <f t="shared" si="9"/>
        <v>16525700</v>
      </c>
      <c r="K88" s="22">
        <v>1</v>
      </c>
      <c r="N88" t="str">
        <v>A2-6.5-18</v>
      </c>
      <c r="O88">
        <v>58.5</v>
      </c>
      <c r="P88" s="19">
        <v>21420200</v>
      </c>
    </row>
    <row r="89" spans="5:16" x14ac:dyDescent="0.25">
      <c r="E89" s="1">
        <f t="shared" si="6"/>
        <v>83</v>
      </c>
      <c r="F89" s="10" t="str">
        <f t="shared" si="7"/>
        <v>A2-6.5-13.5</v>
      </c>
      <c r="G89" s="14">
        <f t="shared" si="10"/>
        <v>6.5</v>
      </c>
      <c r="H89" s="14">
        <f t="shared" si="11"/>
        <v>13.5</v>
      </c>
      <c r="I89" s="4">
        <f t="shared" si="8"/>
        <v>43.875</v>
      </c>
      <c r="J89" s="2">
        <f t="shared" si="9"/>
        <v>17015150</v>
      </c>
      <c r="K89" s="22">
        <v>1</v>
      </c>
      <c r="N89" t="str">
        <v>A2-7-7</v>
      </c>
      <c r="O89">
        <v>24.5</v>
      </c>
      <c r="P89" s="19">
        <v>11330000</v>
      </c>
    </row>
    <row r="90" spans="5:16" x14ac:dyDescent="0.25">
      <c r="E90" s="1">
        <f t="shared" si="6"/>
        <v>84</v>
      </c>
      <c r="F90" s="10" t="str">
        <f t="shared" si="7"/>
        <v>A2-6.5-14</v>
      </c>
      <c r="G90" s="14">
        <f t="shared" si="10"/>
        <v>6.5</v>
      </c>
      <c r="H90" s="14">
        <f t="shared" si="11"/>
        <v>14</v>
      </c>
      <c r="I90" s="4">
        <f t="shared" si="8"/>
        <v>45.5</v>
      </c>
      <c r="J90" s="2">
        <f t="shared" si="9"/>
        <v>17504600</v>
      </c>
      <c r="K90" s="22">
        <v>1</v>
      </c>
      <c r="N90" t="str">
        <v>A2-7-7.5</v>
      </c>
      <c r="O90">
        <v>26.25</v>
      </c>
      <c r="P90" s="19">
        <v>11706500</v>
      </c>
    </row>
    <row r="91" spans="5:16" x14ac:dyDescent="0.25">
      <c r="E91" s="1">
        <f t="shared" si="6"/>
        <v>85</v>
      </c>
      <c r="F91" s="10" t="str">
        <f t="shared" si="7"/>
        <v>A2-6.5-14.5</v>
      </c>
      <c r="G91" s="14">
        <f t="shared" si="10"/>
        <v>6.5</v>
      </c>
      <c r="H91" s="14">
        <f t="shared" si="11"/>
        <v>14.5</v>
      </c>
      <c r="I91" s="4">
        <f t="shared" si="8"/>
        <v>47.125</v>
      </c>
      <c r="J91" s="2">
        <f t="shared" si="9"/>
        <v>17994050</v>
      </c>
      <c r="K91" s="22">
        <v>1</v>
      </c>
      <c r="N91" t="str">
        <v>A2-7-8</v>
      </c>
      <c r="O91">
        <v>28</v>
      </c>
      <c r="P91" s="19">
        <v>12233600</v>
      </c>
    </row>
    <row r="92" spans="5:16" x14ac:dyDescent="0.25">
      <c r="E92" s="1">
        <f t="shared" si="6"/>
        <v>86</v>
      </c>
      <c r="F92" s="10" t="str">
        <f t="shared" si="7"/>
        <v>A2-6.5-15</v>
      </c>
      <c r="G92" s="14">
        <f t="shared" si="10"/>
        <v>6.5</v>
      </c>
      <c r="H92" s="14">
        <f t="shared" si="11"/>
        <v>15</v>
      </c>
      <c r="I92" s="4">
        <f t="shared" si="8"/>
        <v>48.75</v>
      </c>
      <c r="J92" s="2">
        <f t="shared" si="9"/>
        <v>18483500</v>
      </c>
      <c r="K92" s="22">
        <v>1</v>
      </c>
      <c r="N92" t="str">
        <v>A2-7-8.5</v>
      </c>
      <c r="O92">
        <v>29.75</v>
      </c>
      <c r="P92" s="19">
        <v>12760700</v>
      </c>
    </row>
    <row r="93" spans="5:16" x14ac:dyDescent="0.25">
      <c r="E93" s="1">
        <f t="shared" si="6"/>
        <v>87</v>
      </c>
      <c r="F93" s="10" t="str">
        <f t="shared" si="7"/>
        <v>A2-6.5-15.5</v>
      </c>
      <c r="G93" s="14">
        <f t="shared" si="10"/>
        <v>6.5</v>
      </c>
      <c r="H93" s="14">
        <f t="shared" si="11"/>
        <v>15.5</v>
      </c>
      <c r="I93" s="4">
        <f t="shared" si="8"/>
        <v>50.375</v>
      </c>
      <c r="J93" s="2">
        <f t="shared" si="9"/>
        <v>18972950</v>
      </c>
      <c r="K93" s="22">
        <v>1</v>
      </c>
      <c r="N93" t="str">
        <v>A2-7-9</v>
      </c>
      <c r="O93">
        <v>31.5</v>
      </c>
      <c r="P93" s="19">
        <v>13287800</v>
      </c>
    </row>
    <row r="94" spans="5:16" x14ac:dyDescent="0.25">
      <c r="E94" s="1">
        <f t="shared" si="6"/>
        <v>88</v>
      </c>
      <c r="F94" s="10" t="str">
        <f t="shared" si="7"/>
        <v>A2-6.5-16</v>
      </c>
      <c r="G94" s="14">
        <f t="shared" si="10"/>
        <v>6.5</v>
      </c>
      <c r="H94" s="14">
        <f t="shared" si="11"/>
        <v>16</v>
      </c>
      <c r="I94" s="4">
        <f t="shared" si="8"/>
        <v>52</v>
      </c>
      <c r="J94" s="2">
        <f t="shared" si="9"/>
        <v>19462400</v>
      </c>
      <c r="K94" s="22">
        <v>1</v>
      </c>
      <c r="N94" t="str">
        <v>A2-7-9.5</v>
      </c>
      <c r="O94">
        <v>33.25</v>
      </c>
      <c r="P94" s="19">
        <v>13814900</v>
      </c>
    </row>
    <row r="95" spans="5:16" x14ac:dyDescent="0.25">
      <c r="E95" s="1">
        <f t="shared" si="6"/>
        <v>89</v>
      </c>
      <c r="F95" s="10" t="str">
        <f t="shared" si="7"/>
        <v>A2-6.5-16.5</v>
      </c>
      <c r="G95" s="14">
        <f t="shared" si="10"/>
        <v>6.5</v>
      </c>
      <c r="H95" s="14">
        <f t="shared" si="11"/>
        <v>16.5</v>
      </c>
      <c r="I95" s="4">
        <f t="shared" si="8"/>
        <v>53.625</v>
      </c>
      <c r="J95" s="2">
        <f t="shared" si="9"/>
        <v>19951850</v>
      </c>
      <c r="K95" s="22">
        <v>1</v>
      </c>
      <c r="N95" t="str">
        <v>A2-7-10</v>
      </c>
      <c r="O95">
        <v>35</v>
      </c>
      <c r="P95" s="19">
        <v>14342000</v>
      </c>
    </row>
    <row r="96" spans="5:16" x14ac:dyDescent="0.25">
      <c r="E96" s="1">
        <f t="shared" si="6"/>
        <v>90</v>
      </c>
      <c r="F96" s="10" t="str">
        <f t="shared" si="7"/>
        <v>A2-6.5-17</v>
      </c>
      <c r="G96" s="14">
        <f t="shared" si="10"/>
        <v>6.5</v>
      </c>
      <c r="H96" s="14">
        <f t="shared" si="11"/>
        <v>17</v>
      </c>
      <c r="I96" s="4">
        <f t="shared" si="8"/>
        <v>55.25</v>
      </c>
      <c r="J96" s="2">
        <f t="shared" si="9"/>
        <v>20441300</v>
      </c>
      <c r="K96" s="22">
        <v>1</v>
      </c>
      <c r="N96" t="str">
        <v>A2-7-10.5</v>
      </c>
      <c r="O96">
        <v>36.75</v>
      </c>
      <c r="P96" s="19">
        <v>14869100</v>
      </c>
    </row>
    <row r="97" spans="5:16" x14ac:dyDescent="0.25">
      <c r="E97" s="1">
        <f t="shared" si="6"/>
        <v>91</v>
      </c>
      <c r="F97" s="10" t="str">
        <f t="shared" si="7"/>
        <v>A2-6.5-17.5</v>
      </c>
      <c r="G97" s="14">
        <f t="shared" si="10"/>
        <v>6.5</v>
      </c>
      <c r="H97" s="14">
        <f t="shared" si="11"/>
        <v>17.5</v>
      </c>
      <c r="I97" s="4">
        <f t="shared" si="8"/>
        <v>56.875</v>
      </c>
      <c r="J97" s="2">
        <f t="shared" si="9"/>
        <v>20930750</v>
      </c>
      <c r="K97" s="22">
        <v>1</v>
      </c>
      <c r="N97" t="str">
        <v>A2-7-11</v>
      </c>
      <c r="O97">
        <v>38.5</v>
      </c>
      <c r="P97" s="19">
        <v>15396200</v>
      </c>
    </row>
    <row r="98" spans="5:16" x14ac:dyDescent="0.25">
      <c r="E98" s="1">
        <f t="shared" si="6"/>
        <v>92</v>
      </c>
      <c r="F98" s="10" t="str">
        <f t="shared" si="7"/>
        <v>A2-6.5-18</v>
      </c>
      <c r="G98" s="14">
        <f t="shared" si="10"/>
        <v>6.5</v>
      </c>
      <c r="H98" s="14">
        <f t="shared" si="11"/>
        <v>18</v>
      </c>
      <c r="I98" s="4">
        <f t="shared" si="8"/>
        <v>58.5</v>
      </c>
      <c r="J98" s="2">
        <f t="shared" si="9"/>
        <v>21420200</v>
      </c>
      <c r="K98" s="22">
        <v>1</v>
      </c>
      <c r="N98" t="str">
        <v>A2-7-11.5</v>
      </c>
      <c r="O98">
        <v>40.25</v>
      </c>
      <c r="P98" s="19">
        <v>15923300</v>
      </c>
    </row>
    <row r="99" spans="5:16" x14ac:dyDescent="0.25">
      <c r="E99" s="1">
        <f t="shared" si="6"/>
        <v>93</v>
      </c>
      <c r="F99" s="10" t="str">
        <f t="shared" si="7"/>
        <v>A2-7-7</v>
      </c>
      <c r="G99" s="14">
        <f t="shared" si="10"/>
        <v>7</v>
      </c>
      <c r="H99" s="14">
        <f t="shared" si="11"/>
        <v>7</v>
      </c>
      <c r="I99" s="4">
        <f t="shared" si="8"/>
        <v>24.5</v>
      </c>
      <c r="J99" s="2">
        <f t="shared" si="9"/>
        <v>11330000</v>
      </c>
      <c r="K99" s="22">
        <v>1</v>
      </c>
      <c r="N99" t="str">
        <v>A2-7-12</v>
      </c>
      <c r="O99">
        <v>42</v>
      </c>
      <c r="P99" s="19">
        <v>16450400</v>
      </c>
    </row>
    <row r="100" spans="5:16" x14ac:dyDescent="0.25">
      <c r="E100" s="1">
        <f t="shared" si="6"/>
        <v>94</v>
      </c>
      <c r="F100" s="10" t="str">
        <f t="shared" si="7"/>
        <v>A2-7-7.5</v>
      </c>
      <c r="G100" s="14">
        <f t="shared" si="10"/>
        <v>7</v>
      </c>
      <c r="H100" s="14">
        <f t="shared" si="11"/>
        <v>7.5</v>
      </c>
      <c r="I100" s="4">
        <f t="shared" si="8"/>
        <v>26.25</v>
      </c>
      <c r="J100" s="2">
        <f t="shared" si="9"/>
        <v>11706500</v>
      </c>
      <c r="K100" s="22">
        <v>1</v>
      </c>
      <c r="N100" t="str">
        <v>A2-7-12.5</v>
      </c>
      <c r="O100">
        <v>43.75</v>
      </c>
      <c r="P100" s="19">
        <v>16977500</v>
      </c>
    </row>
    <row r="101" spans="5:16" x14ac:dyDescent="0.25">
      <c r="E101" s="1">
        <f t="shared" si="6"/>
        <v>95</v>
      </c>
      <c r="F101" s="10" t="str">
        <f t="shared" si="7"/>
        <v>A2-7-8</v>
      </c>
      <c r="G101" s="14">
        <f t="shared" si="10"/>
        <v>7</v>
      </c>
      <c r="H101" s="14">
        <f t="shared" si="11"/>
        <v>8</v>
      </c>
      <c r="I101" s="4">
        <f t="shared" si="8"/>
        <v>28</v>
      </c>
      <c r="J101" s="2">
        <f t="shared" si="9"/>
        <v>12233600</v>
      </c>
      <c r="K101" s="22">
        <v>1</v>
      </c>
      <c r="N101" t="str">
        <v>A2-7-13</v>
      </c>
      <c r="O101">
        <v>45.5</v>
      </c>
      <c r="P101" s="19">
        <v>17504600</v>
      </c>
    </row>
    <row r="102" spans="5:16" x14ac:dyDescent="0.25">
      <c r="E102" s="1">
        <f t="shared" si="6"/>
        <v>96</v>
      </c>
      <c r="F102" s="10" t="str">
        <f t="shared" si="7"/>
        <v>A2-7-8.5</v>
      </c>
      <c r="G102" s="14">
        <f t="shared" si="10"/>
        <v>7</v>
      </c>
      <c r="H102" s="14">
        <f t="shared" si="11"/>
        <v>8.5</v>
      </c>
      <c r="I102" s="4">
        <f t="shared" si="8"/>
        <v>29.75</v>
      </c>
      <c r="J102" s="2">
        <f t="shared" si="9"/>
        <v>12760700</v>
      </c>
      <c r="K102" s="22">
        <v>1</v>
      </c>
      <c r="N102" t="str">
        <v>A2-7-13.5</v>
      </c>
      <c r="O102">
        <v>47.25</v>
      </c>
      <c r="P102" s="19">
        <v>18031700</v>
      </c>
    </row>
    <row r="103" spans="5:16" x14ac:dyDescent="0.25">
      <c r="E103" s="1">
        <f t="shared" si="6"/>
        <v>97</v>
      </c>
      <c r="F103" s="10" t="str">
        <f t="shared" si="7"/>
        <v>A2-7-9</v>
      </c>
      <c r="G103" s="14">
        <f t="shared" si="10"/>
        <v>7</v>
      </c>
      <c r="H103" s="14">
        <f t="shared" si="11"/>
        <v>9</v>
      </c>
      <c r="I103" s="4">
        <f t="shared" si="8"/>
        <v>31.5</v>
      </c>
      <c r="J103" s="2">
        <f t="shared" si="9"/>
        <v>13287800</v>
      </c>
      <c r="K103" s="22">
        <v>1</v>
      </c>
      <c r="N103" t="str">
        <v>A2-7-14</v>
      </c>
      <c r="O103">
        <v>49</v>
      </c>
      <c r="P103" s="19">
        <v>18558800</v>
      </c>
    </row>
    <row r="104" spans="5:16" x14ac:dyDescent="0.25">
      <c r="E104" s="1">
        <f t="shared" si="6"/>
        <v>98</v>
      </c>
      <c r="F104" s="10" t="str">
        <f t="shared" si="7"/>
        <v>A2-7-9.5</v>
      </c>
      <c r="G104" s="14">
        <f t="shared" si="10"/>
        <v>7</v>
      </c>
      <c r="H104" s="14">
        <f t="shared" si="11"/>
        <v>9.5</v>
      </c>
      <c r="I104" s="4">
        <f t="shared" si="8"/>
        <v>33.25</v>
      </c>
      <c r="J104" s="2">
        <f t="shared" si="9"/>
        <v>13814900</v>
      </c>
      <c r="K104" s="22">
        <v>1</v>
      </c>
      <c r="N104" t="str">
        <v>A2-7-14.5</v>
      </c>
      <c r="O104">
        <v>50.75</v>
      </c>
      <c r="P104" s="19">
        <v>19085900</v>
      </c>
    </row>
    <row r="105" spans="5:16" x14ac:dyDescent="0.25">
      <c r="E105" s="1">
        <f t="shared" si="6"/>
        <v>99</v>
      </c>
      <c r="F105" s="10" t="str">
        <f t="shared" si="7"/>
        <v>A2-7-10</v>
      </c>
      <c r="G105" s="14">
        <f t="shared" si="10"/>
        <v>7</v>
      </c>
      <c r="H105" s="14">
        <f t="shared" si="11"/>
        <v>10</v>
      </c>
      <c r="I105" s="4">
        <f t="shared" si="8"/>
        <v>35</v>
      </c>
      <c r="J105" s="2">
        <f t="shared" si="9"/>
        <v>14342000</v>
      </c>
      <c r="K105" s="22">
        <v>1</v>
      </c>
      <c r="N105" t="str">
        <v>A2-7-15</v>
      </c>
      <c r="O105">
        <v>52.5</v>
      </c>
      <c r="P105" s="19">
        <v>19613000</v>
      </c>
    </row>
    <row r="106" spans="5:16" x14ac:dyDescent="0.25">
      <c r="E106" s="1">
        <f t="shared" si="6"/>
        <v>100</v>
      </c>
      <c r="F106" s="10" t="str">
        <f t="shared" si="7"/>
        <v>A2-7-10.5</v>
      </c>
      <c r="G106" s="14">
        <f t="shared" si="10"/>
        <v>7</v>
      </c>
      <c r="H106" s="14">
        <f t="shared" si="11"/>
        <v>10.5</v>
      </c>
      <c r="I106" s="4">
        <f t="shared" si="8"/>
        <v>36.75</v>
      </c>
      <c r="J106" s="2">
        <f t="shared" si="9"/>
        <v>14869100</v>
      </c>
      <c r="K106" s="22">
        <v>1</v>
      </c>
      <c r="N106" t="str">
        <v>A2-7-15.5</v>
      </c>
      <c r="O106">
        <v>54.25</v>
      </c>
      <c r="P106" s="19">
        <v>20140100</v>
      </c>
    </row>
    <row r="107" spans="5:16" x14ac:dyDescent="0.25">
      <c r="E107" s="1">
        <f t="shared" si="6"/>
        <v>101</v>
      </c>
      <c r="F107" s="10" t="str">
        <f t="shared" si="7"/>
        <v>A2-7-11</v>
      </c>
      <c r="G107" s="14">
        <f t="shared" si="10"/>
        <v>7</v>
      </c>
      <c r="H107" s="14">
        <f t="shared" si="11"/>
        <v>11</v>
      </c>
      <c r="I107" s="4">
        <f t="shared" si="8"/>
        <v>38.5</v>
      </c>
      <c r="J107" s="2">
        <f t="shared" si="9"/>
        <v>15396200</v>
      </c>
      <c r="K107" s="22">
        <v>1</v>
      </c>
      <c r="N107" t="str">
        <v>A2-7-16</v>
      </c>
      <c r="O107">
        <v>56</v>
      </c>
      <c r="P107" s="19">
        <v>20667200</v>
      </c>
    </row>
    <row r="108" spans="5:16" x14ac:dyDescent="0.25">
      <c r="E108" s="1">
        <f t="shared" si="6"/>
        <v>102</v>
      </c>
      <c r="F108" s="10" t="str">
        <f t="shared" si="7"/>
        <v>A2-7-11.5</v>
      </c>
      <c r="G108" s="14">
        <f t="shared" si="10"/>
        <v>7</v>
      </c>
      <c r="H108" s="14">
        <f t="shared" si="11"/>
        <v>11.5</v>
      </c>
      <c r="I108" s="4">
        <f t="shared" si="8"/>
        <v>40.25</v>
      </c>
      <c r="J108" s="2">
        <f t="shared" si="9"/>
        <v>15923300</v>
      </c>
      <c r="K108" s="22">
        <v>1</v>
      </c>
      <c r="N108" t="str">
        <v>A2-7-16.5</v>
      </c>
      <c r="O108">
        <v>57.75</v>
      </c>
      <c r="P108" s="19">
        <v>21194300</v>
      </c>
    </row>
    <row r="109" spans="5:16" x14ac:dyDescent="0.25">
      <c r="E109" s="1">
        <f t="shared" si="6"/>
        <v>103</v>
      </c>
      <c r="F109" s="10" t="str">
        <f t="shared" si="7"/>
        <v>A2-7-12</v>
      </c>
      <c r="G109" s="14">
        <f t="shared" si="10"/>
        <v>7</v>
      </c>
      <c r="H109" s="14">
        <f t="shared" si="11"/>
        <v>12</v>
      </c>
      <c r="I109" s="4">
        <f t="shared" si="8"/>
        <v>42</v>
      </c>
      <c r="J109" s="2">
        <f t="shared" si="9"/>
        <v>16450400</v>
      </c>
      <c r="K109" s="22">
        <v>1</v>
      </c>
      <c r="N109" t="str">
        <v>A2-7-17</v>
      </c>
      <c r="O109">
        <v>59.5</v>
      </c>
      <c r="P109" s="19">
        <v>21721400</v>
      </c>
    </row>
    <row r="110" spans="5:16" x14ac:dyDescent="0.25">
      <c r="E110" s="1">
        <f t="shared" si="6"/>
        <v>104</v>
      </c>
      <c r="F110" s="10" t="str">
        <f t="shared" si="7"/>
        <v>A2-7-12.5</v>
      </c>
      <c r="G110" s="14">
        <f t="shared" si="10"/>
        <v>7</v>
      </c>
      <c r="H110" s="14">
        <f t="shared" si="11"/>
        <v>12.5</v>
      </c>
      <c r="I110" s="4">
        <f t="shared" si="8"/>
        <v>43.75</v>
      </c>
      <c r="J110" s="2">
        <f t="shared" si="9"/>
        <v>16977500</v>
      </c>
      <c r="K110" s="22">
        <v>1</v>
      </c>
      <c r="N110" t="str">
        <v>A2-7-17.5</v>
      </c>
      <c r="O110">
        <v>61.25</v>
      </c>
      <c r="P110" s="19">
        <v>22248500</v>
      </c>
    </row>
    <row r="111" spans="5:16" x14ac:dyDescent="0.25">
      <c r="E111" s="1">
        <f t="shared" si="6"/>
        <v>105</v>
      </c>
      <c r="F111" s="10" t="str">
        <f t="shared" si="7"/>
        <v>A2-7-13</v>
      </c>
      <c r="G111" s="14">
        <f t="shared" si="10"/>
        <v>7</v>
      </c>
      <c r="H111" s="14">
        <f t="shared" si="11"/>
        <v>13</v>
      </c>
      <c r="I111" s="4">
        <f t="shared" si="8"/>
        <v>45.5</v>
      </c>
      <c r="J111" s="2">
        <f t="shared" si="9"/>
        <v>17504600</v>
      </c>
      <c r="K111" s="22">
        <v>1</v>
      </c>
      <c r="N111" t="str">
        <v>A2-7-18</v>
      </c>
      <c r="O111">
        <v>63</v>
      </c>
      <c r="P111" s="19">
        <v>22775600</v>
      </c>
    </row>
    <row r="112" spans="5:16" x14ac:dyDescent="0.25">
      <c r="E112" s="1">
        <f t="shared" si="6"/>
        <v>106</v>
      </c>
      <c r="F112" s="10" t="str">
        <f t="shared" si="7"/>
        <v>A2-7-13.5</v>
      </c>
      <c r="G112" s="14">
        <f t="shared" si="10"/>
        <v>7</v>
      </c>
      <c r="H112" s="14">
        <f t="shared" si="11"/>
        <v>13.5</v>
      </c>
      <c r="I112" s="4">
        <f t="shared" si="8"/>
        <v>47.25</v>
      </c>
      <c r="J112" s="2">
        <f t="shared" si="9"/>
        <v>18031700</v>
      </c>
      <c r="K112" s="22">
        <v>1</v>
      </c>
      <c r="N112" t="str">
        <v>A2-7.5-7</v>
      </c>
      <c r="O112">
        <v>26.25</v>
      </c>
      <c r="P112" s="19">
        <v>11706500</v>
      </c>
    </row>
    <row r="113" spans="5:16" x14ac:dyDescent="0.25">
      <c r="E113" s="1">
        <f t="shared" si="6"/>
        <v>107</v>
      </c>
      <c r="F113" s="10" t="str">
        <f t="shared" si="7"/>
        <v>A2-7-14</v>
      </c>
      <c r="G113" s="14">
        <f t="shared" si="10"/>
        <v>7</v>
      </c>
      <c r="H113" s="14">
        <f t="shared" si="11"/>
        <v>14</v>
      </c>
      <c r="I113" s="4">
        <f t="shared" si="8"/>
        <v>49</v>
      </c>
      <c r="J113" s="2">
        <f t="shared" si="9"/>
        <v>18558800</v>
      </c>
      <c r="K113" s="22">
        <v>1</v>
      </c>
      <c r="N113" t="str">
        <v>A2-7.5-7.5</v>
      </c>
      <c r="O113">
        <v>28.125</v>
      </c>
      <c r="P113" s="19">
        <v>12271250</v>
      </c>
    </row>
    <row r="114" spans="5:16" x14ac:dyDescent="0.25">
      <c r="E114" s="1">
        <f t="shared" si="6"/>
        <v>108</v>
      </c>
      <c r="F114" s="10" t="str">
        <f t="shared" si="7"/>
        <v>A2-7-14.5</v>
      </c>
      <c r="G114" s="14">
        <f t="shared" si="10"/>
        <v>7</v>
      </c>
      <c r="H114" s="14">
        <f t="shared" si="11"/>
        <v>14.5</v>
      </c>
      <c r="I114" s="4">
        <f t="shared" si="8"/>
        <v>50.75</v>
      </c>
      <c r="J114" s="2">
        <f t="shared" si="9"/>
        <v>19085900</v>
      </c>
      <c r="K114" s="22">
        <v>1</v>
      </c>
      <c r="N114" t="str">
        <v>A2-7.5-8</v>
      </c>
      <c r="O114">
        <v>30</v>
      </c>
      <c r="P114" s="19">
        <v>12836000</v>
      </c>
    </row>
    <row r="115" spans="5:16" x14ac:dyDescent="0.25">
      <c r="E115" s="1">
        <f t="shared" si="6"/>
        <v>109</v>
      </c>
      <c r="F115" s="10" t="str">
        <f t="shared" si="7"/>
        <v>A2-7-15</v>
      </c>
      <c r="G115" s="14">
        <f t="shared" si="10"/>
        <v>7</v>
      </c>
      <c r="H115" s="14">
        <f t="shared" si="11"/>
        <v>15</v>
      </c>
      <c r="I115" s="4">
        <f t="shared" si="8"/>
        <v>52.5</v>
      </c>
      <c r="J115" s="2">
        <f t="shared" si="9"/>
        <v>19613000</v>
      </c>
      <c r="K115" s="22">
        <v>1</v>
      </c>
      <c r="N115" t="str">
        <v>A2-7.5-8.5</v>
      </c>
      <c r="O115">
        <v>31.875</v>
      </c>
      <c r="P115" s="19">
        <v>13400750</v>
      </c>
    </row>
    <row r="116" spans="5:16" x14ac:dyDescent="0.25">
      <c r="E116" s="1">
        <f t="shared" si="6"/>
        <v>110</v>
      </c>
      <c r="F116" s="10" t="str">
        <f t="shared" si="7"/>
        <v>A2-7-15.5</v>
      </c>
      <c r="G116" s="14">
        <f t="shared" si="10"/>
        <v>7</v>
      </c>
      <c r="H116" s="14">
        <f t="shared" si="11"/>
        <v>15.5</v>
      </c>
      <c r="I116" s="4">
        <f t="shared" si="8"/>
        <v>54.25</v>
      </c>
      <c r="J116" s="2">
        <f t="shared" si="9"/>
        <v>20140100</v>
      </c>
      <c r="K116" s="22">
        <v>1</v>
      </c>
      <c r="N116" t="str">
        <v>A2-7.5-9</v>
      </c>
      <c r="O116">
        <v>33.75</v>
      </c>
      <c r="P116" s="19">
        <v>13965500</v>
      </c>
    </row>
    <row r="117" spans="5:16" x14ac:dyDescent="0.25">
      <c r="E117" s="1">
        <f t="shared" si="6"/>
        <v>111</v>
      </c>
      <c r="F117" s="10" t="str">
        <f t="shared" si="7"/>
        <v>A2-7-16</v>
      </c>
      <c r="G117" s="14">
        <f t="shared" si="10"/>
        <v>7</v>
      </c>
      <c r="H117" s="14">
        <f t="shared" si="11"/>
        <v>16</v>
      </c>
      <c r="I117" s="4">
        <f t="shared" si="8"/>
        <v>56</v>
      </c>
      <c r="J117" s="2">
        <f t="shared" si="9"/>
        <v>20667200</v>
      </c>
      <c r="K117" s="22">
        <v>1</v>
      </c>
      <c r="N117" t="str">
        <v>A2-7.5-9.5</v>
      </c>
      <c r="O117">
        <v>35.625</v>
      </c>
      <c r="P117" s="19">
        <v>14530250</v>
      </c>
    </row>
    <row r="118" spans="5:16" x14ac:dyDescent="0.25">
      <c r="E118" s="1">
        <f t="shared" si="6"/>
        <v>112</v>
      </c>
      <c r="F118" s="10" t="str">
        <f t="shared" si="7"/>
        <v>A2-7-16.5</v>
      </c>
      <c r="G118" s="14">
        <f t="shared" si="10"/>
        <v>7</v>
      </c>
      <c r="H118" s="14">
        <f t="shared" si="11"/>
        <v>16.5</v>
      </c>
      <c r="I118" s="4">
        <f t="shared" si="8"/>
        <v>57.75</v>
      </c>
      <c r="J118" s="2">
        <f t="shared" si="9"/>
        <v>21194300</v>
      </c>
      <c r="K118" s="22">
        <v>1</v>
      </c>
      <c r="N118" t="str">
        <v>A2-7.5-10</v>
      </c>
      <c r="O118">
        <v>37.5</v>
      </c>
      <c r="P118" s="19">
        <v>15095000</v>
      </c>
    </row>
    <row r="119" spans="5:16" x14ac:dyDescent="0.25">
      <c r="E119" s="1">
        <f t="shared" si="6"/>
        <v>113</v>
      </c>
      <c r="F119" s="10" t="str">
        <f t="shared" si="7"/>
        <v>A2-7-17</v>
      </c>
      <c r="G119" s="14">
        <f t="shared" si="10"/>
        <v>7</v>
      </c>
      <c r="H119" s="14">
        <f t="shared" si="11"/>
        <v>17</v>
      </c>
      <c r="I119" s="4">
        <f t="shared" si="8"/>
        <v>59.5</v>
      </c>
      <c r="J119" s="2">
        <f t="shared" si="9"/>
        <v>21721400</v>
      </c>
      <c r="K119" s="22">
        <v>1</v>
      </c>
      <c r="N119" t="str">
        <v>A2-7.5-10.5</v>
      </c>
      <c r="O119">
        <v>39.375</v>
      </c>
      <c r="P119" s="19">
        <v>15659750</v>
      </c>
    </row>
    <row r="120" spans="5:16" x14ac:dyDescent="0.25">
      <c r="E120" s="1">
        <f t="shared" si="6"/>
        <v>114</v>
      </c>
      <c r="F120" s="10" t="str">
        <f t="shared" si="7"/>
        <v>A2-7-17.5</v>
      </c>
      <c r="G120" s="14">
        <f t="shared" si="10"/>
        <v>7</v>
      </c>
      <c r="H120" s="14">
        <f t="shared" si="11"/>
        <v>17.5</v>
      </c>
      <c r="I120" s="4">
        <f t="shared" si="8"/>
        <v>61.25</v>
      </c>
      <c r="J120" s="2">
        <f t="shared" si="9"/>
        <v>22248500</v>
      </c>
      <c r="K120" s="22">
        <v>1</v>
      </c>
      <c r="N120" t="str">
        <v>A2-7.5-11</v>
      </c>
      <c r="O120">
        <v>41.25</v>
      </c>
      <c r="P120" s="19">
        <v>16224500</v>
      </c>
    </row>
    <row r="121" spans="5:16" x14ac:dyDescent="0.25">
      <c r="E121" s="1">
        <f t="shared" si="6"/>
        <v>115</v>
      </c>
      <c r="F121" s="10" t="str">
        <f t="shared" si="7"/>
        <v>A2-7-18</v>
      </c>
      <c r="G121" s="14">
        <f t="shared" si="10"/>
        <v>7</v>
      </c>
      <c r="H121" s="14">
        <f t="shared" si="11"/>
        <v>18</v>
      </c>
      <c r="I121" s="4">
        <f t="shared" si="8"/>
        <v>63</v>
      </c>
      <c r="J121" s="2">
        <f t="shared" si="9"/>
        <v>22775600</v>
      </c>
      <c r="K121" s="22">
        <v>1</v>
      </c>
      <c r="N121" t="str">
        <v>A2-7.5-11.5</v>
      </c>
      <c r="O121">
        <v>43.125</v>
      </c>
      <c r="P121" s="19">
        <v>16789250</v>
      </c>
    </row>
    <row r="122" spans="5:16" x14ac:dyDescent="0.25">
      <c r="E122" s="1">
        <f t="shared" si="6"/>
        <v>116</v>
      </c>
      <c r="F122" s="10" t="str">
        <f t="shared" si="7"/>
        <v>A2-7.5-7</v>
      </c>
      <c r="G122" s="14">
        <f t="shared" si="10"/>
        <v>7.5</v>
      </c>
      <c r="H122" s="14">
        <f t="shared" si="11"/>
        <v>7</v>
      </c>
      <c r="I122" s="4">
        <f t="shared" si="8"/>
        <v>26.25</v>
      </c>
      <c r="J122" s="2">
        <f t="shared" si="9"/>
        <v>11706500</v>
      </c>
      <c r="K122" s="22">
        <v>1</v>
      </c>
      <c r="N122" t="str">
        <v>A2-7.5-12</v>
      </c>
      <c r="O122">
        <v>45</v>
      </c>
      <c r="P122" s="19">
        <v>17354000</v>
      </c>
    </row>
    <row r="123" spans="5:16" x14ac:dyDescent="0.25">
      <c r="E123" s="1">
        <f t="shared" si="6"/>
        <v>117</v>
      </c>
      <c r="F123" s="10" t="str">
        <f t="shared" si="7"/>
        <v>A2-7.5-7.5</v>
      </c>
      <c r="G123" s="14">
        <f t="shared" si="10"/>
        <v>7.5</v>
      </c>
      <c r="H123" s="14">
        <f t="shared" si="11"/>
        <v>7.5</v>
      </c>
      <c r="I123" s="4">
        <f t="shared" si="8"/>
        <v>28.125</v>
      </c>
      <c r="J123" s="2">
        <f t="shared" si="9"/>
        <v>12271250</v>
      </c>
      <c r="K123" s="22">
        <v>1</v>
      </c>
      <c r="N123" t="str">
        <v>A2-7.5-12.5</v>
      </c>
      <c r="O123">
        <v>46.875</v>
      </c>
      <c r="P123" s="19">
        <v>17918750</v>
      </c>
    </row>
    <row r="124" spans="5:16" x14ac:dyDescent="0.25">
      <c r="E124" s="1">
        <f t="shared" si="6"/>
        <v>118</v>
      </c>
      <c r="F124" s="10" t="str">
        <f t="shared" si="7"/>
        <v>A2-7.5-8</v>
      </c>
      <c r="G124" s="14">
        <f t="shared" si="10"/>
        <v>7.5</v>
      </c>
      <c r="H124" s="14">
        <f t="shared" si="11"/>
        <v>8</v>
      </c>
      <c r="I124" s="4">
        <f t="shared" si="8"/>
        <v>30</v>
      </c>
      <c r="J124" s="2">
        <f t="shared" si="9"/>
        <v>12836000</v>
      </c>
      <c r="K124" s="22">
        <v>1</v>
      </c>
      <c r="N124" t="str">
        <v>A2-7.5-13</v>
      </c>
      <c r="O124">
        <v>48.75</v>
      </c>
      <c r="P124" s="19">
        <v>18483500</v>
      </c>
    </row>
    <row r="125" spans="5:16" x14ac:dyDescent="0.25">
      <c r="E125" s="1">
        <f t="shared" si="6"/>
        <v>119</v>
      </c>
      <c r="F125" s="10" t="str">
        <f t="shared" si="7"/>
        <v>A2-7.5-8.5</v>
      </c>
      <c r="G125" s="14">
        <f t="shared" si="10"/>
        <v>7.5</v>
      </c>
      <c r="H125" s="14">
        <f t="shared" si="11"/>
        <v>8.5</v>
      </c>
      <c r="I125" s="4">
        <f t="shared" si="8"/>
        <v>31.875</v>
      </c>
      <c r="J125" s="2">
        <f t="shared" si="9"/>
        <v>13400750</v>
      </c>
      <c r="K125" s="22">
        <v>1</v>
      </c>
      <c r="N125" t="str">
        <v>A2-7.5-13.5</v>
      </c>
      <c r="O125">
        <v>50.625</v>
      </c>
      <c r="P125" s="19">
        <v>19048250</v>
      </c>
    </row>
    <row r="126" spans="5:16" x14ac:dyDescent="0.25">
      <c r="E126" s="1">
        <f t="shared" si="6"/>
        <v>120</v>
      </c>
      <c r="F126" s="10" t="str">
        <f t="shared" si="7"/>
        <v>A2-7.5-9</v>
      </c>
      <c r="G126" s="14">
        <f t="shared" si="10"/>
        <v>7.5</v>
      </c>
      <c r="H126" s="14">
        <f t="shared" si="11"/>
        <v>9</v>
      </c>
      <c r="I126" s="4">
        <f t="shared" si="8"/>
        <v>33.75</v>
      </c>
      <c r="J126" s="2">
        <f t="shared" si="9"/>
        <v>13965500</v>
      </c>
      <c r="K126" s="22">
        <v>1</v>
      </c>
      <c r="N126" t="str">
        <v>A2-7.5-14</v>
      </c>
      <c r="O126">
        <v>52.5</v>
      </c>
      <c r="P126" s="19">
        <v>19613000</v>
      </c>
    </row>
    <row r="127" spans="5:16" x14ac:dyDescent="0.25">
      <c r="E127" s="1">
        <f t="shared" si="6"/>
        <v>121</v>
      </c>
      <c r="F127" s="10" t="str">
        <f t="shared" si="7"/>
        <v>A2-7.5-9.5</v>
      </c>
      <c r="G127" s="14">
        <f t="shared" si="10"/>
        <v>7.5</v>
      </c>
      <c r="H127" s="14">
        <f t="shared" si="11"/>
        <v>9.5</v>
      </c>
      <c r="I127" s="4">
        <f t="shared" si="8"/>
        <v>35.625</v>
      </c>
      <c r="J127" s="2">
        <f t="shared" si="9"/>
        <v>14530250</v>
      </c>
      <c r="K127" s="22">
        <v>1</v>
      </c>
      <c r="N127" t="str">
        <v>A2-7.5-14.5</v>
      </c>
      <c r="O127">
        <v>54.375</v>
      </c>
      <c r="P127" s="19">
        <v>20177750</v>
      </c>
    </row>
    <row r="128" spans="5:16" x14ac:dyDescent="0.25">
      <c r="E128" s="1">
        <f t="shared" si="6"/>
        <v>122</v>
      </c>
      <c r="F128" s="10" t="str">
        <f t="shared" si="7"/>
        <v>A2-7.5-10</v>
      </c>
      <c r="G128" s="14">
        <f t="shared" si="10"/>
        <v>7.5</v>
      </c>
      <c r="H128" s="14">
        <f t="shared" si="11"/>
        <v>10</v>
      </c>
      <c r="I128" s="4">
        <f t="shared" si="8"/>
        <v>37.5</v>
      </c>
      <c r="J128" s="2">
        <f t="shared" si="9"/>
        <v>15095000</v>
      </c>
      <c r="K128" s="22">
        <v>1</v>
      </c>
      <c r="N128" t="str">
        <v>A2-7.5-15</v>
      </c>
      <c r="O128">
        <v>56.25</v>
      </c>
      <c r="P128" s="19">
        <v>20742500</v>
      </c>
    </row>
    <row r="129" spans="5:16" x14ac:dyDescent="0.25">
      <c r="E129" s="1">
        <f t="shared" si="6"/>
        <v>123</v>
      </c>
      <c r="F129" s="10" t="str">
        <f t="shared" si="7"/>
        <v>A2-7.5-10.5</v>
      </c>
      <c r="G129" s="14">
        <f t="shared" si="10"/>
        <v>7.5</v>
      </c>
      <c r="H129" s="14">
        <f t="shared" si="11"/>
        <v>10.5</v>
      </c>
      <c r="I129" s="4">
        <f t="shared" si="8"/>
        <v>39.375</v>
      </c>
      <c r="J129" s="2">
        <f t="shared" si="9"/>
        <v>15659750</v>
      </c>
      <c r="K129" s="22">
        <v>1</v>
      </c>
      <c r="N129" t="str">
        <v>A2-7.5-15.5</v>
      </c>
      <c r="O129">
        <v>58.125</v>
      </c>
      <c r="P129" s="19">
        <v>21307250</v>
      </c>
    </row>
    <row r="130" spans="5:16" x14ac:dyDescent="0.25">
      <c r="E130" s="1">
        <f t="shared" si="6"/>
        <v>124</v>
      </c>
      <c r="F130" s="10" t="str">
        <f t="shared" si="7"/>
        <v>A2-7.5-11</v>
      </c>
      <c r="G130" s="14">
        <f t="shared" si="10"/>
        <v>7.5</v>
      </c>
      <c r="H130" s="14">
        <f t="shared" si="11"/>
        <v>11</v>
      </c>
      <c r="I130" s="4">
        <f t="shared" si="8"/>
        <v>41.25</v>
      </c>
      <c r="J130" s="2">
        <f t="shared" si="9"/>
        <v>16224500</v>
      </c>
      <c r="K130" s="22">
        <v>1</v>
      </c>
      <c r="N130" t="str">
        <v>A2-7.5-16</v>
      </c>
      <c r="O130">
        <v>60</v>
      </c>
      <c r="P130" s="19">
        <v>21872000</v>
      </c>
    </row>
    <row r="131" spans="5:16" x14ac:dyDescent="0.25">
      <c r="E131" s="1">
        <f t="shared" si="6"/>
        <v>125</v>
      </c>
      <c r="F131" s="10" t="str">
        <f t="shared" si="7"/>
        <v>A2-7.5-11.5</v>
      </c>
      <c r="G131" s="14">
        <f t="shared" si="10"/>
        <v>7.5</v>
      </c>
      <c r="H131" s="14">
        <f t="shared" si="11"/>
        <v>11.5</v>
      </c>
      <c r="I131" s="4">
        <f t="shared" si="8"/>
        <v>43.125</v>
      </c>
      <c r="J131" s="2">
        <f t="shared" si="9"/>
        <v>16789250</v>
      </c>
      <c r="K131" s="22">
        <v>1</v>
      </c>
      <c r="N131" t="str">
        <v>A2-7.5-16.5</v>
      </c>
      <c r="O131">
        <v>61.875</v>
      </c>
      <c r="P131" s="19">
        <v>22436750</v>
      </c>
    </row>
    <row r="132" spans="5:16" x14ac:dyDescent="0.25">
      <c r="E132" s="1">
        <f t="shared" si="6"/>
        <v>126</v>
      </c>
      <c r="F132" s="10" t="str">
        <f t="shared" si="7"/>
        <v>A2-7.5-12</v>
      </c>
      <c r="G132" s="14">
        <f t="shared" si="10"/>
        <v>7.5</v>
      </c>
      <c r="H132" s="14">
        <f t="shared" si="11"/>
        <v>12</v>
      </c>
      <c r="I132" s="4">
        <f t="shared" si="8"/>
        <v>45</v>
      </c>
      <c r="J132" s="2">
        <f t="shared" si="9"/>
        <v>17354000</v>
      </c>
      <c r="K132" s="22">
        <v>1</v>
      </c>
      <c r="N132" t="str">
        <v>A2-7.5-17</v>
      </c>
      <c r="O132">
        <v>63.75</v>
      </c>
      <c r="P132" s="19">
        <v>23001500</v>
      </c>
    </row>
    <row r="133" spans="5:16" x14ac:dyDescent="0.25">
      <c r="E133" s="1">
        <f t="shared" si="6"/>
        <v>127</v>
      </c>
      <c r="F133" s="10" t="str">
        <f t="shared" si="7"/>
        <v>A2-7.5-12.5</v>
      </c>
      <c r="G133" s="14">
        <f t="shared" si="10"/>
        <v>7.5</v>
      </c>
      <c r="H133" s="14">
        <f t="shared" si="11"/>
        <v>12.5</v>
      </c>
      <c r="I133" s="4">
        <f t="shared" si="8"/>
        <v>46.875</v>
      </c>
      <c r="J133" s="2">
        <f t="shared" si="9"/>
        <v>17918750</v>
      </c>
      <c r="K133" s="22">
        <v>1</v>
      </c>
      <c r="N133" t="str">
        <v>A2-7.5-17.5</v>
      </c>
      <c r="O133">
        <v>65.625</v>
      </c>
      <c r="P133" s="19">
        <v>23566250</v>
      </c>
    </row>
    <row r="134" spans="5:16" x14ac:dyDescent="0.25">
      <c r="E134" s="1">
        <f t="shared" si="6"/>
        <v>128</v>
      </c>
      <c r="F134" s="10" t="str">
        <f t="shared" si="7"/>
        <v>A2-7.5-13</v>
      </c>
      <c r="G134" s="14">
        <f t="shared" si="10"/>
        <v>7.5</v>
      </c>
      <c r="H134" s="14">
        <f t="shared" si="11"/>
        <v>13</v>
      </c>
      <c r="I134" s="4">
        <f t="shared" si="8"/>
        <v>48.75</v>
      </c>
      <c r="J134" s="2">
        <f t="shared" si="9"/>
        <v>18483500</v>
      </c>
      <c r="K134" s="22">
        <v>1</v>
      </c>
      <c r="N134" t="str">
        <v>A2-8-7</v>
      </c>
      <c r="O134">
        <v>28</v>
      </c>
      <c r="P134" s="19">
        <v>12233600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A2-7.5-13.5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SUM((G135*H135)/4)*2</f>
        <v>50.625</v>
      </c>
      <c r="J135" s="2">
        <f t="shared" ref="J135:J198" si="15">ROUND(SUM(IF(I135&lt;$K$4,$K$4,I135)*$C$6,$C$5),0)</f>
        <v>19048250</v>
      </c>
      <c r="K135" s="22">
        <v>1</v>
      </c>
      <c r="N135" t="str">
        <v>A2-8-7.5</v>
      </c>
      <c r="O135">
        <v>30</v>
      </c>
      <c r="P135" s="19">
        <v>12836000</v>
      </c>
    </row>
    <row r="136" spans="5:16" x14ac:dyDescent="0.25">
      <c r="E136" s="1">
        <f t="shared" si="12"/>
        <v>130</v>
      </c>
      <c r="F136" s="10" t="str">
        <f t="shared" si="13"/>
        <v>A2-7.5-14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52.5</v>
      </c>
      <c r="J136" s="2">
        <f t="shared" si="15"/>
        <v>19613000</v>
      </c>
      <c r="K136" s="22">
        <v>1</v>
      </c>
      <c r="N136" t="str">
        <v>A2-8-8</v>
      </c>
      <c r="O136">
        <v>32</v>
      </c>
      <c r="P136" s="19">
        <v>13438400</v>
      </c>
    </row>
    <row r="137" spans="5:16" x14ac:dyDescent="0.25">
      <c r="E137" s="1">
        <f t="shared" si="12"/>
        <v>131</v>
      </c>
      <c r="F137" s="10" t="str">
        <f t="shared" si="13"/>
        <v>A2-7.5-14.5</v>
      </c>
      <c r="G137" s="14">
        <f t="shared" si="16"/>
        <v>7.5</v>
      </c>
      <c r="H137" s="14">
        <f t="shared" si="17"/>
        <v>14.5</v>
      </c>
      <c r="I137" s="4">
        <f t="shared" si="14"/>
        <v>54.375</v>
      </c>
      <c r="J137" s="2">
        <f t="shared" si="15"/>
        <v>20177750</v>
      </c>
      <c r="K137" s="22">
        <v>1</v>
      </c>
      <c r="N137" t="str">
        <v>A2-8-8.5</v>
      </c>
      <c r="O137">
        <v>34</v>
      </c>
      <c r="P137" s="19">
        <v>14040800</v>
      </c>
    </row>
    <row r="138" spans="5:16" x14ac:dyDescent="0.25">
      <c r="E138" s="1">
        <f t="shared" si="12"/>
        <v>132</v>
      </c>
      <c r="F138" s="10" t="str">
        <f t="shared" si="13"/>
        <v>A2-7.5-15</v>
      </c>
      <c r="G138" s="14">
        <f t="shared" si="16"/>
        <v>7.5</v>
      </c>
      <c r="H138" s="14">
        <f t="shared" si="17"/>
        <v>15</v>
      </c>
      <c r="I138" s="4">
        <f t="shared" si="14"/>
        <v>56.25</v>
      </c>
      <c r="J138" s="2">
        <f t="shared" si="15"/>
        <v>20742500</v>
      </c>
      <c r="K138" s="22">
        <v>1</v>
      </c>
      <c r="N138" t="str">
        <v>A2-8-9</v>
      </c>
      <c r="O138">
        <v>36</v>
      </c>
      <c r="P138" s="19">
        <v>14643200</v>
      </c>
    </row>
    <row r="139" spans="5:16" x14ac:dyDescent="0.25">
      <c r="E139" s="1">
        <f t="shared" si="12"/>
        <v>133</v>
      </c>
      <c r="F139" s="10" t="str">
        <f t="shared" si="13"/>
        <v>A2-7.5-15.5</v>
      </c>
      <c r="G139" s="14">
        <f t="shared" si="16"/>
        <v>7.5</v>
      </c>
      <c r="H139" s="14">
        <f t="shared" si="17"/>
        <v>15.5</v>
      </c>
      <c r="I139" s="4">
        <f t="shared" si="14"/>
        <v>58.125</v>
      </c>
      <c r="J139" s="2">
        <f t="shared" si="15"/>
        <v>21307250</v>
      </c>
      <c r="K139" s="22">
        <v>1</v>
      </c>
      <c r="N139" t="str">
        <v>A2-8-9.5</v>
      </c>
      <c r="O139">
        <v>38</v>
      </c>
      <c r="P139" s="19">
        <v>15245600</v>
      </c>
    </row>
    <row r="140" spans="5:16" x14ac:dyDescent="0.25">
      <c r="E140" s="1">
        <f t="shared" si="12"/>
        <v>134</v>
      </c>
      <c r="F140" s="10" t="str">
        <f t="shared" si="13"/>
        <v>A2-7.5-16</v>
      </c>
      <c r="G140" s="14">
        <f t="shared" si="16"/>
        <v>7.5</v>
      </c>
      <c r="H140" s="14">
        <f t="shared" si="17"/>
        <v>16</v>
      </c>
      <c r="I140" s="4">
        <f t="shared" si="14"/>
        <v>60</v>
      </c>
      <c r="J140" s="2">
        <f t="shared" si="15"/>
        <v>21872000</v>
      </c>
      <c r="K140" s="22">
        <v>1</v>
      </c>
      <c r="N140" t="str">
        <v>A2-8-10</v>
      </c>
      <c r="O140">
        <v>40</v>
      </c>
      <c r="P140" s="19">
        <v>15848000</v>
      </c>
    </row>
    <row r="141" spans="5:16" x14ac:dyDescent="0.25">
      <c r="E141" s="1">
        <f t="shared" si="12"/>
        <v>135</v>
      </c>
      <c r="F141" s="10" t="str">
        <f t="shared" si="13"/>
        <v>A2-7.5-16.5</v>
      </c>
      <c r="G141" s="14">
        <f t="shared" si="16"/>
        <v>7.5</v>
      </c>
      <c r="H141" s="14">
        <f t="shared" si="17"/>
        <v>16.5</v>
      </c>
      <c r="I141" s="4">
        <f t="shared" si="14"/>
        <v>61.875</v>
      </c>
      <c r="J141" s="2">
        <f t="shared" si="15"/>
        <v>22436750</v>
      </c>
      <c r="K141" s="22">
        <v>1</v>
      </c>
      <c r="N141" t="str">
        <v>A2-8-10.5</v>
      </c>
      <c r="O141">
        <v>42</v>
      </c>
      <c r="P141" s="19">
        <v>16450400</v>
      </c>
    </row>
    <row r="142" spans="5:16" x14ac:dyDescent="0.25">
      <c r="E142" s="1">
        <f t="shared" si="12"/>
        <v>136</v>
      </c>
      <c r="F142" s="10" t="str">
        <f t="shared" si="13"/>
        <v>A2-7.5-17</v>
      </c>
      <c r="G142" s="14">
        <f t="shared" si="16"/>
        <v>7.5</v>
      </c>
      <c r="H142" s="14">
        <f t="shared" si="17"/>
        <v>17</v>
      </c>
      <c r="I142" s="4">
        <f t="shared" si="14"/>
        <v>63.75</v>
      </c>
      <c r="J142" s="2">
        <f t="shared" si="15"/>
        <v>23001500</v>
      </c>
      <c r="K142" s="22">
        <v>1</v>
      </c>
      <c r="N142" t="str">
        <v>A2-8-11</v>
      </c>
      <c r="O142">
        <v>44</v>
      </c>
      <c r="P142" s="19">
        <v>17052800</v>
      </c>
    </row>
    <row r="143" spans="5:16" x14ac:dyDescent="0.25">
      <c r="E143" s="1">
        <f t="shared" si="12"/>
        <v>137</v>
      </c>
      <c r="F143" s="10" t="str">
        <f t="shared" si="13"/>
        <v>A2-7.5-17.5</v>
      </c>
      <c r="G143" s="14">
        <f t="shared" si="16"/>
        <v>7.5</v>
      </c>
      <c r="H143" s="14">
        <f t="shared" si="17"/>
        <v>17.5</v>
      </c>
      <c r="I143" s="4">
        <f t="shared" si="14"/>
        <v>65.625</v>
      </c>
      <c r="J143" s="2">
        <f t="shared" si="15"/>
        <v>23566250</v>
      </c>
      <c r="K143" s="22">
        <v>1</v>
      </c>
      <c r="N143" t="str">
        <v>A2-8-11.5</v>
      </c>
      <c r="O143">
        <v>46</v>
      </c>
      <c r="P143" s="19">
        <v>17655200</v>
      </c>
    </row>
    <row r="144" spans="5:16" x14ac:dyDescent="0.25">
      <c r="E144" s="1">
        <f t="shared" si="12"/>
        <v>138</v>
      </c>
      <c r="F144" s="10" t="str">
        <f t="shared" si="13"/>
        <v>A2-7.5-18</v>
      </c>
      <c r="G144" s="14">
        <f t="shared" si="16"/>
        <v>7.5</v>
      </c>
      <c r="H144" s="14">
        <f t="shared" si="17"/>
        <v>18</v>
      </c>
      <c r="I144" s="4">
        <f t="shared" si="14"/>
        <v>67.5</v>
      </c>
      <c r="J144" s="2">
        <f t="shared" si="15"/>
        <v>24131000</v>
      </c>
      <c r="K144" s="22"/>
      <c r="N144" t="str">
        <v>A2-8-12</v>
      </c>
      <c r="O144">
        <v>48</v>
      </c>
      <c r="P144" s="19">
        <v>18257600</v>
      </c>
    </row>
    <row r="145" spans="5:16" x14ac:dyDescent="0.25">
      <c r="E145" s="1">
        <f t="shared" si="12"/>
        <v>139</v>
      </c>
      <c r="F145" s="10" t="str">
        <f t="shared" si="13"/>
        <v>A2-8-7</v>
      </c>
      <c r="G145" s="14">
        <f t="shared" si="16"/>
        <v>8</v>
      </c>
      <c r="H145" s="14">
        <f t="shared" si="17"/>
        <v>7</v>
      </c>
      <c r="I145" s="4">
        <f t="shared" si="14"/>
        <v>28</v>
      </c>
      <c r="J145" s="2">
        <f t="shared" si="15"/>
        <v>12233600</v>
      </c>
      <c r="K145" s="22">
        <v>1</v>
      </c>
      <c r="N145" t="str">
        <v>A2-8-12.5</v>
      </c>
      <c r="O145">
        <v>50</v>
      </c>
      <c r="P145" s="19">
        <v>18860000</v>
      </c>
    </row>
    <row r="146" spans="5:16" x14ac:dyDescent="0.25">
      <c r="E146" s="1">
        <f t="shared" si="12"/>
        <v>140</v>
      </c>
      <c r="F146" s="10" t="str">
        <f t="shared" si="13"/>
        <v>A2-8-7.5</v>
      </c>
      <c r="G146" s="14">
        <f t="shared" si="16"/>
        <v>8</v>
      </c>
      <c r="H146" s="14">
        <f t="shared" si="17"/>
        <v>7.5</v>
      </c>
      <c r="I146" s="4">
        <f t="shared" si="14"/>
        <v>30</v>
      </c>
      <c r="J146" s="2">
        <f t="shared" si="15"/>
        <v>12836000</v>
      </c>
      <c r="K146" s="22">
        <v>1</v>
      </c>
      <c r="N146" t="str">
        <v>A2-8-13</v>
      </c>
      <c r="O146">
        <v>52</v>
      </c>
      <c r="P146" s="19">
        <v>19462400</v>
      </c>
    </row>
    <row r="147" spans="5:16" x14ac:dyDescent="0.25">
      <c r="E147" s="1">
        <f t="shared" si="12"/>
        <v>141</v>
      </c>
      <c r="F147" s="10" t="str">
        <f t="shared" si="13"/>
        <v>A2-8-8</v>
      </c>
      <c r="G147" s="14">
        <f t="shared" si="16"/>
        <v>8</v>
      </c>
      <c r="H147" s="14">
        <f t="shared" si="17"/>
        <v>8</v>
      </c>
      <c r="I147" s="4">
        <f t="shared" si="14"/>
        <v>32</v>
      </c>
      <c r="J147" s="2">
        <f t="shared" si="15"/>
        <v>13438400</v>
      </c>
      <c r="K147" s="22">
        <v>1</v>
      </c>
      <c r="N147" t="str">
        <v>A2-8-13.5</v>
      </c>
      <c r="O147">
        <v>54</v>
      </c>
      <c r="P147" s="19">
        <v>20064800</v>
      </c>
    </row>
    <row r="148" spans="5:16" x14ac:dyDescent="0.25">
      <c r="E148" s="1">
        <f t="shared" si="12"/>
        <v>142</v>
      </c>
      <c r="F148" s="10" t="str">
        <f t="shared" si="13"/>
        <v>A2-8-8.5</v>
      </c>
      <c r="G148" s="14">
        <f t="shared" si="16"/>
        <v>8</v>
      </c>
      <c r="H148" s="14">
        <f t="shared" si="17"/>
        <v>8.5</v>
      </c>
      <c r="I148" s="4">
        <f t="shared" si="14"/>
        <v>34</v>
      </c>
      <c r="J148" s="2">
        <f t="shared" si="15"/>
        <v>14040800</v>
      </c>
      <c r="K148" s="22">
        <v>1</v>
      </c>
      <c r="N148" t="str">
        <v>A2-8-14</v>
      </c>
      <c r="O148">
        <v>56</v>
      </c>
      <c r="P148" s="19">
        <v>20667200</v>
      </c>
    </row>
    <row r="149" spans="5:16" x14ac:dyDescent="0.25">
      <c r="E149" s="1">
        <f t="shared" si="12"/>
        <v>143</v>
      </c>
      <c r="F149" s="10" t="str">
        <f t="shared" si="13"/>
        <v>A2-8-9</v>
      </c>
      <c r="G149" s="14">
        <f t="shared" si="16"/>
        <v>8</v>
      </c>
      <c r="H149" s="14">
        <f t="shared" si="17"/>
        <v>9</v>
      </c>
      <c r="I149" s="4">
        <f t="shared" si="14"/>
        <v>36</v>
      </c>
      <c r="J149" s="2">
        <f t="shared" si="15"/>
        <v>14643200</v>
      </c>
      <c r="K149" s="22">
        <v>1</v>
      </c>
      <c r="N149" t="str">
        <v>A2-8-14.5</v>
      </c>
      <c r="O149">
        <v>58</v>
      </c>
      <c r="P149" s="19">
        <v>21269600</v>
      </c>
    </row>
    <row r="150" spans="5:16" x14ac:dyDescent="0.25">
      <c r="E150" s="1">
        <f t="shared" si="12"/>
        <v>144</v>
      </c>
      <c r="F150" s="10" t="str">
        <f t="shared" si="13"/>
        <v>A2-8-9.5</v>
      </c>
      <c r="G150" s="14">
        <f t="shared" si="16"/>
        <v>8</v>
      </c>
      <c r="H150" s="14">
        <f t="shared" si="17"/>
        <v>9.5</v>
      </c>
      <c r="I150" s="4">
        <f t="shared" si="14"/>
        <v>38</v>
      </c>
      <c r="J150" s="2">
        <f t="shared" si="15"/>
        <v>15245600</v>
      </c>
      <c r="K150" s="22">
        <v>1</v>
      </c>
      <c r="N150" t="str">
        <v>A2-8-15</v>
      </c>
      <c r="O150">
        <v>60</v>
      </c>
      <c r="P150" s="19">
        <v>21872000</v>
      </c>
    </row>
    <row r="151" spans="5:16" x14ac:dyDescent="0.25">
      <c r="E151" s="1">
        <f t="shared" si="12"/>
        <v>145</v>
      </c>
      <c r="F151" s="10" t="str">
        <f t="shared" si="13"/>
        <v>A2-8-10</v>
      </c>
      <c r="G151" s="14">
        <f t="shared" si="16"/>
        <v>8</v>
      </c>
      <c r="H151" s="14">
        <f t="shared" si="17"/>
        <v>10</v>
      </c>
      <c r="I151" s="4">
        <f t="shared" si="14"/>
        <v>40</v>
      </c>
      <c r="J151" s="2">
        <f t="shared" si="15"/>
        <v>15848000</v>
      </c>
      <c r="K151" s="22">
        <v>1</v>
      </c>
      <c r="N151" t="str">
        <v>A2-8-15.5</v>
      </c>
      <c r="O151">
        <v>62</v>
      </c>
      <c r="P151" s="19">
        <v>22474400</v>
      </c>
    </row>
    <row r="152" spans="5:16" x14ac:dyDescent="0.25">
      <c r="E152" s="1">
        <f t="shared" si="12"/>
        <v>146</v>
      </c>
      <c r="F152" s="10" t="str">
        <f t="shared" si="13"/>
        <v>A2-8-10.5</v>
      </c>
      <c r="G152" s="14">
        <f t="shared" si="16"/>
        <v>8</v>
      </c>
      <c r="H152" s="14">
        <f t="shared" si="17"/>
        <v>10.5</v>
      </c>
      <c r="I152" s="4">
        <f t="shared" si="14"/>
        <v>42</v>
      </c>
      <c r="J152" s="2">
        <f t="shared" si="15"/>
        <v>16450400</v>
      </c>
      <c r="K152" s="22">
        <v>1</v>
      </c>
      <c r="N152" t="str">
        <v>A2-8-16</v>
      </c>
      <c r="O152">
        <v>64</v>
      </c>
      <c r="P152" s="19">
        <v>23076800</v>
      </c>
    </row>
    <row r="153" spans="5:16" x14ac:dyDescent="0.25">
      <c r="E153" s="1">
        <f t="shared" si="12"/>
        <v>147</v>
      </c>
      <c r="F153" s="10" t="str">
        <f t="shared" si="13"/>
        <v>A2-8-11</v>
      </c>
      <c r="G153" s="14">
        <f t="shared" si="16"/>
        <v>8</v>
      </c>
      <c r="H153" s="14">
        <f t="shared" si="17"/>
        <v>11</v>
      </c>
      <c r="I153" s="4">
        <f t="shared" si="14"/>
        <v>44</v>
      </c>
      <c r="J153" s="2">
        <f t="shared" si="15"/>
        <v>17052800</v>
      </c>
      <c r="K153" s="22">
        <v>1</v>
      </c>
      <c r="N153" t="str">
        <v>A2-8.5-7</v>
      </c>
      <c r="O153">
        <v>29.75</v>
      </c>
      <c r="P153" s="19">
        <v>12760700</v>
      </c>
    </row>
    <row r="154" spans="5:16" x14ac:dyDescent="0.25">
      <c r="E154" s="1">
        <f t="shared" si="12"/>
        <v>148</v>
      </c>
      <c r="F154" s="10" t="str">
        <f t="shared" si="13"/>
        <v>A2-8-11.5</v>
      </c>
      <c r="G154" s="14">
        <f t="shared" si="16"/>
        <v>8</v>
      </c>
      <c r="H154" s="14">
        <f t="shared" si="17"/>
        <v>11.5</v>
      </c>
      <c r="I154" s="4">
        <f t="shared" si="14"/>
        <v>46</v>
      </c>
      <c r="J154" s="2">
        <f t="shared" si="15"/>
        <v>17655200</v>
      </c>
      <c r="K154" s="22">
        <v>1</v>
      </c>
      <c r="N154" t="str">
        <v>A2-8.5-7.5</v>
      </c>
      <c r="O154">
        <v>31.875</v>
      </c>
      <c r="P154" s="19">
        <v>13400750</v>
      </c>
    </row>
    <row r="155" spans="5:16" x14ac:dyDescent="0.25">
      <c r="E155" s="1">
        <f t="shared" si="12"/>
        <v>149</v>
      </c>
      <c r="F155" s="10" t="str">
        <f t="shared" si="13"/>
        <v>A2-8-12</v>
      </c>
      <c r="G155" s="14">
        <f t="shared" si="16"/>
        <v>8</v>
      </c>
      <c r="H155" s="14">
        <f t="shared" si="17"/>
        <v>12</v>
      </c>
      <c r="I155" s="4">
        <f t="shared" si="14"/>
        <v>48</v>
      </c>
      <c r="J155" s="2">
        <f t="shared" si="15"/>
        <v>18257600</v>
      </c>
      <c r="K155" s="22">
        <v>1</v>
      </c>
      <c r="N155" t="str">
        <v>A2-8.5-8</v>
      </c>
      <c r="O155">
        <v>34</v>
      </c>
      <c r="P155" s="19">
        <v>14040800</v>
      </c>
    </row>
    <row r="156" spans="5:16" x14ac:dyDescent="0.25">
      <c r="E156" s="1">
        <f t="shared" si="12"/>
        <v>150</v>
      </c>
      <c r="F156" s="10" t="str">
        <f t="shared" si="13"/>
        <v>A2-8-12.5</v>
      </c>
      <c r="G156" s="14">
        <f t="shared" si="16"/>
        <v>8</v>
      </c>
      <c r="H156" s="14">
        <f t="shared" si="17"/>
        <v>12.5</v>
      </c>
      <c r="I156" s="4">
        <f t="shared" si="14"/>
        <v>50</v>
      </c>
      <c r="J156" s="2">
        <f t="shared" si="15"/>
        <v>18860000</v>
      </c>
      <c r="K156" s="22">
        <v>1</v>
      </c>
      <c r="N156" t="str">
        <v>A2-8.5-8.5</v>
      </c>
      <c r="O156">
        <v>36.125</v>
      </c>
      <c r="P156" s="19">
        <v>14680850</v>
      </c>
    </row>
    <row r="157" spans="5:16" x14ac:dyDescent="0.25">
      <c r="E157" s="1">
        <f t="shared" si="12"/>
        <v>151</v>
      </c>
      <c r="F157" s="10" t="str">
        <f t="shared" si="13"/>
        <v>A2-8-13</v>
      </c>
      <c r="G157" s="14">
        <f t="shared" si="16"/>
        <v>8</v>
      </c>
      <c r="H157" s="14">
        <f t="shared" si="17"/>
        <v>13</v>
      </c>
      <c r="I157" s="4">
        <f t="shared" si="14"/>
        <v>52</v>
      </c>
      <c r="J157" s="2">
        <f t="shared" si="15"/>
        <v>19462400</v>
      </c>
      <c r="K157" s="22">
        <v>1</v>
      </c>
      <c r="N157" t="str">
        <v>A2-8.5-9</v>
      </c>
      <c r="O157">
        <v>38.25</v>
      </c>
      <c r="P157" s="19">
        <v>15320900</v>
      </c>
    </row>
    <row r="158" spans="5:16" x14ac:dyDescent="0.25">
      <c r="E158" s="1">
        <f t="shared" si="12"/>
        <v>152</v>
      </c>
      <c r="F158" s="10" t="str">
        <f t="shared" si="13"/>
        <v>A2-8-13.5</v>
      </c>
      <c r="G158" s="14">
        <f t="shared" si="16"/>
        <v>8</v>
      </c>
      <c r="H158" s="14">
        <f t="shared" si="17"/>
        <v>13.5</v>
      </c>
      <c r="I158" s="4">
        <f t="shared" si="14"/>
        <v>54</v>
      </c>
      <c r="J158" s="2">
        <f t="shared" si="15"/>
        <v>20064800</v>
      </c>
      <c r="K158" s="22">
        <v>1</v>
      </c>
      <c r="N158" t="str">
        <v>A2-8.5-9.5</v>
      </c>
      <c r="O158">
        <v>40.375</v>
      </c>
      <c r="P158" s="19">
        <v>15960950</v>
      </c>
    </row>
    <row r="159" spans="5:16" x14ac:dyDescent="0.25">
      <c r="E159" s="1">
        <f t="shared" si="12"/>
        <v>153</v>
      </c>
      <c r="F159" s="10" t="str">
        <f t="shared" si="13"/>
        <v>A2-8-14</v>
      </c>
      <c r="G159" s="14">
        <f t="shared" si="16"/>
        <v>8</v>
      </c>
      <c r="H159" s="14">
        <f t="shared" si="17"/>
        <v>14</v>
      </c>
      <c r="I159" s="4">
        <f t="shared" si="14"/>
        <v>56</v>
      </c>
      <c r="J159" s="2">
        <f t="shared" si="15"/>
        <v>20667200</v>
      </c>
      <c r="K159" s="22">
        <v>1</v>
      </c>
      <c r="N159" t="str">
        <v>A2-8.5-10</v>
      </c>
      <c r="O159">
        <v>42.5</v>
      </c>
      <c r="P159" s="19">
        <v>16601000</v>
      </c>
    </row>
    <row r="160" spans="5:16" x14ac:dyDescent="0.25">
      <c r="E160" s="1">
        <f t="shared" si="12"/>
        <v>154</v>
      </c>
      <c r="F160" s="10" t="str">
        <f t="shared" si="13"/>
        <v>A2-8-14.5</v>
      </c>
      <c r="G160" s="14">
        <f t="shared" si="16"/>
        <v>8</v>
      </c>
      <c r="H160" s="14">
        <f t="shared" si="17"/>
        <v>14.5</v>
      </c>
      <c r="I160" s="4">
        <f t="shared" si="14"/>
        <v>58</v>
      </c>
      <c r="J160" s="2">
        <f t="shared" si="15"/>
        <v>21269600</v>
      </c>
      <c r="K160" s="22">
        <v>1</v>
      </c>
      <c r="N160" t="str">
        <v>A2-8.5-10.5</v>
      </c>
      <c r="O160">
        <v>44.625</v>
      </c>
      <c r="P160" s="19">
        <v>17241050</v>
      </c>
    </row>
    <row r="161" spans="5:16" x14ac:dyDescent="0.25">
      <c r="E161" s="1">
        <f t="shared" si="12"/>
        <v>155</v>
      </c>
      <c r="F161" s="10" t="str">
        <f t="shared" si="13"/>
        <v>A2-8-15</v>
      </c>
      <c r="G161" s="14">
        <f t="shared" si="16"/>
        <v>8</v>
      </c>
      <c r="H161" s="14">
        <f t="shared" si="17"/>
        <v>15</v>
      </c>
      <c r="I161" s="4">
        <f t="shared" si="14"/>
        <v>60</v>
      </c>
      <c r="J161" s="2">
        <f t="shared" si="15"/>
        <v>21872000</v>
      </c>
      <c r="K161" s="22">
        <v>1</v>
      </c>
      <c r="N161" t="str">
        <v>A2-8.5-11</v>
      </c>
      <c r="O161">
        <v>46.75</v>
      </c>
      <c r="P161" s="19">
        <v>17881100</v>
      </c>
    </row>
    <row r="162" spans="5:16" x14ac:dyDescent="0.25">
      <c r="E162" s="1">
        <f t="shared" si="12"/>
        <v>156</v>
      </c>
      <c r="F162" s="10" t="str">
        <f t="shared" si="13"/>
        <v>A2-8-15.5</v>
      </c>
      <c r="G162" s="14">
        <f t="shared" si="16"/>
        <v>8</v>
      </c>
      <c r="H162" s="14">
        <f t="shared" si="17"/>
        <v>15.5</v>
      </c>
      <c r="I162" s="4">
        <f t="shared" si="14"/>
        <v>62</v>
      </c>
      <c r="J162" s="2">
        <f t="shared" si="15"/>
        <v>22474400</v>
      </c>
      <c r="K162" s="22">
        <v>1</v>
      </c>
      <c r="N162" t="str">
        <v>A2-8.5-11.5</v>
      </c>
      <c r="O162">
        <v>48.875</v>
      </c>
      <c r="P162" s="19">
        <v>18521150</v>
      </c>
    </row>
    <row r="163" spans="5:16" x14ac:dyDescent="0.25">
      <c r="E163" s="1">
        <f t="shared" si="12"/>
        <v>157</v>
      </c>
      <c r="F163" s="10" t="str">
        <f t="shared" si="13"/>
        <v>A2-8-16</v>
      </c>
      <c r="G163" s="14">
        <f t="shared" si="16"/>
        <v>8</v>
      </c>
      <c r="H163" s="14">
        <f t="shared" si="17"/>
        <v>16</v>
      </c>
      <c r="I163" s="4">
        <f t="shared" si="14"/>
        <v>64</v>
      </c>
      <c r="J163" s="2">
        <f t="shared" si="15"/>
        <v>23076800</v>
      </c>
      <c r="K163" s="22">
        <v>1</v>
      </c>
      <c r="N163" t="str">
        <v>A2-8.5-12</v>
      </c>
      <c r="O163">
        <v>51</v>
      </c>
      <c r="P163" s="19">
        <v>19161200</v>
      </c>
    </row>
    <row r="164" spans="5:16" x14ac:dyDescent="0.25">
      <c r="E164" s="1">
        <f t="shared" si="12"/>
        <v>158</v>
      </c>
      <c r="F164" s="10" t="str">
        <f t="shared" si="13"/>
        <v>A2-8-16.5</v>
      </c>
      <c r="G164" s="14">
        <f t="shared" si="16"/>
        <v>8</v>
      </c>
      <c r="H164" s="14">
        <f t="shared" si="17"/>
        <v>16.5</v>
      </c>
      <c r="I164" s="4">
        <f t="shared" si="14"/>
        <v>66</v>
      </c>
      <c r="J164" s="2">
        <f t="shared" si="15"/>
        <v>23679200</v>
      </c>
      <c r="K164" s="22"/>
      <c r="N164" t="str">
        <v>A2-8.5-12.5</v>
      </c>
      <c r="O164">
        <v>53.125</v>
      </c>
      <c r="P164" s="19">
        <v>19801250</v>
      </c>
    </row>
    <row r="165" spans="5:16" x14ac:dyDescent="0.25">
      <c r="E165" s="1">
        <f t="shared" si="12"/>
        <v>159</v>
      </c>
      <c r="F165" s="10" t="str">
        <f t="shared" si="13"/>
        <v>A2-8-17</v>
      </c>
      <c r="G165" s="14">
        <f t="shared" si="16"/>
        <v>8</v>
      </c>
      <c r="H165" s="14">
        <f t="shared" si="17"/>
        <v>17</v>
      </c>
      <c r="I165" s="4">
        <f t="shared" si="14"/>
        <v>68</v>
      </c>
      <c r="J165" s="2">
        <f t="shared" si="15"/>
        <v>24281600</v>
      </c>
      <c r="K165" s="22"/>
      <c r="N165" t="str">
        <v>A2-8.5-13</v>
      </c>
      <c r="O165">
        <v>55.25</v>
      </c>
      <c r="P165" s="19">
        <v>20441300</v>
      </c>
    </row>
    <row r="166" spans="5:16" x14ac:dyDescent="0.25">
      <c r="E166" s="1">
        <f t="shared" si="12"/>
        <v>160</v>
      </c>
      <c r="F166" s="10" t="str">
        <f t="shared" si="13"/>
        <v>A2-8-17.5</v>
      </c>
      <c r="G166" s="14">
        <f t="shared" si="16"/>
        <v>8</v>
      </c>
      <c r="H166" s="14">
        <f t="shared" si="17"/>
        <v>17.5</v>
      </c>
      <c r="I166" s="4">
        <f t="shared" si="14"/>
        <v>70</v>
      </c>
      <c r="J166" s="2">
        <f t="shared" si="15"/>
        <v>24884000</v>
      </c>
      <c r="K166" s="22"/>
      <c r="N166" t="str">
        <v>A2-8.5-13.5</v>
      </c>
      <c r="O166">
        <v>57.375</v>
      </c>
      <c r="P166" s="19">
        <v>21081350</v>
      </c>
    </row>
    <row r="167" spans="5:16" x14ac:dyDescent="0.25">
      <c r="E167" s="1">
        <f t="shared" si="12"/>
        <v>161</v>
      </c>
      <c r="F167" s="10" t="str">
        <f t="shared" si="13"/>
        <v>A2-8-18</v>
      </c>
      <c r="G167" s="14">
        <f t="shared" si="16"/>
        <v>8</v>
      </c>
      <c r="H167" s="14">
        <f t="shared" si="17"/>
        <v>18</v>
      </c>
      <c r="I167" s="4">
        <f t="shared" si="14"/>
        <v>72</v>
      </c>
      <c r="J167" s="2">
        <f t="shared" si="15"/>
        <v>25486400</v>
      </c>
      <c r="K167" s="22"/>
      <c r="N167" t="str">
        <v>A2-8.5-14</v>
      </c>
      <c r="O167">
        <v>59.5</v>
      </c>
      <c r="P167" s="19">
        <v>21721400</v>
      </c>
    </row>
    <row r="168" spans="5:16" x14ac:dyDescent="0.25">
      <c r="E168" s="1">
        <f t="shared" si="12"/>
        <v>162</v>
      </c>
      <c r="F168" s="10" t="str">
        <f t="shared" si="13"/>
        <v>A2-8.5-7</v>
      </c>
      <c r="G168" s="14">
        <f t="shared" si="16"/>
        <v>8.5</v>
      </c>
      <c r="H168" s="14">
        <f t="shared" si="17"/>
        <v>7</v>
      </c>
      <c r="I168" s="4">
        <f t="shared" si="14"/>
        <v>29.75</v>
      </c>
      <c r="J168" s="2">
        <f t="shared" si="15"/>
        <v>12760700</v>
      </c>
      <c r="K168" s="22">
        <v>1</v>
      </c>
      <c r="N168" t="str">
        <v>A2-8.5-14.5</v>
      </c>
      <c r="O168">
        <v>61.625</v>
      </c>
      <c r="P168" s="19">
        <v>22361450</v>
      </c>
    </row>
    <row r="169" spans="5:16" x14ac:dyDescent="0.25">
      <c r="E169" s="1">
        <f t="shared" si="12"/>
        <v>163</v>
      </c>
      <c r="F169" s="10" t="str">
        <f t="shared" si="13"/>
        <v>A2-8.5-7.5</v>
      </c>
      <c r="G169" s="14">
        <f t="shared" si="16"/>
        <v>8.5</v>
      </c>
      <c r="H169" s="14">
        <f t="shared" si="17"/>
        <v>7.5</v>
      </c>
      <c r="I169" s="4">
        <f t="shared" si="14"/>
        <v>31.875</v>
      </c>
      <c r="J169" s="2">
        <f t="shared" si="15"/>
        <v>13400750</v>
      </c>
      <c r="K169" s="22">
        <v>1</v>
      </c>
      <c r="N169" t="str">
        <v>A2-8.5-15</v>
      </c>
      <c r="O169">
        <v>63.75</v>
      </c>
      <c r="P169" s="19">
        <v>23001500</v>
      </c>
    </row>
    <row r="170" spans="5:16" x14ac:dyDescent="0.25">
      <c r="E170" s="1">
        <f t="shared" si="12"/>
        <v>164</v>
      </c>
      <c r="F170" s="10" t="str">
        <f t="shared" si="13"/>
        <v>A2-8.5-8</v>
      </c>
      <c r="G170" s="14">
        <f t="shared" si="16"/>
        <v>8.5</v>
      </c>
      <c r="H170" s="14">
        <f t="shared" si="17"/>
        <v>8</v>
      </c>
      <c r="I170" s="4">
        <f t="shared" si="14"/>
        <v>34</v>
      </c>
      <c r="J170" s="2">
        <f t="shared" si="15"/>
        <v>14040800</v>
      </c>
      <c r="K170" s="22">
        <v>1</v>
      </c>
      <c r="N170" t="str">
        <v>A2-9-7</v>
      </c>
      <c r="O170">
        <v>31.5</v>
      </c>
      <c r="P170" s="19">
        <v>13287800</v>
      </c>
    </row>
    <row r="171" spans="5:16" x14ac:dyDescent="0.25">
      <c r="E171" s="1">
        <f t="shared" si="12"/>
        <v>165</v>
      </c>
      <c r="F171" s="10" t="str">
        <f t="shared" si="13"/>
        <v>A2-8.5-8.5</v>
      </c>
      <c r="G171" s="14">
        <f t="shared" si="16"/>
        <v>8.5</v>
      </c>
      <c r="H171" s="14">
        <f t="shared" si="17"/>
        <v>8.5</v>
      </c>
      <c r="I171" s="4">
        <f t="shared" si="14"/>
        <v>36.125</v>
      </c>
      <c r="J171" s="2">
        <f t="shared" si="15"/>
        <v>14680850</v>
      </c>
      <c r="K171" s="22">
        <v>1</v>
      </c>
      <c r="N171" t="str">
        <v>A2-9-7.5</v>
      </c>
      <c r="O171">
        <v>33.75</v>
      </c>
      <c r="P171" s="19">
        <v>13965500</v>
      </c>
    </row>
    <row r="172" spans="5:16" x14ac:dyDescent="0.25">
      <c r="E172" s="1">
        <f t="shared" si="12"/>
        <v>166</v>
      </c>
      <c r="F172" s="10" t="str">
        <f t="shared" si="13"/>
        <v>A2-8.5-9</v>
      </c>
      <c r="G172" s="14">
        <f t="shared" si="16"/>
        <v>8.5</v>
      </c>
      <c r="H172" s="14">
        <f t="shared" si="17"/>
        <v>9</v>
      </c>
      <c r="I172" s="4">
        <f t="shared" si="14"/>
        <v>38.25</v>
      </c>
      <c r="J172" s="2">
        <f t="shared" si="15"/>
        <v>15320900</v>
      </c>
      <c r="K172" s="22">
        <v>1</v>
      </c>
      <c r="N172" t="str">
        <v>A2-9-8</v>
      </c>
      <c r="O172">
        <v>36</v>
      </c>
      <c r="P172" s="19">
        <v>14643200</v>
      </c>
    </row>
    <row r="173" spans="5:16" x14ac:dyDescent="0.25">
      <c r="E173" s="1">
        <f t="shared" si="12"/>
        <v>167</v>
      </c>
      <c r="F173" s="10" t="str">
        <f t="shared" si="13"/>
        <v>A2-8.5-9.5</v>
      </c>
      <c r="G173" s="14">
        <f t="shared" si="16"/>
        <v>8.5</v>
      </c>
      <c r="H173" s="14">
        <f t="shared" si="17"/>
        <v>9.5</v>
      </c>
      <c r="I173" s="4">
        <f t="shared" si="14"/>
        <v>40.375</v>
      </c>
      <c r="J173" s="2">
        <f t="shared" si="15"/>
        <v>15960950</v>
      </c>
      <c r="K173" s="22">
        <v>1</v>
      </c>
      <c r="N173" t="str">
        <v>A2-9-8.5</v>
      </c>
      <c r="O173">
        <v>38.25</v>
      </c>
      <c r="P173" s="19">
        <v>15320900</v>
      </c>
    </row>
    <row r="174" spans="5:16" x14ac:dyDescent="0.25">
      <c r="E174" s="1">
        <f t="shared" si="12"/>
        <v>168</v>
      </c>
      <c r="F174" s="10" t="str">
        <f t="shared" si="13"/>
        <v>A2-8.5-10</v>
      </c>
      <c r="G174" s="14">
        <f t="shared" si="16"/>
        <v>8.5</v>
      </c>
      <c r="H174" s="14">
        <f t="shared" si="17"/>
        <v>10</v>
      </c>
      <c r="I174" s="4">
        <f t="shared" si="14"/>
        <v>42.5</v>
      </c>
      <c r="J174" s="2">
        <f t="shared" si="15"/>
        <v>16601000</v>
      </c>
      <c r="K174" s="22">
        <v>1</v>
      </c>
      <c r="N174" t="str">
        <v>A2-9-9</v>
      </c>
      <c r="O174">
        <v>40.5</v>
      </c>
      <c r="P174" s="19">
        <v>15998600</v>
      </c>
    </row>
    <row r="175" spans="5:16" x14ac:dyDescent="0.25">
      <c r="E175" s="1">
        <f t="shared" si="12"/>
        <v>169</v>
      </c>
      <c r="F175" s="10" t="str">
        <f t="shared" si="13"/>
        <v>A2-8.5-10.5</v>
      </c>
      <c r="G175" s="14">
        <f t="shared" si="16"/>
        <v>8.5</v>
      </c>
      <c r="H175" s="14">
        <f t="shared" si="17"/>
        <v>10.5</v>
      </c>
      <c r="I175" s="4">
        <f t="shared" si="14"/>
        <v>44.625</v>
      </c>
      <c r="J175" s="2">
        <f t="shared" si="15"/>
        <v>17241050</v>
      </c>
      <c r="K175" s="22">
        <v>1</v>
      </c>
      <c r="N175" t="str">
        <v>A2-9-9.5</v>
      </c>
      <c r="O175">
        <v>42.75</v>
      </c>
      <c r="P175" s="19">
        <v>16676300</v>
      </c>
    </row>
    <row r="176" spans="5:16" x14ac:dyDescent="0.25">
      <c r="E176" s="1">
        <f t="shared" si="12"/>
        <v>170</v>
      </c>
      <c r="F176" s="10" t="str">
        <f t="shared" si="13"/>
        <v>A2-8.5-11</v>
      </c>
      <c r="G176" s="14">
        <f t="shared" si="16"/>
        <v>8.5</v>
      </c>
      <c r="H176" s="14">
        <f t="shared" si="17"/>
        <v>11</v>
      </c>
      <c r="I176" s="4">
        <f t="shared" si="14"/>
        <v>46.75</v>
      </c>
      <c r="J176" s="2">
        <f t="shared" si="15"/>
        <v>17881100</v>
      </c>
      <c r="K176" s="22">
        <v>1</v>
      </c>
      <c r="N176" t="str">
        <v>A2-9-10</v>
      </c>
      <c r="O176">
        <v>45</v>
      </c>
      <c r="P176" s="19">
        <v>17354000</v>
      </c>
    </row>
    <row r="177" spans="5:16" x14ac:dyDescent="0.25">
      <c r="E177" s="1">
        <f t="shared" si="12"/>
        <v>171</v>
      </c>
      <c r="F177" s="10" t="str">
        <f t="shared" si="13"/>
        <v>A2-8.5-11.5</v>
      </c>
      <c r="G177" s="14">
        <f t="shared" si="16"/>
        <v>8.5</v>
      </c>
      <c r="H177" s="14">
        <f t="shared" si="17"/>
        <v>11.5</v>
      </c>
      <c r="I177" s="4">
        <f t="shared" si="14"/>
        <v>48.875</v>
      </c>
      <c r="J177" s="2">
        <f t="shared" si="15"/>
        <v>18521150</v>
      </c>
      <c r="K177" s="22">
        <v>1</v>
      </c>
      <c r="N177" t="str">
        <v>A2-9-10.5</v>
      </c>
      <c r="O177">
        <v>47.25</v>
      </c>
      <c r="P177" s="19">
        <v>18031700</v>
      </c>
    </row>
    <row r="178" spans="5:16" x14ac:dyDescent="0.25">
      <c r="E178" s="1">
        <f t="shared" si="12"/>
        <v>172</v>
      </c>
      <c r="F178" s="10" t="str">
        <f t="shared" si="13"/>
        <v>A2-8.5-12</v>
      </c>
      <c r="G178" s="14">
        <f t="shared" si="16"/>
        <v>8.5</v>
      </c>
      <c r="H178" s="14">
        <f t="shared" si="17"/>
        <v>12</v>
      </c>
      <c r="I178" s="4">
        <f t="shared" si="14"/>
        <v>51</v>
      </c>
      <c r="J178" s="2">
        <f t="shared" si="15"/>
        <v>19161200</v>
      </c>
      <c r="K178" s="22">
        <v>1</v>
      </c>
      <c r="N178" t="str">
        <v>A2-9-11</v>
      </c>
      <c r="O178">
        <v>49.5</v>
      </c>
      <c r="P178" s="19">
        <v>18709400</v>
      </c>
    </row>
    <row r="179" spans="5:16" x14ac:dyDescent="0.25">
      <c r="E179" s="1">
        <f t="shared" si="12"/>
        <v>173</v>
      </c>
      <c r="F179" s="10" t="str">
        <f t="shared" si="13"/>
        <v>A2-8.5-12.5</v>
      </c>
      <c r="G179" s="14">
        <f t="shared" si="16"/>
        <v>8.5</v>
      </c>
      <c r="H179" s="14">
        <f t="shared" si="17"/>
        <v>12.5</v>
      </c>
      <c r="I179" s="4">
        <f t="shared" si="14"/>
        <v>53.125</v>
      </c>
      <c r="J179" s="2">
        <f t="shared" si="15"/>
        <v>19801250</v>
      </c>
      <c r="K179" s="22">
        <v>1</v>
      </c>
      <c r="N179" t="str">
        <v>A2-9-11.5</v>
      </c>
      <c r="O179">
        <v>51.75</v>
      </c>
      <c r="P179" s="19">
        <v>19387100</v>
      </c>
    </row>
    <row r="180" spans="5:16" x14ac:dyDescent="0.25">
      <c r="E180" s="1">
        <f t="shared" si="12"/>
        <v>174</v>
      </c>
      <c r="F180" s="10" t="str">
        <f t="shared" si="13"/>
        <v>A2-8.5-13</v>
      </c>
      <c r="G180" s="14">
        <f t="shared" si="16"/>
        <v>8.5</v>
      </c>
      <c r="H180" s="14">
        <f t="shared" si="17"/>
        <v>13</v>
      </c>
      <c r="I180" s="4">
        <f t="shared" si="14"/>
        <v>55.25</v>
      </c>
      <c r="J180" s="2">
        <f t="shared" si="15"/>
        <v>20441300</v>
      </c>
      <c r="K180" s="22">
        <v>1</v>
      </c>
      <c r="N180" t="str">
        <v>A2-9-12</v>
      </c>
      <c r="O180">
        <v>54</v>
      </c>
      <c r="P180" s="19">
        <v>20064800</v>
      </c>
    </row>
    <row r="181" spans="5:16" x14ac:dyDescent="0.25">
      <c r="E181" s="1">
        <f t="shared" si="12"/>
        <v>175</v>
      </c>
      <c r="F181" s="10" t="str">
        <f t="shared" si="13"/>
        <v>A2-8.5-13.5</v>
      </c>
      <c r="G181" s="14">
        <f t="shared" si="16"/>
        <v>8.5</v>
      </c>
      <c r="H181" s="14">
        <f t="shared" si="17"/>
        <v>13.5</v>
      </c>
      <c r="I181" s="4">
        <f t="shared" si="14"/>
        <v>57.375</v>
      </c>
      <c r="J181" s="2">
        <f t="shared" si="15"/>
        <v>21081350</v>
      </c>
      <c r="K181" s="22">
        <v>1</v>
      </c>
      <c r="N181" t="str">
        <v>A2-9-12.5</v>
      </c>
      <c r="O181">
        <v>56.25</v>
      </c>
      <c r="P181" s="19">
        <v>20742500</v>
      </c>
    </row>
    <row r="182" spans="5:16" x14ac:dyDescent="0.25">
      <c r="E182" s="1">
        <f t="shared" si="12"/>
        <v>176</v>
      </c>
      <c r="F182" s="10" t="str">
        <f t="shared" si="13"/>
        <v>A2-8.5-14</v>
      </c>
      <c r="G182" s="14">
        <f t="shared" si="16"/>
        <v>8.5</v>
      </c>
      <c r="H182" s="14">
        <f t="shared" si="17"/>
        <v>14</v>
      </c>
      <c r="I182" s="4">
        <f t="shared" si="14"/>
        <v>59.5</v>
      </c>
      <c r="J182" s="2">
        <f t="shared" si="15"/>
        <v>21721400</v>
      </c>
      <c r="K182" s="22">
        <v>1</v>
      </c>
      <c r="N182" t="str">
        <v>A2-9-13</v>
      </c>
      <c r="O182">
        <v>58.5</v>
      </c>
      <c r="P182" s="19">
        <v>21420200</v>
      </c>
    </row>
    <row r="183" spans="5:16" x14ac:dyDescent="0.25">
      <c r="E183" s="1">
        <f t="shared" si="12"/>
        <v>177</v>
      </c>
      <c r="F183" s="10" t="str">
        <f t="shared" si="13"/>
        <v>A2-8.5-14.5</v>
      </c>
      <c r="G183" s="14">
        <f t="shared" si="16"/>
        <v>8.5</v>
      </c>
      <c r="H183" s="14">
        <f t="shared" si="17"/>
        <v>14.5</v>
      </c>
      <c r="I183" s="4">
        <f t="shared" si="14"/>
        <v>61.625</v>
      </c>
      <c r="J183" s="2">
        <f t="shared" si="15"/>
        <v>22361450</v>
      </c>
      <c r="K183" s="22">
        <v>1</v>
      </c>
      <c r="N183" t="str">
        <v>A2-9-13.5</v>
      </c>
      <c r="O183">
        <v>60.75</v>
      </c>
      <c r="P183" s="19">
        <v>22097900</v>
      </c>
    </row>
    <row r="184" spans="5:16" x14ac:dyDescent="0.25">
      <c r="E184" s="1">
        <f t="shared" si="12"/>
        <v>178</v>
      </c>
      <c r="F184" s="10" t="str">
        <f t="shared" si="13"/>
        <v>A2-8.5-15</v>
      </c>
      <c r="G184" s="14">
        <f t="shared" si="16"/>
        <v>8.5</v>
      </c>
      <c r="H184" s="14">
        <f t="shared" si="17"/>
        <v>15</v>
      </c>
      <c r="I184" s="4">
        <f t="shared" si="14"/>
        <v>63.75</v>
      </c>
      <c r="J184" s="2">
        <f t="shared" si="15"/>
        <v>23001500</v>
      </c>
      <c r="K184" s="22">
        <v>1</v>
      </c>
      <c r="N184" t="str">
        <v>A2-9-14</v>
      </c>
      <c r="O184">
        <v>63</v>
      </c>
      <c r="P184" s="19">
        <v>22775600</v>
      </c>
    </row>
    <row r="185" spans="5:16" x14ac:dyDescent="0.25">
      <c r="E185" s="1">
        <f t="shared" si="12"/>
        <v>179</v>
      </c>
      <c r="F185" s="10" t="str">
        <f t="shared" si="13"/>
        <v>A2-8.5-15.5</v>
      </c>
      <c r="G185" s="14">
        <f t="shared" si="16"/>
        <v>8.5</v>
      </c>
      <c r="H185" s="14">
        <f t="shared" si="17"/>
        <v>15.5</v>
      </c>
      <c r="I185" s="4">
        <f t="shared" si="14"/>
        <v>65.875</v>
      </c>
      <c r="J185" s="2">
        <f t="shared" si="15"/>
        <v>23641550</v>
      </c>
      <c r="K185" s="22"/>
      <c r="N185" t="str">
        <v>A2-9-14.5</v>
      </c>
      <c r="O185">
        <v>65.25</v>
      </c>
      <c r="P185" s="19">
        <v>23453300</v>
      </c>
    </row>
    <row r="186" spans="5:16" x14ac:dyDescent="0.25">
      <c r="E186" s="1">
        <f t="shared" si="12"/>
        <v>180</v>
      </c>
      <c r="F186" s="10" t="str">
        <f t="shared" si="13"/>
        <v>A2-8.5-16</v>
      </c>
      <c r="G186" s="14">
        <f t="shared" si="16"/>
        <v>8.5</v>
      </c>
      <c r="H186" s="14">
        <f t="shared" si="17"/>
        <v>16</v>
      </c>
      <c r="I186" s="4">
        <f t="shared" si="14"/>
        <v>68</v>
      </c>
      <c r="J186" s="2">
        <f t="shared" si="15"/>
        <v>24281600</v>
      </c>
      <c r="K186" s="22"/>
      <c r="N186" t="str">
        <v>A2-9.5-7</v>
      </c>
      <c r="O186">
        <v>33.25</v>
      </c>
      <c r="P186" s="19">
        <v>13814900</v>
      </c>
    </row>
    <row r="187" spans="5:16" x14ac:dyDescent="0.25">
      <c r="E187" s="1">
        <f t="shared" si="12"/>
        <v>181</v>
      </c>
      <c r="F187" s="10" t="str">
        <f t="shared" si="13"/>
        <v>A2-8.5-16.5</v>
      </c>
      <c r="G187" s="14">
        <f t="shared" si="16"/>
        <v>8.5</v>
      </c>
      <c r="H187" s="14">
        <f t="shared" si="17"/>
        <v>16.5</v>
      </c>
      <c r="I187" s="4">
        <f t="shared" si="14"/>
        <v>70.125</v>
      </c>
      <c r="J187" s="2">
        <f t="shared" si="15"/>
        <v>24921650</v>
      </c>
      <c r="K187" s="22"/>
      <c r="N187" t="str">
        <v>A2-9.5-7.5</v>
      </c>
      <c r="O187">
        <v>35.625</v>
      </c>
      <c r="P187" s="19">
        <v>14530250</v>
      </c>
    </row>
    <row r="188" spans="5:16" x14ac:dyDescent="0.25">
      <c r="E188" s="1">
        <f t="shared" si="12"/>
        <v>182</v>
      </c>
      <c r="F188" s="10" t="str">
        <f t="shared" si="13"/>
        <v>A2-8.5-17</v>
      </c>
      <c r="G188" s="14">
        <f t="shared" si="16"/>
        <v>8.5</v>
      </c>
      <c r="H188" s="14">
        <f t="shared" si="17"/>
        <v>17</v>
      </c>
      <c r="I188" s="4">
        <f t="shared" si="14"/>
        <v>72.25</v>
      </c>
      <c r="J188" s="2">
        <f t="shared" si="15"/>
        <v>25561700</v>
      </c>
      <c r="K188" s="22"/>
      <c r="N188" t="str">
        <v>A2-9.5-8</v>
      </c>
      <c r="O188">
        <v>38</v>
      </c>
      <c r="P188" s="19">
        <v>15245600</v>
      </c>
    </row>
    <row r="189" spans="5:16" x14ac:dyDescent="0.25">
      <c r="E189" s="1">
        <f t="shared" si="12"/>
        <v>183</v>
      </c>
      <c r="F189" s="10" t="str">
        <f t="shared" si="13"/>
        <v>A2-8.5-17.5</v>
      </c>
      <c r="G189" s="14">
        <f t="shared" si="16"/>
        <v>8.5</v>
      </c>
      <c r="H189" s="14">
        <f t="shared" si="17"/>
        <v>17.5</v>
      </c>
      <c r="I189" s="4">
        <f t="shared" si="14"/>
        <v>74.375</v>
      </c>
      <c r="J189" s="2">
        <f t="shared" si="15"/>
        <v>26201750</v>
      </c>
      <c r="K189" s="22"/>
      <c r="N189" t="str">
        <v>A2-9.5-8.5</v>
      </c>
      <c r="O189">
        <v>40.375</v>
      </c>
      <c r="P189" s="19">
        <v>15960950</v>
      </c>
    </row>
    <row r="190" spans="5:16" x14ac:dyDescent="0.25">
      <c r="E190" s="1">
        <f t="shared" si="12"/>
        <v>184</v>
      </c>
      <c r="F190" s="10" t="str">
        <f t="shared" si="13"/>
        <v>A2-8.5-18</v>
      </c>
      <c r="G190" s="14">
        <f t="shared" si="16"/>
        <v>8.5</v>
      </c>
      <c r="H190" s="14">
        <f t="shared" si="17"/>
        <v>18</v>
      </c>
      <c r="I190" s="4">
        <f t="shared" si="14"/>
        <v>76.5</v>
      </c>
      <c r="J190" s="2">
        <f t="shared" si="15"/>
        <v>26841800</v>
      </c>
      <c r="K190" s="22"/>
      <c r="N190" t="str">
        <v>A2-9.5-9</v>
      </c>
      <c r="O190">
        <v>42.75</v>
      </c>
      <c r="P190" s="19">
        <v>16676300</v>
      </c>
    </row>
    <row r="191" spans="5:16" x14ac:dyDescent="0.25">
      <c r="E191" s="1">
        <f t="shared" si="12"/>
        <v>185</v>
      </c>
      <c r="F191" s="10" t="str">
        <f t="shared" si="13"/>
        <v>A2-9-7</v>
      </c>
      <c r="G191" s="14">
        <f t="shared" si="16"/>
        <v>9</v>
      </c>
      <c r="H191" s="14">
        <f t="shared" si="17"/>
        <v>7</v>
      </c>
      <c r="I191" s="4">
        <f t="shared" si="14"/>
        <v>31.5</v>
      </c>
      <c r="J191" s="2">
        <f t="shared" si="15"/>
        <v>13287800</v>
      </c>
      <c r="K191" s="22">
        <v>1</v>
      </c>
      <c r="N191" t="str">
        <v>A2-9.5-9.5</v>
      </c>
      <c r="O191">
        <v>45.125</v>
      </c>
      <c r="P191" s="19">
        <v>17391650</v>
      </c>
    </row>
    <row r="192" spans="5:16" x14ac:dyDescent="0.25">
      <c r="E192" s="1">
        <f t="shared" si="12"/>
        <v>186</v>
      </c>
      <c r="F192" s="10" t="str">
        <f t="shared" si="13"/>
        <v>A2-9-7.5</v>
      </c>
      <c r="G192" s="14">
        <f t="shared" si="16"/>
        <v>9</v>
      </c>
      <c r="H192" s="14">
        <f t="shared" si="17"/>
        <v>7.5</v>
      </c>
      <c r="I192" s="4">
        <f t="shared" si="14"/>
        <v>33.75</v>
      </c>
      <c r="J192" s="2">
        <f t="shared" si="15"/>
        <v>13965500</v>
      </c>
      <c r="K192" s="22">
        <v>1</v>
      </c>
      <c r="N192" t="str">
        <v>A2-9.5-10</v>
      </c>
      <c r="O192">
        <v>47.5</v>
      </c>
      <c r="P192" s="19">
        <v>18107000</v>
      </c>
    </row>
    <row r="193" spans="5:16" x14ac:dyDescent="0.25">
      <c r="E193" s="1">
        <f t="shared" si="12"/>
        <v>187</v>
      </c>
      <c r="F193" s="10" t="str">
        <f t="shared" si="13"/>
        <v>A2-9-8</v>
      </c>
      <c r="G193" s="14">
        <f t="shared" si="16"/>
        <v>9</v>
      </c>
      <c r="H193" s="14">
        <f t="shared" si="17"/>
        <v>8</v>
      </c>
      <c r="I193" s="4">
        <f t="shared" si="14"/>
        <v>36</v>
      </c>
      <c r="J193" s="2">
        <f t="shared" si="15"/>
        <v>14643200</v>
      </c>
      <c r="K193" s="22">
        <v>1</v>
      </c>
      <c r="N193" t="str">
        <v>A2-9.5-10.5</v>
      </c>
      <c r="O193">
        <v>49.875</v>
      </c>
      <c r="P193" s="19">
        <v>18822350</v>
      </c>
    </row>
    <row r="194" spans="5:16" x14ac:dyDescent="0.25">
      <c r="E194" s="1">
        <f t="shared" si="12"/>
        <v>188</v>
      </c>
      <c r="F194" s="10" t="str">
        <f t="shared" si="13"/>
        <v>A2-9-8.5</v>
      </c>
      <c r="G194" s="14">
        <f t="shared" si="16"/>
        <v>9</v>
      </c>
      <c r="H194" s="14">
        <f t="shared" si="17"/>
        <v>8.5</v>
      </c>
      <c r="I194" s="4">
        <f t="shared" si="14"/>
        <v>38.25</v>
      </c>
      <c r="J194" s="2">
        <f t="shared" si="15"/>
        <v>15320900</v>
      </c>
      <c r="K194" s="22">
        <v>1</v>
      </c>
      <c r="N194" t="str">
        <v>A2-9.5-11</v>
      </c>
      <c r="O194">
        <v>52.25</v>
      </c>
      <c r="P194" s="19">
        <v>19537700</v>
      </c>
    </row>
    <row r="195" spans="5:16" x14ac:dyDescent="0.25">
      <c r="E195" s="1">
        <f t="shared" si="12"/>
        <v>189</v>
      </c>
      <c r="F195" s="10" t="str">
        <f t="shared" si="13"/>
        <v>A2-9-9</v>
      </c>
      <c r="G195" s="14">
        <f t="shared" si="16"/>
        <v>9</v>
      </c>
      <c r="H195" s="14">
        <f t="shared" si="17"/>
        <v>9</v>
      </c>
      <c r="I195" s="4">
        <f t="shared" si="14"/>
        <v>40.5</v>
      </c>
      <c r="J195" s="2">
        <f t="shared" si="15"/>
        <v>15998600</v>
      </c>
      <c r="K195" s="22">
        <v>1</v>
      </c>
      <c r="N195" t="str">
        <v>A2-9.5-11.5</v>
      </c>
      <c r="O195">
        <v>54.625</v>
      </c>
      <c r="P195" s="19">
        <v>20253050</v>
      </c>
    </row>
    <row r="196" spans="5:16" x14ac:dyDescent="0.25">
      <c r="E196" s="1">
        <f t="shared" si="12"/>
        <v>190</v>
      </c>
      <c r="F196" s="10" t="str">
        <f t="shared" si="13"/>
        <v>A2-9-9.5</v>
      </c>
      <c r="G196" s="14">
        <f t="shared" si="16"/>
        <v>9</v>
      </c>
      <c r="H196" s="14">
        <f t="shared" si="17"/>
        <v>9.5</v>
      </c>
      <c r="I196" s="4">
        <f t="shared" si="14"/>
        <v>42.75</v>
      </c>
      <c r="J196" s="2">
        <f t="shared" si="15"/>
        <v>16676300</v>
      </c>
      <c r="K196" s="22">
        <v>1</v>
      </c>
      <c r="N196" t="str">
        <v>A2-9.5-12</v>
      </c>
      <c r="O196">
        <v>57</v>
      </c>
      <c r="P196" s="19">
        <v>20968400</v>
      </c>
    </row>
    <row r="197" spans="5:16" x14ac:dyDescent="0.25">
      <c r="E197" s="1">
        <f t="shared" si="12"/>
        <v>191</v>
      </c>
      <c r="F197" s="10" t="str">
        <f t="shared" si="13"/>
        <v>A2-9-10</v>
      </c>
      <c r="G197" s="14">
        <f t="shared" si="16"/>
        <v>9</v>
      </c>
      <c r="H197" s="14">
        <f t="shared" si="17"/>
        <v>10</v>
      </c>
      <c r="I197" s="4">
        <f t="shared" si="14"/>
        <v>45</v>
      </c>
      <c r="J197" s="2">
        <f t="shared" si="15"/>
        <v>17354000</v>
      </c>
      <c r="K197" s="22">
        <v>1</v>
      </c>
      <c r="N197" t="str">
        <v>A2-9.5-12.5</v>
      </c>
      <c r="O197">
        <v>59.375</v>
      </c>
      <c r="P197" s="19">
        <v>21683750</v>
      </c>
    </row>
    <row r="198" spans="5:16" x14ac:dyDescent="0.25">
      <c r="E198" s="1">
        <f t="shared" si="12"/>
        <v>192</v>
      </c>
      <c r="F198" s="10" t="str">
        <f t="shared" si="13"/>
        <v>A2-9-10.5</v>
      </c>
      <c r="G198" s="14">
        <f t="shared" si="16"/>
        <v>9</v>
      </c>
      <c r="H198" s="14">
        <f t="shared" si="17"/>
        <v>10.5</v>
      </c>
      <c r="I198" s="4">
        <f t="shared" si="14"/>
        <v>47.25</v>
      </c>
      <c r="J198" s="2">
        <f t="shared" si="15"/>
        <v>18031700</v>
      </c>
      <c r="K198" s="22">
        <v>1</v>
      </c>
      <c r="N198" t="str">
        <v>A2-9.5-13</v>
      </c>
      <c r="O198">
        <v>61.75</v>
      </c>
      <c r="P198" s="19">
        <v>22399100</v>
      </c>
    </row>
    <row r="199" spans="5:16" x14ac:dyDescent="0.25">
      <c r="E199" s="1">
        <f t="shared" ref="E199:E262" si="18">ROW()-6</f>
        <v>193</v>
      </c>
      <c r="F199" s="10" t="str">
        <f t="shared" ref="F199:F216" si="19">$C$4&amp;"-"&amp;G199&amp;"-"&amp;H199</f>
        <v>A2-9-11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SUM((G199*H199)/4)*2</f>
        <v>49.5</v>
      </c>
      <c r="J199" s="2">
        <f t="shared" ref="J199:J262" si="21">ROUND(SUM(IF(I199&lt;$K$4,$K$4,I199)*$C$6,$C$5),0)</f>
        <v>18709400</v>
      </c>
      <c r="K199" s="22">
        <v>1</v>
      </c>
      <c r="N199" t="str">
        <v>A2-9.5-13.5</v>
      </c>
      <c r="O199">
        <v>64.125</v>
      </c>
      <c r="P199" s="19">
        <v>23114450</v>
      </c>
    </row>
    <row r="200" spans="5:16" x14ac:dyDescent="0.25">
      <c r="E200" s="1">
        <f t="shared" si="18"/>
        <v>194</v>
      </c>
      <c r="F200" s="10" t="str">
        <f t="shared" si="19"/>
        <v>A2-9-11.5</v>
      </c>
      <c r="G200" s="14">
        <f t="shared" ref="G200:G216" si="22">$G$3+ROUNDDOWN($E199/($I$4+1),0)*0.5</f>
        <v>9</v>
      </c>
      <c r="H200" s="14">
        <f t="shared" ref="H200:H216" si="23">IF(MOD(E200-1,$I$4+1)=0,$H$3,H199+0.5)</f>
        <v>11.5</v>
      </c>
      <c r="I200" s="4">
        <f t="shared" si="20"/>
        <v>51.75</v>
      </c>
      <c r="J200" s="2">
        <f t="shared" si="21"/>
        <v>19387100</v>
      </c>
      <c r="K200" s="22">
        <v>1</v>
      </c>
      <c r="N200" t="str">
        <v>A2-10-7</v>
      </c>
      <c r="O200">
        <v>35</v>
      </c>
      <c r="P200" s="19">
        <v>14342000</v>
      </c>
    </row>
    <row r="201" spans="5:16" x14ac:dyDescent="0.25">
      <c r="E201" s="1">
        <f t="shared" si="18"/>
        <v>195</v>
      </c>
      <c r="F201" s="10" t="str">
        <f t="shared" si="19"/>
        <v>A2-9-12</v>
      </c>
      <c r="G201" s="14">
        <f t="shared" si="22"/>
        <v>9</v>
      </c>
      <c r="H201" s="14">
        <f t="shared" si="23"/>
        <v>12</v>
      </c>
      <c r="I201" s="4">
        <f t="shared" si="20"/>
        <v>54</v>
      </c>
      <c r="J201" s="2">
        <f t="shared" si="21"/>
        <v>20064800</v>
      </c>
      <c r="K201" s="22">
        <v>1</v>
      </c>
      <c r="N201" t="str">
        <v>A2-10-7.5</v>
      </c>
      <c r="O201">
        <v>37.5</v>
      </c>
      <c r="P201" s="19">
        <v>15095000</v>
      </c>
    </row>
    <row r="202" spans="5:16" x14ac:dyDescent="0.25">
      <c r="E202" s="1">
        <f t="shared" si="18"/>
        <v>196</v>
      </c>
      <c r="F202" s="10" t="str">
        <f t="shared" si="19"/>
        <v>A2-9-12.5</v>
      </c>
      <c r="G202" s="14">
        <f t="shared" si="22"/>
        <v>9</v>
      </c>
      <c r="H202" s="14">
        <f t="shared" si="23"/>
        <v>12.5</v>
      </c>
      <c r="I202" s="4">
        <f t="shared" si="20"/>
        <v>56.25</v>
      </c>
      <c r="J202" s="2">
        <f t="shared" si="21"/>
        <v>20742500</v>
      </c>
      <c r="K202" s="22">
        <v>1</v>
      </c>
      <c r="N202" t="str">
        <v>A2-10-8</v>
      </c>
      <c r="O202">
        <v>40</v>
      </c>
      <c r="P202" s="19">
        <v>15848000</v>
      </c>
    </row>
    <row r="203" spans="5:16" x14ac:dyDescent="0.25">
      <c r="E203" s="1">
        <f t="shared" si="18"/>
        <v>197</v>
      </c>
      <c r="F203" s="10" t="str">
        <f t="shared" si="19"/>
        <v>A2-9-13</v>
      </c>
      <c r="G203" s="14">
        <f t="shared" si="22"/>
        <v>9</v>
      </c>
      <c r="H203" s="14">
        <f t="shared" si="23"/>
        <v>13</v>
      </c>
      <c r="I203" s="4">
        <f t="shared" si="20"/>
        <v>58.5</v>
      </c>
      <c r="J203" s="2">
        <f t="shared" si="21"/>
        <v>21420200</v>
      </c>
      <c r="K203" s="22">
        <v>1</v>
      </c>
      <c r="N203" t="str">
        <v>A2-10-8.5</v>
      </c>
      <c r="O203">
        <v>42.5</v>
      </c>
      <c r="P203" s="19">
        <v>16601000</v>
      </c>
    </row>
    <row r="204" spans="5:16" x14ac:dyDescent="0.25">
      <c r="E204" s="1">
        <f t="shared" si="18"/>
        <v>198</v>
      </c>
      <c r="F204" s="10" t="str">
        <f t="shared" si="19"/>
        <v>A2-9-13.5</v>
      </c>
      <c r="G204" s="14">
        <f t="shared" si="22"/>
        <v>9</v>
      </c>
      <c r="H204" s="14">
        <f t="shared" si="23"/>
        <v>13.5</v>
      </c>
      <c r="I204" s="4">
        <f t="shared" si="20"/>
        <v>60.75</v>
      </c>
      <c r="J204" s="2">
        <f t="shared" si="21"/>
        <v>22097900</v>
      </c>
      <c r="K204" s="22">
        <v>1</v>
      </c>
      <c r="N204" t="str">
        <v>A2-10-9</v>
      </c>
      <c r="O204">
        <v>45</v>
      </c>
      <c r="P204" s="19">
        <v>17354000</v>
      </c>
    </row>
    <row r="205" spans="5:16" x14ac:dyDescent="0.25">
      <c r="E205" s="1">
        <f t="shared" si="18"/>
        <v>199</v>
      </c>
      <c r="F205" s="10" t="str">
        <f t="shared" si="19"/>
        <v>A2-9-14</v>
      </c>
      <c r="G205" s="14">
        <f t="shared" si="22"/>
        <v>9</v>
      </c>
      <c r="H205" s="14">
        <f t="shared" si="23"/>
        <v>14</v>
      </c>
      <c r="I205" s="4">
        <f t="shared" si="20"/>
        <v>63</v>
      </c>
      <c r="J205" s="2">
        <f t="shared" si="21"/>
        <v>22775600</v>
      </c>
      <c r="K205" s="22">
        <v>1</v>
      </c>
      <c r="N205" t="str">
        <v>A2-10-9.5</v>
      </c>
      <c r="O205">
        <v>47.5</v>
      </c>
      <c r="P205" s="19">
        <v>18107000</v>
      </c>
    </row>
    <row r="206" spans="5:16" x14ac:dyDescent="0.25">
      <c r="E206" s="1">
        <f t="shared" si="18"/>
        <v>200</v>
      </c>
      <c r="F206" s="10" t="str">
        <f t="shared" si="19"/>
        <v>A2-9-14.5</v>
      </c>
      <c r="G206" s="14">
        <f t="shared" si="22"/>
        <v>9</v>
      </c>
      <c r="H206" s="14">
        <f t="shared" si="23"/>
        <v>14.5</v>
      </c>
      <c r="I206" s="4">
        <f t="shared" si="20"/>
        <v>65.25</v>
      </c>
      <c r="J206" s="2">
        <f t="shared" si="21"/>
        <v>23453300</v>
      </c>
      <c r="K206" s="22">
        <v>1</v>
      </c>
      <c r="N206" t="str">
        <v>A2-10-10</v>
      </c>
      <c r="O206">
        <v>50</v>
      </c>
      <c r="P206" s="19">
        <v>18860000</v>
      </c>
    </row>
    <row r="207" spans="5:16" x14ac:dyDescent="0.25">
      <c r="E207" s="1">
        <f t="shared" si="18"/>
        <v>201</v>
      </c>
      <c r="F207" s="10" t="str">
        <f t="shared" si="19"/>
        <v>A2-9-15</v>
      </c>
      <c r="G207" s="14">
        <f t="shared" si="22"/>
        <v>9</v>
      </c>
      <c r="H207" s="14">
        <f t="shared" si="23"/>
        <v>15</v>
      </c>
      <c r="I207" s="4">
        <f t="shared" si="20"/>
        <v>67.5</v>
      </c>
      <c r="J207" s="2">
        <f t="shared" si="21"/>
        <v>24131000</v>
      </c>
      <c r="K207" s="22"/>
      <c r="N207" t="str">
        <v>A2-10-10.5</v>
      </c>
      <c r="O207">
        <v>52.5</v>
      </c>
      <c r="P207" s="19">
        <v>19613000</v>
      </c>
    </row>
    <row r="208" spans="5:16" x14ac:dyDescent="0.25">
      <c r="E208" s="1">
        <f t="shared" si="18"/>
        <v>202</v>
      </c>
      <c r="F208" s="10" t="str">
        <f t="shared" si="19"/>
        <v>A2-9-15.5</v>
      </c>
      <c r="G208" s="14">
        <f t="shared" si="22"/>
        <v>9</v>
      </c>
      <c r="H208" s="14">
        <f t="shared" si="23"/>
        <v>15.5</v>
      </c>
      <c r="I208" s="4">
        <f t="shared" si="20"/>
        <v>69.75</v>
      </c>
      <c r="J208" s="2">
        <f t="shared" si="21"/>
        <v>24808700</v>
      </c>
      <c r="K208" s="22"/>
      <c r="N208" t="str">
        <v>A2-10-11</v>
      </c>
      <c r="O208">
        <v>55</v>
      </c>
      <c r="P208" s="19">
        <v>20366000</v>
      </c>
    </row>
    <row r="209" spans="5:16" x14ac:dyDescent="0.25">
      <c r="E209" s="1">
        <f t="shared" si="18"/>
        <v>203</v>
      </c>
      <c r="F209" s="10" t="str">
        <f t="shared" si="19"/>
        <v>A2-9-16</v>
      </c>
      <c r="G209" s="14">
        <f t="shared" si="22"/>
        <v>9</v>
      </c>
      <c r="H209" s="14">
        <f t="shared" si="23"/>
        <v>16</v>
      </c>
      <c r="I209" s="4">
        <f t="shared" si="20"/>
        <v>72</v>
      </c>
      <c r="J209" s="2">
        <f t="shared" si="21"/>
        <v>25486400</v>
      </c>
      <c r="K209" s="22"/>
      <c r="N209" t="str">
        <v>A2-10-11.5</v>
      </c>
      <c r="O209">
        <v>57.5</v>
      </c>
      <c r="P209" s="19">
        <v>21119000</v>
      </c>
    </row>
    <row r="210" spans="5:16" x14ac:dyDescent="0.25">
      <c r="E210" s="1">
        <f t="shared" si="18"/>
        <v>204</v>
      </c>
      <c r="F210" s="10" t="str">
        <f t="shared" si="19"/>
        <v>A2-9-16.5</v>
      </c>
      <c r="G210" s="14">
        <f t="shared" si="22"/>
        <v>9</v>
      </c>
      <c r="H210" s="14">
        <f t="shared" si="23"/>
        <v>16.5</v>
      </c>
      <c r="I210" s="4">
        <f t="shared" si="20"/>
        <v>74.25</v>
      </c>
      <c r="J210" s="2">
        <f t="shared" si="21"/>
        <v>26164100</v>
      </c>
      <c r="K210" s="22"/>
      <c r="N210" t="str">
        <v>A2-10-12</v>
      </c>
      <c r="O210">
        <v>60</v>
      </c>
      <c r="P210" s="19">
        <v>21872000</v>
      </c>
    </row>
    <row r="211" spans="5:16" x14ac:dyDescent="0.25">
      <c r="E211" s="1">
        <f t="shared" si="18"/>
        <v>205</v>
      </c>
      <c r="F211" s="10" t="str">
        <f t="shared" si="19"/>
        <v>A2-9-17</v>
      </c>
      <c r="G211" s="14">
        <f t="shared" si="22"/>
        <v>9</v>
      </c>
      <c r="H211" s="14">
        <f t="shared" si="23"/>
        <v>17</v>
      </c>
      <c r="I211" s="4">
        <f t="shared" si="20"/>
        <v>76.5</v>
      </c>
      <c r="J211" s="2">
        <f t="shared" si="21"/>
        <v>26841800</v>
      </c>
      <c r="K211" s="22"/>
      <c r="N211" t="str">
        <v>A2-10-12.5</v>
      </c>
      <c r="O211">
        <v>62.5</v>
      </c>
      <c r="P211" s="19">
        <v>22625000</v>
      </c>
    </row>
    <row r="212" spans="5:16" x14ac:dyDescent="0.25">
      <c r="E212" s="1">
        <f t="shared" si="18"/>
        <v>206</v>
      </c>
      <c r="F212" s="10" t="str">
        <f t="shared" si="19"/>
        <v>A2-9-17.5</v>
      </c>
      <c r="G212" s="14">
        <f t="shared" si="22"/>
        <v>9</v>
      </c>
      <c r="H212" s="14">
        <f t="shared" si="23"/>
        <v>17.5</v>
      </c>
      <c r="I212" s="4">
        <f t="shared" si="20"/>
        <v>78.75</v>
      </c>
      <c r="J212" s="2">
        <f t="shared" si="21"/>
        <v>27519500</v>
      </c>
      <c r="K212" s="22"/>
      <c r="N212" t="str">
        <v>A2-10-13</v>
      </c>
      <c r="O212">
        <v>65</v>
      </c>
      <c r="P212" s="19">
        <v>23378000</v>
      </c>
    </row>
    <row r="213" spans="5:16" x14ac:dyDescent="0.25">
      <c r="E213" s="1">
        <f t="shared" si="18"/>
        <v>207</v>
      </c>
      <c r="F213" s="10" t="str">
        <f t="shared" si="19"/>
        <v>A2-9-18</v>
      </c>
      <c r="G213" s="14">
        <f t="shared" si="22"/>
        <v>9</v>
      </c>
      <c r="H213" s="14">
        <f t="shared" si="23"/>
        <v>18</v>
      </c>
      <c r="I213" s="4">
        <f t="shared" si="20"/>
        <v>81</v>
      </c>
      <c r="J213" s="2">
        <f t="shared" si="21"/>
        <v>28197200</v>
      </c>
      <c r="K213" s="22"/>
      <c r="N213" t="str">
        <v>A2-10.5-7</v>
      </c>
      <c r="O213">
        <v>36.75</v>
      </c>
      <c r="P213" s="19">
        <v>14869100</v>
      </c>
    </row>
    <row r="214" spans="5:16" x14ac:dyDescent="0.25">
      <c r="E214" s="1">
        <f t="shared" si="18"/>
        <v>208</v>
      </c>
      <c r="F214" s="10" t="str">
        <f t="shared" si="19"/>
        <v>A2-9.5-7</v>
      </c>
      <c r="G214" s="14">
        <f t="shared" si="22"/>
        <v>9.5</v>
      </c>
      <c r="H214" s="14">
        <f t="shared" si="23"/>
        <v>7</v>
      </c>
      <c r="I214" s="4">
        <f t="shared" si="20"/>
        <v>33.25</v>
      </c>
      <c r="J214" s="2">
        <f t="shared" si="21"/>
        <v>13814900</v>
      </c>
      <c r="K214" s="22">
        <v>1</v>
      </c>
      <c r="N214" t="str">
        <v>A2-10.5-7.5</v>
      </c>
      <c r="O214">
        <v>39.375</v>
      </c>
      <c r="P214" s="19">
        <v>15659750</v>
      </c>
    </row>
    <row r="215" spans="5:16" x14ac:dyDescent="0.25">
      <c r="E215" s="1">
        <f t="shared" si="18"/>
        <v>209</v>
      </c>
      <c r="F215" s="10" t="str">
        <f t="shared" si="19"/>
        <v>A2-9.5-7.5</v>
      </c>
      <c r="G215" s="14">
        <f t="shared" si="22"/>
        <v>9.5</v>
      </c>
      <c r="H215" s="14">
        <f t="shared" si="23"/>
        <v>7.5</v>
      </c>
      <c r="I215" s="4">
        <f t="shared" si="20"/>
        <v>35.625</v>
      </c>
      <c r="J215" s="2">
        <f t="shared" si="21"/>
        <v>14530250</v>
      </c>
      <c r="K215" s="22">
        <v>1</v>
      </c>
      <c r="N215" t="str">
        <v>A2-10.5-8</v>
      </c>
      <c r="O215">
        <v>42</v>
      </c>
      <c r="P215" s="19">
        <v>16450400</v>
      </c>
    </row>
    <row r="216" spans="5:16" x14ac:dyDescent="0.25">
      <c r="E216" s="1">
        <f t="shared" si="18"/>
        <v>210</v>
      </c>
      <c r="F216" s="10" t="str">
        <f t="shared" si="19"/>
        <v>A2-9.5-8</v>
      </c>
      <c r="G216" s="14">
        <f t="shared" si="22"/>
        <v>9.5</v>
      </c>
      <c r="H216" s="14">
        <f t="shared" si="23"/>
        <v>8</v>
      </c>
      <c r="I216" s="4">
        <f t="shared" si="20"/>
        <v>38</v>
      </c>
      <c r="J216" s="2">
        <f t="shared" si="21"/>
        <v>15245600</v>
      </c>
      <c r="K216" s="22">
        <v>1</v>
      </c>
      <c r="N216" t="str">
        <v>A2-10.5-8.5</v>
      </c>
      <c r="O216">
        <v>44.625</v>
      </c>
      <c r="P216" s="19">
        <v>17241050</v>
      </c>
    </row>
    <row r="217" spans="5:16" x14ac:dyDescent="0.25">
      <c r="E217" s="1">
        <f t="shared" si="18"/>
        <v>211</v>
      </c>
      <c r="F217" s="10" t="str">
        <f t="shared" ref="F217:F241" si="24">$C$4&amp;"-"&amp;G217&amp;"-"&amp;H217</f>
        <v>A2-9.5-8.5</v>
      </c>
      <c r="G217" s="14">
        <f t="shared" ref="G217:G241" si="25">$G$3+ROUNDDOWN($E216/($I$4+1),0)*0.5</f>
        <v>9.5</v>
      </c>
      <c r="H217" s="14">
        <f t="shared" ref="H217:H241" si="26">IF(MOD(E217-1,$I$4+1)=0,$H$3,H216+0.5)</f>
        <v>8.5</v>
      </c>
      <c r="I217" s="4">
        <f t="shared" si="20"/>
        <v>40.375</v>
      </c>
      <c r="J217" s="2">
        <f t="shared" si="21"/>
        <v>15960950</v>
      </c>
      <c r="K217" s="22">
        <v>1</v>
      </c>
      <c r="N217" t="str">
        <v>A2-10.5-9</v>
      </c>
      <c r="O217">
        <v>47.25</v>
      </c>
      <c r="P217" s="19">
        <v>18031700</v>
      </c>
    </row>
    <row r="218" spans="5:16" x14ac:dyDescent="0.25">
      <c r="E218" s="1">
        <f t="shared" si="18"/>
        <v>212</v>
      </c>
      <c r="F218" s="10" t="str">
        <f t="shared" si="24"/>
        <v>A2-9.5-9</v>
      </c>
      <c r="G218" s="14">
        <f t="shared" si="25"/>
        <v>9.5</v>
      </c>
      <c r="H218" s="14">
        <f t="shared" si="26"/>
        <v>9</v>
      </c>
      <c r="I218" s="4">
        <f t="shared" si="20"/>
        <v>42.75</v>
      </c>
      <c r="J218" s="2">
        <f t="shared" si="21"/>
        <v>16676300</v>
      </c>
      <c r="K218" s="22">
        <v>1</v>
      </c>
      <c r="N218" t="str">
        <v>A2-10.5-9.5</v>
      </c>
      <c r="O218">
        <v>49.875</v>
      </c>
      <c r="P218" s="19">
        <v>18822350</v>
      </c>
    </row>
    <row r="219" spans="5:16" x14ac:dyDescent="0.25">
      <c r="E219" s="1">
        <f t="shared" si="18"/>
        <v>213</v>
      </c>
      <c r="F219" s="10" t="str">
        <f t="shared" si="24"/>
        <v>A2-9.5-9.5</v>
      </c>
      <c r="G219" s="14">
        <f t="shared" si="25"/>
        <v>9.5</v>
      </c>
      <c r="H219" s="14">
        <f t="shared" si="26"/>
        <v>9.5</v>
      </c>
      <c r="I219" s="4">
        <f t="shared" si="20"/>
        <v>45.125</v>
      </c>
      <c r="J219" s="2">
        <f t="shared" si="21"/>
        <v>17391650</v>
      </c>
      <c r="K219" s="22">
        <v>1</v>
      </c>
      <c r="N219" t="str">
        <v>A2-10.5-10</v>
      </c>
      <c r="O219">
        <v>52.5</v>
      </c>
      <c r="P219" s="19">
        <v>19613000</v>
      </c>
    </row>
    <row r="220" spans="5:16" x14ac:dyDescent="0.25">
      <c r="E220" s="1">
        <f t="shared" si="18"/>
        <v>214</v>
      </c>
      <c r="F220" s="10" t="str">
        <f t="shared" si="24"/>
        <v>A2-9.5-10</v>
      </c>
      <c r="G220" s="14">
        <f t="shared" si="25"/>
        <v>9.5</v>
      </c>
      <c r="H220" s="14">
        <f t="shared" si="26"/>
        <v>10</v>
      </c>
      <c r="I220" s="4">
        <f t="shared" si="20"/>
        <v>47.5</v>
      </c>
      <c r="J220" s="2">
        <f t="shared" si="21"/>
        <v>18107000</v>
      </c>
      <c r="K220" s="22">
        <v>1</v>
      </c>
      <c r="N220" t="str">
        <v>A2-10.5-10.5</v>
      </c>
      <c r="O220">
        <v>55.125</v>
      </c>
      <c r="P220" s="19">
        <v>20403650</v>
      </c>
    </row>
    <row r="221" spans="5:16" x14ac:dyDescent="0.25">
      <c r="E221" s="1">
        <f t="shared" si="18"/>
        <v>215</v>
      </c>
      <c r="F221" s="10" t="str">
        <f t="shared" si="24"/>
        <v>A2-9.5-10.5</v>
      </c>
      <c r="G221" s="14">
        <f t="shared" si="25"/>
        <v>9.5</v>
      </c>
      <c r="H221" s="14">
        <f t="shared" si="26"/>
        <v>10.5</v>
      </c>
      <c r="I221" s="4">
        <f t="shared" si="20"/>
        <v>49.875</v>
      </c>
      <c r="J221" s="2">
        <f t="shared" si="21"/>
        <v>18822350</v>
      </c>
      <c r="K221" s="22">
        <v>1</v>
      </c>
      <c r="N221" t="str">
        <v>A2-10.5-11</v>
      </c>
      <c r="O221">
        <v>57.75</v>
      </c>
      <c r="P221" s="19">
        <v>21194300</v>
      </c>
    </row>
    <row r="222" spans="5:16" x14ac:dyDescent="0.25">
      <c r="E222" s="1">
        <f t="shared" si="18"/>
        <v>216</v>
      </c>
      <c r="F222" s="10" t="str">
        <f t="shared" si="24"/>
        <v>A2-9.5-11</v>
      </c>
      <c r="G222" s="14">
        <f t="shared" si="25"/>
        <v>9.5</v>
      </c>
      <c r="H222" s="14">
        <f t="shared" si="26"/>
        <v>11</v>
      </c>
      <c r="I222" s="4">
        <f t="shared" si="20"/>
        <v>52.25</v>
      </c>
      <c r="J222" s="2">
        <f t="shared" si="21"/>
        <v>19537700</v>
      </c>
      <c r="K222" s="22">
        <v>1</v>
      </c>
      <c r="N222" t="str">
        <v>A2-10.5-11.5</v>
      </c>
      <c r="O222">
        <v>60.375</v>
      </c>
      <c r="P222" s="19">
        <v>21984950</v>
      </c>
    </row>
    <row r="223" spans="5:16" x14ac:dyDescent="0.25">
      <c r="E223" s="1">
        <f t="shared" si="18"/>
        <v>217</v>
      </c>
      <c r="F223" s="10" t="str">
        <f t="shared" si="24"/>
        <v>A2-9.5-11.5</v>
      </c>
      <c r="G223" s="14">
        <f t="shared" si="25"/>
        <v>9.5</v>
      </c>
      <c r="H223" s="14">
        <f t="shared" si="26"/>
        <v>11.5</v>
      </c>
      <c r="I223" s="4">
        <f t="shared" si="20"/>
        <v>54.625</v>
      </c>
      <c r="J223" s="2">
        <f t="shared" si="21"/>
        <v>20253050</v>
      </c>
      <c r="K223" s="22">
        <v>1</v>
      </c>
      <c r="N223" t="str">
        <v>A2-10.5-12</v>
      </c>
      <c r="O223">
        <v>63</v>
      </c>
      <c r="P223" s="19">
        <v>22775600</v>
      </c>
    </row>
    <row r="224" spans="5:16" x14ac:dyDescent="0.25">
      <c r="E224" s="1">
        <f t="shared" si="18"/>
        <v>218</v>
      </c>
      <c r="F224" s="10" t="str">
        <f t="shared" si="24"/>
        <v>A2-9.5-12</v>
      </c>
      <c r="G224" s="14">
        <f t="shared" si="25"/>
        <v>9.5</v>
      </c>
      <c r="H224" s="14">
        <f t="shared" si="26"/>
        <v>12</v>
      </c>
      <c r="I224" s="4">
        <f t="shared" si="20"/>
        <v>57</v>
      </c>
      <c r="J224" s="2">
        <f t="shared" si="21"/>
        <v>20968400</v>
      </c>
      <c r="K224" s="22">
        <v>1</v>
      </c>
      <c r="N224" t="str">
        <v>A2-10.5-12.5</v>
      </c>
      <c r="O224">
        <v>65.625</v>
      </c>
      <c r="P224" s="19">
        <v>23566250</v>
      </c>
    </row>
    <row r="225" spans="5:16" x14ac:dyDescent="0.25">
      <c r="E225" s="1">
        <f t="shared" si="18"/>
        <v>219</v>
      </c>
      <c r="F225" s="10" t="str">
        <f t="shared" si="24"/>
        <v>A2-9.5-12.5</v>
      </c>
      <c r="G225" s="14">
        <f t="shared" si="25"/>
        <v>9.5</v>
      </c>
      <c r="H225" s="14">
        <f t="shared" si="26"/>
        <v>12.5</v>
      </c>
      <c r="I225" s="4">
        <f t="shared" si="20"/>
        <v>59.375</v>
      </c>
      <c r="J225" s="2">
        <f t="shared" si="21"/>
        <v>21683750</v>
      </c>
      <c r="K225" s="22">
        <v>1</v>
      </c>
      <c r="N225" t="str">
        <v>A2-11-7</v>
      </c>
      <c r="O225">
        <v>38.5</v>
      </c>
      <c r="P225" s="19">
        <v>15396200</v>
      </c>
    </row>
    <row r="226" spans="5:16" x14ac:dyDescent="0.25">
      <c r="E226" s="1">
        <f t="shared" si="18"/>
        <v>220</v>
      </c>
      <c r="F226" s="10" t="str">
        <f t="shared" si="24"/>
        <v>A2-9.5-13</v>
      </c>
      <c r="G226" s="14">
        <f t="shared" si="25"/>
        <v>9.5</v>
      </c>
      <c r="H226" s="14">
        <f t="shared" si="26"/>
        <v>13</v>
      </c>
      <c r="I226" s="4">
        <f t="shared" si="20"/>
        <v>61.75</v>
      </c>
      <c r="J226" s="2">
        <f t="shared" si="21"/>
        <v>22399100</v>
      </c>
      <c r="K226" s="22">
        <v>1</v>
      </c>
      <c r="N226" t="str">
        <v>A2-11-7.5</v>
      </c>
      <c r="O226">
        <v>41.25</v>
      </c>
      <c r="P226" s="19">
        <v>16224500</v>
      </c>
    </row>
    <row r="227" spans="5:16" x14ac:dyDescent="0.25">
      <c r="E227" s="1">
        <f t="shared" si="18"/>
        <v>221</v>
      </c>
      <c r="F227" s="10" t="str">
        <f t="shared" si="24"/>
        <v>A2-9.5-13.5</v>
      </c>
      <c r="G227" s="14">
        <f t="shared" si="25"/>
        <v>9.5</v>
      </c>
      <c r="H227" s="14">
        <f t="shared" si="26"/>
        <v>13.5</v>
      </c>
      <c r="I227" s="4">
        <f t="shared" si="20"/>
        <v>64.125</v>
      </c>
      <c r="J227" s="2">
        <f t="shared" si="21"/>
        <v>23114450</v>
      </c>
      <c r="K227" s="22">
        <v>1</v>
      </c>
      <c r="N227" t="str">
        <v>A2-11-8</v>
      </c>
      <c r="O227">
        <v>44</v>
      </c>
      <c r="P227" s="19">
        <v>17052800</v>
      </c>
    </row>
    <row r="228" spans="5:16" x14ac:dyDescent="0.25">
      <c r="E228" s="1">
        <f t="shared" si="18"/>
        <v>222</v>
      </c>
      <c r="F228" s="10" t="str">
        <f t="shared" si="24"/>
        <v>A2-9.5-14</v>
      </c>
      <c r="G228" s="14">
        <f t="shared" si="25"/>
        <v>9.5</v>
      </c>
      <c r="H228" s="14">
        <f t="shared" si="26"/>
        <v>14</v>
      </c>
      <c r="I228" s="4">
        <f t="shared" si="20"/>
        <v>66.5</v>
      </c>
      <c r="J228" s="2">
        <f t="shared" si="21"/>
        <v>23829800</v>
      </c>
      <c r="K228" s="22"/>
      <c r="N228" t="str">
        <v>A2-11-8.5</v>
      </c>
      <c r="O228">
        <v>46.75</v>
      </c>
      <c r="P228" s="19">
        <v>17881100</v>
      </c>
    </row>
    <row r="229" spans="5:16" x14ac:dyDescent="0.25">
      <c r="E229" s="1">
        <f t="shared" si="18"/>
        <v>223</v>
      </c>
      <c r="F229" s="10" t="str">
        <f t="shared" si="24"/>
        <v>A2-9.5-14.5</v>
      </c>
      <c r="G229" s="14">
        <f t="shared" si="25"/>
        <v>9.5</v>
      </c>
      <c r="H229" s="14">
        <f t="shared" si="26"/>
        <v>14.5</v>
      </c>
      <c r="I229" s="4">
        <f t="shared" si="20"/>
        <v>68.875</v>
      </c>
      <c r="J229" s="2">
        <f t="shared" si="21"/>
        <v>24545150</v>
      </c>
      <c r="K229" s="22"/>
      <c r="N229" t="str">
        <v>A2-11-9</v>
      </c>
      <c r="O229">
        <v>49.5</v>
      </c>
      <c r="P229" s="19">
        <v>18709400</v>
      </c>
    </row>
    <row r="230" spans="5:16" x14ac:dyDescent="0.25">
      <c r="E230" s="1">
        <f t="shared" si="18"/>
        <v>224</v>
      </c>
      <c r="F230" s="10" t="str">
        <f t="shared" si="24"/>
        <v>A2-9.5-15</v>
      </c>
      <c r="G230" s="14">
        <f t="shared" si="25"/>
        <v>9.5</v>
      </c>
      <c r="H230" s="14">
        <f t="shared" si="26"/>
        <v>15</v>
      </c>
      <c r="I230" s="4">
        <f t="shared" si="20"/>
        <v>71.25</v>
      </c>
      <c r="J230" s="2">
        <f t="shared" si="21"/>
        <v>25260500</v>
      </c>
      <c r="K230" s="22"/>
      <c r="N230" t="str">
        <v>A2-11-9.5</v>
      </c>
      <c r="O230">
        <v>52.25</v>
      </c>
      <c r="P230" s="19">
        <v>19537700</v>
      </c>
    </row>
    <row r="231" spans="5:16" x14ac:dyDescent="0.25">
      <c r="E231" s="1">
        <f t="shared" si="18"/>
        <v>225</v>
      </c>
      <c r="F231" s="10" t="str">
        <f t="shared" si="24"/>
        <v>A2-9.5-15.5</v>
      </c>
      <c r="G231" s="14">
        <f t="shared" si="25"/>
        <v>9.5</v>
      </c>
      <c r="H231" s="14">
        <f t="shared" si="26"/>
        <v>15.5</v>
      </c>
      <c r="I231" s="4">
        <f t="shared" si="20"/>
        <v>73.625</v>
      </c>
      <c r="J231" s="2">
        <f t="shared" si="21"/>
        <v>25975850</v>
      </c>
      <c r="K231" s="22"/>
      <c r="N231" t="str">
        <v>A2-11-10</v>
      </c>
      <c r="O231">
        <v>55</v>
      </c>
      <c r="P231" s="19">
        <v>20366000</v>
      </c>
    </row>
    <row r="232" spans="5:16" x14ac:dyDescent="0.25">
      <c r="E232" s="1">
        <f t="shared" si="18"/>
        <v>226</v>
      </c>
      <c r="F232" s="10" t="str">
        <f t="shared" si="24"/>
        <v>A2-9.5-16</v>
      </c>
      <c r="G232" s="14">
        <f t="shared" si="25"/>
        <v>9.5</v>
      </c>
      <c r="H232" s="14">
        <f t="shared" si="26"/>
        <v>16</v>
      </c>
      <c r="I232" s="4">
        <f t="shared" si="20"/>
        <v>76</v>
      </c>
      <c r="J232" s="2">
        <f t="shared" si="21"/>
        <v>26691200</v>
      </c>
      <c r="K232" s="22"/>
      <c r="N232" t="str">
        <v>A2-11-10.5</v>
      </c>
      <c r="O232">
        <v>57.75</v>
      </c>
      <c r="P232" s="19">
        <v>21194300</v>
      </c>
    </row>
    <row r="233" spans="5:16" x14ac:dyDescent="0.25">
      <c r="E233" s="1">
        <f t="shared" si="18"/>
        <v>227</v>
      </c>
      <c r="F233" s="10" t="str">
        <f t="shared" si="24"/>
        <v>A2-9.5-16.5</v>
      </c>
      <c r="G233" s="14">
        <f t="shared" si="25"/>
        <v>9.5</v>
      </c>
      <c r="H233" s="14">
        <f t="shared" si="26"/>
        <v>16.5</v>
      </c>
      <c r="I233" s="4">
        <f t="shared" si="20"/>
        <v>78.375</v>
      </c>
      <c r="J233" s="2">
        <f t="shared" si="21"/>
        <v>27406550</v>
      </c>
      <c r="K233" s="22"/>
      <c r="N233" t="str">
        <v>A2-11-11</v>
      </c>
      <c r="O233">
        <v>60.5</v>
      </c>
      <c r="P233" s="19">
        <v>22022600</v>
      </c>
    </row>
    <row r="234" spans="5:16" x14ac:dyDescent="0.25">
      <c r="E234" s="1">
        <f t="shared" si="18"/>
        <v>228</v>
      </c>
      <c r="F234" s="10" t="str">
        <f t="shared" si="24"/>
        <v>A2-9.5-17</v>
      </c>
      <c r="G234" s="14">
        <f t="shared" si="25"/>
        <v>9.5</v>
      </c>
      <c r="H234" s="14">
        <f t="shared" si="26"/>
        <v>17</v>
      </c>
      <c r="I234" s="4">
        <f t="shared" si="20"/>
        <v>80.75</v>
      </c>
      <c r="J234" s="2">
        <f t="shared" si="21"/>
        <v>28121900</v>
      </c>
      <c r="K234" s="22"/>
      <c r="N234" t="str">
        <v>A2-11-11.5</v>
      </c>
      <c r="O234">
        <v>63.25</v>
      </c>
      <c r="P234" s="19">
        <v>22850900</v>
      </c>
    </row>
    <row r="235" spans="5:16" x14ac:dyDescent="0.25">
      <c r="E235" s="1">
        <f t="shared" si="18"/>
        <v>229</v>
      </c>
      <c r="F235" s="10" t="str">
        <f t="shared" si="24"/>
        <v>A2-9.5-17.5</v>
      </c>
      <c r="G235" s="14">
        <f t="shared" si="25"/>
        <v>9.5</v>
      </c>
      <c r="H235" s="14">
        <f t="shared" si="26"/>
        <v>17.5</v>
      </c>
      <c r="I235" s="4">
        <f t="shared" si="20"/>
        <v>83.125</v>
      </c>
      <c r="J235" s="2">
        <f t="shared" si="21"/>
        <v>28837250</v>
      </c>
      <c r="K235" s="22"/>
      <c r="N235" t="str">
        <v>A2-11.5-7</v>
      </c>
      <c r="O235">
        <v>40.25</v>
      </c>
      <c r="P235" s="19">
        <v>15923300</v>
      </c>
    </row>
    <row r="236" spans="5:16" x14ac:dyDescent="0.25">
      <c r="E236" s="1">
        <f t="shared" si="18"/>
        <v>230</v>
      </c>
      <c r="F236" s="10" t="str">
        <f t="shared" si="24"/>
        <v>A2-9.5-18</v>
      </c>
      <c r="G236" s="14">
        <f t="shared" si="25"/>
        <v>9.5</v>
      </c>
      <c r="H236" s="14">
        <f t="shared" si="26"/>
        <v>18</v>
      </c>
      <c r="I236" s="4">
        <f t="shared" si="20"/>
        <v>85.5</v>
      </c>
      <c r="J236" s="2">
        <f t="shared" si="21"/>
        <v>29552600</v>
      </c>
      <c r="K236" s="22"/>
      <c r="N236" t="str">
        <v>A2-11.5-7.5</v>
      </c>
      <c r="O236">
        <v>43.125</v>
      </c>
      <c r="P236" s="19">
        <v>16789250</v>
      </c>
    </row>
    <row r="237" spans="5:16" x14ac:dyDescent="0.25">
      <c r="E237" s="1">
        <f t="shared" si="18"/>
        <v>231</v>
      </c>
      <c r="F237" s="10" t="str">
        <f t="shared" si="24"/>
        <v>A2-10-7</v>
      </c>
      <c r="G237" s="14">
        <f t="shared" si="25"/>
        <v>10</v>
      </c>
      <c r="H237" s="14">
        <f t="shared" si="26"/>
        <v>7</v>
      </c>
      <c r="I237" s="4">
        <f t="shared" si="20"/>
        <v>35</v>
      </c>
      <c r="J237" s="2">
        <f t="shared" si="21"/>
        <v>14342000</v>
      </c>
      <c r="K237" s="22">
        <v>1</v>
      </c>
      <c r="N237" t="str">
        <v>A2-11.5-8</v>
      </c>
      <c r="O237">
        <v>46</v>
      </c>
      <c r="P237" s="19">
        <v>17655200</v>
      </c>
    </row>
    <row r="238" spans="5:16" x14ac:dyDescent="0.25">
      <c r="E238" s="1">
        <f t="shared" si="18"/>
        <v>232</v>
      </c>
      <c r="F238" s="10" t="str">
        <f t="shared" si="24"/>
        <v>A2-10-7.5</v>
      </c>
      <c r="G238" s="14">
        <f t="shared" si="25"/>
        <v>10</v>
      </c>
      <c r="H238" s="14">
        <f t="shared" si="26"/>
        <v>7.5</v>
      </c>
      <c r="I238" s="4">
        <f t="shared" si="20"/>
        <v>37.5</v>
      </c>
      <c r="J238" s="2">
        <f t="shared" si="21"/>
        <v>15095000</v>
      </c>
      <c r="K238" s="22">
        <v>1</v>
      </c>
      <c r="N238" t="str">
        <v>A2-11.5-8.5</v>
      </c>
      <c r="O238">
        <v>48.875</v>
      </c>
      <c r="P238" s="19">
        <v>18521150</v>
      </c>
    </row>
    <row r="239" spans="5:16" x14ac:dyDescent="0.25">
      <c r="E239" s="1">
        <f t="shared" si="18"/>
        <v>233</v>
      </c>
      <c r="F239" s="10" t="str">
        <f t="shared" si="24"/>
        <v>A2-10-8</v>
      </c>
      <c r="G239" s="14">
        <f t="shared" si="25"/>
        <v>10</v>
      </c>
      <c r="H239" s="14">
        <f t="shared" si="26"/>
        <v>8</v>
      </c>
      <c r="I239" s="4">
        <f t="shared" si="20"/>
        <v>40</v>
      </c>
      <c r="J239" s="2">
        <f t="shared" si="21"/>
        <v>15848000</v>
      </c>
      <c r="K239" s="22">
        <v>1</v>
      </c>
      <c r="N239" t="str">
        <v>A2-11.5-9</v>
      </c>
      <c r="O239">
        <v>51.75</v>
      </c>
      <c r="P239" s="19">
        <v>19387100</v>
      </c>
    </row>
    <row r="240" spans="5:16" x14ac:dyDescent="0.25">
      <c r="E240" s="1">
        <f t="shared" si="18"/>
        <v>234</v>
      </c>
      <c r="F240" s="10" t="str">
        <f t="shared" si="24"/>
        <v>A2-10-8.5</v>
      </c>
      <c r="G240" s="14">
        <f t="shared" si="25"/>
        <v>10</v>
      </c>
      <c r="H240" s="14">
        <f t="shared" si="26"/>
        <v>8.5</v>
      </c>
      <c r="I240" s="4">
        <f t="shared" si="20"/>
        <v>42.5</v>
      </c>
      <c r="J240" s="2">
        <f t="shared" si="21"/>
        <v>16601000</v>
      </c>
      <c r="K240" s="22">
        <v>1</v>
      </c>
      <c r="N240" t="str">
        <v>A2-11.5-9.5</v>
      </c>
      <c r="O240">
        <v>54.625</v>
      </c>
      <c r="P240" s="19">
        <v>20253050</v>
      </c>
    </row>
    <row r="241" spans="5:16" x14ac:dyDescent="0.25">
      <c r="E241" s="1">
        <f t="shared" si="18"/>
        <v>235</v>
      </c>
      <c r="F241" s="10" t="str">
        <f t="shared" si="24"/>
        <v>A2-10-9</v>
      </c>
      <c r="G241" s="14">
        <f t="shared" si="25"/>
        <v>10</v>
      </c>
      <c r="H241" s="14">
        <f t="shared" si="26"/>
        <v>9</v>
      </c>
      <c r="I241" s="4">
        <f t="shared" si="20"/>
        <v>45</v>
      </c>
      <c r="J241" s="2">
        <f t="shared" si="21"/>
        <v>17354000</v>
      </c>
      <c r="K241" s="22">
        <v>1</v>
      </c>
      <c r="N241" t="str">
        <v>A2-11.5-10</v>
      </c>
      <c r="O241">
        <v>57.5</v>
      </c>
      <c r="P241" s="19">
        <v>21119000</v>
      </c>
    </row>
    <row r="242" spans="5:16" x14ac:dyDescent="0.25">
      <c r="E242" s="1">
        <f t="shared" si="18"/>
        <v>236</v>
      </c>
      <c r="F242" s="10" t="str">
        <f>$C$4&amp;"-"&amp;G242&amp;"-"&amp;H242</f>
        <v>A2-10-9.5</v>
      </c>
      <c r="G242" s="14">
        <f>$G$3+ROUNDDOWN($E241/($I$4+1),0)*0.5</f>
        <v>10</v>
      </c>
      <c r="H242" s="14">
        <f>IF(MOD(E242-1,$I$4+1)=0,$H$3,H241+0.5)</f>
        <v>9.5</v>
      </c>
      <c r="I242" s="4">
        <f t="shared" si="20"/>
        <v>47.5</v>
      </c>
      <c r="J242" s="2">
        <f t="shared" si="21"/>
        <v>18107000</v>
      </c>
      <c r="K242" s="22">
        <v>1</v>
      </c>
      <c r="N242" t="str">
        <v>A2-11.5-10.5</v>
      </c>
      <c r="O242">
        <v>60.375</v>
      </c>
      <c r="P242" s="19">
        <v>21984950</v>
      </c>
    </row>
    <row r="243" spans="5:16" x14ac:dyDescent="0.25">
      <c r="E243" s="1">
        <f t="shared" si="18"/>
        <v>237</v>
      </c>
      <c r="F243" s="10" t="str">
        <f t="shared" ref="F243:F257" si="27">$C$4&amp;"-"&amp;G243&amp;"-"&amp;H243</f>
        <v>A2-10-10</v>
      </c>
      <c r="G243" s="14">
        <f t="shared" ref="G243:G257" si="28">$G$3+ROUNDDOWN($E242/($I$4+1),0)*0.5</f>
        <v>10</v>
      </c>
      <c r="H243" s="14">
        <f t="shared" ref="H243:H257" si="29">IF(MOD(E243-1,$I$4+1)=0,$H$3,H242+0.5)</f>
        <v>10</v>
      </c>
      <c r="I243" s="4">
        <f t="shared" si="20"/>
        <v>50</v>
      </c>
      <c r="J243" s="2">
        <f t="shared" si="21"/>
        <v>18860000</v>
      </c>
      <c r="K243" s="22">
        <v>1</v>
      </c>
      <c r="N243" t="str">
        <v>A2-11.5-11</v>
      </c>
      <c r="O243">
        <v>63.25</v>
      </c>
      <c r="P243" s="19">
        <v>22850900</v>
      </c>
    </row>
    <row r="244" spans="5:16" x14ac:dyDescent="0.25">
      <c r="E244" s="1">
        <f t="shared" si="18"/>
        <v>238</v>
      </c>
      <c r="F244" s="10" t="str">
        <f t="shared" si="27"/>
        <v>A2-10-10.5</v>
      </c>
      <c r="G244" s="14">
        <f t="shared" si="28"/>
        <v>10</v>
      </c>
      <c r="H244" s="14">
        <f t="shared" si="29"/>
        <v>10.5</v>
      </c>
      <c r="I244" s="4">
        <f t="shared" si="20"/>
        <v>52.5</v>
      </c>
      <c r="J244" s="2">
        <f t="shared" si="21"/>
        <v>19613000</v>
      </c>
      <c r="K244" s="22">
        <v>1</v>
      </c>
      <c r="P244" s="19"/>
    </row>
    <row r="245" spans="5:16" x14ac:dyDescent="0.25">
      <c r="E245" s="1">
        <f t="shared" si="18"/>
        <v>239</v>
      </c>
      <c r="F245" s="10" t="str">
        <f t="shared" si="27"/>
        <v>A2-10-11</v>
      </c>
      <c r="G245" s="14">
        <f t="shared" si="28"/>
        <v>10</v>
      </c>
      <c r="H245" s="14">
        <f t="shared" si="29"/>
        <v>11</v>
      </c>
      <c r="I245" s="4">
        <f t="shared" si="20"/>
        <v>55</v>
      </c>
      <c r="J245" s="2">
        <f t="shared" si="21"/>
        <v>20366000</v>
      </c>
      <c r="K245" s="22">
        <v>1</v>
      </c>
      <c r="P245" s="19"/>
    </row>
    <row r="246" spans="5:16" x14ac:dyDescent="0.25">
      <c r="E246" s="1">
        <f t="shared" si="18"/>
        <v>240</v>
      </c>
      <c r="F246" s="10" t="str">
        <f t="shared" si="27"/>
        <v>A2-10-11.5</v>
      </c>
      <c r="G246" s="14">
        <f t="shared" si="28"/>
        <v>10</v>
      </c>
      <c r="H246" s="14">
        <f t="shared" si="29"/>
        <v>11.5</v>
      </c>
      <c r="I246" s="4">
        <f t="shared" si="20"/>
        <v>57.5</v>
      </c>
      <c r="J246" s="2">
        <f t="shared" si="21"/>
        <v>21119000</v>
      </c>
      <c r="K246" s="22">
        <v>1</v>
      </c>
      <c r="P246" s="19"/>
    </row>
    <row r="247" spans="5:16" x14ac:dyDescent="0.25">
      <c r="E247" s="1">
        <f t="shared" si="18"/>
        <v>241</v>
      </c>
      <c r="F247" s="10" t="str">
        <f t="shared" si="27"/>
        <v>A2-10-12</v>
      </c>
      <c r="G247" s="14">
        <f t="shared" si="28"/>
        <v>10</v>
      </c>
      <c r="H247" s="14">
        <f t="shared" si="29"/>
        <v>12</v>
      </c>
      <c r="I247" s="4">
        <f t="shared" si="20"/>
        <v>60</v>
      </c>
      <c r="J247" s="2">
        <f t="shared" si="21"/>
        <v>21872000</v>
      </c>
      <c r="K247" s="22">
        <v>1</v>
      </c>
      <c r="P247" s="19"/>
    </row>
    <row r="248" spans="5:16" x14ac:dyDescent="0.25">
      <c r="E248" s="1">
        <f t="shared" si="18"/>
        <v>242</v>
      </c>
      <c r="F248" s="10" t="str">
        <f t="shared" si="27"/>
        <v>A2-10-12.5</v>
      </c>
      <c r="G248" s="14">
        <f t="shared" si="28"/>
        <v>10</v>
      </c>
      <c r="H248" s="14">
        <f t="shared" si="29"/>
        <v>12.5</v>
      </c>
      <c r="I248" s="4">
        <f t="shared" si="20"/>
        <v>62.5</v>
      </c>
      <c r="J248" s="2">
        <f t="shared" si="21"/>
        <v>22625000</v>
      </c>
      <c r="K248" s="22">
        <v>1</v>
      </c>
      <c r="P248" s="19"/>
    </row>
    <row r="249" spans="5:16" x14ac:dyDescent="0.25">
      <c r="E249" s="1">
        <f t="shared" si="18"/>
        <v>243</v>
      </c>
      <c r="F249" s="10" t="str">
        <f t="shared" si="27"/>
        <v>A2-10-13</v>
      </c>
      <c r="G249" s="14">
        <f t="shared" si="28"/>
        <v>10</v>
      </c>
      <c r="H249" s="14">
        <f t="shared" si="29"/>
        <v>13</v>
      </c>
      <c r="I249" s="4">
        <f t="shared" si="20"/>
        <v>65</v>
      </c>
      <c r="J249" s="2">
        <f t="shared" si="21"/>
        <v>23378000</v>
      </c>
      <c r="K249" s="22">
        <v>1</v>
      </c>
      <c r="P249" s="19"/>
    </row>
    <row r="250" spans="5:16" x14ac:dyDescent="0.25">
      <c r="E250" s="1">
        <f t="shared" si="18"/>
        <v>244</v>
      </c>
      <c r="F250" s="10" t="str">
        <f t="shared" si="27"/>
        <v>A2-10-13.5</v>
      </c>
      <c r="G250" s="14">
        <f t="shared" si="28"/>
        <v>10</v>
      </c>
      <c r="H250" s="14">
        <f t="shared" si="29"/>
        <v>13.5</v>
      </c>
      <c r="I250" s="4">
        <f t="shared" si="20"/>
        <v>67.5</v>
      </c>
      <c r="J250" s="2">
        <f t="shared" si="21"/>
        <v>24131000</v>
      </c>
      <c r="K250" s="22"/>
      <c r="P250" s="19"/>
    </row>
    <row r="251" spans="5:16" x14ac:dyDescent="0.25">
      <c r="E251" s="1">
        <f t="shared" si="18"/>
        <v>245</v>
      </c>
      <c r="F251" s="10" t="str">
        <f t="shared" si="27"/>
        <v>A2-10-14</v>
      </c>
      <c r="G251" s="14">
        <f t="shared" si="28"/>
        <v>10</v>
      </c>
      <c r="H251" s="14">
        <f t="shared" si="29"/>
        <v>14</v>
      </c>
      <c r="I251" s="4">
        <f t="shared" si="20"/>
        <v>70</v>
      </c>
      <c r="J251" s="2">
        <f t="shared" si="21"/>
        <v>24884000</v>
      </c>
      <c r="K251" s="22"/>
      <c r="P251" s="19"/>
    </row>
    <row r="252" spans="5:16" x14ac:dyDescent="0.25">
      <c r="E252" s="1">
        <f t="shared" si="18"/>
        <v>246</v>
      </c>
      <c r="F252" s="10" t="str">
        <f t="shared" si="27"/>
        <v>A2-10-14.5</v>
      </c>
      <c r="G252" s="14">
        <f t="shared" si="28"/>
        <v>10</v>
      </c>
      <c r="H252" s="14">
        <f t="shared" si="29"/>
        <v>14.5</v>
      </c>
      <c r="I252" s="4">
        <f t="shared" si="20"/>
        <v>72.5</v>
      </c>
      <c r="J252" s="2">
        <f t="shared" si="21"/>
        <v>25637000</v>
      </c>
      <c r="K252" s="22"/>
      <c r="P252" s="19"/>
    </row>
    <row r="253" spans="5:16" x14ac:dyDescent="0.25">
      <c r="E253" s="1">
        <f t="shared" si="18"/>
        <v>247</v>
      </c>
      <c r="F253" s="10" t="str">
        <f t="shared" si="27"/>
        <v>A2-10-15</v>
      </c>
      <c r="G253" s="14">
        <f t="shared" si="28"/>
        <v>10</v>
      </c>
      <c r="H253" s="14">
        <f t="shared" si="29"/>
        <v>15</v>
      </c>
      <c r="I253" s="4">
        <f t="shared" si="20"/>
        <v>75</v>
      </c>
      <c r="J253" s="2">
        <f t="shared" si="21"/>
        <v>26390000</v>
      </c>
      <c r="K253" s="22"/>
      <c r="P253" s="19"/>
    </row>
    <row r="254" spans="5:16" x14ac:dyDescent="0.25">
      <c r="E254" s="1">
        <f t="shared" si="18"/>
        <v>248</v>
      </c>
      <c r="F254" s="10" t="str">
        <f t="shared" si="27"/>
        <v>A2-10-15.5</v>
      </c>
      <c r="G254" s="14">
        <f t="shared" si="28"/>
        <v>10</v>
      </c>
      <c r="H254" s="14">
        <f t="shared" si="29"/>
        <v>15.5</v>
      </c>
      <c r="I254" s="4">
        <f t="shared" si="20"/>
        <v>77.5</v>
      </c>
      <c r="J254" s="2">
        <f t="shared" si="21"/>
        <v>27143000</v>
      </c>
      <c r="K254" s="22"/>
      <c r="P254" s="19"/>
    </row>
    <row r="255" spans="5:16" x14ac:dyDescent="0.25">
      <c r="E255" s="1">
        <f t="shared" si="18"/>
        <v>249</v>
      </c>
      <c r="F255" s="10" t="str">
        <f t="shared" si="27"/>
        <v>A2-10-16</v>
      </c>
      <c r="G255" s="14">
        <f t="shared" si="28"/>
        <v>10</v>
      </c>
      <c r="H255" s="14">
        <f t="shared" si="29"/>
        <v>16</v>
      </c>
      <c r="I255" s="4">
        <f t="shared" si="20"/>
        <v>80</v>
      </c>
      <c r="J255" s="2">
        <f t="shared" si="21"/>
        <v>27896000</v>
      </c>
      <c r="K255" s="22"/>
      <c r="P255" s="19"/>
    </row>
    <row r="256" spans="5:16" x14ac:dyDescent="0.25">
      <c r="E256" s="1">
        <f t="shared" si="18"/>
        <v>250</v>
      </c>
      <c r="F256" s="10" t="str">
        <f t="shared" si="27"/>
        <v>A2-10-16.5</v>
      </c>
      <c r="G256" s="14">
        <f t="shared" si="28"/>
        <v>10</v>
      </c>
      <c r="H256" s="14">
        <f t="shared" si="29"/>
        <v>16.5</v>
      </c>
      <c r="I256" s="4">
        <f t="shared" si="20"/>
        <v>82.5</v>
      </c>
      <c r="J256" s="2">
        <f t="shared" si="21"/>
        <v>28649000</v>
      </c>
      <c r="K256" s="22"/>
      <c r="P256" s="19"/>
    </row>
    <row r="257" spans="5:16" x14ac:dyDescent="0.25">
      <c r="E257" s="1">
        <f t="shared" si="18"/>
        <v>251</v>
      </c>
      <c r="F257" s="10" t="str">
        <f t="shared" si="27"/>
        <v>A2-10-17</v>
      </c>
      <c r="G257" s="14">
        <f t="shared" si="28"/>
        <v>10</v>
      </c>
      <c r="H257" s="14">
        <f t="shared" si="29"/>
        <v>17</v>
      </c>
      <c r="I257" s="4">
        <f t="shared" si="20"/>
        <v>85</v>
      </c>
      <c r="J257" s="2">
        <f t="shared" si="21"/>
        <v>29402000</v>
      </c>
      <c r="K257" s="22"/>
      <c r="P257" s="19"/>
    </row>
    <row r="258" spans="5:16" x14ac:dyDescent="0.25">
      <c r="E258" s="1">
        <f t="shared" si="18"/>
        <v>252</v>
      </c>
      <c r="F258" s="10" t="str">
        <f>$C$4&amp;"-"&amp;G258&amp;"-"&amp;H258</f>
        <v>A2-10-17.5</v>
      </c>
      <c r="G258" s="14">
        <f>$G$3+ROUNDDOWN($E257/($I$4+1),0)*0.5</f>
        <v>10</v>
      </c>
      <c r="H258" s="14">
        <f>IF(MOD(E258-1,$I$4+1)=0,$H$3,H257+0.5)</f>
        <v>17.5</v>
      </c>
      <c r="I258" s="4">
        <f t="shared" si="20"/>
        <v>87.5</v>
      </c>
      <c r="J258" s="2">
        <f t="shared" si="21"/>
        <v>30155000</v>
      </c>
      <c r="K258" s="22"/>
      <c r="P258" s="19"/>
    </row>
    <row r="259" spans="5:16" x14ac:dyDescent="0.25">
      <c r="E259" s="1">
        <f t="shared" si="18"/>
        <v>253</v>
      </c>
      <c r="F259" s="10" t="str">
        <f t="shared" ref="F259:F272" si="30">$C$4&amp;"-"&amp;G259&amp;"-"&amp;H259</f>
        <v>A2-10-18</v>
      </c>
      <c r="G259" s="14">
        <f t="shared" ref="G259:G272" si="31">$G$3+ROUNDDOWN($E258/($I$4+1),0)*0.5</f>
        <v>10</v>
      </c>
      <c r="H259" s="14">
        <f t="shared" ref="H259:H272" si="32">IF(MOD(E259-1,$I$4+1)=0,$H$3,H258+0.5)</f>
        <v>18</v>
      </c>
      <c r="I259" s="4">
        <f t="shared" si="20"/>
        <v>90</v>
      </c>
      <c r="J259" s="2">
        <f t="shared" si="21"/>
        <v>30908000</v>
      </c>
      <c r="K259" s="22"/>
      <c r="P259" s="19"/>
    </row>
    <row r="260" spans="5:16" x14ac:dyDescent="0.25">
      <c r="E260" s="1">
        <f t="shared" si="18"/>
        <v>254</v>
      </c>
      <c r="F260" s="10" t="str">
        <f t="shared" si="30"/>
        <v>A2-10.5-7</v>
      </c>
      <c r="G260" s="14">
        <f t="shared" si="31"/>
        <v>10.5</v>
      </c>
      <c r="H260" s="14">
        <f t="shared" si="32"/>
        <v>7</v>
      </c>
      <c r="I260" s="4">
        <f t="shared" si="20"/>
        <v>36.75</v>
      </c>
      <c r="J260" s="2">
        <f t="shared" si="21"/>
        <v>14869100</v>
      </c>
      <c r="K260" s="22">
        <v>1</v>
      </c>
      <c r="P260" s="19"/>
    </row>
    <row r="261" spans="5:16" x14ac:dyDescent="0.25">
      <c r="E261" s="1">
        <f t="shared" si="18"/>
        <v>255</v>
      </c>
      <c r="F261" s="10" t="str">
        <f t="shared" si="30"/>
        <v>A2-10.5-7.5</v>
      </c>
      <c r="G261" s="14">
        <f t="shared" si="31"/>
        <v>10.5</v>
      </c>
      <c r="H261" s="14">
        <f t="shared" si="32"/>
        <v>7.5</v>
      </c>
      <c r="I261" s="4">
        <f t="shared" si="20"/>
        <v>39.375</v>
      </c>
      <c r="J261" s="2">
        <f t="shared" si="21"/>
        <v>15659750</v>
      </c>
      <c r="K261" s="22">
        <v>1</v>
      </c>
      <c r="P261" s="19"/>
    </row>
    <row r="262" spans="5:16" x14ac:dyDescent="0.25">
      <c r="E262" s="1">
        <f t="shared" si="18"/>
        <v>256</v>
      </c>
      <c r="F262" s="10" t="str">
        <f t="shared" si="30"/>
        <v>A2-10.5-8</v>
      </c>
      <c r="G262" s="14">
        <f t="shared" si="31"/>
        <v>10.5</v>
      </c>
      <c r="H262" s="14">
        <f t="shared" si="32"/>
        <v>8</v>
      </c>
      <c r="I262" s="4">
        <f t="shared" si="20"/>
        <v>42</v>
      </c>
      <c r="J262" s="2">
        <f t="shared" si="21"/>
        <v>16450400</v>
      </c>
      <c r="K262" s="22">
        <v>1</v>
      </c>
      <c r="P262" s="19"/>
    </row>
    <row r="263" spans="5:16" x14ac:dyDescent="0.25">
      <c r="E263" s="1">
        <f t="shared" ref="E263:E326" si="33">ROW()-6</f>
        <v>257</v>
      </c>
      <c r="F263" s="10" t="str">
        <f t="shared" si="30"/>
        <v>A2-10.5-8.5</v>
      </c>
      <c r="G263" s="14">
        <f t="shared" si="31"/>
        <v>10.5</v>
      </c>
      <c r="H263" s="14">
        <f t="shared" si="32"/>
        <v>8.5</v>
      </c>
      <c r="I263" s="4">
        <f t="shared" ref="I263:I326" si="34">SUM((G263*H263)/4)*2</f>
        <v>44.625</v>
      </c>
      <c r="J263" s="2">
        <f t="shared" ref="J263:J326" si="35">ROUND(SUM(IF(I263&lt;$K$4,$K$4,I263)*$C$6,$C$5),0)</f>
        <v>17241050</v>
      </c>
      <c r="K263" s="22">
        <v>1</v>
      </c>
      <c r="P263" s="19"/>
    </row>
    <row r="264" spans="5:16" x14ac:dyDescent="0.25">
      <c r="E264" s="1">
        <f t="shared" si="33"/>
        <v>258</v>
      </c>
      <c r="F264" s="10" t="str">
        <f t="shared" si="30"/>
        <v>A2-10.5-9</v>
      </c>
      <c r="G264" s="14">
        <f t="shared" si="31"/>
        <v>10.5</v>
      </c>
      <c r="H264" s="14">
        <f t="shared" si="32"/>
        <v>9</v>
      </c>
      <c r="I264" s="4">
        <f t="shared" si="34"/>
        <v>47.25</v>
      </c>
      <c r="J264" s="2">
        <f t="shared" si="35"/>
        <v>18031700</v>
      </c>
      <c r="K264" s="22">
        <v>1</v>
      </c>
      <c r="P264" s="19"/>
    </row>
    <row r="265" spans="5:16" x14ac:dyDescent="0.25">
      <c r="E265" s="1">
        <f t="shared" si="33"/>
        <v>259</v>
      </c>
      <c r="F265" s="10" t="str">
        <f t="shared" si="30"/>
        <v>A2-10.5-9.5</v>
      </c>
      <c r="G265" s="14">
        <f t="shared" si="31"/>
        <v>10.5</v>
      </c>
      <c r="H265" s="14">
        <f t="shared" si="32"/>
        <v>9.5</v>
      </c>
      <c r="I265" s="4">
        <f t="shared" si="34"/>
        <v>49.875</v>
      </c>
      <c r="J265" s="2">
        <f t="shared" si="35"/>
        <v>18822350</v>
      </c>
      <c r="K265" s="22">
        <v>1</v>
      </c>
      <c r="P265" s="19"/>
    </row>
    <row r="266" spans="5:16" x14ac:dyDescent="0.25">
      <c r="E266" s="1">
        <f t="shared" si="33"/>
        <v>260</v>
      </c>
      <c r="F266" s="10" t="str">
        <f t="shared" si="30"/>
        <v>A2-10.5-10</v>
      </c>
      <c r="G266" s="14">
        <f t="shared" si="31"/>
        <v>10.5</v>
      </c>
      <c r="H266" s="14">
        <f t="shared" si="32"/>
        <v>10</v>
      </c>
      <c r="I266" s="4">
        <f t="shared" si="34"/>
        <v>52.5</v>
      </c>
      <c r="J266" s="2">
        <f t="shared" si="35"/>
        <v>19613000</v>
      </c>
      <c r="K266" s="22">
        <v>1</v>
      </c>
      <c r="P266" s="19"/>
    </row>
    <row r="267" spans="5:16" x14ac:dyDescent="0.25">
      <c r="E267" s="1">
        <f t="shared" si="33"/>
        <v>261</v>
      </c>
      <c r="F267" s="10" t="str">
        <f t="shared" si="30"/>
        <v>A2-10.5-10.5</v>
      </c>
      <c r="G267" s="14">
        <f t="shared" si="31"/>
        <v>10.5</v>
      </c>
      <c r="H267" s="14">
        <f t="shared" si="32"/>
        <v>10.5</v>
      </c>
      <c r="I267" s="4">
        <f t="shared" si="34"/>
        <v>55.125</v>
      </c>
      <c r="J267" s="2">
        <f t="shared" si="35"/>
        <v>20403650</v>
      </c>
      <c r="K267" s="22">
        <v>1</v>
      </c>
      <c r="P267" s="19"/>
    </row>
    <row r="268" spans="5:16" x14ac:dyDescent="0.25">
      <c r="E268" s="1">
        <f t="shared" si="33"/>
        <v>262</v>
      </c>
      <c r="F268" s="10" t="str">
        <f t="shared" si="30"/>
        <v>A2-10.5-11</v>
      </c>
      <c r="G268" s="14">
        <f t="shared" si="31"/>
        <v>10.5</v>
      </c>
      <c r="H268" s="14">
        <f t="shared" si="32"/>
        <v>11</v>
      </c>
      <c r="I268" s="4">
        <f t="shared" si="34"/>
        <v>57.75</v>
      </c>
      <c r="J268" s="2">
        <f t="shared" si="35"/>
        <v>21194300</v>
      </c>
      <c r="K268" s="22">
        <v>1</v>
      </c>
      <c r="P268" s="19"/>
    </row>
    <row r="269" spans="5:16" x14ac:dyDescent="0.25">
      <c r="E269" s="1">
        <f t="shared" si="33"/>
        <v>263</v>
      </c>
      <c r="F269" s="10" t="str">
        <f t="shared" si="30"/>
        <v>A2-10.5-11.5</v>
      </c>
      <c r="G269" s="14">
        <f t="shared" si="31"/>
        <v>10.5</v>
      </c>
      <c r="H269" s="14">
        <f t="shared" si="32"/>
        <v>11.5</v>
      </c>
      <c r="I269" s="4">
        <f t="shared" si="34"/>
        <v>60.375</v>
      </c>
      <c r="J269" s="2">
        <f t="shared" si="35"/>
        <v>21984950</v>
      </c>
      <c r="K269" s="22">
        <v>1</v>
      </c>
      <c r="P269" s="19"/>
    </row>
    <row r="270" spans="5:16" x14ac:dyDescent="0.25">
      <c r="E270" s="1">
        <f t="shared" si="33"/>
        <v>264</v>
      </c>
      <c r="F270" s="10" t="str">
        <f t="shared" si="30"/>
        <v>A2-10.5-12</v>
      </c>
      <c r="G270" s="14">
        <f t="shared" si="31"/>
        <v>10.5</v>
      </c>
      <c r="H270" s="14">
        <f t="shared" si="32"/>
        <v>12</v>
      </c>
      <c r="I270" s="4">
        <f t="shared" si="34"/>
        <v>63</v>
      </c>
      <c r="J270" s="2">
        <f t="shared" si="35"/>
        <v>22775600</v>
      </c>
      <c r="K270" s="22">
        <v>1</v>
      </c>
      <c r="P270" s="19"/>
    </row>
    <row r="271" spans="5:16" x14ac:dyDescent="0.25">
      <c r="E271" s="1">
        <f t="shared" si="33"/>
        <v>265</v>
      </c>
      <c r="F271" s="10" t="str">
        <f t="shared" si="30"/>
        <v>A2-10.5-12.5</v>
      </c>
      <c r="G271" s="14">
        <f t="shared" si="31"/>
        <v>10.5</v>
      </c>
      <c r="H271" s="14">
        <f t="shared" si="32"/>
        <v>12.5</v>
      </c>
      <c r="I271" s="4">
        <f t="shared" si="34"/>
        <v>65.625</v>
      </c>
      <c r="J271" s="2">
        <f t="shared" si="35"/>
        <v>23566250</v>
      </c>
      <c r="K271" s="22">
        <v>1</v>
      </c>
      <c r="P271" s="19"/>
    </row>
    <row r="272" spans="5:16" x14ac:dyDescent="0.25">
      <c r="E272" s="1">
        <f t="shared" si="33"/>
        <v>266</v>
      </c>
      <c r="F272" s="10" t="str">
        <f t="shared" si="30"/>
        <v>A2-10.5-13</v>
      </c>
      <c r="G272" s="14">
        <f t="shared" si="31"/>
        <v>10.5</v>
      </c>
      <c r="H272" s="14">
        <f t="shared" si="32"/>
        <v>13</v>
      </c>
      <c r="I272" s="4">
        <f t="shared" si="34"/>
        <v>68.25</v>
      </c>
      <c r="J272" s="2">
        <f t="shared" si="35"/>
        <v>24356900</v>
      </c>
      <c r="K272" s="22"/>
      <c r="P272" s="19"/>
    </row>
    <row r="273" spans="5:16" x14ac:dyDescent="0.25">
      <c r="E273" s="1">
        <f t="shared" si="33"/>
        <v>267</v>
      </c>
      <c r="F273" s="10" t="str">
        <f t="shared" ref="F273:F320" si="36">$C$4&amp;"-"&amp;G273&amp;"-"&amp;H273</f>
        <v>A2-10.5-13.5</v>
      </c>
      <c r="G273" s="14">
        <f t="shared" ref="G273:G320" si="37">$G$3+ROUNDDOWN($E272/($I$4+1),0)*0.5</f>
        <v>10.5</v>
      </c>
      <c r="H273" s="14">
        <f t="shared" ref="H273:H320" si="38">IF(MOD(E273-1,$I$4+1)=0,$H$3,H272+0.5)</f>
        <v>13.5</v>
      </c>
      <c r="I273" s="4">
        <f t="shared" si="34"/>
        <v>70.875</v>
      </c>
      <c r="J273" s="2">
        <f t="shared" si="35"/>
        <v>25147550</v>
      </c>
      <c r="K273" s="22"/>
      <c r="P273" s="19"/>
    </row>
    <row r="274" spans="5:16" x14ac:dyDescent="0.25">
      <c r="E274" s="1">
        <f t="shared" si="33"/>
        <v>268</v>
      </c>
      <c r="F274" s="10" t="str">
        <f t="shared" si="36"/>
        <v>A2-10.5-14</v>
      </c>
      <c r="G274" s="14">
        <f t="shared" si="37"/>
        <v>10.5</v>
      </c>
      <c r="H274" s="14">
        <f t="shared" si="38"/>
        <v>14</v>
      </c>
      <c r="I274" s="4">
        <f t="shared" si="34"/>
        <v>73.5</v>
      </c>
      <c r="J274" s="2">
        <f t="shared" si="35"/>
        <v>25938200</v>
      </c>
      <c r="K274" s="22"/>
      <c r="P274" s="19"/>
    </row>
    <row r="275" spans="5:16" x14ac:dyDescent="0.25">
      <c r="E275" s="1">
        <f t="shared" si="33"/>
        <v>269</v>
      </c>
      <c r="F275" s="10" t="str">
        <f t="shared" si="36"/>
        <v>A2-10.5-14.5</v>
      </c>
      <c r="G275" s="14">
        <f t="shared" si="37"/>
        <v>10.5</v>
      </c>
      <c r="H275" s="14">
        <f t="shared" si="38"/>
        <v>14.5</v>
      </c>
      <c r="I275" s="4">
        <f t="shared" si="34"/>
        <v>76.125</v>
      </c>
      <c r="J275" s="2">
        <f t="shared" si="35"/>
        <v>26728850</v>
      </c>
      <c r="K275" s="22"/>
      <c r="P275" s="19"/>
    </row>
    <row r="276" spans="5:16" x14ac:dyDescent="0.25">
      <c r="E276" s="1">
        <f t="shared" si="33"/>
        <v>270</v>
      </c>
      <c r="F276" s="10" t="str">
        <f t="shared" si="36"/>
        <v>A2-10.5-15</v>
      </c>
      <c r="G276" s="14">
        <f t="shared" si="37"/>
        <v>10.5</v>
      </c>
      <c r="H276" s="14">
        <f t="shared" si="38"/>
        <v>15</v>
      </c>
      <c r="I276" s="4">
        <f t="shared" si="34"/>
        <v>78.75</v>
      </c>
      <c r="J276" s="2">
        <f t="shared" si="35"/>
        <v>27519500</v>
      </c>
      <c r="K276" s="22"/>
      <c r="P276" s="19"/>
    </row>
    <row r="277" spans="5:16" x14ac:dyDescent="0.25">
      <c r="E277" s="1">
        <f t="shared" si="33"/>
        <v>271</v>
      </c>
      <c r="F277" s="10" t="str">
        <f t="shared" si="36"/>
        <v>A2-10.5-15.5</v>
      </c>
      <c r="G277" s="14">
        <f t="shared" si="37"/>
        <v>10.5</v>
      </c>
      <c r="H277" s="14">
        <f t="shared" si="38"/>
        <v>15.5</v>
      </c>
      <c r="I277" s="4">
        <f t="shared" si="34"/>
        <v>81.375</v>
      </c>
      <c r="J277" s="2">
        <f t="shared" si="35"/>
        <v>28310150</v>
      </c>
      <c r="K277" s="22"/>
      <c r="P277" s="19"/>
    </row>
    <row r="278" spans="5:16" x14ac:dyDescent="0.25">
      <c r="E278" s="1">
        <f t="shared" si="33"/>
        <v>272</v>
      </c>
      <c r="F278" s="10" t="str">
        <f t="shared" si="36"/>
        <v>A2-10.5-16</v>
      </c>
      <c r="G278" s="14">
        <f t="shared" si="37"/>
        <v>10.5</v>
      </c>
      <c r="H278" s="14">
        <f t="shared" si="38"/>
        <v>16</v>
      </c>
      <c r="I278" s="4">
        <f t="shared" si="34"/>
        <v>84</v>
      </c>
      <c r="J278" s="2">
        <f t="shared" si="35"/>
        <v>29100800</v>
      </c>
      <c r="K278" s="22"/>
      <c r="P278" s="19"/>
    </row>
    <row r="279" spans="5:16" x14ac:dyDescent="0.25">
      <c r="E279" s="1">
        <f t="shared" si="33"/>
        <v>273</v>
      </c>
      <c r="F279" s="10" t="str">
        <f t="shared" si="36"/>
        <v>A2-10.5-16.5</v>
      </c>
      <c r="G279" s="14">
        <f t="shared" si="37"/>
        <v>10.5</v>
      </c>
      <c r="H279" s="14">
        <f t="shared" si="38"/>
        <v>16.5</v>
      </c>
      <c r="I279" s="4">
        <f t="shared" si="34"/>
        <v>86.625</v>
      </c>
      <c r="J279" s="2">
        <f t="shared" si="35"/>
        <v>29891450</v>
      </c>
      <c r="K279" s="22"/>
      <c r="P279" s="19"/>
    </row>
    <row r="280" spans="5:16" x14ac:dyDescent="0.25">
      <c r="E280" s="1">
        <f t="shared" si="33"/>
        <v>274</v>
      </c>
      <c r="F280" s="10" t="str">
        <f t="shared" si="36"/>
        <v>A2-10.5-17</v>
      </c>
      <c r="G280" s="14">
        <f t="shared" si="37"/>
        <v>10.5</v>
      </c>
      <c r="H280" s="14">
        <f t="shared" si="38"/>
        <v>17</v>
      </c>
      <c r="I280" s="4">
        <f t="shared" si="34"/>
        <v>89.25</v>
      </c>
      <c r="J280" s="2">
        <f t="shared" si="35"/>
        <v>30682100</v>
      </c>
      <c r="K280" s="22"/>
      <c r="P280" s="19"/>
    </row>
    <row r="281" spans="5:16" x14ac:dyDescent="0.25">
      <c r="E281" s="1">
        <f t="shared" si="33"/>
        <v>275</v>
      </c>
      <c r="F281" s="10" t="str">
        <f t="shared" si="36"/>
        <v>A2-10.5-17.5</v>
      </c>
      <c r="G281" s="14">
        <f t="shared" si="37"/>
        <v>10.5</v>
      </c>
      <c r="H281" s="14">
        <f t="shared" si="38"/>
        <v>17.5</v>
      </c>
      <c r="I281" s="4">
        <f t="shared" si="34"/>
        <v>91.875</v>
      </c>
      <c r="J281" s="2">
        <f t="shared" si="35"/>
        <v>31472750</v>
      </c>
      <c r="K281" s="22"/>
      <c r="P281" s="19"/>
    </row>
    <row r="282" spans="5:16" x14ac:dyDescent="0.25">
      <c r="E282" s="1">
        <f t="shared" si="33"/>
        <v>276</v>
      </c>
      <c r="F282" s="10" t="str">
        <f t="shared" si="36"/>
        <v>A2-10.5-18</v>
      </c>
      <c r="G282" s="14">
        <f t="shared" si="37"/>
        <v>10.5</v>
      </c>
      <c r="H282" s="14">
        <f t="shared" si="38"/>
        <v>18</v>
      </c>
      <c r="I282" s="4">
        <f t="shared" si="34"/>
        <v>94.5</v>
      </c>
      <c r="J282" s="2">
        <f t="shared" si="35"/>
        <v>32263400</v>
      </c>
      <c r="K282" s="22"/>
      <c r="P282" s="19"/>
    </row>
    <row r="283" spans="5:16" x14ac:dyDescent="0.25">
      <c r="E283" s="1">
        <f t="shared" si="33"/>
        <v>277</v>
      </c>
      <c r="F283" s="10" t="str">
        <f t="shared" si="36"/>
        <v>A2-11-7</v>
      </c>
      <c r="G283" s="14">
        <f t="shared" si="37"/>
        <v>11</v>
      </c>
      <c r="H283" s="14">
        <f t="shared" si="38"/>
        <v>7</v>
      </c>
      <c r="I283" s="4">
        <f t="shared" si="34"/>
        <v>38.5</v>
      </c>
      <c r="J283" s="2">
        <f t="shared" si="35"/>
        <v>15396200</v>
      </c>
      <c r="K283" s="22">
        <v>1</v>
      </c>
      <c r="P283" s="19"/>
    </row>
    <row r="284" spans="5:16" x14ac:dyDescent="0.25">
      <c r="E284" s="1">
        <f t="shared" si="33"/>
        <v>278</v>
      </c>
      <c r="F284" s="10" t="str">
        <f t="shared" si="36"/>
        <v>A2-11-7.5</v>
      </c>
      <c r="G284" s="14">
        <f t="shared" si="37"/>
        <v>11</v>
      </c>
      <c r="H284" s="14">
        <f t="shared" si="38"/>
        <v>7.5</v>
      </c>
      <c r="I284" s="4">
        <f t="shared" si="34"/>
        <v>41.25</v>
      </c>
      <c r="J284" s="2">
        <f t="shared" si="35"/>
        <v>16224500</v>
      </c>
      <c r="K284" s="22">
        <v>1</v>
      </c>
      <c r="P284" s="19"/>
    </row>
    <row r="285" spans="5:16" x14ac:dyDescent="0.25">
      <c r="E285" s="1">
        <f t="shared" si="33"/>
        <v>279</v>
      </c>
      <c r="F285" s="10" t="str">
        <f t="shared" si="36"/>
        <v>A2-11-8</v>
      </c>
      <c r="G285" s="14">
        <f t="shared" si="37"/>
        <v>11</v>
      </c>
      <c r="H285" s="14">
        <f t="shared" si="38"/>
        <v>8</v>
      </c>
      <c r="I285" s="4">
        <f t="shared" si="34"/>
        <v>44</v>
      </c>
      <c r="J285" s="2">
        <f t="shared" si="35"/>
        <v>17052800</v>
      </c>
      <c r="K285" s="22">
        <v>1</v>
      </c>
      <c r="P285" s="19"/>
    </row>
    <row r="286" spans="5:16" x14ac:dyDescent="0.25">
      <c r="E286" s="1">
        <f t="shared" si="33"/>
        <v>280</v>
      </c>
      <c r="F286" s="10" t="str">
        <f t="shared" si="36"/>
        <v>A2-11-8.5</v>
      </c>
      <c r="G286" s="14">
        <f t="shared" si="37"/>
        <v>11</v>
      </c>
      <c r="H286" s="14">
        <f t="shared" si="38"/>
        <v>8.5</v>
      </c>
      <c r="I286" s="4">
        <f t="shared" si="34"/>
        <v>46.75</v>
      </c>
      <c r="J286" s="2">
        <f t="shared" si="35"/>
        <v>17881100</v>
      </c>
      <c r="K286" s="22">
        <v>1</v>
      </c>
      <c r="P286" s="19"/>
    </row>
    <row r="287" spans="5:16" x14ac:dyDescent="0.25">
      <c r="E287" s="1">
        <f t="shared" si="33"/>
        <v>281</v>
      </c>
      <c r="F287" s="10" t="str">
        <f t="shared" si="36"/>
        <v>A2-11-9</v>
      </c>
      <c r="G287" s="14">
        <f t="shared" si="37"/>
        <v>11</v>
      </c>
      <c r="H287" s="14">
        <f t="shared" si="38"/>
        <v>9</v>
      </c>
      <c r="I287" s="4">
        <f t="shared" si="34"/>
        <v>49.5</v>
      </c>
      <c r="J287" s="2">
        <f t="shared" si="35"/>
        <v>18709400</v>
      </c>
      <c r="K287" s="22">
        <v>1</v>
      </c>
      <c r="P287" s="19"/>
    </row>
    <row r="288" spans="5:16" x14ac:dyDescent="0.25">
      <c r="E288" s="1">
        <f t="shared" si="33"/>
        <v>282</v>
      </c>
      <c r="F288" s="10" t="str">
        <f t="shared" si="36"/>
        <v>A2-11-9.5</v>
      </c>
      <c r="G288" s="14">
        <f t="shared" si="37"/>
        <v>11</v>
      </c>
      <c r="H288" s="14">
        <f t="shared" si="38"/>
        <v>9.5</v>
      </c>
      <c r="I288" s="4">
        <f t="shared" si="34"/>
        <v>52.25</v>
      </c>
      <c r="J288" s="2">
        <f t="shared" si="35"/>
        <v>19537700</v>
      </c>
      <c r="K288" s="22">
        <v>1</v>
      </c>
      <c r="P288" s="19"/>
    </row>
    <row r="289" spans="5:16" x14ac:dyDescent="0.25">
      <c r="E289" s="1">
        <f t="shared" si="33"/>
        <v>283</v>
      </c>
      <c r="F289" s="10" t="str">
        <f t="shared" si="36"/>
        <v>A2-11-10</v>
      </c>
      <c r="G289" s="14">
        <f t="shared" si="37"/>
        <v>11</v>
      </c>
      <c r="H289" s="14">
        <f t="shared" si="38"/>
        <v>10</v>
      </c>
      <c r="I289" s="4">
        <f t="shared" si="34"/>
        <v>55</v>
      </c>
      <c r="J289" s="2">
        <f t="shared" si="35"/>
        <v>20366000</v>
      </c>
      <c r="K289" s="22">
        <v>1</v>
      </c>
      <c r="P289" s="19"/>
    </row>
    <row r="290" spans="5:16" x14ac:dyDescent="0.25">
      <c r="E290" s="1">
        <f t="shared" si="33"/>
        <v>284</v>
      </c>
      <c r="F290" s="10" t="str">
        <f t="shared" si="36"/>
        <v>A2-11-10.5</v>
      </c>
      <c r="G290" s="14">
        <f t="shared" si="37"/>
        <v>11</v>
      </c>
      <c r="H290" s="14">
        <f t="shared" si="38"/>
        <v>10.5</v>
      </c>
      <c r="I290" s="4">
        <f t="shared" si="34"/>
        <v>57.75</v>
      </c>
      <c r="J290" s="2">
        <f t="shared" si="35"/>
        <v>21194300</v>
      </c>
      <c r="K290" s="22">
        <v>1</v>
      </c>
      <c r="P290" s="19"/>
    </row>
    <row r="291" spans="5:16" x14ac:dyDescent="0.25">
      <c r="E291" s="1">
        <f t="shared" si="33"/>
        <v>285</v>
      </c>
      <c r="F291" s="10" t="str">
        <f t="shared" si="36"/>
        <v>A2-11-11</v>
      </c>
      <c r="G291" s="14">
        <f t="shared" si="37"/>
        <v>11</v>
      </c>
      <c r="H291" s="14">
        <f t="shared" si="38"/>
        <v>11</v>
      </c>
      <c r="I291" s="4">
        <f t="shared" si="34"/>
        <v>60.5</v>
      </c>
      <c r="J291" s="2">
        <f t="shared" si="35"/>
        <v>22022600</v>
      </c>
      <c r="K291" s="22">
        <v>1</v>
      </c>
      <c r="P291" s="19"/>
    </row>
    <row r="292" spans="5:16" x14ac:dyDescent="0.25">
      <c r="E292" s="1">
        <f t="shared" si="33"/>
        <v>286</v>
      </c>
      <c r="F292" s="10" t="str">
        <f t="shared" si="36"/>
        <v>A2-11-11.5</v>
      </c>
      <c r="G292" s="14">
        <f t="shared" si="37"/>
        <v>11</v>
      </c>
      <c r="H292" s="14">
        <f t="shared" si="38"/>
        <v>11.5</v>
      </c>
      <c r="I292" s="4">
        <f t="shared" si="34"/>
        <v>63.25</v>
      </c>
      <c r="J292" s="2">
        <f t="shared" si="35"/>
        <v>22850900</v>
      </c>
      <c r="K292" s="22">
        <v>1</v>
      </c>
      <c r="P292" s="19"/>
    </row>
    <row r="293" spans="5:16" x14ac:dyDescent="0.25">
      <c r="E293" s="1">
        <f t="shared" si="33"/>
        <v>287</v>
      </c>
      <c r="F293" s="10" t="str">
        <f t="shared" si="36"/>
        <v>A2-11-12</v>
      </c>
      <c r="G293" s="14">
        <f t="shared" si="37"/>
        <v>11</v>
      </c>
      <c r="H293" s="14">
        <f t="shared" si="38"/>
        <v>12</v>
      </c>
      <c r="I293" s="4">
        <f t="shared" si="34"/>
        <v>66</v>
      </c>
      <c r="J293" s="2">
        <f t="shared" si="35"/>
        <v>23679200</v>
      </c>
      <c r="K293" s="22"/>
      <c r="P293" s="19"/>
    </row>
    <row r="294" spans="5:16" x14ac:dyDescent="0.25">
      <c r="E294" s="1">
        <f t="shared" si="33"/>
        <v>288</v>
      </c>
      <c r="F294" s="10" t="str">
        <f t="shared" si="36"/>
        <v>A2-11-12.5</v>
      </c>
      <c r="G294" s="14">
        <f t="shared" si="37"/>
        <v>11</v>
      </c>
      <c r="H294" s="14">
        <f t="shared" si="38"/>
        <v>12.5</v>
      </c>
      <c r="I294" s="4">
        <f t="shared" si="34"/>
        <v>68.75</v>
      </c>
      <c r="J294" s="2">
        <f t="shared" si="35"/>
        <v>24507500</v>
      </c>
      <c r="K294" s="22"/>
      <c r="P294" s="19"/>
    </row>
    <row r="295" spans="5:16" x14ac:dyDescent="0.25">
      <c r="E295" s="1">
        <f t="shared" si="33"/>
        <v>289</v>
      </c>
      <c r="F295" s="10" t="str">
        <f t="shared" si="36"/>
        <v>A2-11-13</v>
      </c>
      <c r="G295" s="14">
        <f t="shared" si="37"/>
        <v>11</v>
      </c>
      <c r="H295" s="14">
        <f t="shared" si="38"/>
        <v>13</v>
      </c>
      <c r="I295" s="4">
        <f t="shared" si="34"/>
        <v>71.5</v>
      </c>
      <c r="J295" s="2">
        <f t="shared" si="35"/>
        <v>25335800</v>
      </c>
      <c r="K295" s="22"/>
      <c r="P295" s="19"/>
    </row>
    <row r="296" spans="5:16" x14ac:dyDescent="0.25">
      <c r="E296" s="1">
        <f t="shared" si="33"/>
        <v>290</v>
      </c>
      <c r="F296" s="10" t="str">
        <f t="shared" si="36"/>
        <v>A2-11-13.5</v>
      </c>
      <c r="G296" s="14">
        <f t="shared" si="37"/>
        <v>11</v>
      </c>
      <c r="H296" s="14">
        <f t="shared" si="38"/>
        <v>13.5</v>
      </c>
      <c r="I296" s="4">
        <f t="shared" si="34"/>
        <v>74.25</v>
      </c>
      <c r="J296" s="2">
        <f t="shared" si="35"/>
        <v>26164100</v>
      </c>
      <c r="K296" s="22"/>
      <c r="P296" s="19"/>
    </row>
    <row r="297" spans="5:16" x14ac:dyDescent="0.25">
      <c r="E297" s="1">
        <f t="shared" si="33"/>
        <v>291</v>
      </c>
      <c r="F297" s="10" t="str">
        <f t="shared" si="36"/>
        <v>A2-11-14</v>
      </c>
      <c r="G297" s="14">
        <f t="shared" si="37"/>
        <v>11</v>
      </c>
      <c r="H297" s="14">
        <f t="shared" si="38"/>
        <v>14</v>
      </c>
      <c r="I297" s="4">
        <f t="shared" si="34"/>
        <v>77</v>
      </c>
      <c r="J297" s="2">
        <f t="shared" si="35"/>
        <v>26992400</v>
      </c>
      <c r="K297" s="22"/>
      <c r="P297" s="19"/>
    </row>
    <row r="298" spans="5:16" x14ac:dyDescent="0.25">
      <c r="E298" s="1">
        <f t="shared" si="33"/>
        <v>292</v>
      </c>
      <c r="F298" s="10" t="str">
        <f t="shared" si="36"/>
        <v>A2-11-14.5</v>
      </c>
      <c r="G298" s="14">
        <f t="shared" si="37"/>
        <v>11</v>
      </c>
      <c r="H298" s="14">
        <f t="shared" si="38"/>
        <v>14.5</v>
      </c>
      <c r="I298" s="4">
        <f t="shared" si="34"/>
        <v>79.75</v>
      </c>
      <c r="J298" s="2">
        <f t="shared" si="35"/>
        <v>27820700</v>
      </c>
      <c r="K298" s="22"/>
      <c r="P298" s="19"/>
    </row>
    <row r="299" spans="5:16" x14ac:dyDescent="0.25">
      <c r="E299" s="1">
        <f t="shared" si="33"/>
        <v>293</v>
      </c>
      <c r="F299" s="10" t="str">
        <f t="shared" si="36"/>
        <v>A2-11-15</v>
      </c>
      <c r="G299" s="14">
        <f t="shared" si="37"/>
        <v>11</v>
      </c>
      <c r="H299" s="14">
        <f t="shared" si="38"/>
        <v>15</v>
      </c>
      <c r="I299" s="4">
        <f t="shared" si="34"/>
        <v>82.5</v>
      </c>
      <c r="J299" s="2">
        <f t="shared" si="35"/>
        <v>28649000</v>
      </c>
      <c r="K299" s="22"/>
      <c r="P299" s="19"/>
    </row>
    <row r="300" spans="5:16" x14ac:dyDescent="0.25">
      <c r="E300" s="1">
        <f t="shared" si="33"/>
        <v>294</v>
      </c>
      <c r="F300" s="10" t="str">
        <f t="shared" si="36"/>
        <v>A2-11-15.5</v>
      </c>
      <c r="G300" s="14">
        <f t="shared" si="37"/>
        <v>11</v>
      </c>
      <c r="H300" s="14">
        <f t="shared" si="38"/>
        <v>15.5</v>
      </c>
      <c r="I300" s="4">
        <f t="shared" si="34"/>
        <v>85.25</v>
      </c>
      <c r="J300" s="2">
        <f t="shared" si="35"/>
        <v>29477300</v>
      </c>
      <c r="K300" s="22"/>
      <c r="P300" s="19"/>
    </row>
    <row r="301" spans="5:16" x14ac:dyDescent="0.25">
      <c r="E301" s="1">
        <f t="shared" si="33"/>
        <v>295</v>
      </c>
      <c r="F301" s="10" t="str">
        <f t="shared" si="36"/>
        <v>A2-11-16</v>
      </c>
      <c r="G301" s="14">
        <f t="shared" si="37"/>
        <v>11</v>
      </c>
      <c r="H301" s="14">
        <f t="shared" si="38"/>
        <v>16</v>
      </c>
      <c r="I301" s="4">
        <f t="shared" si="34"/>
        <v>88</v>
      </c>
      <c r="J301" s="2">
        <f t="shared" si="35"/>
        <v>30305600</v>
      </c>
      <c r="K301" s="22"/>
      <c r="P301" s="19"/>
    </row>
    <row r="302" spans="5:16" x14ac:dyDescent="0.25">
      <c r="E302" s="1">
        <f t="shared" si="33"/>
        <v>296</v>
      </c>
      <c r="F302" s="10" t="str">
        <f t="shared" si="36"/>
        <v>A2-11-16.5</v>
      </c>
      <c r="G302" s="14">
        <f t="shared" si="37"/>
        <v>11</v>
      </c>
      <c r="H302" s="14">
        <f t="shared" si="38"/>
        <v>16.5</v>
      </c>
      <c r="I302" s="4">
        <f t="shared" si="34"/>
        <v>90.75</v>
      </c>
      <c r="J302" s="2">
        <f t="shared" si="35"/>
        <v>31133900</v>
      </c>
      <c r="K302" s="22"/>
      <c r="P302" s="19"/>
    </row>
    <row r="303" spans="5:16" x14ac:dyDescent="0.25">
      <c r="E303" s="1">
        <f t="shared" si="33"/>
        <v>297</v>
      </c>
      <c r="F303" s="10" t="str">
        <f t="shared" si="36"/>
        <v>A2-11-17</v>
      </c>
      <c r="G303" s="14">
        <f t="shared" si="37"/>
        <v>11</v>
      </c>
      <c r="H303" s="14">
        <f t="shared" si="38"/>
        <v>17</v>
      </c>
      <c r="I303" s="4">
        <f t="shared" si="34"/>
        <v>93.5</v>
      </c>
      <c r="J303" s="2">
        <f t="shared" si="35"/>
        <v>31962200</v>
      </c>
      <c r="K303" s="22"/>
      <c r="P303" s="19"/>
    </row>
    <row r="304" spans="5:16" x14ac:dyDescent="0.25">
      <c r="E304" s="1">
        <f t="shared" si="33"/>
        <v>298</v>
      </c>
      <c r="F304" s="10" t="str">
        <f t="shared" si="36"/>
        <v>A2-11-17.5</v>
      </c>
      <c r="G304" s="14">
        <f t="shared" si="37"/>
        <v>11</v>
      </c>
      <c r="H304" s="14">
        <f t="shared" si="38"/>
        <v>17.5</v>
      </c>
      <c r="I304" s="4">
        <f t="shared" si="34"/>
        <v>96.25</v>
      </c>
      <c r="J304" s="2">
        <f t="shared" si="35"/>
        <v>32790500</v>
      </c>
      <c r="K304" s="22"/>
      <c r="P304" s="19"/>
    </row>
    <row r="305" spans="5:16" x14ac:dyDescent="0.25">
      <c r="E305" s="1">
        <f t="shared" si="33"/>
        <v>299</v>
      </c>
      <c r="F305" s="10" t="str">
        <f t="shared" si="36"/>
        <v>A2-11-18</v>
      </c>
      <c r="G305" s="14">
        <f t="shared" si="37"/>
        <v>11</v>
      </c>
      <c r="H305" s="14">
        <f t="shared" si="38"/>
        <v>18</v>
      </c>
      <c r="I305" s="4">
        <f t="shared" si="34"/>
        <v>99</v>
      </c>
      <c r="J305" s="2">
        <f t="shared" si="35"/>
        <v>33618800</v>
      </c>
      <c r="K305" s="22"/>
      <c r="P305" s="19"/>
    </row>
    <row r="306" spans="5:16" x14ac:dyDescent="0.25">
      <c r="E306" s="1">
        <f t="shared" si="33"/>
        <v>300</v>
      </c>
      <c r="F306" s="10" t="str">
        <f t="shared" si="36"/>
        <v>A2-11.5-7</v>
      </c>
      <c r="G306" s="14">
        <f t="shared" si="37"/>
        <v>11.5</v>
      </c>
      <c r="H306" s="14">
        <f t="shared" si="38"/>
        <v>7</v>
      </c>
      <c r="I306" s="4">
        <f t="shared" si="34"/>
        <v>40.25</v>
      </c>
      <c r="J306" s="2">
        <f t="shared" si="35"/>
        <v>15923300</v>
      </c>
      <c r="K306" s="22">
        <v>1</v>
      </c>
      <c r="P306" s="19"/>
    </row>
    <row r="307" spans="5:16" x14ac:dyDescent="0.25">
      <c r="E307" s="1">
        <f t="shared" si="33"/>
        <v>301</v>
      </c>
      <c r="F307" s="10" t="str">
        <f t="shared" si="36"/>
        <v>A2-11.5-7.5</v>
      </c>
      <c r="G307" s="14">
        <f t="shared" si="37"/>
        <v>11.5</v>
      </c>
      <c r="H307" s="14">
        <f t="shared" si="38"/>
        <v>7.5</v>
      </c>
      <c r="I307" s="4">
        <f t="shared" si="34"/>
        <v>43.125</v>
      </c>
      <c r="J307" s="2">
        <f t="shared" si="35"/>
        <v>16789250</v>
      </c>
      <c r="K307" s="22">
        <v>1</v>
      </c>
      <c r="P307" s="19"/>
    </row>
    <row r="308" spans="5:16" x14ac:dyDescent="0.25">
      <c r="E308" s="1">
        <f t="shared" si="33"/>
        <v>302</v>
      </c>
      <c r="F308" s="10" t="str">
        <f t="shared" si="36"/>
        <v>A2-11.5-8</v>
      </c>
      <c r="G308" s="14">
        <f t="shared" si="37"/>
        <v>11.5</v>
      </c>
      <c r="H308" s="14">
        <f t="shared" si="38"/>
        <v>8</v>
      </c>
      <c r="I308" s="4">
        <f t="shared" si="34"/>
        <v>46</v>
      </c>
      <c r="J308" s="2">
        <f t="shared" si="35"/>
        <v>17655200</v>
      </c>
      <c r="K308" s="22">
        <v>1</v>
      </c>
      <c r="P308" s="19"/>
    </row>
    <row r="309" spans="5:16" x14ac:dyDescent="0.25">
      <c r="E309" s="1">
        <f t="shared" si="33"/>
        <v>303</v>
      </c>
      <c r="F309" s="10" t="str">
        <f t="shared" si="36"/>
        <v>A2-11.5-8.5</v>
      </c>
      <c r="G309" s="14">
        <f t="shared" si="37"/>
        <v>11.5</v>
      </c>
      <c r="H309" s="14">
        <f t="shared" si="38"/>
        <v>8.5</v>
      </c>
      <c r="I309" s="4">
        <f t="shared" si="34"/>
        <v>48.875</v>
      </c>
      <c r="J309" s="2">
        <f t="shared" si="35"/>
        <v>18521150</v>
      </c>
      <c r="K309" s="22">
        <v>1</v>
      </c>
      <c r="P309" s="19"/>
    </row>
    <row r="310" spans="5:16" x14ac:dyDescent="0.25">
      <c r="E310" s="1">
        <f t="shared" si="33"/>
        <v>304</v>
      </c>
      <c r="F310" s="10" t="str">
        <f t="shared" si="36"/>
        <v>A2-11.5-9</v>
      </c>
      <c r="G310" s="14">
        <f t="shared" si="37"/>
        <v>11.5</v>
      </c>
      <c r="H310" s="14">
        <f t="shared" si="38"/>
        <v>9</v>
      </c>
      <c r="I310" s="4">
        <f t="shared" si="34"/>
        <v>51.75</v>
      </c>
      <c r="J310" s="2">
        <f t="shared" si="35"/>
        <v>19387100</v>
      </c>
      <c r="K310" s="22">
        <v>1</v>
      </c>
      <c r="P310" s="19"/>
    </row>
    <row r="311" spans="5:16" x14ac:dyDescent="0.25">
      <c r="E311" s="1">
        <f t="shared" si="33"/>
        <v>305</v>
      </c>
      <c r="F311" s="10" t="str">
        <f t="shared" si="36"/>
        <v>A2-11.5-9.5</v>
      </c>
      <c r="G311" s="14">
        <f t="shared" si="37"/>
        <v>11.5</v>
      </c>
      <c r="H311" s="14">
        <f t="shared" si="38"/>
        <v>9.5</v>
      </c>
      <c r="I311" s="4">
        <f t="shared" si="34"/>
        <v>54.625</v>
      </c>
      <c r="J311" s="2">
        <f t="shared" si="35"/>
        <v>20253050</v>
      </c>
      <c r="K311" s="22">
        <v>1</v>
      </c>
      <c r="P311" s="19"/>
    </row>
    <row r="312" spans="5:16" x14ac:dyDescent="0.25">
      <c r="E312" s="1">
        <f t="shared" si="33"/>
        <v>306</v>
      </c>
      <c r="F312" s="10" t="str">
        <f t="shared" si="36"/>
        <v>A2-11.5-10</v>
      </c>
      <c r="G312" s="14">
        <f t="shared" si="37"/>
        <v>11.5</v>
      </c>
      <c r="H312" s="14">
        <f t="shared" si="38"/>
        <v>10</v>
      </c>
      <c r="I312" s="4">
        <f t="shared" si="34"/>
        <v>57.5</v>
      </c>
      <c r="J312" s="2">
        <f t="shared" si="35"/>
        <v>21119000</v>
      </c>
      <c r="K312" s="22">
        <v>1</v>
      </c>
      <c r="P312" s="19"/>
    </row>
    <row r="313" spans="5:16" x14ac:dyDescent="0.25">
      <c r="E313" s="1">
        <f t="shared" si="33"/>
        <v>307</v>
      </c>
      <c r="F313" s="10" t="str">
        <f t="shared" si="36"/>
        <v>A2-11.5-10.5</v>
      </c>
      <c r="G313" s="14">
        <f t="shared" si="37"/>
        <v>11.5</v>
      </c>
      <c r="H313" s="14">
        <f t="shared" si="38"/>
        <v>10.5</v>
      </c>
      <c r="I313" s="4">
        <f t="shared" si="34"/>
        <v>60.375</v>
      </c>
      <c r="J313" s="2">
        <f t="shared" si="35"/>
        <v>21984950</v>
      </c>
      <c r="K313" s="22">
        <v>1</v>
      </c>
      <c r="P313" s="19"/>
    </row>
    <row r="314" spans="5:16" x14ac:dyDescent="0.25">
      <c r="E314" s="1">
        <f t="shared" si="33"/>
        <v>308</v>
      </c>
      <c r="F314" s="10" t="str">
        <f t="shared" si="36"/>
        <v>A2-11.5-11</v>
      </c>
      <c r="G314" s="14">
        <f t="shared" si="37"/>
        <v>11.5</v>
      </c>
      <c r="H314" s="14">
        <f t="shared" si="38"/>
        <v>11</v>
      </c>
      <c r="I314" s="4">
        <f t="shared" si="34"/>
        <v>63.25</v>
      </c>
      <c r="J314" s="2">
        <f t="shared" si="35"/>
        <v>22850900</v>
      </c>
      <c r="K314" s="22">
        <v>1</v>
      </c>
      <c r="P314" s="19"/>
    </row>
    <row r="315" spans="5:16" x14ac:dyDescent="0.25">
      <c r="E315" s="1">
        <f t="shared" si="33"/>
        <v>309</v>
      </c>
      <c r="F315" s="10" t="str">
        <f t="shared" si="36"/>
        <v>A2-11.5-11.5</v>
      </c>
      <c r="G315" s="14">
        <f t="shared" si="37"/>
        <v>11.5</v>
      </c>
      <c r="H315" s="14">
        <f t="shared" si="38"/>
        <v>11.5</v>
      </c>
      <c r="I315" s="4">
        <f t="shared" si="34"/>
        <v>66.125</v>
      </c>
      <c r="J315" s="2">
        <f t="shared" si="35"/>
        <v>23716850</v>
      </c>
      <c r="K315" s="22"/>
      <c r="P315" s="19"/>
    </row>
    <row r="316" spans="5:16" x14ac:dyDescent="0.25">
      <c r="E316" s="1">
        <f t="shared" si="33"/>
        <v>310</v>
      </c>
      <c r="F316" s="10" t="str">
        <f t="shared" si="36"/>
        <v>A2-11.5-12</v>
      </c>
      <c r="G316" s="14">
        <f t="shared" si="37"/>
        <v>11.5</v>
      </c>
      <c r="H316" s="14">
        <f t="shared" si="38"/>
        <v>12</v>
      </c>
      <c r="I316" s="4">
        <f t="shared" si="34"/>
        <v>69</v>
      </c>
      <c r="J316" s="2">
        <f t="shared" si="35"/>
        <v>24582800</v>
      </c>
      <c r="K316" s="22"/>
      <c r="P316" s="19"/>
    </row>
    <row r="317" spans="5:16" x14ac:dyDescent="0.25">
      <c r="E317" s="1">
        <f t="shared" si="33"/>
        <v>311</v>
      </c>
      <c r="F317" s="10" t="str">
        <f t="shared" si="36"/>
        <v>A2-11.5-12.5</v>
      </c>
      <c r="G317" s="14">
        <f t="shared" si="37"/>
        <v>11.5</v>
      </c>
      <c r="H317" s="14">
        <f t="shared" si="38"/>
        <v>12.5</v>
      </c>
      <c r="I317" s="4">
        <f t="shared" si="34"/>
        <v>71.875</v>
      </c>
      <c r="J317" s="2">
        <f t="shared" si="35"/>
        <v>25448750</v>
      </c>
      <c r="K317" s="22"/>
      <c r="P317" s="19"/>
    </row>
    <row r="318" spans="5:16" x14ac:dyDescent="0.25">
      <c r="E318" s="1">
        <f t="shared" si="33"/>
        <v>312</v>
      </c>
      <c r="F318" s="10" t="str">
        <f t="shared" si="36"/>
        <v>A2-11.5-13</v>
      </c>
      <c r="G318" s="14">
        <f t="shared" si="37"/>
        <v>11.5</v>
      </c>
      <c r="H318" s="14">
        <f t="shared" si="38"/>
        <v>13</v>
      </c>
      <c r="I318" s="4">
        <f t="shared" si="34"/>
        <v>74.75</v>
      </c>
      <c r="J318" s="2">
        <f t="shared" si="35"/>
        <v>26314700</v>
      </c>
      <c r="K318" s="22"/>
      <c r="P318" s="19"/>
    </row>
    <row r="319" spans="5:16" x14ac:dyDescent="0.25">
      <c r="E319" s="1">
        <f t="shared" si="33"/>
        <v>313</v>
      </c>
      <c r="F319" s="10" t="str">
        <f t="shared" si="36"/>
        <v>A2-11.5-13.5</v>
      </c>
      <c r="G319" s="14">
        <f t="shared" si="37"/>
        <v>11.5</v>
      </c>
      <c r="H319" s="14">
        <f t="shared" si="38"/>
        <v>13.5</v>
      </c>
      <c r="I319" s="4">
        <f t="shared" si="34"/>
        <v>77.625</v>
      </c>
      <c r="J319" s="2">
        <f t="shared" si="35"/>
        <v>27180650</v>
      </c>
      <c r="K319" s="22"/>
      <c r="P319" s="19"/>
    </row>
    <row r="320" spans="5:16" x14ac:dyDescent="0.25">
      <c r="E320" s="1">
        <f t="shared" si="33"/>
        <v>314</v>
      </c>
      <c r="F320" s="10" t="str">
        <f t="shared" si="36"/>
        <v>A2-11.5-14</v>
      </c>
      <c r="G320" s="14">
        <f t="shared" si="37"/>
        <v>11.5</v>
      </c>
      <c r="H320" s="14">
        <f t="shared" si="38"/>
        <v>14</v>
      </c>
      <c r="I320" s="4">
        <f t="shared" si="34"/>
        <v>80.5</v>
      </c>
      <c r="J320" s="2">
        <f t="shared" si="35"/>
        <v>28046600</v>
      </c>
      <c r="K320" s="22"/>
      <c r="P320" s="19"/>
    </row>
    <row r="321" spans="5:16" x14ac:dyDescent="0.25">
      <c r="E321" s="1">
        <f t="shared" si="33"/>
        <v>315</v>
      </c>
      <c r="F321" s="10" t="str">
        <f t="shared" ref="F321:F328" si="39">$C$4&amp;"-"&amp;G321&amp;"-"&amp;H321</f>
        <v>A2-11.5-14.5</v>
      </c>
      <c r="G321" s="14">
        <f t="shared" ref="G321:G328" si="40">$G$3+ROUNDDOWN($E320/($I$4+1),0)*0.5</f>
        <v>11.5</v>
      </c>
      <c r="H321" s="14">
        <f t="shared" ref="H321:H328" si="41">IF(MOD(E321-1,$I$4+1)=0,$H$3,H320+0.5)</f>
        <v>14.5</v>
      </c>
      <c r="I321" s="4">
        <f t="shared" si="34"/>
        <v>83.375</v>
      </c>
      <c r="J321" s="2">
        <f t="shared" si="35"/>
        <v>28912550</v>
      </c>
      <c r="K321" s="22"/>
      <c r="P321" s="19"/>
    </row>
    <row r="322" spans="5:16" x14ac:dyDescent="0.25">
      <c r="E322" s="1">
        <f t="shared" si="33"/>
        <v>316</v>
      </c>
      <c r="F322" s="10" t="str">
        <f t="shared" si="39"/>
        <v>A2-11.5-15</v>
      </c>
      <c r="G322" s="14">
        <f t="shared" si="40"/>
        <v>11.5</v>
      </c>
      <c r="H322" s="14">
        <f t="shared" si="41"/>
        <v>15</v>
      </c>
      <c r="I322" s="4">
        <f t="shared" si="34"/>
        <v>86.25</v>
      </c>
      <c r="J322" s="2">
        <f t="shared" si="35"/>
        <v>29778500</v>
      </c>
      <c r="K322" s="22"/>
      <c r="P322" s="19"/>
    </row>
    <row r="323" spans="5:16" x14ac:dyDescent="0.25">
      <c r="E323" s="1">
        <f t="shared" si="33"/>
        <v>317</v>
      </c>
      <c r="F323" s="10" t="str">
        <f t="shared" si="39"/>
        <v>A2-11.5-15.5</v>
      </c>
      <c r="G323" s="14">
        <f t="shared" si="40"/>
        <v>11.5</v>
      </c>
      <c r="H323" s="14">
        <f t="shared" si="41"/>
        <v>15.5</v>
      </c>
      <c r="I323" s="4">
        <f t="shared" si="34"/>
        <v>89.125</v>
      </c>
      <c r="J323" s="2">
        <f t="shared" si="35"/>
        <v>30644450</v>
      </c>
      <c r="K323" s="22"/>
      <c r="P323" s="19"/>
    </row>
    <row r="324" spans="5:16" x14ac:dyDescent="0.25">
      <c r="E324" s="1">
        <f t="shared" si="33"/>
        <v>318</v>
      </c>
      <c r="F324" s="10" t="str">
        <f t="shared" si="39"/>
        <v>A2-11.5-16</v>
      </c>
      <c r="G324" s="14">
        <f t="shared" si="40"/>
        <v>11.5</v>
      </c>
      <c r="H324" s="14">
        <f t="shared" si="41"/>
        <v>16</v>
      </c>
      <c r="I324" s="4">
        <f t="shared" si="34"/>
        <v>92</v>
      </c>
      <c r="J324" s="2">
        <f t="shared" si="35"/>
        <v>31510400</v>
      </c>
      <c r="K324" s="22"/>
      <c r="P324" s="19"/>
    </row>
    <row r="325" spans="5:16" x14ac:dyDescent="0.25">
      <c r="E325" s="1">
        <f t="shared" si="33"/>
        <v>319</v>
      </c>
      <c r="F325" s="10" t="str">
        <f t="shared" si="39"/>
        <v>A2-11.5-16.5</v>
      </c>
      <c r="G325" s="14">
        <f t="shared" si="40"/>
        <v>11.5</v>
      </c>
      <c r="H325" s="14">
        <f t="shared" si="41"/>
        <v>16.5</v>
      </c>
      <c r="I325" s="4">
        <f t="shared" si="34"/>
        <v>94.875</v>
      </c>
      <c r="J325" s="2">
        <f t="shared" si="35"/>
        <v>32376350</v>
      </c>
      <c r="K325" s="22"/>
      <c r="P325" s="19"/>
    </row>
    <row r="326" spans="5:16" x14ac:dyDescent="0.25">
      <c r="E326" s="1">
        <f t="shared" si="33"/>
        <v>320</v>
      </c>
      <c r="F326" s="10" t="str">
        <f t="shared" si="39"/>
        <v>A2-11.5-17</v>
      </c>
      <c r="G326" s="14">
        <f t="shared" si="40"/>
        <v>11.5</v>
      </c>
      <c r="H326" s="14">
        <f t="shared" si="41"/>
        <v>17</v>
      </c>
      <c r="I326" s="4">
        <f t="shared" si="34"/>
        <v>97.75</v>
      </c>
      <c r="J326" s="2">
        <f t="shared" si="35"/>
        <v>33242300</v>
      </c>
      <c r="K326" s="22"/>
      <c r="P326" s="19"/>
    </row>
    <row r="327" spans="5:16" x14ac:dyDescent="0.25">
      <c r="E327" s="1">
        <f t="shared" ref="E327:E328" si="42">ROW()-6</f>
        <v>321</v>
      </c>
      <c r="F327" s="10" t="str">
        <f t="shared" si="39"/>
        <v>A2-11.5-17.5</v>
      </c>
      <c r="G327" s="14">
        <f t="shared" si="40"/>
        <v>11.5</v>
      </c>
      <c r="H327" s="14">
        <f t="shared" si="41"/>
        <v>17.5</v>
      </c>
      <c r="I327" s="4">
        <f t="shared" ref="I327:I328" si="43">SUM((G327*H327)/4)*2</f>
        <v>100.625</v>
      </c>
      <c r="J327" s="2">
        <f t="shared" ref="J327:J328" si="44">ROUND(SUM(IF(I327&lt;$K$4,$K$4,I327)*$C$6,$C$5),0)</f>
        <v>34108250</v>
      </c>
      <c r="K327" s="22"/>
      <c r="P327" s="19"/>
    </row>
    <row r="328" spans="5:16" x14ac:dyDescent="0.25">
      <c r="E328" s="1">
        <f t="shared" si="42"/>
        <v>322</v>
      </c>
      <c r="F328" s="10" t="str">
        <f t="shared" si="39"/>
        <v>A2-11.5-18</v>
      </c>
      <c r="G328" s="14">
        <f t="shared" si="40"/>
        <v>11.5</v>
      </c>
      <c r="H328" s="14">
        <f t="shared" si="41"/>
        <v>18</v>
      </c>
      <c r="I328" s="4">
        <f t="shared" si="43"/>
        <v>103.5</v>
      </c>
      <c r="J328" s="2">
        <f t="shared" si="44"/>
        <v>34974200</v>
      </c>
      <c r="K328" s="22"/>
      <c r="P328" s="19"/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DD2AF-E97B-4AF0-8F65-AC1D80EE7133}">
  <sheetPr codeName="Sheet12">
    <tabColor rgb="FF00B050"/>
  </sheetPr>
  <dimension ref="A2:P680"/>
  <sheetViews>
    <sheetView zoomScaleNormal="100" workbookViewId="0">
      <pane xSplit="5" ySplit="6" topLeftCell="F7" activePane="bottomRight" state="frozen"/>
      <selection activeCell="L10" sqref="L10"/>
      <selection pane="topRight" activeCell="L10" sqref="L10"/>
      <selection pane="bottomLeft" activeCell="L10" sqref="L10"/>
      <selection pane="bottomRight" activeCell="F7" sqref="F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0" t="s">
        <v>77</v>
      </c>
      <c r="G2" s="17" t="s">
        <v>14</v>
      </c>
      <c r="H2" s="17" t="s">
        <v>15</v>
      </c>
    </row>
    <row r="3" spans="2:16" x14ac:dyDescent="0.25">
      <c r="B3" s="7" t="s">
        <v>12</v>
      </c>
      <c r="C3" s="20" t="s">
        <v>34</v>
      </c>
      <c r="F3" s="18" t="s">
        <v>5</v>
      </c>
      <c r="G3" s="12">
        <v>5</v>
      </c>
      <c r="H3" s="13">
        <v>6.5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35</v>
      </c>
      <c r="F4" s="18" t="s">
        <v>6</v>
      </c>
      <c r="G4" s="12">
        <v>11.5</v>
      </c>
      <c r="H4" s="13">
        <v>13.5</v>
      </c>
      <c r="I4" s="5">
        <f>(H4-H3)*2</f>
        <v>14</v>
      </c>
      <c r="J4" s="16">
        <f>((G4-G3)*2+1)*((H4-H3)*2+1)</f>
        <v>210</v>
      </c>
      <c r="K4" s="16">
        <v>25</v>
      </c>
      <c r="L4" s="101">
        <f>ROUND(SUM($K$4*$C$6,$C$5),0)</f>
        <v>11942500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v>4100000</v>
      </c>
      <c r="N5" s="114"/>
      <c r="O5" s="114"/>
      <c r="P5" s="114"/>
    </row>
    <row r="6" spans="2:16" x14ac:dyDescent="0.25">
      <c r="B6" s="6" t="s">
        <v>2</v>
      </c>
      <c r="C6" s="9">
        <v>313700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A3-5-6.5</v>
      </c>
      <c r="G7" s="14">
        <f>G3</f>
        <v>5</v>
      </c>
      <c r="H7" s="14">
        <f>H3</f>
        <v>6.5</v>
      </c>
      <c r="I7" s="4">
        <f t="shared" ref="I7:I70" si="2">SUM((G7*H7)/4)*3</f>
        <v>24.375</v>
      </c>
      <c r="J7" s="2">
        <f t="shared" ref="J7:J70" si="3">ROUND(SUM(IF(I7&lt;$K$4,$K$4,I7)*$C$6,$C$5),0)</f>
        <v>11942500</v>
      </c>
      <c r="K7" s="22">
        <v>1</v>
      </c>
      <c r="N7" t="str" cm="1">
        <f t="array" ref="N7:N216">_xlfn._xlws.FILTER(A3テーブル[キー],A3テーブル[許可]=1)</f>
        <v>A3-5-6.5</v>
      </c>
      <c r="O7" cm="1">
        <f t="array" ref="O7:O216">_xlfn._xlws.FILTER(A3テーブル[坪],A3テーブル[許可]=1)</f>
        <v>24.375</v>
      </c>
      <c r="P7" s="19" cm="1">
        <f t="array" ref="P7:P216">_xlfn._xlws.FILTER(A3テーブル[M],A3テーブル[許可]=1)</f>
        <v>11942500</v>
      </c>
    </row>
    <row r="8" spans="2:16" x14ac:dyDescent="0.25">
      <c r="E8" s="1">
        <f t="shared" si="0"/>
        <v>2</v>
      </c>
      <c r="F8" s="10" t="str">
        <f t="shared" si="1"/>
        <v>A3-5-7</v>
      </c>
      <c r="G8" s="14">
        <f t="shared" ref="G8:G71" si="4">$G$3+ROUNDDOWN($E7/($I$4+1),0)*0.5</f>
        <v>5</v>
      </c>
      <c r="H8" s="14">
        <f t="shared" ref="H8:H71" si="5">IF(MOD(E8-1,$I$4+1)=0,$H$3,H7+0.5)</f>
        <v>7</v>
      </c>
      <c r="I8" s="4">
        <f t="shared" si="2"/>
        <v>26.25</v>
      </c>
      <c r="J8" s="2">
        <f t="shared" si="3"/>
        <v>12334625</v>
      </c>
      <c r="K8" s="22">
        <v>1</v>
      </c>
      <c r="N8" t="str">
        <v>A3-5-7</v>
      </c>
      <c r="O8">
        <v>26.25</v>
      </c>
      <c r="P8" s="19">
        <v>12334625</v>
      </c>
    </row>
    <row r="9" spans="2:16" x14ac:dyDescent="0.25">
      <c r="E9" s="1">
        <f t="shared" si="0"/>
        <v>3</v>
      </c>
      <c r="F9" s="10" t="str">
        <f t="shared" si="1"/>
        <v>A3-5-7.5</v>
      </c>
      <c r="G9" s="14">
        <f t="shared" si="4"/>
        <v>5</v>
      </c>
      <c r="H9" s="14">
        <f t="shared" si="5"/>
        <v>7.5</v>
      </c>
      <c r="I9" s="4">
        <f t="shared" si="2"/>
        <v>28.125</v>
      </c>
      <c r="J9" s="2">
        <f t="shared" si="3"/>
        <v>12922813</v>
      </c>
      <c r="K9" s="22">
        <v>1</v>
      </c>
      <c r="N9" t="str">
        <v>A3-5-7.5</v>
      </c>
      <c r="O9">
        <v>28.125</v>
      </c>
      <c r="P9" s="19">
        <v>12922813</v>
      </c>
    </row>
    <row r="10" spans="2:16" x14ac:dyDescent="0.25">
      <c r="E10" s="1">
        <f t="shared" si="0"/>
        <v>4</v>
      </c>
      <c r="F10" s="10" t="str">
        <f t="shared" si="1"/>
        <v>A3-5-8</v>
      </c>
      <c r="G10" s="14">
        <f t="shared" si="4"/>
        <v>5</v>
      </c>
      <c r="H10" s="14">
        <f t="shared" si="5"/>
        <v>8</v>
      </c>
      <c r="I10" s="4">
        <f t="shared" si="2"/>
        <v>30</v>
      </c>
      <c r="J10" s="2">
        <f t="shared" si="3"/>
        <v>13511000</v>
      </c>
      <c r="K10" s="22">
        <v>1</v>
      </c>
      <c r="N10" t="str">
        <v>A3-5-8</v>
      </c>
      <c r="O10">
        <v>30</v>
      </c>
      <c r="P10" s="19">
        <v>13511000</v>
      </c>
    </row>
    <row r="11" spans="2:16" x14ac:dyDescent="0.25">
      <c r="E11" s="1">
        <f t="shared" si="0"/>
        <v>5</v>
      </c>
      <c r="F11" s="10" t="str">
        <f t="shared" si="1"/>
        <v>A3-5-8.5</v>
      </c>
      <c r="G11" s="14">
        <f t="shared" si="4"/>
        <v>5</v>
      </c>
      <c r="H11" s="14">
        <f t="shared" si="5"/>
        <v>8.5</v>
      </c>
      <c r="I11" s="4">
        <f t="shared" si="2"/>
        <v>31.875</v>
      </c>
      <c r="J11" s="2">
        <f t="shared" si="3"/>
        <v>14099188</v>
      </c>
      <c r="K11" s="22">
        <v>1</v>
      </c>
      <c r="N11" t="str">
        <v>A3-5-8.5</v>
      </c>
      <c r="O11">
        <v>31.875</v>
      </c>
      <c r="P11" s="19">
        <v>14099188</v>
      </c>
    </row>
    <row r="12" spans="2:16" x14ac:dyDescent="0.25">
      <c r="E12" s="1">
        <f t="shared" si="0"/>
        <v>6</v>
      </c>
      <c r="F12" s="10" t="str">
        <f t="shared" si="1"/>
        <v>A3-5-9</v>
      </c>
      <c r="G12" s="14">
        <f t="shared" si="4"/>
        <v>5</v>
      </c>
      <c r="H12" s="14">
        <f t="shared" si="5"/>
        <v>9</v>
      </c>
      <c r="I12" s="4">
        <f t="shared" si="2"/>
        <v>33.75</v>
      </c>
      <c r="J12" s="2">
        <f t="shared" si="3"/>
        <v>14687375</v>
      </c>
      <c r="K12" s="22">
        <v>1</v>
      </c>
      <c r="N12" t="str">
        <v>A3-5-9</v>
      </c>
      <c r="O12">
        <v>33.75</v>
      </c>
      <c r="P12" s="19">
        <v>14687375</v>
      </c>
    </row>
    <row r="13" spans="2:16" x14ac:dyDescent="0.25">
      <c r="E13" s="1">
        <f t="shared" si="0"/>
        <v>7</v>
      </c>
      <c r="F13" s="10" t="str">
        <f t="shared" si="1"/>
        <v>A3-5-9.5</v>
      </c>
      <c r="G13" s="14">
        <f t="shared" si="4"/>
        <v>5</v>
      </c>
      <c r="H13" s="14">
        <f t="shared" si="5"/>
        <v>9.5</v>
      </c>
      <c r="I13" s="4">
        <f t="shared" si="2"/>
        <v>35.625</v>
      </c>
      <c r="J13" s="2">
        <f t="shared" si="3"/>
        <v>15275563</v>
      </c>
      <c r="K13" s="22">
        <v>1</v>
      </c>
      <c r="N13" t="str">
        <v>A3-5-9.5</v>
      </c>
      <c r="O13">
        <v>35.625</v>
      </c>
      <c r="P13" s="19">
        <v>15275563</v>
      </c>
    </row>
    <row r="14" spans="2:16" x14ac:dyDescent="0.25">
      <c r="E14" s="1">
        <f t="shared" si="0"/>
        <v>8</v>
      </c>
      <c r="F14" s="10" t="str">
        <f t="shared" si="1"/>
        <v>A3-5-10</v>
      </c>
      <c r="G14" s="14">
        <f t="shared" si="4"/>
        <v>5</v>
      </c>
      <c r="H14" s="14">
        <f t="shared" si="5"/>
        <v>10</v>
      </c>
      <c r="I14" s="4">
        <f t="shared" si="2"/>
        <v>37.5</v>
      </c>
      <c r="J14" s="2">
        <f t="shared" si="3"/>
        <v>15863750</v>
      </c>
      <c r="K14" s="22">
        <v>1</v>
      </c>
      <c r="N14" t="str">
        <v>A3-5-10</v>
      </c>
      <c r="O14">
        <v>37.5</v>
      </c>
      <c r="P14" s="19">
        <v>15863750</v>
      </c>
    </row>
    <row r="15" spans="2:16" x14ac:dyDescent="0.25">
      <c r="E15" s="1">
        <f t="shared" si="0"/>
        <v>9</v>
      </c>
      <c r="F15" s="10" t="str">
        <f t="shared" si="1"/>
        <v>A3-5-10.5</v>
      </c>
      <c r="G15" s="14">
        <f t="shared" si="4"/>
        <v>5</v>
      </c>
      <c r="H15" s="14">
        <f t="shared" si="5"/>
        <v>10.5</v>
      </c>
      <c r="I15" s="4">
        <f t="shared" si="2"/>
        <v>39.375</v>
      </c>
      <c r="J15" s="2">
        <f t="shared" si="3"/>
        <v>16451938</v>
      </c>
      <c r="K15" s="22">
        <v>1</v>
      </c>
      <c r="N15" t="str">
        <v>A3-5-10.5</v>
      </c>
      <c r="O15">
        <v>39.375</v>
      </c>
      <c r="P15" s="19">
        <v>16451938</v>
      </c>
    </row>
    <row r="16" spans="2:16" x14ac:dyDescent="0.25">
      <c r="E16" s="1">
        <f t="shared" si="0"/>
        <v>10</v>
      </c>
      <c r="F16" s="10" t="str">
        <f t="shared" si="1"/>
        <v>A3-5-11</v>
      </c>
      <c r="G16" s="14">
        <f t="shared" si="4"/>
        <v>5</v>
      </c>
      <c r="H16" s="14">
        <f t="shared" si="5"/>
        <v>11</v>
      </c>
      <c r="I16" s="4">
        <f t="shared" si="2"/>
        <v>41.25</v>
      </c>
      <c r="J16" s="2">
        <f t="shared" si="3"/>
        <v>17040125</v>
      </c>
      <c r="K16" s="22">
        <v>1</v>
      </c>
      <c r="N16" t="str">
        <v>A3-5-11</v>
      </c>
      <c r="O16">
        <v>41.25</v>
      </c>
      <c r="P16" s="19">
        <v>17040125</v>
      </c>
    </row>
    <row r="17" spans="5:16" x14ac:dyDescent="0.25">
      <c r="E17" s="1">
        <f t="shared" si="0"/>
        <v>11</v>
      </c>
      <c r="F17" s="10" t="str">
        <f t="shared" si="1"/>
        <v>A3-5-11.5</v>
      </c>
      <c r="G17" s="14">
        <f t="shared" si="4"/>
        <v>5</v>
      </c>
      <c r="H17" s="14">
        <f t="shared" si="5"/>
        <v>11.5</v>
      </c>
      <c r="I17" s="4">
        <f t="shared" si="2"/>
        <v>43.125</v>
      </c>
      <c r="J17" s="2">
        <f t="shared" si="3"/>
        <v>17628313</v>
      </c>
      <c r="K17" s="22">
        <v>1</v>
      </c>
      <c r="N17" t="str">
        <v>A3-5-11.5</v>
      </c>
      <c r="O17">
        <v>43.125</v>
      </c>
      <c r="P17" s="19">
        <v>17628313</v>
      </c>
    </row>
    <row r="18" spans="5:16" x14ac:dyDescent="0.25">
      <c r="E18" s="1">
        <f t="shared" si="0"/>
        <v>12</v>
      </c>
      <c r="F18" s="10" t="str">
        <f t="shared" si="1"/>
        <v>A3-5-12</v>
      </c>
      <c r="G18" s="14">
        <f t="shared" si="4"/>
        <v>5</v>
      </c>
      <c r="H18" s="14">
        <f t="shared" si="5"/>
        <v>12</v>
      </c>
      <c r="I18" s="4">
        <f t="shared" si="2"/>
        <v>45</v>
      </c>
      <c r="J18" s="2">
        <f t="shared" si="3"/>
        <v>18216500</v>
      </c>
      <c r="K18" s="22">
        <v>1</v>
      </c>
      <c r="N18" t="str">
        <v>A3-5-12</v>
      </c>
      <c r="O18">
        <v>45</v>
      </c>
      <c r="P18" s="19">
        <v>18216500</v>
      </c>
    </row>
    <row r="19" spans="5:16" x14ac:dyDescent="0.25">
      <c r="E19" s="1">
        <f t="shared" si="0"/>
        <v>13</v>
      </c>
      <c r="F19" s="10" t="str">
        <f t="shared" si="1"/>
        <v>A3-5-12.5</v>
      </c>
      <c r="G19" s="14">
        <f t="shared" si="4"/>
        <v>5</v>
      </c>
      <c r="H19" s="14">
        <f t="shared" si="5"/>
        <v>12.5</v>
      </c>
      <c r="I19" s="4">
        <f t="shared" si="2"/>
        <v>46.875</v>
      </c>
      <c r="J19" s="2">
        <f t="shared" si="3"/>
        <v>18804688</v>
      </c>
      <c r="K19" s="22">
        <v>1</v>
      </c>
      <c r="N19" t="str">
        <v>A3-5-12.5</v>
      </c>
      <c r="O19">
        <v>46.875</v>
      </c>
      <c r="P19" s="19">
        <v>18804688</v>
      </c>
    </row>
    <row r="20" spans="5:16" x14ac:dyDescent="0.25">
      <c r="E20" s="1">
        <f t="shared" si="0"/>
        <v>14</v>
      </c>
      <c r="F20" s="10" t="str">
        <f t="shared" si="1"/>
        <v>A3-5-13</v>
      </c>
      <c r="G20" s="14">
        <f t="shared" si="4"/>
        <v>5</v>
      </c>
      <c r="H20" s="14">
        <f t="shared" si="5"/>
        <v>13</v>
      </c>
      <c r="I20" s="4">
        <f t="shared" si="2"/>
        <v>48.75</v>
      </c>
      <c r="J20" s="2">
        <f t="shared" si="3"/>
        <v>19392875</v>
      </c>
      <c r="K20" s="22">
        <v>1</v>
      </c>
      <c r="N20" t="str">
        <v>A3-5-13</v>
      </c>
      <c r="O20">
        <v>48.75</v>
      </c>
      <c r="P20" s="19">
        <v>19392875</v>
      </c>
    </row>
    <row r="21" spans="5:16" x14ac:dyDescent="0.25">
      <c r="E21" s="1">
        <f t="shared" si="0"/>
        <v>15</v>
      </c>
      <c r="F21" s="10" t="str">
        <f t="shared" si="1"/>
        <v>A3-5-13.5</v>
      </c>
      <c r="G21" s="14">
        <f t="shared" si="4"/>
        <v>5</v>
      </c>
      <c r="H21" s="14">
        <f t="shared" si="5"/>
        <v>13.5</v>
      </c>
      <c r="I21" s="4">
        <f t="shared" si="2"/>
        <v>50.625</v>
      </c>
      <c r="J21" s="2">
        <f t="shared" si="3"/>
        <v>19981063</v>
      </c>
      <c r="K21" s="22">
        <v>1</v>
      </c>
      <c r="N21" t="str">
        <v>A3-5-13.5</v>
      </c>
      <c r="O21">
        <v>50.625</v>
      </c>
      <c r="P21" s="19">
        <v>19981063</v>
      </c>
    </row>
    <row r="22" spans="5:16" x14ac:dyDescent="0.25">
      <c r="E22" s="1">
        <f t="shared" si="0"/>
        <v>16</v>
      </c>
      <c r="F22" s="10" t="str">
        <f t="shared" si="1"/>
        <v>A3-5.5-6.5</v>
      </c>
      <c r="G22" s="14">
        <f t="shared" si="4"/>
        <v>5.5</v>
      </c>
      <c r="H22" s="14">
        <f t="shared" si="5"/>
        <v>6.5</v>
      </c>
      <c r="I22" s="4">
        <f t="shared" si="2"/>
        <v>26.8125</v>
      </c>
      <c r="J22" s="2">
        <f t="shared" si="3"/>
        <v>12511081</v>
      </c>
      <c r="K22" s="22">
        <v>1</v>
      </c>
      <c r="N22" t="str">
        <v>A3-5.5-6.5</v>
      </c>
      <c r="O22">
        <v>26.8125</v>
      </c>
      <c r="P22" s="19">
        <v>12511081</v>
      </c>
    </row>
    <row r="23" spans="5:16" x14ac:dyDescent="0.25">
      <c r="E23" s="1">
        <f t="shared" si="0"/>
        <v>17</v>
      </c>
      <c r="F23" s="10" t="str">
        <f t="shared" si="1"/>
        <v>A3-5.5-7</v>
      </c>
      <c r="G23" s="14">
        <f t="shared" si="4"/>
        <v>5.5</v>
      </c>
      <c r="H23" s="14">
        <f t="shared" si="5"/>
        <v>7</v>
      </c>
      <c r="I23" s="4">
        <f t="shared" si="2"/>
        <v>28.875</v>
      </c>
      <c r="J23" s="2">
        <f t="shared" si="3"/>
        <v>13158088</v>
      </c>
      <c r="K23" s="22">
        <v>1</v>
      </c>
      <c r="N23" t="str">
        <v>A3-5.5-7</v>
      </c>
      <c r="O23">
        <v>28.875</v>
      </c>
      <c r="P23" s="19">
        <v>13158088</v>
      </c>
    </row>
    <row r="24" spans="5:16" x14ac:dyDescent="0.25">
      <c r="E24" s="1">
        <f t="shared" si="0"/>
        <v>18</v>
      </c>
      <c r="F24" s="10" t="str">
        <f t="shared" si="1"/>
        <v>A3-5.5-7.5</v>
      </c>
      <c r="G24" s="14">
        <f t="shared" si="4"/>
        <v>5.5</v>
      </c>
      <c r="H24" s="14">
        <f t="shared" si="5"/>
        <v>7.5</v>
      </c>
      <c r="I24" s="4">
        <f t="shared" si="2"/>
        <v>30.9375</v>
      </c>
      <c r="J24" s="2">
        <f t="shared" si="3"/>
        <v>13805094</v>
      </c>
      <c r="K24" s="22">
        <v>1</v>
      </c>
      <c r="N24" t="str">
        <v>A3-5.5-7.5</v>
      </c>
      <c r="O24">
        <v>30.9375</v>
      </c>
      <c r="P24" s="19">
        <v>13805094</v>
      </c>
    </row>
    <row r="25" spans="5:16" x14ac:dyDescent="0.25">
      <c r="E25" s="1">
        <f t="shared" si="0"/>
        <v>19</v>
      </c>
      <c r="F25" s="10" t="str">
        <f t="shared" si="1"/>
        <v>A3-5.5-8</v>
      </c>
      <c r="G25" s="14">
        <f t="shared" si="4"/>
        <v>5.5</v>
      </c>
      <c r="H25" s="14">
        <f t="shared" si="5"/>
        <v>8</v>
      </c>
      <c r="I25" s="4">
        <f t="shared" si="2"/>
        <v>33</v>
      </c>
      <c r="J25" s="2">
        <f t="shared" si="3"/>
        <v>14452100</v>
      </c>
      <c r="K25" s="22">
        <v>1</v>
      </c>
      <c r="N25" t="str">
        <v>A3-5.5-8</v>
      </c>
      <c r="O25">
        <v>33</v>
      </c>
      <c r="P25" s="19">
        <v>14452100</v>
      </c>
    </row>
    <row r="26" spans="5:16" x14ac:dyDescent="0.25">
      <c r="E26" s="1">
        <f t="shared" si="0"/>
        <v>20</v>
      </c>
      <c r="F26" s="10" t="str">
        <f t="shared" si="1"/>
        <v>A3-5.5-8.5</v>
      </c>
      <c r="G26" s="14">
        <f t="shared" si="4"/>
        <v>5.5</v>
      </c>
      <c r="H26" s="14">
        <f t="shared" si="5"/>
        <v>8.5</v>
      </c>
      <c r="I26" s="4">
        <f t="shared" si="2"/>
        <v>35.0625</v>
      </c>
      <c r="J26" s="2">
        <f t="shared" si="3"/>
        <v>15099106</v>
      </c>
      <c r="K26" s="22">
        <v>1</v>
      </c>
      <c r="N26" t="str">
        <v>A3-5.5-8.5</v>
      </c>
      <c r="O26">
        <v>35.0625</v>
      </c>
      <c r="P26" s="19">
        <v>15099106</v>
      </c>
    </row>
    <row r="27" spans="5:16" x14ac:dyDescent="0.25">
      <c r="E27" s="1">
        <f t="shared" si="0"/>
        <v>21</v>
      </c>
      <c r="F27" s="10" t="str">
        <f t="shared" si="1"/>
        <v>A3-5.5-9</v>
      </c>
      <c r="G27" s="14">
        <f t="shared" si="4"/>
        <v>5.5</v>
      </c>
      <c r="H27" s="14">
        <f t="shared" si="5"/>
        <v>9</v>
      </c>
      <c r="I27" s="4">
        <f t="shared" si="2"/>
        <v>37.125</v>
      </c>
      <c r="J27" s="2">
        <f t="shared" si="3"/>
        <v>15746113</v>
      </c>
      <c r="K27" s="22">
        <v>1</v>
      </c>
      <c r="N27" t="str">
        <v>A3-5.5-9</v>
      </c>
      <c r="O27">
        <v>37.125</v>
      </c>
      <c r="P27" s="19">
        <v>15746113</v>
      </c>
    </row>
    <row r="28" spans="5:16" x14ac:dyDescent="0.25">
      <c r="E28" s="1">
        <f t="shared" si="0"/>
        <v>22</v>
      </c>
      <c r="F28" s="10" t="str">
        <f t="shared" si="1"/>
        <v>A3-5.5-9.5</v>
      </c>
      <c r="G28" s="14">
        <f t="shared" si="4"/>
        <v>5.5</v>
      </c>
      <c r="H28" s="14">
        <f t="shared" si="5"/>
        <v>9.5</v>
      </c>
      <c r="I28" s="4">
        <f t="shared" si="2"/>
        <v>39.1875</v>
      </c>
      <c r="J28" s="2">
        <f t="shared" si="3"/>
        <v>16393119</v>
      </c>
      <c r="K28" s="22">
        <v>1</v>
      </c>
      <c r="N28" t="str">
        <v>A3-5.5-9.5</v>
      </c>
      <c r="O28">
        <v>39.1875</v>
      </c>
      <c r="P28" s="19">
        <v>16393119</v>
      </c>
    </row>
    <row r="29" spans="5:16" x14ac:dyDescent="0.25">
      <c r="E29" s="1">
        <f t="shared" si="0"/>
        <v>23</v>
      </c>
      <c r="F29" s="10" t="str">
        <f t="shared" si="1"/>
        <v>A3-5.5-10</v>
      </c>
      <c r="G29" s="14">
        <f t="shared" si="4"/>
        <v>5.5</v>
      </c>
      <c r="H29" s="14">
        <f t="shared" si="5"/>
        <v>10</v>
      </c>
      <c r="I29" s="4">
        <f t="shared" si="2"/>
        <v>41.25</v>
      </c>
      <c r="J29" s="2">
        <f t="shared" si="3"/>
        <v>17040125</v>
      </c>
      <c r="K29" s="22">
        <v>1</v>
      </c>
      <c r="N29" t="str">
        <v>A3-5.5-10</v>
      </c>
      <c r="O29">
        <v>41.25</v>
      </c>
      <c r="P29" s="19">
        <v>17040125</v>
      </c>
    </row>
    <row r="30" spans="5:16" x14ac:dyDescent="0.25">
      <c r="E30" s="1">
        <f t="shared" si="0"/>
        <v>24</v>
      </c>
      <c r="F30" s="10" t="str">
        <f t="shared" si="1"/>
        <v>A3-5.5-10.5</v>
      </c>
      <c r="G30" s="14">
        <f t="shared" si="4"/>
        <v>5.5</v>
      </c>
      <c r="H30" s="14">
        <f t="shared" si="5"/>
        <v>10.5</v>
      </c>
      <c r="I30" s="4">
        <f t="shared" si="2"/>
        <v>43.3125</v>
      </c>
      <c r="J30" s="2">
        <f t="shared" si="3"/>
        <v>17687131</v>
      </c>
      <c r="K30" s="22">
        <v>1</v>
      </c>
      <c r="N30" t="str">
        <v>A3-5.5-10.5</v>
      </c>
      <c r="O30">
        <v>43.3125</v>
      </c>
      <c r="P30" s="19">
        <v>17687131</v>
      </c>
    </row>
    <row r="31" spans="5:16" x14ac:dyDescent="0.25">
      <c r="E31" s="1">
        <f t="shared" si="0"/>
        <v>25</v>
      </c>
      <c r="F31" s="10" t="str">
        <f t="shared" si="1"/>
        <v>A3-5.5-11</v>
      </c>
      <c r="G31" s="14">
        <f t="shared" si="4"/>
        <v>5.5</v>
      </c>
      <c r="H31" s="14">
        <f t="shared" si="5"/>
        <v>11</v>
      </c>
      <c r="I31" s="4">
        <f t="shared" si="2"/>
        <v>45.375</v>
      </c>
      <c r="J31" s="2">
        <f t="shared" si="3"/>
        <v>18334138</v>
      </c>
      <c r="K31" s="22">
        <v>1</v>
      </c>
      <c r="N31" t="str">
        <v>A3-5.5-11</v>
      </c>
      <c r="O31">
        <v>45.375</v>
      </c>
      <c r="P31" s="19">
        <v>18334138</v>
      </c>
    </row>
    <row r="32" spans="5:16" x14ac:dyDescent="0.25">
      <c r="E32" s="1">
        <f t="shared" si="0"/>
        <v>26</v>
      </c>
      <c r="F32" s="10" t="str">
        <f t="shared" si="1"/>
        <v>A3-5.5-11.5</v>
      </c>
      <c r="G32" s="14">
        <f t="shared" si="4"/>
        <v>5.5</v>
      </c>
      <c r="H32" s="14">
        <f t="shared" si="5"/>
        <v>11.5</v>
      </c>
      <c r="I32" s="4">
        <f t="shared" si="2"/>
        <v>47.4375</v>
      </c>
      <c r="J32" s="2">
        <f t="shared" si="3"/>
        <v>18981144</v>
      </c>
      <c r="K32" s="22">
        <v>1</v>
      </c>
      <c r="N32" t="str">
        <v>A3-5.5-11.5</v>
      </c>
      <c r="O32">
        <v>47.4375</v>
      </c>
      <c r="P32" s="19">
        <v>18981144</v>
      </c>
    </row>
    <row r="33" spans="5:16" x14ac:dyDescent="0.25">
      <c r="E33" s="1">
        <f t="shared" si="0"/>
        <v>27</v>
      </c>
      <c r="F33" s="10" t="str">
        <f t="shared" si="1"/>
        <v>A3-5.5-12</v>
      </c>
      <c r="G33" s="14">
        <f t="shared" si="4"/>
        <v>5.5</v>
      </c>
      <c r="H33" s="14">
        <f t="shared" si="5"/>
        <v>12</v>
      </c>
      <c r="I33" s="4">
        <f t="shared" si="2"/>
        <v>49.5</v>
      </c>
      <c r="J33" s="2">
        <f t="shared" si="3"/>
        <v>19628150</v>
      </c>
      <c r="K33" s="22">
        <v>1</v>
      </c>
      <c r="N33" t="str">
        <v>A3-5.5-12</v>
      </c>
      <c r="O33">
        <v>49.5</v>
      </c>
      <c r="P33" s="19">
        <v>19628150</v>
      </c>
    </row>
    <row r="34" spans="5:16" x14ac:dyDescent="0.25">
      <c r="E34" s="1">
        <f t="shared" si="0"/>
        <v>28</v>
      </c>
      <c r="F34" s="10" t="str">
        <f t="shared" si="1"/>
        <v>A3-5.5-12.5</v>
      </c>
      <c r="G34" s="14">
        <f t="shared" si="4"/>
        <v>5.5</v>
      </c>
      <c r="H34" s="14">
        <f t="shared" si="5"/>
        <v>12.5</v>
      </c>
      <c r="I34" s="4">
        <f t="shared" si="2"/>
        <v>51.5625</v>
      </c>
      <c r="J34" s="2">
        <f t="shared" si="3"/>
        <v>20275156</v>
      </c>
      <c r="K34" s="22">
        <v>1</v>
      </c>
      <c r="N34" t="str">
        <v>A3-5.5-12.5</v>
      </c>
      <c r="O34">
        <v>51.5625</v>
      </c>
      <c r="P34" s="19">
        <v>20275156</v>
      </c>
    </row>
    <row r="35" spans="5:16" x14ac:dyDescent="0.25">
      <c r="E35" s="1">
        <f t="shared" si="0"/>
        <v>29</v>
      </c>
      <c r="F35" s="10" t="str">
        <f t="shared" si="1"/>
        <v>A3-5.5-13</v>
      </c>
      <c r="G35" s="14">
        <f t="shared" si="4"/>
        <v>5.5</v>
      </c>
      <c r="H35" s="14">
        <f t="shared" si="5"/>
        <v>13</v>
      </c>
      <c r="I35" s="4">
        <f t="shared" si="2"/>
        <v>53.625</v>
      </c>
      <c r="J35" s="2">
        <f t="shared" si="3"/>
        <v>20922163</v>
      </c>
      <c r="K35" s="22">
        <v>1</v>
      </c>
      <c r="N35" t="str">
        <v>A3-5.5-13</v>
      </c>
      <c r="O35">
        <v>53.625</v>
      </c>
      <c r="P35" s="19">
        <v>20922163</v>
      </c>
    </row>
    <row r="36" spans="5:16" x14ac:dyDescent="0.25">
      <c r="E36" s="1">
        <f t="shared" si="0"/>
        <v>30</v>
      </c>
      <c r="F36" s="10" t="str">
        <f t="shared" si="1"/>
        <v>A3-5.5-13.5</v>
      </c>
      <c r="G36" s="14">
        <f t="shared" si="4"/>
        <v>5.5</v>
      </c>
      <c r="H36" s="14">
        <f t="shared" si="5"/>
        <v>13.5</v>
      </c>
      <c r="I36" s="4">
        <f t="shared" si="2"/>
        <v>55.6875</v>
      </c>
      <c r="J36" s="2">
        <f t="shared" si="3"/>
        <v>21569169</v>
      </c>
      <c r="K36" s="22">
        <v>1</v>
      </c>
      <c r="N36" t="str">
        <v>A3-5.5-13.5</v>
      </c>
      <c r="O36">
        <v>55.6875</v>
      </c>
      <c r="P36" s="19">
        <v>21569169</v>
      </c>
    </row>
    <row r="37" spans="5:16" x14ac:dyDescent="0.25">
      <c r="E37" s="1">
        <f t="shared" si="0"/>
        <v>31</v>
      </c>
      <c r="F37" s="10" t="str">
        <f t="shared" si="1"/>
        <v>A3-6-6.5</v>
      </c>
      <c r="G37" s="14">
        <f t="shared" si="4"/>
        <v>6</v>
      </c>
      <c r="H37" s="14">
        <f t="shared" si="5"/>
        <v>6.5</v>
      </c>
      <c r="I37" s="4">
        <f t="shared" si="2"/>
        <v>29.25</v>
      </c>
      <c r="J37" s="2">
        <f t="shared" si="3"/>
        <v>13275725</v>
      </c>
      <c r="K37" s="22">
        <v>1</v>
      </c>
      <c r="N37" t="str">
        <v>A3-6-6.5</v>
      </c>
      <c r="O37">
        <v>29.25</v>
      </c>
      <c r="P37" s="19">
        <v>13275725</v>
      </c>
    </row>
    <row r="38" spans="5:16" x14ac:dyDescent="0.25">
      <c r="E38" s="1">
        <f t="shared" si="0"/>
        <v>32</v>
      </c>
      <c r="F38" s="10" t="str">
        <f t="shared" si="1"/>
        <v>A3-6-7</v>
      </c>
      <c r="G38" s="14">
        <f t="shared" si="4"/>
        <v>6</v>
      </c>
      <c r="H38" s="14">
        <f t="shared" si="5"/>
        <v>7</v>
      </c>
      <c r="I38" s="4">
        <f t="shared" si="2"/>
        <v>31.5</v>
      </c>
      <c r="J38" s="2">
        <f t="shared" si="3"/>
        <v>13981550</v>
      </c>
      <c r="K38" s="22">
        <v>1</v>
      </c>
      <c r="N38" t="str">
        <v>A3-6-7</v>
      </c>
      <c r="O38">
        <v>31.5</v>
      </c>
      <c r="P38" s="19">
        <v>13981550</v>
      </c>
    </row>
    <row r="39" spans="5:16" x14ac:dyDescent="0.25">
      <c r="E39" s="1">
        <f t="shared" si="0"/>
        <v>33</v>
      </c>
      <c r="F39" s="10" t="str">
        <f t="shared" si="1"/>
        <v>A3-6-7.5</v>
      </c>
      <c r="G39" s="14">
        <f t="shared" si="4"/>
        <v>6</v>
      </c>
      <c r="H39" s="14">
        <f t="shared" si="5"/>
        <v>7.5</v>
      </c>
      <c r="I39" s="4">
        <f t="shared" si="2"/>
        <v>33.75</v>
      </c>
      <c r="J39" s="2">
        <f t="shared" si="3"/>
        <v>14687375</v>
      </c>
      <c r="K39" s="22">
        <v>1</v>
      </c>
      <c r="N39" t="str">
        <v>A3-6-7.5</v>
      </c>
      <c r="O39">
        <v>33.75</v>
      </c>
      <c r="P39" s="19">
        <v>14687375</v>
      </c>
    </row>
    <row r="40" spans="5:16" x14ac:dyDescent="0.25">
      <c r="E40" s="1">
        <f t="shared" si="0"/>
        <v>34</v>
      </c>
      <c r="F40" s="10" t="str">
        <f t="shared" si="1"/>
        <v>A3-6-8</v>
      </c>
      <c r="G40" s="14">
        <f t="shared" si="4"/>
        <v>6</v>
      </c>
      <c r="H40" s="14">
        <f t="shared" si="5"/>
        <v>8</v>
      </c>
      <c r="I40" s="4">
        <f t="shared" si="2"/>
        <v>36</v>
      </c>
      <c r="J40" s="2">
        <f t="shared" si="3"/>
        <v>15393200</v>
      </c>
      <c r="K40" s="22">
        <v>1</v>
      </c>
      <c r="N40" t="str">
        <v>A3-6-8</v>
      </c>
      <c r="O40">
        <v>36</v>
      </c>
      <c r="P40" s="19">
        <v>15393200</v>
      </c>
    </row>
    <row r="41" spans="5:16" x14ac:dyDescent="0.25">
      <c r="E41" s="1">
        <f t="shared" si="0"/>
        <v>35</v>
      </c>
      <c r="F41" s="10" t="str">
        <f t="shared" si="1"/>
        <v>A3-6-8.5</v>
      </c>
      <c r="G41" s="14">
        <f t="shared" si="4"/>
        <v>6</v>
      </c>
      <c r="H41" s="14">
        <f t="shared" si="5"/>
        <v>8.5</v>
      </c>
      <c r="I41" s="4">
        <f t="shared" si="2"/>
        <v>38.25</v>
      </c>
      <c r="J41" s="2">
        <f t="shared" si="3"/>
        <v>16099025</v>
      </c>
      <c r="K41" s="22">
        <v>1</v>
      </c>
      <c r="N41" t="str">
        <v>A3-6-8.5</v>
      </c>
      <c r="O41">
        <v>38.25</v>
      </c>
      <c r="P41" s="19">
        <v>16099025</v>
      </c>
    </row>
    <row r="42" spans="5:16" x14ac:dyDescent="0.25">
      <c r="E42" s="1">
        <f t="shared" si="0"/>
        <v>36</v>
      </c>
      <c r="F42" s="10" t="str">
        <f t="shared" si="1"/>
        <v>A3-6-9</v>
      </c>
      <c r="G42" s="14">
        <f t="shared" si="4"/>
        <v>6</v>
      </c>
      <c r="H42" s="14">
        <f t="shared" si="5"/>
        <v>9</v>
      </c>
      <c r="I42" s="4">
        <f t="shared" si="2"/>
        <v>40.5</v>
      </c>
      <c r="J42" s="2">
        <f t="shared" si="3"/>
        <v>16804850</v>
      </c>
      <c r="K42" s="22">
        <v>1</v>
      </c>
      <c r="N42" t="str">
        <v>A3-6-9</v>
      </c>
      <c r="O42">
        <v>40.5</v>
      </c>
      <c r="P42" s="19">
        <v>16804850</v>
      </c>
    </row>
    <row r="43" spans="5:16" x14ac:dyDescent="0.25">
      <c r="E43" s="1">
        <f t="shared" si="0"/>
        <v>37</v>
      </c>
      <c r="F43" s="10" t="str">
        <f t="shared" si="1"/>
        <v>A3-6-9.5</v>
      </c>
      <c r="G43" s="14">
        <f t="shared" si="4"/>
        <v>6</v>
      </c>
      <c r="H43" s="14">
        <f t="shared" si="5"/>
        <v>9.5</v>
      </c>
      <c r="I43" s="4">
        <f t="shared" si="2"/>
        <v>42.75</v>
      </c>
      <c r="J43" s="2">
        <f t="shared" si="3"/>
        <v>17510675</v>
      </c>
      <c r="K43" s="22">
        <v>1</v>
      </c>
      <c r="N43" t="str">
        <v>A3-6-9.5</v>
      </c>
      <c r="O43">
        <v>42.75</v>
      </c>
      <c r="P43" s="19">
        <v>17510675</v>
      </c>
    </row>
    <row r="44" spans="5:16" x14ac:dyDescent="0.25">
      <c r="E44" s="1">
        <f t="shared" si="0"/>
        <v>38</v>
      </c>
      <c r="F44" s="10" t="str">
        <f t="shared" si="1"/>
        <v>A3-6-10</v>
      </c>
      <c r="G44" s="14">
        <f t="shared" si="4"/>
        <v>6</v>
      </c>
      <c r="H44" s="14">
        <f t="shared" si="5"/>
        <v>10</v>
      </c>
      <c r="I44" s="4">
        <f t="shared" si="2"/>
        <v>45</v>
      </c>
      <c r="J44" s="2">
        <f t="shared" si="3"/>
        <v>18216500</v>
      </c>
      <c r="K44" s="22">
        <v>1</v>
      </c>
      <c r="N44" t="str">
        <v>A3-6-10</v>
      </c>
      <c r="O44">
        <v>45</v>
      </c>
      <c r="P44" s="19">
        <v>18216500</v>
      </c>
    </row>
    <row r="45" spans="5:16" x14ac:dyDescent="0.25">
      <c r="E45" s="1">
        <f t="shared" si="0"/>
        <v>39</v>
      </c>
      <c r="F45" s="10" t="str">
        <f t="shared" si="1"/>
        <v>A3-6-10.5</v>
      </c>
      <c r="G45" s="14">
        <f t="shared" si="4"/>
        <v>6</v>
      </c>
      <c r="H45" s="14">
        <f t="shared" si="5"/>
        <v>10.5</v>
      </c>
      <c r="I45" s="4">
        <f t="shared" si="2"/>
        <v>47.25</v>
      </c>
      <c r="J45" s="2">
        <f t="shared" si="3"/>
        <v>18922325</v>
      </c>
      <c r="K45" s="22">
        <v>1</v>
      </c>
      <c r="N45" t="str">
        <v>A3-6-10.5</v>
      </c>
      <c r="O45">
        <v>47.25</v>
      </c>
      <c r="P45" s="19">
        <v>18922325</v>
      </c>
    </row>
    <row r="46" spans="5:16" x14ac:dyDescent="0.25">
      <c r="E46" s="1">
        <f t="shared" si="0"/>
        <v>40</v>
      </c>
      <c r="F46" s="10" t="str">
        <f t="shared" si="1"/>
        <v>A3-6-11</v>
      </c>
      <c r="G46" s="14">
        <f t="shared" si="4"/>
        <v>6</v>
      </c>
      <c r="H46" s="14">
        <f t="shared" si="5"/>
        <v>11</v>
      </c>
      <c r="I46" s="4">
        <f t="shared" si="2"/>
        <v>49.5</v>
      </c>
      <c r="J46" s="2">
        <f t="shared" si="3"/>
        <v>19628150</v>
      </c>
      <c r="K46" s="22">
        <v>1</v>
      </c>
      <c r="N46" t="str">
        <v>A3-6-11</v>
      </c>
      <c r="O46">
        <v>49.5</v>
      </c>
      <c r="P46" s="19">
        <v>19628150</v>
      </c>
    </row>
    <row r="47" spans="5:16" x14ac:dyDescent="0.25">
      <c r="E47" s="1">
        <f t="shared" si="0"/>
        <v>41</v>
      </c>
      <c r="F47" s="10" t="str">
        <f t="shared" si="1"/>
        <v>A3-6-11.5</v>
      </c>
      <c r="G47" s="14">
        <f t="shared" si="4"/>
        <v>6</v>
      </c>
      <c r="H47" s="14">
        <f t="shared" si="5"/>
        <v>11.5</v>
      </c>
      <c r="I47" s="4">
        <f t="shared" si="2"/>
        <v>51.75</v>
      </c>
      <c r="J47" s="2">
        <f t="shared" si="3"/>
        <v>20333975</v>
      </c>
      <c r="K47" s="22">
        <v>1</v>
      </c>
      <c r="N47" t="str">
        <v>A3-6-11.5</v>
      </c>
      <c r="O47">
        <v>51.75</v>
      </c>
      <c r="P47" s="19">
        <v>20333975</v>
      </c>
    </row>
    <row r="48" spans="5:16" x14ac:dyDescent="0.25">
      <c r="E48" s="1">
        <f t="shared" si="0"/>
        <v>42</v>
      </c>
      <c r="F48" s="10" t="str">
        <f t="shared" si="1"/>
        <v>A3-6-12</v>
      </c>
      <c r="G48" s="14">
        <f t="shared" si="4"/>
        <v>6</v>
      </c>
      <c r="H48" s="14">
        <f t="shared" si="5"/>
        <v>12</v>
      </c>
      <c r="I48" s="4">
        <f t="shared" si="2"/>
        <v>54</v>
      </c>
      <c r="J48" s="2">
        <f t="shared" si="3"/>
        <v>21039800</v>
      </c>
      <c r="K48" s="22">
        <v>1</v>
      </c>
      <c r="N48" t="str">
        <v>A3-6-12</v>
      </c>
      <c r="O48">
        <v>54</v>
      </c>
      <c r="P48" s="19">
        <v>21039800</v>
      </c>
    </row>
    <row r="49" spans="5:16" x14ac:dyDescent="0.25">
      <c r="E49" s="1">
        <f t="shared" si="0"/>
        <v>43</v>
      </c>
      <c r="F49" s="10" t="str">
        <f t="shared" si="1"/>
        <v>A3-6-12.5</v>
      </c>
      <c r="G49" s="14">
        <f t="shared" si="4"/>
        <v>6</v>
      </c>
      <c r="H49" s="14">
        <f t="shared" si="5"/>
        <v>12.5</v>
      </c>
      <c r="I49" s="4">
        <f t="shared" si="2"/>
        <v>56.25</v>
      </c>
      <c r="J49" s="2">
        <f t="shared" si="3"/>
        <v>21745625</v>
      </c>
      <c r="K49" s="22">
        <v>1</v>
      </c>
      <c r="N49" t="str">
        <v>A3-6-12.5</v>
      </c>
      <c r="O49">
        <v>56.25</v>
      </c>
      <c r="P49" s="19">
        <v>21745625</v>
      </c>
    </row>
    <row r="50" spans="5:16" x14ac:dyDescent="0.25">
      <c r="E50" s="1">
        <f t="shared" si="0"/>
        <v>44</v>
      </c>
      <c r="F50" s="10" t="str">
        <f t="shared" si="1"/>
        <v>A3-6-13</v>
      </c>
      <c r="G50" s="14">
        <f t="shared" si="4"/>
        <v>6</v>
      </c>
      <c r="H50" s="14">
        <f t="shared" si="5"/>
        <v>13</v>
      </c>
      <c r="I50" s="4">
        <f t="shared" si="2"/>
        <v>58.5</v>
      </c>
      <c r="J50" s="2">
        <f t="shared" si="3"/>
        <v>22451450</v>
      </c>
      <c r="K50" s="22">
        <v>1</v>
      </c>
      <c r="N50" t="str">
        <v>A3-6-13</v>
      </c>
      <c r="O50">
        <v>58.5</v>
      </c>
      <c r="P50" s="19">
        <v>22451450</v>
      </c>
    </row>
    <row r="51" spans="5:16" x14ac:dyDescent="0.25">
      <c r="E51" s="1">
        <f t="shared" si="0"/>
        <v>45</v>
      </c>
      <c r="F51" s="10" t="str">
        <f t="shared" si="1"/>
        <v>A3-6-13.5</v>
      </c>
      <c r="G51" s="14">
        <f t="shared" si="4"/>
        <v>6</v>
      </c>
      <c r="H51" s="14">
        <f t="shared" si="5"/>
        <v>13.5</v>
      </c>
      <c r="I51" s="4">
        <f t="shared" si="2"/>
        <v>60.75</v>
      </c>
      <c r="J51" s="2">
        <f t="shared" si="3"/>
        <v>23157275</v>
      </c>
      <c r="K51" s="22">
        <v>1</v>
      </c>
      <c r="N51" t="str">
        <v>A3-6-13.5</v>
      </c>
      <c r="O51">
        <v>60.75</v>
      </c>
      <c r="P51" s="19">
        <v>23157275</v>
      </c>
    </row>
    <row r="52" spans="5:16" x14ac:dyDescent="0.25">
      <c r="E52" s="1">
        <f t="shared" si="0"/>
        <v>46</v>
      </c>
      <c r="F52" s="10" t="str">
        <f t="shared" si="1"/>
        <v>A3-6.5-6.5</v>
      </c>
      <c r="G52" s="14">
        <f t="shared" si="4"/>
        <v>6.5</v>
      </c>
      <c r="H52" s="14">
        <f t="shared" si="5"/>
        <v>6.5</v>
      </c>
      <c r="I52" s="4">
        <f t="shared" si="2"/>
        <v>31.6875</v>
      </c>
      <c r="J52" s="2">
        <f t="shared" si="3"/>
        <v>14040369</v>
      </c>
      <c r="K52" s="22">
        <v>1</v>
      </c>
      <c r="N52" t="str">
        <v>A3-6.5-6.5</v>
      </c>
      <c r="O52">
        <v>31.6875</v>
      </c>
      <c r="P52" s="19">
        <v>14040369</v>
      </c>
    </row>
    <row r="53" spans="5:16" x14ac:dyDescent="0.25">
      <c r="E53" s="1">
        <f t="shared" si="0"/>
        <v>47</v>
      </c>
      <c r="F53" s="10" t="str">
        <f t="shared" si="1"/>
        <v>A3-6.5-7</v>
      </c>
      <c r="G53" s="14">
        <f t="shared" si="4"/>
        <v>6.5</v>
      </c>
      <c r="H53" s="14">
        <f t="shared" si="5"/>
        <v>7</v>
      </c>
      <c r="I53" s="4">
        <f t="shared" si="2"/>
        <v>34.125</v>
      </c>
      <c r="J53" s="2">
        <f t="shared" si="3"/>
        <v>14805013</v>
      </c>
      <c r="K53" s="22">
        <v>1</v>
      </c>
      <c r="N53" t="str">
        <v>A3-6.5-7</v>
      </c>
      <c r="O53">
        <v>34.125</v>
      </c>
      <c r="P53" s="19">
        <v>14805013</v>
      </c>
    </row>
    <row r="54" spans="5:16" x14ac:dyDescent="0.25">
      <c r="E54" s="1">
        <f t="shared" si="0"/>
        <v>48</v>
      </c>
      <c r="F54" s="10" t="str">
        <f t="shared" si="1"/>
        <v>A3-6.5-7.5</v>
      </c>
      <c r="G54" s="14">
        <f t="shared" si="4"/>
        <v>6.5</v>
      </c>
      <c r="H54" s="14">
        <f t="shared" si="5"/>
        <v>7.5</v>
      </c>
      <c r="I54" s="4">
        <f t="shared" si="2"/>
        <v>36.5625</v>
      </c>
      <c r="J54" s="2">
        <f t="shared" si="3"/>
        <v>15569656</v>
      </c>
      <c r="K54" s="22">
        <v>1</v>
      </c>
      <c r="N54" t="str">
        <v>A3-6.5-7.5</v>
      </c>
      <c r="O54">
        <v>36.5625</v>
      </c>
      <c r="P54" s="19">
        <v>15569656</v>
      </c>
    </row>
    <row r="55" spans="5:16" x14ac:dyDescent="0.25">
      <c r="E55" s="1">
        <f t="shared" si="0"/>
        <v>49</v>
      </c>
      <c r="F55" s="10" t="str">
        <f t="shared" si="1"/>
        <v>A3-6.5-8</v>
      </c>
      <c r="G55" s="14">
        <f t="shared" si="4"/>
        <v>6.5</v>
      </c>
      <c r="H55" s="14">
        <f t="shared" si="5"/>
        <v>8</v>
      </c>
      <c r="I55" s="4">
        <f t="shared" si="2"/>
        <v>39</v>
      </c>
      <c r="J55" s="2">
        <f t="shared" si="3"/>
        <v>16334300</v>
      </c>
      <c r="K55" s="22">
        <v>1</v>
      </c>
      <c r="N55" t="str">
        <v>A3-6.5-8</v>
      </c>
      <c r="O55">
        <v>39</v>
      </c>
      <c r="P55" s="19">
        <v>16334300</v>
      </c>
    </row>
    <row r="56" spans="5:16" x14ac:dyDescent="0.25">
      <c r="E56" s="1">
        <f t="shared" si="0"/>
        <v>50</v>
      </c>
      <c r="F56" s="10" t="str">
        <f t="shared" si="1"/>
        <v>A3-6.5-8.5</v>
      </c>
      <c r="G56" s="14">
        <f t="shared" si="4"/>
        <v>6.5</v>
      </c>
      <c r="H56" s="14">
        <f t="shared" si="5"/>
        <v>8.5</v>
      </c>
      <c r="I56" s="4">
        <f t="shared" si="2"/>
        <v>41.4375</v>
      </c>
      <c r="J56" s="2">
        <f t="shared" si="3"/>
        <v>17098944</v>
      </c>
      <c r="K56" s="22">
        <v>1</v>
      </c>
      <c r="N56" t="str">
        <v>A3-6.5-8.5</v>
      </c>
      <c r="O56">
        <v>41.4375</v>
      </c>
      <c r="P56" s="19">
        <v>17098944</v>
      </c>
    </row>
    <row r="57" spans="5:16" x14ac:dyDescent="0.25">
      <c r="E57" s="1">
        <f t="shared" si="0"/>
        <v>51</v>
      </c>
      <c r="F57" s="10" t="str">
        <f t="shared" si="1"/>
        <v>A3-6.5-9</v>
      </c>
      <c r="G57" s="14">
        <f t="shared" si="4"/>
        <v>6.5</v>
      </c>
      <c r="H57" s="14">
        <f t="shared" si="5"/>
        <v>9</v>
      </c>
      <c r="I57" s="4">
        <f t="shared" si="2"/>
        <v>43.875</v>
      </c>
      <c r="J57" s="2">
        <f t="shared" si="3"/>
        <v>17863588</v>
      </c>
      <c r="K57" s="22">
        <v>1</v>
      </c>
      <c r="N57" t="str">
        <v>A3-6.5-9</v>
      </c>
      <c r="O57">
        <v>43.875</v>
      </c>
      <c r="P57" s="19">
        <v>17863588</v>
      </c>
    </row>
    <row r="58" spans="5:16" x14ac:dyDescent="0.25">
      <c r="E58" s="1">
        <f t="shared" si="0"/>
        <v>52</v>
      </c>
      <c r="F58" s="10" t="str">
        <f t="shared" si="1"/>
        <v>A3-6.5-9.5</v>
      </c>
      <c r="G58" s="14">
        <f t="shared" si="4"/>
        <v>6.5</v>
      </c>
      <c r="H58" s="14">
        <f t="shared" si="5"/>
        <v>9.5</v>
      </c>
      <c r="I58" s="4">
        <f t="shared" si="2"/>
        <v>46.3125</v>
      </c>
      <c r="J58" s="2">
        <f t="shared" si="3"/>
        <v>18628231</v>
      </c>
      <c r="K58" s="22">
        <v>1</v>
      </c>
      <c r="N58" t="str">
        <v>A3-6.5-9.5</v>
      </c>
      <c r="O58">
        <v>46.3125</v>
      </c>
      <c r="P58" s="19">
        <v>18628231</v>
      </c>
    </row>
    <row r="59" spans="5:16" x14ac:dyDescent="0.25">
      <c r="E59" s="1">
        <f t="shared" si="0"/>
        <v>53</v>
      </c>
      <c r="F59" s="10" t="str">
        <f t="shared" si="1"/>
        <v>A3-6.5-10</v>
      </c>
      <c r="G59" s="14">
        <f t="shared" si="4"/>
        <v>6.5</v>
      </c>
      <c r="H59" s="14">
        <f t="shared" si="5"/>
        <v>10</v>
      </c>
      <c r="I59" s="4">
        <f t="shared" si="2"/>
        <v>48.75</v>
      </c>
      <c r="J59" s="2">
        <f t="shared" si="3"/>
        <v>19392875</v>
      </c>
      <c r="K59" s="22">
        <v>1</v>
      </c>
      <c r="N59" t="str">
        <v>A3-6.5-10</v>
      </c>
      <c r="O59">
        <v>48.75</v>
      </c>
      <c r="P59" s="19">
        <v>19392875</v>
      </c>
    </row>
    <row r="60" spans="5:16" x14ac:dyDescent="0.25">
      <c r="E60" s="1">
        <f t="shared" si="0"/>
        <v>54</v>
      </c>
      <c r="F60" s="10" t="str">
        <f t="shared" si="1"/>
        <v>A3-6.5-10.5</v>
      </c>
      <c r="G60" s="14">
        <f t="shared" si="4"/>
        <v>6.5</v>
      </c>
      <c r="H60" s="14">
        <f t="shared" si="5"/>
        <v>10.5</v>
      </c>
      <c r="I60" s="4">
        <f t="shared" si="2"/>
        <v>51.1875</v>
      </c>
      <c r="J60" s="2">
        <f t="shared" si="3"/>
        <v>20157519</v>
      </c>
      <c r="K60" s="22">
        <v>1</v>
      </c>
      <c r="N60" t="str">
        <v>A3-6.5-10.5</v>
      </c>
      <c r="O60">
        <v>51.1875</v>
      </c>
      <c r="P60" s="19">
        <v>20157519</v>
      </c>
    </row>
    <row r="61" spans="5:16" x14ac:dyDescent="0.25">
      <c r="E61" s="1">
        <f t="shared" si="0"/>
        <v>55</v>
      </c>
      <c r="F61" s="10" t="str">
        <f t="shared" si="1"/>
        <v>A3-6.5-11</v>
      </c>
      <c r="G61" s="14">
        <f t="shared" si="4"/>
        <v>6.5</v>
      </c>
      <c r="H61" s="14">
        <f t="shared" si="5"/>
        <v>11</v>
      </c>
      <c r="I61" s="4">
        <f t="shared" si="2"/>
        <v>53.625</v>
      </c>
      <c r="J61" s="2">
        <f t="shared" si="3"/>
        <v>20922163</v>
      </c>
      <c r="K61" s="22">
        <v>1</v>
      </c>
      <c r="N61" t="str">
        <v>A3-6.5-11</v>
      </c>
      <c r="O61">
        <v>53.625</v>
      </c>
      <c r="P61" s="19">
        <v>20922163</v>
      </c>
    </row>
    <row r="62" spans="5:16" x14ac:dyDescent="0.25">
      <c r="E62" s="1">
        <f t="shared" si="0"/>
        <v>56</v>
      </c>
      <c r="F62" s="10" t="str">
        <f t="shared" si="1"/>
        <v>A3-6.5-11.5</v>
      </c>
      <c r="G62" s="14">
        <f t="shared" si="4"/>
        <v>6.5</v>
      </c>
      <c r="H62" s="14">
        <f t="shared" si="5"/>
        <v>11.5</v>
      </c>
      <c r="I62" s="4">
        <f t="shared" si="2"/>
        <v>56.0625</v>
      </c>
      <c r="J62" s="2">
        <f t="shared" si="3"/>
        <v>21686806</v>
      </c>
      <c r="K62" s="22">
        <v>1</v>
      </c>
      <c r="N62" t="str">
        <v>A3-6.5-11.5</v>
      </c>
      <c r="O62">
        <v>56.0625</v>
      </c>
      <c r="P62" s="19">
        <v>21686806</v>
      </c>
    </row>
    <row r="63" spans="5:16" x14ac:dyDescent="0.25">
      <c r="E63" s="1">
        <f t="shared" si="0"/>
        <v>57</v>
      </c>
      <c r="F63" s="10" t="str">
        <f t="shared" si="1"/>
        <v>A3-6.5-12</v>
      </c>
      <c r="G63" s="14">
        <f t="shared" si="4"/>
        <v>6.5</v>
      </c>
      <c r="H63" s="14">
        <f t="shared" si="5"/>
        <v>12</v>
      </c>
      <c r="I63" s="4">
        <f t="shared" si="2"/>
        <v>58.5</v>
      </c>
      <c r="J63" s="2">
        <f t="shared" si="3"/>
        <v>22451450</v>
      </c>
      <c r="K63" s="22">
        <v>1</v>
      </c>
      <c r="N63" t="str">
        <v>A3-6.5-12</v>
      </c>
      <c r="O63">
        <v>58.5</v>
      </c>
      <c r="P63" s="19">
        <v>22451450</v>
      </c>
    </row>
    <row r="64" spans="5:16" x14ac:dyDescent="0.25">
      <c r="E64" s="1">
        <f t="shared" si="0"/>
        <v>58</v>
      </c>
      <c r="F64" s="10" t="str">
        <f t="shared" si="1"/>
        <v>A3-6.5-12.5</v>
      </c>
      <c r="G64" s="14">
        <f t="shared" si="4"/>
        <v>6.5</v>
      </c>
      <c r="H64" s="14">
        <f t="shared" si="5"/>
        <v>12.5</v>
      </c>
      <c r="I64" s="4">
        <f t="shared" si="2"/>
        <v>60.9375</v>
      </c>
      <c r="J64" s="2">
        <f t="shared" si="3"/>
        <v>23216094</v>
      </c>
      <c r="K64" s="22">
        <v>1</v>
      </c>
      <c r="N64" t="str">
        <v>A3-6.5-12.5</v>
      </c>
      <c r="O64">
        <v>60.9375</v>
      </c>
      <c r="P64" s="19">
        <v>23216094</v>
      </c>
    </row>
    <row r="65" spans="5:16" x14ac:dyDescent="0.25">
      <c r="E65" s="1">
        <f t="shared" si="0"/>
        <v>59</v>
      </c>
      <c r="F65" s="10" t="str">
        <f t="shared" si="1"/>
        <v>A3-6.5-13</v>
      </c>
      <c r="G65" s="14">
        <f t="shared" si="4"/>
        <v>6.5</v>
      </c>
      <c r="H65" s="14">
        <f t="shared" si="5"/>
        <v>13</v>
      </c>
      <c r="I65" s="4">
        <f t="shared" si="2"/>
        <v>63.375</v>
      </c>
      <c r="J65" s="2">
        <f t="shared" si="3"/>
        <v>23980738</v>
      </c>
      <c r="K65" s="22">
        <v>1</v>
      </c>
      <c r="N65" t="str">
        <v>A3-6.5-13</v>
      </c>
      <c r="O65">
        <v>63.375</v>
      </c>
      <c r="P65" s="19">
        <v>23980738</v>
      </c>
    </row>
    <row r="66" spans="5:16" x14ac:dyDescent="0.25">
      <c r="E66" s="1">
        <f t="shared" si="0"/>
        <v>60</v>
      </c>
      <c r="F66" s="10" t="str">
        <f t="shared" si="1"/>
        <v>A3-6.5-13.5</v>
      </c>
      <c r="G66" s="14">
        <f t="shared" si="4"/>
        <v>6.5</v>
      </c>
      <c r="H66" s="14">
        <f t="shared" si="5"/>
        <v>13.5</v>
      </c>
      <c r="I66" s="4">
        <f t="shared" si="2"/>
        <v>65.8125</v>
      </c>
      <c r="J66" s="2">
        <f t="shared" si="3"/>
        <v>24745381</v>
      </c>
      <c r="K66" s="22">
        <v>1</v>
      </c>
      <c r="N66" t="str">
        <v>A3-6.5-13.5</v>
      </c>
      <c r="O66">
        <v>65.8125</v>
      </c>
      <c r="P66" s="19">
        <v>24745381</v>
      </c>
    </row>
    <row r="67" spans="5:16" x14ac:dyDescent="0.25">
      <c r="E67" s="1">
        <f t="shared" si="0"/>
        <v>61</v>
      </c>
      <c r="F67" s="10" t="str">
        <f t="shared" si="1"/>
        <v>A3-7-6.5</v>
      </c>
      <c r="G67" s="14">
        <f t="shared" si="4"/>
        <v>7</v>
      </c>
      <c r="H67" s="14">
        <f t="shared" si="5"/>
        <v>6.5</v>
      </c>
      <c r="I67" s="4">
        <f t="shared" si="2"/>
        <v>34.125</v>
      </c>
      <c r="J67" s="2">
        <f t="shared" si="3"/>
        <v>14805013</v>
      </c>
      <c r="K67" s="22">
        <v>1</v>
      </c>
      <c r="N67" t="str">
        <v>A3-7-6.5</v>
      </c>
      <c r="O67">
        <v>34.125</v>
      </c>
      <c r="P67" s="19">
        <v>14805013</v>
      </c>
    </row>
    <row r="68" spans="5:16" x14ac:dyDescent="0.25">
      <c r="E68" s="1">
        <f t="shared" si="0"/>
        <v>62</v>
      </c>
      <c r="F68" s="10" t="str">
        <f t="shared" si="1"/>
        <v>A3-7-7</v>
      </c>
      <c r="G68" s="14">
        <f t="shared" si="4"/>
        <v>7</v>
      </c>
      <c r="H68" s="14">
        <f t="shared" si="5"/>
        <v>7</v>
      </c>
      <c r="I68" s="4">
        <f t="shared" si="2"/>
        <v>36.75</v>
      </c>
      <c r="J68" s="2">
        <f t="shared" si="3"/>
        <v>15628475</v>
      </c>
      <c r="K68" s="22">
        <v>1</v>
      </c>
      <c r="N68" t="str">
        <v>A3-7-7</v>
      </c>
      <c r="O68">
        <v>36.75</v>
      </c>
      <c r="P68" s="19">
        <v>15628475</v>
      </c>
    </row>
    <row r="69" spans="5:16" x14ac:dyDescent="0.25">
      <c r="E69" s="1">
        <f t="shared" si="0"/>
        <v>63</v>
      </c>
      <c r="F69" s="10" t="str">
        <f t="shared" si="1"/>
        <v>A3-7-7.5</v>
      </c>
      <c r="G69" s="14">
        <f t="shared" si="4"/>
        <v>7</v>
      </c>
      <c r="H69" s="14">
        <f t="shared" si="5"/>
        <v>7.5</v>
      </c>
      <c r="I69" s="4">
        <f t="shared" si="2"/>
        <v>39.375</v>
      </c>
      <c r="J69" s="2">
        <f t="shared" si="3"/>
        <v>16451938</v>
      </c>
      <c r="K69" s="22">
        <v>1</v>
      </c>
      <c r="N69" t="str">
        <v>A3-7-7.5</v>
      </c>
      <c r="O69">
        <v>39.375</v>
      </c>
      <c r="P69" s="19">
        <v>16451938</v>
      </c>
    </row>
    <row r="70" spans="5:16" x14ac:dyDescent="0.25">
      <c r="E70" s="1">
        <f t="shared" si="0"/>
        <v>64</v>
      </c>
      <c r="F70" s="10" t="str">
        <f t="shared" si="1"/>
        <v>A3-7-8</v>
      </c>
      <c r="G70" s="14">
        <f t="shared" si="4"/>
        <v>7</v>
      </c>
      <c r="H70" s="14">
        <f t="shared" si="5"/>
        <v>8</v>
      </c>
      <c r="I70" s="4">
        <f t="shared" si="2"/>
        <v>42</v>
      </c>
      <c r="J70" s="2">
        <f t="shared" si="3"/>
        <v>17275400</v>
      </c>
      <c r="K70" s="22">
        <v>1</v>
      </c>
      <c r="N70" t="str">
        <v>A3-7-8</v>
      </c>
      <c r="O70">
        <v>42</v>
      </c>
      <c r="P70" s="19">
        <v>17275400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A3-7-8.5</v>
      </c>
      <c r="G71" s="14">
        <f t="shared" si="4"/>
        <v>7</v>
      </c>
      <c r="H71" s="14">
        <f t="shared" si="5"/>
        <v>8.5</v>
      </c>
      <c r="I71" s="4">
        <f t="shared" ref="I71:I134" si="8">SUM((G71*H71)/4)*3</f>
        <v>44.625</v>
      </c>
      <c r="J71" s="2">
        <f t="shared" ref="J71:J134" si="9">ROUND(SUM(IF(I71&lt;$K$4,$K$4,I71)*$C$6,$C$5),0)</f>
        <v>18098863</v>
      </c>
      <c r="K71" s="22">
        <v>1</v>
      </c>
      <c r="N71" t="str">
        <v>A3-7-8.5</v>
      </c>
      <c r="O71">
        <v>44.625</v>
      </c>
      <c r="P71" s="19">
        <v>18098863</v>
      </c>
    </row>
    <row r="72" spans="5:16" x14ac:dyDescent="0.25">
      <c r="E72" s="1">
        <f t="shared" si="6"/>
        <v>66</v>
      </c>
      <c r="F72" s="10" t="str">
        <f t="shared" si="7"/>
        <v>A3-7-9</v>
      </c>
      <c r="G72" s="14">
        <f t="shared" ref="G72:G135" si="10">$G$3+ROUNDDOWN($E71/($I$4+1),0)*0.5</f>
        <v>7</v>
      </c>
      <c r="H72" s="14">
        <f t="shared" ref="H72:H135" si="11">IF(MOD(E72-1,$I$4+1)=0,$H$3,H71+0.5)</f>
        <v>9</v>
      </c>
      <c r="I72" s="4">
        <f t="shared" si="8"/>
        <v>47.25</v>
      </c>
      <c r="J72" s="2">
        <f t="shared" si="9"/>
        <v>18922325</v>
      </c>
      <c r="K72" s="22">
        <v>1</v>
      </c>
      <c r="N72" t="str">
        <v>A3-7-9</v>
      </c>
      <c r="O72">
        <v>47.25</v>
      </c>
      <c r="P72" s="19">
        <v>18922325</v>
      </c>
    </row>
    <row r="73" spans="5:16" x14ac:dyDescent="0.25">
      <c r="E73" s="1">
        <f t="shared" si="6"/>
        <v>67</v>
      </c>
      <c r="F73" s="10" t="str">
        <f t="shared" si="7"/>
        <v>A3-7-9.5</v>
      </c>
      <c r="G73" s="14">
        <f t="shared" si="10"/>
        <v>7</v>
      </c>
      <c r="H73" s="14">
        <f t="shared" si="11"/>
        <v>9.5</v>
      </c>
      <c r="I73" s="4">
        <f t="shared" si="8"/>
        <v>49.875</v>
      </c>
      <c r="J73" s="2">
        <f t="shared" si="9"/>
        <v>19745788</v>
      </c>
      <c r="K73" s="22">
        <v>1</v>
      </c>
      <c r="N73" t="str">
        <v>A3-7-9.5</v>
      </c>
      <c r="O73">
        <v>49.875</v>
      </c>
      <c r="P73" s="19">
        <v>19745788</v>
      </c>
    </row>
    <row r="74" spans="5:16" x14ac:dyDescent="0.25">
      <c r="E74" s="1">
        <f t="shared" si="6"/>
        <v>68</v>
      </c>
      <c r="F74" s="10" t="str">
        <f t="shared" si="7"/>
        <v>A3-7-10</v>
      </c>
      <c r="G74" s="14">
        <f t="shared" si="10"/>
        <v>7</v>
      </c>
      <c r="H74" s="14">
        <f t="shared" si="11"/>
        <v>10</v>
      </c>
      <c r="I74" s="4">
        <f t="shared" si="8"/>
        <v>52.5</v>
      </c>
      <c r="J74" s="2">
        <f t="shared" si="9"/>
        <v>20569250</v>
      </c>
      <c r="K74" s="22">
        <v>1</v>
      </c>
      <c r="N74" t="str">
        <v>A3-7-10</v>
      </c>
      <c r="O74">
        <v>52.5</v>
      </c>
      <c r="P74" s="19">
        <v>20569250</v>
      </c>
    </row>
    <row r="75" spans="5:16" x14ac:dyDescent="0.25">
      <c r="E75" s="1">
        <f t="shared" si="6"/>
        <v>69</v>
      </c>
      <c r="F75" s="10" t="str">
        <f t="shared" si="7"/>
        <v>A3-7-10.5</v>
      </c>
      <c r="G75" s="14">
        <f t="shared" si="10"/>
        <v>7</v>
      </c>
      <c r="H75" s="14">
        <f t="shared" si="11"/>
        <v>10.5</v>
      </c>
      <c r="I75" s="4">
        <f t="shared" si="8"/>
        <v>55.125</v>
      </c>
      <c r="J75" s="2">
        <f t="shared" si="9"/>
        <v>21392713</v>
      </c>
      <c r="K75" s="22">
        <v>1</v>
      </c>
      <c r="N75" t="str">
        <v>A3-7-10.5</v>
      </c>
      <c r="O75">
        <v>55.125</v>
      </c>
      <c r="P75" s="19">
        <v>21392713</v>
      </c>
    </row>
    <row r="76" spans="5:16" x14ac:dyDescent="0.25">
      <c r="E76" s="1">
        <f t="shared" si="6"/>
        <v>70</v>
      </c>
      <c r="F76" s="10" t="str">
        <f t="shared" si="7"/>
        <v>A3-7-11</v>
      </c>
      <c r="G76" s="14">
        <f t="shared" si="10"/>
        <v>7</v>
      </c>
      <c r="H76" s="14">
        <f t="shared" si="11"/>
        <v>11</v>
      </c>
      <c r="I76" s="4">
        <f t="shared" si="8"/>
        <v>57.75</v>
      </c>
      <c r="J76" s="2">
        <f t="shared" si="9"/>
        <v>22216175</v>
      </c>
      <c r="K76" s="22">
        <v>1</v>
      </c>
      <c r="N76" t="str">
        <v>A3-7-11</v>
      </c>
      <c r="O76">
        <v>57.75</v>
      </c>
      <c r="P76" s="19">
        <v>22216175</v>
      </c>
    </row>
    <row r="77" spans="5:16" x14ac:dyDescent="0.25">
      <c r="E77" s="1">
        <f t="shared" si="6"/>
        <v>71</v>
      </c>
      <c r="F77" s="10" t="str">
        <f t="shared" si="7"/>
        <v>A3-7-11.5</v>
      </c>
      <c r="G77" s="14">
        <f t="shared" si="10"/>
        <v>7</v>
      </c>
      <c r="H77" s="14">
        <f t="shared" si="11"/>
        <v>11.5</v>
      </c>
      <c r="I77" s="4">
        <f t="shared" si="8"/>
        <v>60.375</v>
      </c>
      <c r="J77" s="2">
        <f t="shared" si="9"/>
        <v>23039638</v>
      </c>
      <c r="K77" s="22">
        <v>1</v>
      </c>
      <c r="N77" t="str">
        <v>A3-7-11.5</v>
      </c>
      <c r="O77">
        <v>60.375</v>
      </c>
      <c r="P77" s="19">
        <v>23039638</v>
      </c>
    </row>
    <row r="78" spans="5:16" x14ac:dyDescent="0.25">
      <c r="E78" s="1">
        <f t="shared" si="6"/>
        <v>72</v>
      </c>
      <c r="F78" s="10" t="str">
        <f t="shared" si="7"/>
        <v>A3-7-12</v>
      </c>
      <c r="G78" s="14">
        <f t="shared" si="10"/>
        <v>7</v>
      </c>
      <c r="H78" s="14">
        <f t="shared" si="11"/>
        <v>12</v>
      </c>
      <c r="I78" s="4">
        <f t="shared" si="8"/>
        <v>63</v>
      </c>
      <c r="J78" s="2">
        <f t="shared" si="9"/>
        <v>23863100</v>
      </c>
      <c r="K78" s="22">
        <v>1</v>
      </c>
      <c r="N78" t="str">
        <v>A3-7-12</v>
      </c>
      <c r="O78">
        <v>63</v>
      </c>
      <c r="P78" s="19">
        <v>23863100</v>
      </c>
    </row>
    <row r="79" spans="5:16" x14ac:dyDescent="0.25">
      <c r="E79" s="1">
        <f t="shared" si="6"/>
        <v>73</v>
      </c>
      <c r="F79" s="10" t="str">
        <f t="shared" si="7"/>
        <v>A3-7-12.5</v>
      </c>
      <c r="G79" s="14">
        <f t="shared" si="10"/>
        <v>7</v>
      </c>
      <c r="H79" s="14">
        <f t="shared" si="11"/>
        <v>12.5</v>
      </c>
      <c r="I79" s="4">
        <f t="shared" si="8"/>
        <v>65.625</v>
      </c>
      <c r="J79" s="2">
        <f t="shared" si="9"/>
        <v>24686563</v>
      </c>
      <c r="K79" s="22">
        <v>1</v>
      </c>
      <c r="N79" t="str">
        <v>A3-7-12.5</v>
      </c>
      <c r="O79">
        <v>65.625</v>
      </c>
      <c r="P79" s="19">
        <v>24686563</v>
      </c>
    </row>
    <row r="80" spans="5:16" x14ac:dyDescent="0.25">
      <c r="E80" s="1">
        <f t="shared" si="6"/>
        <v>74</v>
      </c>
      <c r="F80" s="10" t="str">
        <f t="shared" si="7"/>
        <v>A3-7-13</v>
      </c>
      <c r="G80" s="14">
        <f t="shared" si="10"/>
        <v>7</v>
      </c>
      <c r="H80" s="14">
        <f t="shared" si="11"/>
        <v>13</v>
      </c>
      <c r="I80" s="4">
        <f t="shared" si="8"/>
        <v>68.25</v>
      </c>
      <c r="J80" s="2">
        <f t="shared" si="9"/>
        <v>25510025</v>
      </c>
      <c r="K80" s="22">
        <v>1</v>
      </c>
      <c r="N80" t="str">
        <v>A3-7-13</v>
      </c>
      <c r="O80">
        <v>68.25</v>
      </c>
      <c r="P80" s="19">
        <v>25510025</v>
      </c>
    </row>
    <row r="81" spans="5:16" x14ac:dyDescent="0.25">
      <c r="E81" s="1">
        <f t="shared" si="6"/>
        <v>75</v>
      </c>
      <c r="F81" s="10" t="str">
        <f t="shared" si="7"/>
        <v>A3-7-13.5</v>
      </c>
      <c r="G81" s="14">
        <f t="shared" si="10"/>
        <v>7</v>
      </c>
      <c r="H81" s="14">
        <f t="shared" si="11"/>
        <v>13.5</v>
      </c>
      <c r="I81" s="4">
        <f t="shared" si="8"/>
        <v>70.875</v>
      </c>
      <c r="J81" s="2">
        <f t="shared" si="9"/>
        <v>26333488</v>
      </c>
      <c r="K81" s="22">
        <v>1</v>
      </c>
      <c r="N81" t="str">
        <v>A3-7-13.5</v>
      </c>
      <c r="O81">
        <v>70.875</v>
      </c>
      <c r="P81" s="19">
        <v>26333488</v>
      </c>
    </row>
    <row r="82" spans="5:16" x14ac:dyDescent="0.25">
      <c r="E82" s="1">
        <f t="shared" si="6"/>
        <v>76</v>
      </c>
      <c r="F82" s="10" t="str">
        <f t="shared" si="7"/>
        <v>A3-7.5-6.5</v>
      </c>
      <c r="G82" s="14">
        <f t="shared" si="10"/>
        <v>7.5</v>
      </c>
      <c r="H82" s="14">
        <f t="shared" si="11"/>
        <v>6.5</v>
      </c>
      <c r="I82" s="4">
        <f t="shared" si="8"/>
        <v>36.5625</v>
      </c>
      <c r="J82" s="2">
        <f t="shared" si="9"/>
        <v>15569656</v>
      </c>
      <c r="K82" s="22">
        <v>1</v>
      </c>
      <c r="N82" t="str">
        <v>A3-7.5-6.5</v>
      </c>
      <c r="O82">
        <v>36.5625</v>
      </c>
      <c r="P82" s="19">
        <v>15569656</v>
      </c>
    </row>
    <row r="83" spans="5:16" x14ac:dyDescent="0.25">
      <c r="E83" s="1">
        <f t="shared" si="6"/>
        <v>77</v>
      </c>
      <c r="F83" s="10" t="str">
        <f t="shared" si="7"/>
        <v>A3-7.5-7</v>
      </c>
      <c r="G83" s="14">
        <f t="shared" si="10"/>
        <v>7.5</v>
      </c>
      <c r="H83" s="14">
        <f t="shared" si="11"/>
        <v>7</v>
      </c>
      <c r="I83" s="4">
        <f t="shared" si="8"/>
        <v>39.375</v>
      </c>
      <c r="J83" s="2">
        <f t="shared" si="9"/>
        <v>16451938</v>
      </c>
      <c r="K83" s="22">
        <v>1</v>
      </c>
      <c r="N83" t="str">
        <v>A3-7.5-7</v>
      </c>
      <c r="O83">
        <v>39.375</v>
      </c>
      <c r="P83" s="19">
        <v>16451938</v>
      </c>
    </row>
    <row r="84" spans="5:16" x14ac:dyDescent="0.25">
      <c r="E84" s="1">
        <f t="shared" si="6"/>
        <v>78</v>
      </c>
      <c r="F84" s="10" t="str">
        <f t="shared" si="7"/>
        <v>A3-7.5-7.5</v>
      </c>
      <c r="G84" s="14">
        <f t="shared" si="10"/>
        <v>7.5</v>
      </c>
      <c r="H84" s="14">
        <f t="shared" si="11"/>
        <v>7.5</v>
      </c>
      <c r="I84" s="4">
        <f t="shared" si="8"/>
        <v>42.1875</v>
      </c>
      <c r="J84" s="2">
        <f t="shared" si="9"/>
        <v>17334219</v>
      </c>
      <c r="K84" s="22">
        <v>1</v>
      </c>
      <c r="N84" t="str">
        <v>A3-7.5-7.5</v>
      </c>
      <c r="O84">
        <v>42.1875</v>
      </c>
      <c r="P84" s="19">
        <v>17334219</v>
      </c>
    </row>
    <row r="85" spans="5:16" x14ac:dyDescent="0.25">
      <c r="E85" s="1">
        <f t="shared" si="6"/>
        <v>79</v>
      </c>
      <c r="F85" s="10" t="str">
        <f t="shared" si="7"/>
        <v>A3-7.5-8</v>
      </c>
      <c r="G85" s="14">
        <f t="shared" si="10"/>
        <v>7.5</v>
      </c>
      <c r="H85" s="14">
        <f t="shared" si="11"/>
        <v>8</v>
      </c>
      <c r="I85" s="4">
        <f t="shared" si="8"/>
        <v>45</v>
      </c>
      <c r="J85" s="2">
        <f t="shared" si="9"/>
        <v>18216500</v>
      </c>
      <c r="K85" s="22">
        <v>1</v>
      </c>
      <c r="N85" t="str">
        <v>A3-7.5-8</v>
      </c>
      <c r="O85">
        <v>45</v>
      </c>
      <c r="P85" s="19">
        <v>18216500</v>
      </c>
    </row>
    <row r="86" spans="5:16" x14ac:dyDescent="0.25">
      <c r="E86" s="1">
        <f t="shared" si="6"/>
        <v>80</v>
      </c>
      <c r="F86" s="10" t="str">
        <f t="shared" si="7"/>
        <v>A3-7.5-8.5</v>
      </c>
      <c r="G86" s="14">
        <f t="shared" si="10"/>
        <v>7.5</v>
      </c>
      <c r="H86" s="14">
        <f t="shared" si="11"/>
        <v>8.5</v>
      </c>
      <c r="I86" s="4">
        <f t="shared" si="8"/>
        <v>47.8125</v>
      </c>
      <c r="J86" s="2">
        <f t="shared" si="9"/>
        <v>19098781</v>
      </c>
      <c r="K86" s="22">
        <v>1</v>
      </c>
      <c r="N86" t="str">
        <v>A3-7.5-8.5</v>
      </c>
      <c r="O86">
        <v>47.8125</v>
      </c>
      <c r="P86" s="19">
        <v>19098781</v>
      </c>
    </row>
    <row r="87" spans="5:16" x14ac:dyDescent="0.25">
      <c r="E87" s="1">
        <f t="shared" si="6"/>
        <v>81</v>
      </c>
      <c r="F87" s="10" t="str">
        <f t="shared" si="7"/>
        <v>A3-7.5-9</v>
      </c>
      <c r="G87" s="14">
        <f t="shared" si="10"/>
        <v>7.5</v>
      </c>
      <c r="H87" s="14">
        <f t="shared" si="11"/>
        <v>9</v>
      </c>
      <c r="I87" s="4">
        <f t="shared" si="8"/>
        <v>50.625</v>
      </c>
      <c r="J87" s="2">
        <f t="shared" si="9"/>
        <v>19981063</v>
      </c>
      <c r="K87" s="22">
        <v>1</v>
      </c>
      <c r="N87" t="str">
        <v>A3-7.5-9</v>
      </c>
      <c r="O87">
        <v>50.625</v>
      </c>
      <c r="P87" s="19">
        <v>19981063</v>
      </c>
    </row>
    <row r="88" spans="5:16" x14ac:dyDescent="0.25">
      <c r="E88" s="1">
        <f t="shared" si="6"/>
        <v>82</v>
      </c>
      <c r="F88" s="10" t="str">
        <f t="shared" si="7"/>
        <v>A3-7.5-9.5</v>
      </c>
      <c r="G88" s="14">
        <f t="shared" si="10"/>
        <v>7.5</v>
      </c>
      <c r="H88" s="14">
        <f t="shared" si="11"/>
        <v>9.5</v>
      </c>
      <c r="I88" s="4">
        <f t="shared" si="8"/>
        <v>53.4375</v>
      </c>
      <c r="J88" s="2">
        <f t="shared" si="9"/>
        <v>20863344</v>
      </c>
      <c r="K88" s="22">
        <v>1</v>
      </c>
      <c r="N88" t="str">
        <v>A3-7.5-9.5</v>
      </c>
      <c r="O88">
        <v>53.4375</v>
      </c>
      <c r="P88" s="19">
        <v>20863344</v>
      </c>
    </row>
    <row r="89" spans="5:16" x14ac:dyDescent="0.25">
      <c r="E89" s="1">
        <f t="shared" si="6"/>
        <v>83</v>
      </c>
      <c r="F89" s="10" t="str">
        <f t="shared" si="7"/>
        <v>A3-7.5-10</v>
      </c>
      <c r="G89" s="14">
        <f t="shared" si="10"/>
        <v>7.5</v>
      </c>
      <c r="H89" s="14">
        <f t="shared" si="11"/>
        <v>10</v>
      </c>
      <c r="I89" s="4">
        <f t="shared" si="8"/>
        <v>56.25</v>
      </c>
      <c r="J89" s="2">
        <f t="shared" si="9"/>
        <v>21745625</v>
      </c>
      <c r="K89" s="22">
        <v>1</v>
      </c>
      <c r="N89" t="str">
        <v>A3-7.5-10</v>
      </c>
      <c r="O89">
        <v>56.25</v>
      </c>
      <c r="P89" s="19">
        <v>21745625</v>
      </c>
    </row>
    <row r="90" spans="5:16" x14ac:dyDescent="0.25">
      <c r="E90" s="1">
        <f t="shared" si="6"/>
        <v>84</v>
      </c>
      <c r="F90" s="10" t="str">
        <f t="shared" si="7"/>
        <v>A3-7.5-10.5</v>
      </c>
      <c r="G90" s="14">
        <f t="shared" si="10"/>
        <v>7.5</v>
      </c>
      <c r="H90" s="14">
        <f t="shared" si="11"/>
        <v>10.5</v>
      </c>
      <c r="I90" s="4">
        <f t="shared" si="8"/>
        <v>59.0625</v>
      </c>
      <c r="J90" s="2">
        <f t="shared" si="9"/>
        <v>22627906</v>
      </c>
      <c r="K90" s="22">
        <v>1</v>
      </c>
      <c r="N90" t="str">
        <v>A3-7.5-10.5</v>
      </c>
      <c r="O90">
        <v>59.0625</v>
      </c>
      <c r="P90" s="19">
        <v>22627906</v>
      </c>
    </row>
    <row r="91" spans="5:16" x14ac:dyDescent="0.25">
      <c r="E91" s="1">
        <f t="shared" si="6"/>
        <v>85</v>
      </c>
      <c r="F91" s="10" t="str">
        <f t="shared" si="7"/>
        <v>A3-7.5-11</v>
      </c>
      <c r="G91" s="14">
        <f t="shared" si="10"/>
        <v>7.5</v>
      </c>
      <c r="H91" s="14">
        <f t="shared" si="11"/>
        <v>11</v>
      </c>
      <c r="I91" s="4">
        <f t="shared" si="8"/>
        <v>61.875</v>
      </c>
      <c r="J91" s="2">
        <f t="shared" si="9"/>
        <v>23510188</v>
      </c>
      <c r="K91" s="22">
        <v>1</v>
      </c>
      <c r="N91" t="str">
        <v>A3-7.5-11</v>
      </c>
      <c r="O91">
        <v>61.875</v>
      </c>
      <c r="P91" s="19">
        <v>23510188</v>
      </c>
    </row>
    <row r="92" spans="5:16" x14ac:dyDescent="0.25">
      <c r="E92" s="1">
        <f t="shared" si="6"/>
        <v>86</v>
      </c>
      <c r="F92" s="10" t="str">
        <f t="shared" si="7"/>
        <v>A3-7.5-11.5</v>
      </c>
      <c r="G92" s="14">
        <f t="shared" si="10"/>
        <v>7.5</v>
      </c>
      <c r="H92" s="14">
        <f t="shared" si="11"/>
        <v>11.5</v>
      </c>
      <c r="I92" s="4">
        <f t="shared" si="8"/>
        <v>64.6875</v>
      </c>
      <c r="J92" s="2">
        <f t="shared" si="9"/>
        <v>24392469</v>
      </c>
      <c r="K92" s="22">
        <v>1</v>
      </c>
      <c r="N92" t="str">
        <v>A3-7.5-11.5</v>
      </c>
      <c r="O92">
        <v>64.6875</v>
      </c>
      <c r="P92" s="19">
        <v>24392469</v>
      </c>
    </row>
    <row r="93" spans="5:16" x14ac:dyDescent="0.25">
      <c r="E93" s="1">
        <f t="shared" si="6"/>
        <v>87</v>
      </c>
      <c r="F93" s="10" t="str">
        <f t="shared" si="7"/>
        <v>A3-7.5-12</v>
      </c>
      <c r="G93" s="14">
        <f t="shared" si="10"/>
        <v>7.5</v>
      </c>
      <c r="H93" s="14">
        <f t="shared" si="11"/>
        <v>12</v>
      </c>
      <c r="I93" s="4">
        <f t="shared" si="8"/>
        <v>67.5</v>
      </c>
      <c r="J93" s="2">
        <f t="shared" si="9"/>
        <v>25274750</v>
      </c>
      <c r="K93" s="22">
        <v>1</v>
      </c>
      <c r="N93" t="str">
        <v>A3-7.5-12</v>
      </c>
      <c r="O93">
        <v>67.5</v>
      </c>
      <c r="P93" s="19">
        <v>25274750</v>
      </c>
    </row>
    <row r="94" spans="5:16" x14ac:dyDescent="0.25">
      <c r="E94" s="1">
        <f t="shared" si="6"/>
        <v>88</v>
      </c>
      <c r="F94" s="10" t="str">
        <f t="shared" si="7"/>
        <v>A3-7.5-12.5</v>
      </c>
      <c r="G94" s="14">
        <f t="shared" si="10"/>
        <v>7.5</v>
      </c>
      <c r="H94" s="14">
        <f t="shared" si="11"/>
        <v>12.5</v>
      </c>
      <c r="I94" s="4">
        <f t="shared" si="8"/>
        <v>70.3125</v>
      </c>
      <c r="J94" s="2">
        <f t="shared" si="9"/>
        <v>26157031</v>
      </c>
      <c r="K94" s="22">
        <v>1</v>
      </c>
      <c r="N94" t="str">
        <v>A3-7.5-12.5</v>
      </c>
      <c r="O94">
        <v>70.3125</v>
      </c>
      <c r="P94" s="19">
        <v>26157031</v>
      </c>
    </row>
    <row r="95" spans="5:16" x14ac:dyDescent="0.25">
      <c r="E95" s="1">
        <f t="shared" si="6"/>
        <v>89</v>
      </c>
      <c r="F95" s="10" t="str">
        <f t="shared" si="7"/>
        <v>A3-7.5-13</v>
      </c>
      <c r="G95" s="14">
        <f t="shared" si="10"/>
        <v>7.5</v>
      </c>
      <c r="H95" s="14">
        <f t="shared" si="11"/>
        <v>13</v>
      </c>
      <c r="I95" s="4">
        <f t="shared" si="8"/>
        <v>73.125</v>
      </c>
      <c r="J95" s="2">
        <f t="shared" si="9"/>
        <v>27039313</v>
      </c>
      <c r="K95" s="22">
        <v>1</v>
      </c>
      <c r="N95" t="str">
        <v>A3-7.5-13</v>
      </c>
      <c r="O95">
        <v>73.125</v>
      </c>
      <c r="P95" s="19">
        <v>27039313</v>
      </c>
    </row>
    <row r="96" spans="5:16" x14ac:dyDescent="0.25">
      <c r="E96" s="1">
        <f t="shared" si="6"/>
        <v>90</v>
      </c>
      <c r="F96" s="10" t="str">
        <f t="shared" si="7"/>
        <v>A3-7.5-13.5</v>
      </c>
      <c r="G96" s="14">
        <f t="shared" si="10"/>
        <v>7.5</v>
      </c>
      <c r="H96" s="14">
        <f t="shared" si="11"/>
        <v>13.5</v>
      </c>
      <c r="I96" s="4">
        <f t="shared" si="8"/>
        <v>75.9375</v>
      </c>
      <c r="J96" s="2">
        <f t="shared" si="9"/>
        <v>27921594</v>
      </c>
      <c r="K96" s="22">
        <v>1</v>
      </c>
      <c r="N96" t="str">
        <v>A3-7.5-13.5</v>
      </c>
      <c r="O96">
        <v>75.9375</v>
      </c>
      <c r="P96" s="19">
        <v>27921594</v>
      </c>
    </row>
    <row r="97" spans="5:16" x14ac:dyDescent="0.25">
      <c r="E97" s="1">
        <f t="shared" si="6"/>
        <v>91</v>
      </c>
      <c r="F97" s="10" t="str">
        <f t="shared" si="7"/>
        <v>A3-8-6.5</v>
      </c>
      <c r="G97" s="14">
        <f t="shared" si="10"/>
        <v>8</v>
      </c>
      <c r="H97" s="14">
        <f t="shared" si="11"/>
        <v>6.5</v>
      </c>
      <c r="I97" s="4">
        <f t="shared" si="8"/>
        <v>39</v>
      </c>
      <c r="J97" s="2">
        <f t="shared" si="9"/>
        <v>16334300</v>
      </c>
      <c r="K97" s="22">
        <v>1</v>
      </c>
      <c r="N97" t="str">
        <v>A3-8-6.5</v>
      </c>
      <c r="O97">
        <v>39</v>
      </c>
      <c r="P97" s="19">
        <v>16334300</v>
      </c>
    </row>
    <row r="98" spans="5:16" x14ac:dyDescent="0.25">
      <c r="E98" s="1">
        <f t="shared" si="6"/>
        <v>92</v>
      </c>
      <c r="F98" s="10" t="str">
        <f t="shared" si="7"/>
        <v>A3-8-7</v>
      </c>
      <c r="G98" s="14">
        <f t="shared" si="10"/>
        <v>8</v>
      </c>
      <c r="H98" s="14">
        <f t="shared" si="11"/>
        <v>7</v>
      </c>
      <c r="I98" s="4">
        <f t="shared" si="8"/>
        <v>42</v>
      </c>
      <c r="J98" s="2">
        <f t="shared" si="9"/>
        <v>17275400</v>
      </c>
      <c r="K98" s="22">
        <v>1</v>
      </c>
      <c r="N98" t="str">
        <v>A3-8-7</v>
      </c>
      <c r="O98">
        <v>42</v>
      </c>
      <c r="P98" s="19">
        <v>17275400</v>
      </c>
    </row>
    <row r="99" spans="5:16" x14ac:dyDescent="0.25">
      <c r="E99" s="1">
        <f t="shared" si="6"/>
        <v>93</v>
      </c>
      <c r="F99" s="10" t="str">
        <f t="shared" si="7"/>
        <v>A3-8-7.5</v>
      </c>
      <c r="G99" s="14">
        <f t="shared" si="10"/>
        <v>8</v>
      </c>
      <c r="H99" s="14">
        <f t="shared" si="11"/>
        <v>7.5</v>
      </c>
      <c r="I99" s="4">
        <f t="shared" si="8"/>
        <v>45</v>
      </c>
      <c r="J99" s="2">
        <f t="shared" si="9"/>
        <v>18216500</v>
      </c>
      <c r="K99" s="22">
        <v>1</v>
      </c>
      <c r="N99" t="str">
        <v>A3-8-7.5</v>
      </c>
      <c r="O99">
        <v>45</v>
      </c>
      <c r="P99" s="19">
        <v>18216500</v>
      </c>
    </row>
    <row r="100" spans="5:16" x14ac:dyDescent="0.25">
      <c r="E100" s="1">
        <f t="shared" si="6"/>
        <v>94</v>
      </c>
      <c r="F100" s="10" t="str">
        <f t="shared" si="7"/>
        <v>A3-8-8</v>
      </c>
      <c r="G100" s="14">
        <f t="shared" si="10"/>
        <v>8</v>
      </c>
      <c r="H100" s="14">
        <f t="shared" si="11"/>
        <v>8</v>
      </c>
      <c r="I100" s="4">
        <f t="shared" si="8"/>
        <v>48</v>
      </c>
      <c r="J100" s="2">
        <f t="shared" si="9"/>
        <v>19157600</v>
      </c>
      <c r="K100" s="22">
        <v>1</v>
      </c>
      <c r="N100" t="str">
        <v>A3-8-8</v>
      </c>
      <c r="O100">
        <v>48</v>
      </c>
      <c r="P100" s="19">
        <v>19157600</v>
      </c>
    </row>
    <row r="101" spans="5:16" x14ac:dyDescent="0.25">
      <c r="E101" s="1">
        <f t="shared" si="6"/>
        <v>95</v>
      </c>
      <c r="F101" s="10" t="str">
        <f t="shared" si="7"/>
        <v>A3-8-8.5</v>
      </c>
      <c r="G101" s="14">
        <f t="shared" si="10"/>
        <v>8</v>
      </c>
      <c r="H101" s="14">
        <f t="shared" si="11"/>
        <v>8.5</v>
      </c>
      <c r="I101" s="4">
        <f t="shared" si="8"/>
        <v>51</v>
      </c>
      <c r="J101" s="2">
        <f t="shared" si="9"/>
        <v>20098700</v>
      </c>
      <c r="K101" s="22">
        <v>1</v>
      </c>
      <c r="N101" t="str">
        <v>A3-8-8.5</v>
      </c>
      <c r="O101">
        <v>51</v>
      </c>
      <c r="P101" s="19">
        <v>20098700</v>
      </c>
    </row>
    <row r="102" spans="5:16" x14ac:dyDescent="0.25">
      <c r="E102" s="1">
        <f t="shared" si="6"/>
        <v>96</v>
      </c>
      <c r="F102" s="10" t="str">
        <f t="shared" si="7"/>
        <v>A3-8-9</v>
      </c>
      <c r="G102" s="14">
        <f t="shared" si="10"/>
        <v>8</v>
      </c>
      <c r="H102" s="14">
        <f t="shared" si="11"/>
        <v>9</v>
      </c>
      <c r="I102" s="4">
        <f t="shared" si="8"/>
        <v>54</v>
      </c>
      <c r="J102" s="2">
        <f t="shared" si="9"/>
        <v>21039800</v>
      </c>
      <c r="K102" s="22">
        <v>1</v>
      </c>
      <c r="N102" t="str">
        <v>A3-8-9</v>
      </c>
      <c r="O102">
        <v>54</v>
      </c>
      <c r="P102" s="19">
        <v>21039800</v>
      </c>
    </row>
    <row r="103" spans="5:16" x14ac:dyDescent="0.25">
      <c r="E103" s="1">
        <f t="shared" si="6"/>
        <v>97</v>
      </c>
      <c r="F103" s="10" t="str">
        <f t="shared" si="7"/>
        <v>A3-8-9.5</v>
      </c>
      <c r="G103" s="14">
        <f t="shared" si="10"/>
        <v>8</v>
      </c>
      <c r="H103" s="14">
        <f t="shared" si="11"/>
        <v>9.5</v>
      </c>
      <c r="I103" s="4">
        <f t="shared" si="8"/>
        <v>57</v>
      </c>
      <c r="J103" s="2">
        <f t="shared" si="9"/>
        <v>21980900</v>
      </c>
      <c r="K103" s="22">
        <v>1</v>
      </c>
      <c r="N103" t="str">
        <v>A3-8-9.5</v>
      </c>
      <c r="O103">
        <v>57</v>
      </c>
      <c r="P103" s="19">
        <v>21980900</v>
      </c>
    </row>
    <row r="104" spans="5:16" x14ac:dyDescent="0.25">
      <c r="E104" s="1">
        <f t="shared" si="6"/>
        <v>98</v>
      </c>
      <c r="F104" s="10" t="str">
        <f t="shared" si="7"/>
        <v>A3-8-10</v>
      </c>
      <c r="G104" s="14">
        <f t="shared" si="10"/>
        <v>8</v>
      </c>
      <c r="H104" s="14">
        <f t="shared" si="11"/>
        <v>10</v>
      </c>
      <c r="I104" s="4">
        <f t="shared" si="8"/>
        <v>60</v>
      </c>
      <c r="J104" s="2">
        <f t="shared" si="9"/>
        <v>22922000</v>
      </c>
      <c r="K104" s="22">
        <v>1</v>
      </c>
      <c r="N104" t="str">
        <v>A3-8-10</v>
      </c>
      <c r="O104">
        <v>60</v>
      </c>
      <c r="P104" s="19">
        <v>22922000</v>
      </c>
    </row>
    <row r="105" spans="5:16" x14ac:dyDescent="0.25">
      <c r="E105" s="1">
        <f t="shared" si="6"/>
        <v>99</v>
      </c>
      <c r="F105" s="10" t="str">
        <f t="shared" si="7"/>
        <v>A3-8-10.5</v>
      </c>
      <c r="G105" s="14">
        <f t="shared" si="10"/>
        <v>8</v>
      </c>
      <c r="H105" s="14">
        <f t="shared" si="11"/>
        <v>10.5</v>
      </c>
      <c r="I105" s="4">
        <f t="shared" si="8"/>
        <v>63</v>
      </c>
      <c r="J105" s="2">
        <f t="shared" si="9"/>
        <v>23863100</v>
      </c>
      <c r="K105" s="22">
        <v>1</v>
      </c>
      <c r="N105" t="str">
        <v>A3-8-10.5</v>
      </c>
      <c r="O105">
        <v>63</v>
      </c>
      <c r="P105" s="19">
        <v>23863100</v>
      </c>
    </row>
    <row r="106" spans="5:16" x14ac:dyDescent="0.25">
      <c r="E106" s="1">
        <f t="shared" si="6"/>
        <v>100</v>
      </c>
      <c r="F106" s="10" t="str">
        <f t="shared" si="7"/>
        <v>A3-8-11</v>
      </c>
      <c r="G106" s="14">
        <f t="shared" si="10"/>
        <v>8</v>
      </c>
      <c r="H106" s="14">
        <f t="shared" si="11"/>
        <v>11</v>
      </c>
      <c r="I106" s="4">
        <f t="shared" si="8"/>
        <v>66</v>
      </c>
      <c r="J106" s="2">
        <f t="shared" si="9"/>
        <v>24804200</v>
      </c>
      <c r="K106" s="22">
        <v>1</v>
      </c>
      <c r="N106" t="str">
        <v>A3-8-11</v>
      </c>
      <c r="O106">
        <v>66</v>
      </c>
      <c r="P106" s="19">
        <v>24804200</v>
      </c>
    </row>
    <row r="107" spans="5:16" x14ac:dyDescent="0.25">
      <c r="E107" s="1">
        <f t="shared" si="6"/>
        <v>101</v>
      </c>
      <c r="F107" s="10" t="str">
        <f t="shared" si="7"/>
        <v>A3-8-11.5</v>
      </c>
      <c r="G107" s="14">
        <f t="shared" si="10"/>
        <v>8</v>
      </c>
      <c r="H107" s="14">
        <f t="shared" si="11"/>
        <v>11.5</v>
      </c>
      <c r="I107" s="4">
        <f t="shared" si="8"/>
        <v>69</v>
      </c>
      <c r="J107" s="2">
        <f t="shared" si="9"/>
        <v>25745300</v>
      </c>
      <c r="K107" s="22">
        <v>1</v>
      </c>
      <c r="N107" t="str">
        <v>A3-8-11.5</v>
      </c>
      <c r="O107">
        <v>69</v>
      </c>
      <c r="P107" s="19">
        <v>25745300</v>
      </c>
    </row>
    <row r="108" spans="5:16" x14ac:dyDescent="0.25">
      <c r="E108" s="1">
        <f t="shared" si="6"/>
        <v>102</v>
      </c>
      <c r="F108" s="10" t="str">
        <f t="shared" si="7"/>
        <v>A3-8-12</v>
      </c>
      <c r="G108" s="14">
        <f t="shared" si="10"/>
        <v>8</v>
      </c>
      <c r="H108" s="14">
        <f t="shared" si="11"/>
        <v>12</v>
      </c>
      <c r="I108" s="4">
        <f t="shared" si="8"/>
        <v>72</v>
      </c>
      <c r="J108" s="2">
        <f t="shared" si="9"/>
        <v>26686400</v>
      </c>
      <c r="K108" s="22">
        <v>1</v>
      </c>
      <c r="N108" t="str">
        <v>A3-8-12</v>
      </c>
      <c r="O108">
        <v>72</v>
      </c>
      <c r="P108" s="19">
        <v>26686400</v>
      </c>
    </row>
    <row r="109" spans="5:16" x14ac:dyDescent="0.25">
      <c r="E109" s="1">
        <f t="shared" si="6"/>
        <v>103</v>
      </c>
      <c r="F109" s="10" t="str">
        <f t="shared" si="7"/>
        <v>A3-8-12.5</v>
      </c>
      <c r="G109" s="14">
        <f t="shared" si="10"/>
        <v>8</v>
      </c>
      <c r="H109" s="14">
        <f t="shared" si="11"/>
        <v>12.5</v>
      </c>
      <c r="I109" s="4">
        <f t="shared" si="8"/>
        <v>75</v>
      </c>
      <c r="J109" s="2">
        <f t="shared" si="9"/>
        <v>27627500</v>
      </c>
      <c r="K109" s="22">
        <v>1</v>
      </c>
      <c r="N109" t="str">
        <v>A3-8-12.5</v>
      </c>
      <c r="O109">
        <v>75</v>
      </c>
      <c r="P109" s="19">
        <v>27627500</v>
      </c>
    </row>
    <row r="110" spans="5:16" x14ac:dyDescent="0.25">
      <c r="E110" s="1">
        <f t="shared" si="6"/>
        <v>104</v>
      </c>
      <c r="F110" s="10" t="str">
        <f t="shared" si="7"/>
        <v>A3-8-13</v>
      </c>
      <c r="G110" s="14">
        <f t="shared" si="10"/>
        <v>8</v>
      </c>
      <c r="H110" s="14">
        <f t="shared" si="11"/>
        <v>13</v>
      </c>
      <c r="I110" s="4">
        <f t="shared" si="8"/>
        <v>78</v>
      </c>
      <c r="J110" s="2">
        <f t="shared" si="9"/>
        <v>28568600</v>
      </c>
      <c r="K110" s="22">
        <v>1</v>
      </c>
      <c r="N110" t="str">
        <v>A3-8-13</v>
      </c>
      <c r="O110">
        <v>78</v>
      </c>
      <c r="P110" s="19">
        <v>28568600</v>
      </c>
    </row>
    <row r="111" spans="5:16" x14ac:dyDescent="0.25">
      <c r="E111" s="1">
        <f t="shared" si="6"/>
        <v>105</v>
      </c>
      <c r="F111" s="10" t="str">
        <f t="shared" si="7"/>
        <v>A3-8-13.5</v>
      </c>
      <c r="G111" s="14">
        <f t="shared" si="10"/>
        <v>8</v>
      </c>
      <c r="H111" s="14">
        <f t="shared" si="11"/>
        <v>13.5</v>
      </c>
      <c r="I111" s="4">
        <f t="shared" si="8"/>
        <v>81</v>
      </c>
      <c r="J111" s="2">
        <f t="shared" si="9"/>
        <v>29509700</v>
      </c>
      <c r="K111" s="22">
        <v>1</v>
      </c>
      <c r="N111" t="str">
        <v>A3-8-13.5</v>
      </c>
      <c r="O111">
        <v>81</v>
      </c>
      <c r="P111" s="19">
        <v>29509700</v>
      </c>
    </row>
    <row r="112" spans="5:16" x14ac:dyDescent="0.25">
      <c r="E112" s="1">
        <f t="shared" si="6"/>
        <v>106</v>
      </c>
      <c r="F112" s="10" t="str">
        <f t="shared" si="7"/>
        <v>A3-8.5-6.5</v>
      </c>
      <c r="G112" s="14">
        <f t="shared" si="10"/>
        <v>8.5</v>
      </c>
      <c r="H112" s="14">
        <f t="shared" si="11"/>
        <v>6.5</v>
      </c>
      <c r="I112" s="4">
        <f t="shared" si="8"/>
        <v>41.4375</v>
      </c>
      <c r="J112" s="2">
        <f t="shared" si="9"/>
        <v>17098944</v>
      </c>
      <c r="K112" s="22">
        <v>1</v>
      </c>
      <c r="N112" t="str">
        <v>A3-8.5-6.5</v>
      </c>
      <c r="O112">
        <v>41.4375</v>
      </c>
      <c r="P112" s="19">
        <v>17098944</v>
      </c>
    </row>
    <row r="113" spans="5:16" x14ac:dyDescent="0.25">
      <c r="E113" s="1">
        <f t="shared" si="6"/>
        <v>107</v>
      </c>
      <c r="F113" s="10" t="str">
        <f t="shared" si="7"/>
        <v>A3-8.5-7</v>
      </c>
      <c r="G113" s="14">
        <f t="shared" si="10"/>
        <v>8.5</v>
      </c>
      <c r="H113" s="14">
        <f t="shared" si="11"/>
        <v>7</v>
      </c>
      <c r="I113" s="4">
        <f t="shared" si="8"/>
        <v>44.625</v>
      </c>
      <c r="J113" s="2">
        <f t="shared" si="9"/>
        <v>18098863</v>
      </c>
      <c r="K113" s="22">
        <v>1</v>
      </c>
      <c r="N113" t="str">
        <v>A3-8.5-7</v>
      </c>
      <c r="O113">
        <v>44.625</v>
      </c>
      <c r="P113" s="19">
        <v>18098863</v>
      </c>
    </row>
    <row r="114" spans="5:16" x14ac:dyDescent="0.25">
      <c r="E114" s="1">
        <f t="shared" si="6"/>
        <v>108</v>
      </c>
      <c r="F114" s="10" t="str">
        <f t="shared" si="7"/>
        <v>A3-8.5-7.5</v>
      </c>
      <c r="G114" s="14">
        <f t="shared" si="10"/>
        <v>8.5</v>
      </c>
      <c r="H114" s="14">
        <f t="shared" si="11"/>
        <v>7.5</v>
      </c>
      <c r="I114" s="4">
        <f t="shared" si="8"/>
        <v>47.8125</v>
      </c>
      <c r="J114" s="2">
        <f t="shared" si="9"/>
        <v>19098781</v>
      </c>
      <c r="K114" s="22">
        <v>1</v>
      </c>
      <c r="N114" t="str">
        <v>A3-8.5-7.5</v>
      </c>
      <c r="O114">
        <v>47.8125</v>
      </c>
      <c r="P114" s="19">
        <v>19098781</v>
      </c>
    </row>
    <row r="115" spans="5:16" x14ac:dyDescent="0.25">
      <c r="E115" s="1">
        <f t="shared" si="6"/>
        <v>109</v>
      </c>
      <c r="F115" s="10" t="str">
        <f t="shared" si="7"/>
        <v>A3-8.5-8</v>
      </c>
      <c r="G115" s="14">
        <f t="shared" si="10"/>
        <v>8.5</v>
      </c>
      <c r="H115" s="14">
        <f t="shared" si="11"/>
        <v>8</v>
      </c>
      <c r="I115" s="4">
        <f t="shared" si="8"/>
        <v>51</v>
      </c>
      <c r="J115" s="2">
        <f t="shared" si="9"/>
        <v>20098700</v>
      </c>
      <c r="K115" s="22">
        <v>1</v>
      </c>
      <c r="N115" t="str">
        <v>A3-8.5-8</v>
      </c>
      <c r="O115">
        <v>51</v>
      </c>
      <c r="P115" s="19">
        <v>20098700</v>
      </c>
    </row>
    <row r="116" spans="5:16" x14ac:dyDescent="0.25">
      <c r="E116" s="1">
        <f t="shared" si="6"/>
        <v>110</v>
      </c>
      <c r="F116" s="10" t="str">
        <f t="shared" si="7"/>
        <v>A3-8.5-8.5</v>
      </c>
      <c r="G116" s="14">
        <f t="shared" si="10"/>
        <v>8.5</v>
      </c>
      <c r="H116" s="14">
        <f t="shared" si="11"/>
        <v>8.5</v>
      </c>
      <c r="I116" s="4">
        <f t="shared" si="8"/>
        <v>54.1875</v>
      </c>
      <c r="J116" s="2">
        <f t="shared" si="9"/>
        <v>21098619</v>
      </c>
      <c r="K116" s="22">
        <v>1</v>
      </c>
      <c r="N116" t="str">
        <v>A3-8.5-8.5</v>
      </c>
      <c r="O116">
        <v>54.1875</v>
      </c>
      <c r="P116" s="19">
        <v>21098619</v>
      </c>
    </row>
    <row r="117" spans="5:16" x14ac:dyDescent="0.25">
      <c r="E117" s="1">
        <f t="shared" si="6"/>
        <v>111</v>
      </c>
      <c r="F117" s="10" t="str">
        <f t="shared" si="7"/>
        <v>A3-8.5-9</v>
      </c>
      <c r="G117" s="14">
        <f t="shared" si="10"/>
        <v>8.5</v>
      </c>
      <c r="H117" s="14">
        <f t="shared" si="11"/>
        <v>9</v>
      </c>
      <c r="I117" s="4">
        <f t="shared" si="8"/>
        <v>57.375</v>
      </c>
      <c r="J117" s="2">
        <f t="shared" si="9"/>
        <v>22098538</v>
      </c>
      <c r="K117" s="22">
        <v>1</v>
      </c>
      <c r="N117" t="str">
        <v>A3-8.5-9</v>
      </c>
      <c r="O117">
        <v>57.375</v>
      </c>
      <c r="P117" s="19">
        <v>22098538</v>
      </c>
    </row>
    <row r="118" spans="5:16" x14ac:dyDescent="0.25">
      <c r="E118" s="1">
        <f t="shared" si="6"/>
        <v>112</v>
      </c>
      <c r="F118" s="10" t="str">
        <f t="shared" si="7"/>
        <v>A3-8.5-9.5</v>
      </c>
      <c r="G118" s="14">
        <f t="shared" si="10"/>
        <v>8.5</v>
      </c>
      <c r="H118" s="14">
        <f t="shared" si="11"/>
        <v>9.5</v>
      </c>
      <c r="I118" s="4">
        <f t="shared" si="8"/>
        <v>60.5625</v>
      </c>
      <c r="J118" s="2">
        <f t="shared" si="9"/>
        <v>23098456</v>
      </c>
      <c r="K118" s="22">
        <v>1</v>
      </c>
      <c r="N118" t="str">
        <v>A3-8.5-9.5</v>
      </c>
      <c r="O118">
        <v>60.5625</v>
      </c>
      <c r="P118" s="19">
        <v>23098456</v>
      </c>
    </row>
    <row r="119" spans="5:16" x14ac:dyDescent="0.25">
      <c r="E119" s="1">
        <f t="shared" si="6"/>
        <v>113</v>
      </c>
      <c r="F119" s="10" t="str">
        <f t="shared" si="7"/>
        <v>A3-8.5-10</v>
      </c>
      <c r="G119" s="14">
        <f t="shared" si="10"/>
        <v>8.5</v>
      </c>
      <c r="H119" s="14">
        <f t="shared" si="11"/>
        <v>10</v>
      </c>
      <c r="I119" s="4">
        <f t="shared" si="8"/>
        <v>63.75</v>
      </c>
      <c r="J119" s="2">
        <f t="shared" si="9"/>
        <v>24098375</v>
      </c>
      <c r="K119" s="22">
        <v>1</v>
      </c>
      <c r="N119" t="str">
        <v>A3-8.5-10</v>
      </c>
      <c r="O119">
        <v>63.75</v>
      </c>
      <c r="P119" s="19">
        <v>24098375</v>
      </c>
    </row>
    <row r="120" spans="5:16" x14ac:dyDescent="0.25">
      <c r="E120" s="1">
        <f t="shared" si="6"/>
        <v>114</v>
      </c>
      <c r="F120" s="10" t="str">
        <f t="shared" si="7"/>
        <v>A3-8.5-10.5</v>
      </c>
      <c r="G120" s="14">
        <f t="shared" si="10"/>
        <v>8.5</v>
      </c>
      <c r="H120" s="14">
        <f t="shared" si="11"/>
        <v>10.5</v>
      </c>
      <c r="I120" s="4">
        <f t="shared" si="8"/>
        <v>66.9375</v>
      </c>
      <c r="J120" s="2">
        <f t="shared" si="9"/>
        <v>25098294</v>
      </c>
      <c r="K120" s="22">
        <v>1</v>
      </c>
      <c r="N120" t="str">
        <v>A3-8.5-10.5</v>
      </c>
      <c r="O120">
        <v>66.9375</v>
      </c>
      <c r="P120" s="19">
        <v>25098294</v>
      </c>
    </row>
    <row r="121" spans="5:16" x14ac:dyDescent="0.25">
      <c r="E121" s="1">
        <f t="shared" si="6"/>
        <v>115</v>
      </c>
      <c r="F121" s="10" t="str">
        <f t="shared" si="7"/>
        <v>A3-8.5-11</v>
      </c>
      <c r="G121" s="14">
        <f t="shared" si="10"/>
        <v>8.5</v>
      </c>
      <c r="H121" s="14">
        <f t="shared" si="11"/>
        <v>11</v>
      </c>
      <c r="I121" s="4">
        <f t="shared" si="8"/>
        <v>70.125</v>
      </c>
      <c r="J121" s="2">
        <f t="shared" si="9"/>
        <v>26098213</v>
      </c>
      <c r="K121" s="22">
        <v>1</v>
      </c>
      <c r="N121" t="str">
        <v>A3-8.5-11</v>
      </c>
      <c r="O121">
        <v>70.125</v>
      </c>
      <c r="P121" s="19">
        <v>26098213</v>
      </c>
    </row>
    <row r="122" spans="5:16" x14ac:dyDescent="0.25">
      <c r="E122" s="1">
        <f t="shared" si="6"/>
        <v>116</v>
      </c>
      <c r="F122" s="10" t="str">
        <f t="shared" si="7"/>
        <v>A3-8.5-11.5</v>
      </c>
      <c r="G122" s="14">
        <f t="shared" si="10"/>
        <v>8.5</v>
      </c>
      <c r="H122" s="14">
        <f t="shared" si="11"/>
        <v>11.5</v>
      </c>
      <c r="I122" s="4">
        <f t="shared" si="8"/>
        <v>73.3125</v>
      </c>
      <c r="J122" s="2">
        <f t="shared" si="9"/>
        <v>27098131</v>
      </c>
      <c r="K122" s="22">
        <v>1</v>
      </c>
      <c r="N122" t="str">
        <v>A3-8.5-11.5</v>
      </c>
      <c r="O122">
        <v>73.3125</v>
      </c>
      <c r="P122" s="19">
        <v>27098131</v>
      </c>
    </row>
    <row r="123" spans="5:16" x14ac:dyDescent="0.25">
      <c r="E123" s="1">
        <f t="shared" si="6"/>
        <v>117</v>
      </c>
      <c r="F123" s="10" t="str">
        <f t="shared" si="7"/>
        <v>A3-8.5-12</v>
      </c>
      <c r="G123" s="14">
        <f t="shared" si="10"/>
        <v>8.5</v>
      </c>
      <c r="H123" s="14">
        <f t="shared" si="11"/>
        <v>12</v>
      </c>
      <c r="I123" s="4">
        <f t="shared" si="8"/>
        <v>76.5</v>
      </c>
      <c r="J123" s="2">
        <f t="shared" si="9"/>
        <v>28098050</v>
      </c>
      <c r="K123" s="22">
        <v>1</v>
      </c>
      <c r="N123" t="str">
        <v>A3-8.5-12</v>
      </c>
      <c r="O123">
        <v>76.5</v>
      </c>
      <c r="P123" s="19">
        <v>28098050</v>
      </c>
    </row>
    <row r="124" spans="5:16" x14ac:dyDescent="0.25">
      <c r="E124" s="1">
        <f t="shared" si="6"/>
        <v>118</v>
      </c>
      <c r="F124" s="10" t="str">
        <f t="shared" si="7"/>
        <v>A3-8.5-12.5</v>
      </c>
      <c r="G124" s="14">
        <f t="shared" si="10"/>
        <v>8.5</v>
      </c>
      <c r="H124" s="14">
        <f t="shared" si="11"/>
        <v>12.5</v>
      </c>
      <c r="I124" s="4">
        <f t="shared" si="8"/>
        <v>79.6875</v>
      </c>
      <c r="J124" s="2">
        <f t="shared" si="9"/>
        <v>29097969</v>
      </c>
      <c r="K124" s="22">
        <v>1</v>
      </c>
      <c r="N124" t="str">
        <v>A3-8.5-12.5</v>
      </c>
      <c r="O124">
        <v>79.6875</v>
      </c>
      <c r="P124" s="19">
        <v>29097969</v>
      </c>
    </row>
    <row r="125" spans="5:16" x14ac:dyDescent="0.25">
      <c r="E125" s="1">
        <f t="shared" si="6"/>
        <v>119</v>
      </c>
      <c r="F125" s="10" t="str">
        <f t="shared" si="7"/>
        <v>A3-8.5-13</v>
      </c>
      <c r="G125" s="14">
        <f t="shared" si="10"/>
        <v>8.5</v>
      </c>
      <c r="H125" s="14">
        <f t="shared" si="11"/>
        <v>13</v>
      </c>
      <c r="I125" s="4">
        <f t="shared" si="8"/>
        <v>82.875</v>
      </c>
      <c r="J125" s="2">
        <f t="shared" si="9"/>
        <v>30097888</v>
      </c>
      <c r="K125" s="22">
        <v>1</v>
      </c>
      <c r="N125" t="str">
        <v>A3-8.5-13</v>
      </c>
      <c r="O125">
        <v>82.875</v>
      </c>
      <c r="P125" s="19">
        <v>30097888</v>
      </c>
    </row>
    <row r="126" spans="5:16" x14ac:dyDescent="0.25">
      <c r="E126" s="1">
        <f t="shared" si="6"/>
        <v>120</v>
      </c>
      <c r="F126" s="10" t="str">
        <f t="shared" si="7"/>
        <v>A3-8.5-13.5</v>
      </c>
      <c r="G126" s="14">
        <f t="shared" si="10"/>
        <v>8.5</v>
      </c>
      <c r="H126" s="14">
        <f t="shared" si="11"/>
        <v>13.5</v>
      </c>
      <c r="I126" s="4">
        <f t="shared" si="8"/>
        <v>86.0625</v>
      </c>
      <c r="J126" s="2">
        <f t="shared" si="9"/>
        <v>31097806</v>
      </c>
      <c r="K126" s="22">
        <v>1</v>
      </c>
      <c r="N126" t="str">
        <v>A3-8.5-13.5</v>
      </c>
      <c r="O126">
        <v>86.0625</v>
      </c>
      <c r="P126" s="19">
        <v>31097806</v>
      </c>
    </row>
    <row r="127" spans="5:16" x14ac:dyDescent="0.25">
      <c r="E127" s="1">
        <f t="shared" si="6"/>
        <v>121</v>
      </c>
      <c r="F127" s="10" t="str">
        <f t="shared" si="7"/>
        <v>A3-9-6.5</v>
      </c>
      <c r="G127" s="14">
        <f t="shared" si="10"/>
        <v>9</v>
      </c>
      <c r="H127" s="14">
        <f t="shared" si="11"/>
        <v>6.5</v>
      </c>
      <c r="I127" s="4">
        <f t="shared" si="8"/>
        <v>43.875</v>
      </c>
      <c r="J127" s="2">
        <f t="shared" si="9"/>
        <v>17863588</v>
      </c>
      <c r="K127" s="22">
        <v>1</v>
      </c>
      <c r="N127" t="str">
        <v>A3-9-6.5</v>
      </c>
      <c r="O127">
        <v>43.875</v>
      </c>
      <c r="P127" s="19">
        <v>17863588</v>
      </c>
    </row>
    <row r="128" spans="5:16" x14ac:dyDescent="0.25">
      <c r="E128" s="1">
        <f t="shared" si="6"/>
        <v>122</v>
      </c>
      <c r="F128" s="10" t="str">
        <f t="shared" si="7"/>
        <v>A3-9-7</v>
      </c>
      <c r="G128" s="14">
        <f t="shared" si="10"/>
        <v>9</v>
      </c>
      <c r="H128" s="14">
        <f t="shared" si="11"/>
        <v>7</v>
      </c>
      <c r="I128" s="4">
        <f t="shared" si="8"/>
        <v>47.25</v>
      </c>
      <c r="J128" s="2">
        <f t="shared" si="9"/>
        <v>18922325</v>
      </c>
      <c r="K128" s="22">
        <v>1</v>
      </c>
      <c r="N128" t="str">
        <v>A3-9-7</v>
      </c>
      <c r="O128">
        <v>47.25</v>
      </c>
      <c r="P128" s="19">
        <v>18922325</v>
      </c>
    </row>
    <row r="129" spans="5:16" x14ac:dyDescent="0.25">
      <c r="E129" s="1">
        <f t="shared" si="6"/>
        <v>123</v>
      </c>
      <c r="F129" s="10" t="str">
        <f t="shared" si="7"/>
        <v>A3-9-7.5</v>
      </c>
      <c r="G129" s="14">
        <f t="shared" si="10"/>
        <v>9</v>
      </c>
      <c r="H129" s="14">
        <f t="shared" si="11"/>
        <v>7.5</v>
      </c>
      <c r="I129" s="4">
        <f t="shared" si="8"/>
        <v>50.625</v>
      </c>
      <c r="J129" s="2">
        <f t="shared" si="9"/>
        <v>19981063</v>
      </c>
      <c r="K129" s="22">
        <v>1</v>
      </c>
      <c r="N129" t="str">
        <v>A3-9-7.5</v>
      </c>
      <c r="O129">
        <v>50.625</v>
      </c>
      <c r="P129" s="19">
        <v>19981063</v>
      </c>
    </row>
    <row r="130" spans="5:16" x14ac:dyDescent="0.25">
      <c r="E130" s="1">
        <f t="shared" si="6"/>
        <v>124</v>
      </c>
      <c r="F130" s="10" t="str">
        <f t="shared" si="7"/>
        <v>A3-9-8</v>
      </c>
      <c r="G130" s="14">
        <f t="shared" si="10"/>
        <v>9</v>
      </c>
      <c r="H130" s="14">
        <f t="shared" si="11"/>
        <v>8</v>
      </c>
      <c r="I130" s="4">
        <f t="shared" si="8"/>
        <v>54</v>
      </c>
      <c r="J130" s="2">
        <f t="shared" si="9"/>
        <v>21039800</v>
      </c>
      <c r="K130" s="22">
        <v>1</v>
      </c>
      <c r="N130" t="str">
        <v>A3-9-8</v>
      </c>
      <c r="O130">
        <v>54</v>
      </c>
      <c r="P130" s="19">
        <v>21039800</v>
      </c>
    </row>
    <row r="131" spans="5:16" x14ac:dyDescent="0.25">
      <c r="E131" s="1">
        <f t="shared" si="6"/>
        <v>125</v>
      </c>
      <c r="F131" s="10" t="str">
        <f t="shared" si="7"/>
        <v>A3-9-8.5</v>
      </c>
      <c r="G131" s="14">
        <f t="shared" si="10"/>
        <v>9</v>
      </c>
      <c r="H131" s="14">
        <f t="shared" si="11"/>
        <v>8.5</v>
      </c>
      <c r="I131" s="4">
        <f t="shared" si="8"/>
        <v>57.375</v>
      </c>
      <c r="J131" s="2">
        <f t="shared" si="9"/>
        <v>22098538</v>
      </c>
      <c r="K131" s="22">
        <v>1</v>
      </c>
      <c r="N131" t="str">
        <v>A3-9-8.5</v>
      </c>
      <c r="O131">
        <v>57.375</v>
      </c>
      <c r="P131" s="19">
        <v>22098538</v>
      </c>
    </row>
    <row r="132" spans="5:16" x14ac:dyDescent="0.25">
      <c r="E132" s="1">
        <f t="shared" si="6"/>
        <v>126</v>
      </c>
      <c r="F132" s="10" t="str">
        <f t="shared" si="7"/>
        <v>A3-9-9</v>
      </c>
      <c r="G132" s="14">
        <f t="shared" si="10"/>
        <v>9</v>
      </c>
      <c r="H132" s="14">
        <f t="shared" si="11"/>
        <v>9</v>
      </c>
      <c r="I132" s="4">
        <f t="shared" si="8"/>
        <v>60.75</v>
      </c>
      <c r="J132" s="2">
        <f t="shared" si="9"/>
        <v>23157275</v>
      </c>
      <c r="K132" s="22">
        <v>1</v>
      </c>
      <c r="N132" t="str">
        <v>A3-9-9</v>
      </c>
      <c r="O132">
        <v>60.75</v>
      </c>
      <c r="P132" s="19">
        <v>23157275</v>
      </c>
    </row>
    <row r="133" spans="5:16" x14ac:dyDescent="0.25">
      <c r="E133" s="1">
        <f t="shared" si="6"/>
        <v>127</v>
      </c>
      <c r="F133" s="10" t="str">
        <f t="shared" si="7"/>
        <v>A3-9-9.5</v>
      </c>
      <c r="G133" s="14">
        <f t="shared" si="10"/>
        <v>9</v>
      </c>
      <c r="H133" s="14">
        <f t="shared" si="11"/>
        <v>9.5</v>
      </c>
      <c r="I133" s="4">
        <f t="shared" si="8"/>
        <v>64.125</v>
      </c>
      <c r="J133" s="2">
        <f t="shared" si="9"/>
        <v>24216013</v>
      </c>
      <c r="K133" s="22">
        <v>1</v>
      </c>
      <c r="N133" t="str">
        <v>A3-9-9.5</v>
      </c>
      <c r="O133">
        <v>64.125</v>
      </c>
      <c r="P133" s="19">
        <v>24216013</v>
      </c>
    </row>
    <row r="134" spans="5:16" x14ac:dyDescent="0.25">
      <c r="E134" s="1">
        <f t="shared" si="6"/>
        <v>128</v>
      </c>
      <c r="F134" s="10" t="str">
        <f t="shared" si="7"/>
        <v>A3-9-10</v>
      </c>
      <c r="G134" s="14">
        <f t="shared" si="10"/>
        <v>9</v>
      </c>
      <c r="H134" s="14">
        <f t="shared" si="11"/>
        <v>10</v>
      </c>
      <c r="I134" s="4">
        <f t="shared" si="8"/>
        <v>67.5</v>
      </c>
      <c r="J134" s="2">
        <f t="shared" si="9"/>
        <v>25274750</v>
      </c>
      <c r="K134" s="22">
        <v>1</v>
      </c>
      <c r="N134" t="str">
        <v>A3-9-10</v>
      </c>
      <c r="O134">
        <v>67.5</v>
      </c>
      <c r="P134" s="19">
        <v>25274750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A3-9-10.5</v>
      </c>
      <c r="G135" s="14">
        <f t="shared" si="10"/>
        <v>9</v>
      </c>
      <c r="H135" s="14">
        <f t="shared" si="11"/>
        <v>10.5</v>
      </c>
      <c r="I135" s="4">
        <f t="shared" ref="I135:I198" si="14">SUM((G135*H135)/4)*3</f>
        <v>70.875</v>
      </c>
      <c r="J135" s="2">
        <f t="shared" ref="J135:J198" si="15">ROUND(SUM(IF(I135&lt;$K$4,$K$4,I135)*$C$6,$C$5),0)</f>
        <v>26333488</v>
      </c>
      <c r="K135" s="22">
        <v>1</v>
      </c>
      <c r="N135" t="str">
        <v>A3-9-10.5</v>
      </c>
      <c r="O135">
        <v>70.875</v>
      </c>
      <c r="P135" s="19">
        <v>26333488</v>
      </c>
    </row>
    <row r="136" spans="5:16" x14ac:dyDescent="0.25">
      <c r="E136" s="1">
        <f t="shared" si="12"/>
        <v>130</v>
      </c>
      <c r="F136" s="10" t="str">
        <f t="shared" si="13"/>
        <v>A3-9-11</v>
      </c>
      <c r="G136" s="14">
        <f t="shared" ref="G136:G199" si="16">$G$3+ROUNDDOWN($E135/($I$4+1),0)*0.5</f>
        <v>9</v>
      </c>
      <c r="H136" s="14">
        <f t="shared" ref="H136:H199" si="17">IF(MOD(E136-1,$I$4+1)=0,$H$3,H135+0.5)</f>
        <v>11</v>
      </c>
      <c r="I136" s="4">
        <f t="shared" si="14"/>
        <v>74.25</v>
      </c>
      <c r="J136" s="2">
        <f t="shared" si="15"/>
        <v>27392225</v>
      </c>
      <c r="K136" s="22">
        <v>1</v>
      </c>
      <c r="N136" t="str">
        <v>A3-9-11</v>
      </c>
      <c r="O136">
        <v>74.25</v>
      </c>
      <c r="P136" s="19">
        <v>27392225</v>
      </c>
    </row>
    <row r="137" spans="5:16" x14ac:dyDescent="0.25">
      <c r="E137" s="1">
        <f t="shared" si="12"/>
        <v>131</v>
      </c>
      <c r="F137" s="10" t="str">
        <f t="shared" si="13"/>
        <v>A3-9-11.5</v>
      </c>
      <c r="G137" s="14">
        <f t="shared" si="16"/>
        <v>9</v>
      </c>
      <c r="H137" s="14">
        <f t="shared" si="17"/>
        <v>11.5</v>
      </c>
      <c r="I137" s="4">
        <f t="shared" si="14"/>
        <v>77.625</v>
      </c>
      <c r="J137" s="2">
        <f t="shared" si="15"/>
        <v>28450963</v>
      </c>
      <c r="K137" s="22">
        <v>1</v>
      </c>
      <c r="N137" t="str">
        <v>A3-9-11.5</v>
      </c>
      <c r="O137">
        <v>77.625</v>
      </c>
      <c r="P137" s="19">
        <v>28450963</v>
      </c>
    </row>
    <row r="138" spans="5:16" x14ac:dyDescent="0.25">
      <c r="E138" s="1">
        <f t="shared" si="12"/>
        <v>132</v>
      </c>
      <c r="F138" s="10" t="str">
        <f t="shared" si="13"/>
        <v>A3-9-12</v>
      </c>
      <c r="G138" s="14">
        <f t="shared" si="16"/>
        <v>9</v>
      </c>
      <c r="H138" s="14">
        <f t="shared" si="17"/>
        <v>12</v>
      </c>
      <c r="I138" s="4">
        <f t="shared" si="14"/>
        <v>81</v>
      </c>
      <c r="J138" s="2">
        <f t="shared" si="15"/>
        <v>29509700</v>
      </c>
      <c r="K138" s="22">
        <v>1</v>
      </c>
      <c r="N138" t="str">
        <v>A3-9-12</v>
      </c>
      <c r="O138">
        <v>81</v>
      </c>
      <c r="P138" s="19">
        <v>29509700</v>
      </c>
    </row>
    <row r="139" spans="5:16" x14ac:dyDescent="0.25">
      <c r="E139" s="1">
        <f t="shared" si="12"/>
        <v>133</v>
      </c>
      <c r="F139" s="10" t="str">
        <f t="shared" si="13"/>
        <v>A3-9-12.5</v>
      </c>
      <c r="G139" s="14">
        <f t="shared" si="16"/>
        <v>9</v>
      </c>
      <c r="H139" s="14">
        <f t="shared" si="17"/>
        <v>12.5</v>
      </c>
      <c r="I139" s="4">
        <f t="shared" si="14"/>
        <v>84.375</v>
      </c>
      <c r="J139" s="2">
        <f t="shared" si="15"/>
        <v>30568438</v>
      </c>
      <c r="K139" s="22">
        <v>1</v>
      </c>
      <c r="N139" t="str">
        <v>A3-9-12.5</v>
      </c>
      <c r="O139">
        <v>84.375</v>
      </c>
      <c r="P139" s="19">
        <v>30568438</v>
      </c>
    </row>
    <row r="140" spans="5:16" x14ac:dyDescent="0.25">
      <c r="E140" s="1">
        <f t="shared" si="12"/>
        <v>134</v>
      </c>
      <c r="F140" s="10" t="str">
        <f t="shared" si="13"/>
        <v>A3-9-13</v>
      </c>
      <c r="G140" s="14">
        <f t="shared" si="16"/>
        <v>9</v>
      </c>
      <c r="H140" s="14">
        <f t="shared" si="17"/>
        <v>13</v>
      </c>
      <c r="I140" s="4">
        <f t="shared" si="14"/>
        <v>87.75</v>
      </c>
      <c r="J140" s="2">
        <f t="shared" si="15"/>
        <v>31627175</v>
      </c>
      <c r="K140" s="22">
        <v>1</v>
      </c>
      <c r="N140" t="str">
        <v>A3-9-13</v>
      </c>
      <c r="O140">
        <v>87.75</v>
      </c>
      <c r="P140" s="19">
        <v>31627175</v>
      </c>
    </row>
    <row r="141" spans="5:16" x14ac:dyDescent="0.25">
      <c r="E141" s="1">
        <f t="shared" si="12"/>
        <v>135</v>
      </c>
      <c r="F141" s="10" t="str">
        <f t="shared" si="13"/>
        <v>A3-9-13.5</v>
      </c>
      <c r="G141" s="14">
        <f t="shared" si="16"/>
        <v>9</v>
      </c>
      <c r="H141" s="14">
        <f t="shared" si="17"/>
        <v>13.5</v>
      </c>
      <c r="I141" s="4">
        <f t="shared" si="14"/>
        <v>91.125</v>
      </c>
      <c r="J141" s="2">
        <f t="shared" si="15"/>
        <v>32685913</v>
      </c>
      <c r="K141" s="22">
        <v>1</v>
      </c>
      <c r="N141" t="str">
        <v>A3-9-13.5</v>
      </c>
      <c r="O141">
        <v>91.125</v>
      </c>
      <c r="P141" s="19">
        <v>32685913</v>
      </c>
    </row>
    <row r="142" spans="5:16" x14ac:dyDescent="0.25">
      <c r="E142" s="1">
        <f t="shared" si="12"/>
        <v>136</v>
      </c>
      <c r="F142" s="10" t="str">
        <f t="shared" si="13"/>
        <v>A3-9.5-6.5</v>
      </c>
      <c r="G142" s="14">
        <f t="shared" si="16"/>
        <v>9.5</v>
      </c>
      <c r="H142" s="14">
        <f t="shared" si="17"/>
        <v>6.5</v>
      </c>
      <c r="I142" s="4">
        <f t="shared" si="14"/>
        <v>46.3125</v>
      </c>
      <c r="J142" s="2">
        <f t="shared" si="15"/>
        <v>18628231</v>
      </c>
      <c r="K142" s="22">
        <v>1</v>
      </c>
      <c r="N142" t="str">
        <v>A3-9.5-6.5</v>
      </c>
      <c r="O142">
        <v>46.3125</v>
      </c>
      <c r="P142" s="19">
        <v>18628231</v>
      </c>
    </row>
    <row r="143" spans="5:16" x14ac:dyDescent="0.25">
      <c r="E143" s="1">
        <f t="shared" si="12"/>
        <v>137</v>
      </c>
      <c r="F143" s="10" t="str">
        <f t="shared" si="13"/>
        <v>A3-9.5-7</v>
      </c>
      <c r="G143" s="14">
        <f t="shared" si="16"/>
        <v>9.5</v>
      </c>
      <c r="H143" s="14">
        <f t="shared" si="17"/>
        <v>7</v>
      </c>
      <c r="I143" s="4">
        <f t="shared" si="14"/>
        <v>49.875</v>
      </c>
      <c r="J143" s="2">
        <f t="shared" si="15"/>
        <v>19745788</v>
      </c>
      <c r="K143" s="22">
        <v>1</v>
      </c>
      <c r="N143" t="str">
        <v>A3-9.5-7</v>
      </c>
      <c r="O143">
        <v>49.875</v>
      </c>
      <c r="P143" s="19">
        <v>19745788</v>
      </c>
    </row>
    <row r="144" spans="5:16" x14ac:dyDescent="0.25">
      <c r="E144" s="1">
        <f t="shared" si="12"/>
        <v>138</v>
      </c>
      <c r="F144" s="10" t="str">
        <f t="shared" si="13"/>
        <v>A3-9.5-7.5</v>
      </c>
      <c r="G144" s="14">
        <f t="shared" si="16"/>
        <v>9.5</v>
      </c>
      <c r="H144" s="14">
        <f t="shared" si="17"/>
        <v>7.5</v>
      </c>
      <c r="I144" s="4">
        <f t="shared" si="14"/>
        <v>53.4375</v>
      </c>
      <c r="J144" s="2">
        <f t="shared" si="15"/>
        <v>20863344</v>
      </c>
      <c r="K144" s="22">
        <v>1</v>
      </c>
      <c r="N144" t="str">
        <v>A3-9.5-7.5</v>
      </c>
      <c r="O144">
        <v>53.4375</v>
      </c>
      <c r="P144" s="19">
        <v>20863344</v>
      </c>
    </row>
    <row r="145" spans="5:16" x14ac:dyDescent="0.25">
      <c r="E145" s="1">
        <f t="shared" si="12"/>
        <v>139</v>
      </c>
      <c r="F145" s="10" t="str">
        <f t="shared" si="13"/>
        <v>A3-9.5-8</v>
      </c>
      <c r="G145" s="14">
        <f t="shared" si="16"/>
        <v>9.5</v>
      </c>
      <c r="H145" s="14">
        <f t="shared" si="17"/>
        <v>8</v>
      </c>
      <c r="I145" s="4">
        <f t="shared" si="14"/>
        <v>57</v>
      </c>
      <c r="J145" s="2">
        <f t="shared" si="15"/>
        <v>21980900</v>
      </c>
      <c r="K145" s="22">
        <v>1</v>
      </c>
      <c r="N145" t="str">
        <v>A3-9.5-8</v>
      </c>
      <c r="O145">
        <v>57</v>
      </c>
      <c r="P145" s="19">
        <v>21980900</v>
      </c>
    </row>
    <row r="146" spans="5:16" x14ac:dyDescent="0.25">
      <c r="E146" s="1">
        <f t="shared" si="12"/>
        <v>140</v>
      </c>
      <c r="F146" s="10" t="str">
        <f t="shared" si="13"/>
        <v>A3-9.5-8.5</v>
      </c>
      <c r="G146" s="14">
        <f t="shared" si="16"/>
        <v>9.5</v>
      </c>
      <c r="H146" s="14">
        <f t="shared" si="17"/>
        <v>8.5</v>
      </c>
      <c r="I146" s="4">
        <f t="shared" si="14"/>
        <v>60.5625</v>
      </c>
      <c r="J146" s="2">
        <f t="shared" si="15"/>
        <v>23098456</v>
      </c>
      <c r="K146" s="22">
        <v>1</v>
      </c>
      <c r="N146" t="str">
        <v>A3-9.5-8.5</v>
      </c>
      <c r="O146">
        <v>60.5625</v>
      </c>
      <c r="P146" s="19">
        <v>23098456</v>
      </c>
    </row>
    <row r="147" spans="5:16" x14ac:dyDescent="0.25">
      <c r="E147" s="1">
        <f t="shared" si="12"/>
        <v>141</v>
      </c>
      <c r="F147" s="10" t="str">
        <f t="shared" si="13"/>
        <v>A3-9.5-9</v>
      </c>
      <c r="G147" s="14">
        <f t="shared" si="16"/>
        <v>9.5</v>
      </c>
      <c r="H147" s="14">
        <f t="shared" si="17"/>
        <v>9</v>
      </c>
      <c r="I147" s="4">
        <f t="shared" si="14"/>
        <v>64.125</v>
      </c>
      <c r="J147" s="2">
        <f t="shared" si="15"/>
        <v>24216013</v>
      </c>
      <c r="K147" s="22">
        <v>1</v>
      </c>
      <c r="N147" t="str">
        <v>A3-9.5-9</v>
      </c>
      <c r="O147">
        <v>64.125</v>
      </c>
      <c r="P147" s="19">
        <v>24216013</v>
      </c>
    </row>
    <row r="148" spans="5:16" x14ac:dyDescent="0.25">
      <c r="E148" s="1">
        <f t="shared" si="12"/>
        <v>142</v>
      </c>
      <c r="F148" s="10" t="str">
        <f t="shared" si="13"/>
        <v>A3-9.5-9.5</v>
      </c>
      <c r="G148" s="14">
        <f t="shared" si="16"/>
        <v>9.5</v>
      </c>
      <c r="H148" s="14">
        <f t="shared" si="17"/>
        <v>9.5</v>
      </c>
      <c r="I148" s="4">
        <f t="shared" si="14"/>
        <v>67.6875</v>
      </c>
      <c r="J148" s="2">
        <f t="shared" si="15"/>
        <v>25333569</v>
      </c>
      <c r="K148" s="22">
        <v>1</v>
      </c>
      <c r="N148" t="str">
        <v>A3-9.5-9.5</v>
      </c>
      <c r="O148">
        <v>67.6875</v>
      </c>
      <c r="P148" s="19">
        <v>25333569</v>
      </c>
    </row>
    <row r="149" spans="5:16" x14ac:dyDescent="0.25">
      <c r="E149" s="1">
        <f t="shared" si="12"/>
        <v>143</v>
      </c>
      <c r="F149" s="10" t="str">
        <f t="shared" si="13"/>
        <v>A3-9.5-10</v>
      </c>
      <c r="G149" s="14">
        <f t="shared" si="16"/>
        <v>9.5</v>
      </c>
      <c r="H149" s="14">
        <f t="shared" si="17"/>
        <v>10</v>
      </c>
      <c r="I149" s="4">
        <f t="shared" si="14"/>
        <v>71.25</v>
      </c>
      <c r="J149" s="2">
        <f t="shared" si="15"/>
        <v>26451125</v>
      </c>
      <c r="K149" s="22">
        <v>1</v>
      </c>
      <c r="N149" t="str">
        <v>A3-9.5-10</v>
      </c>
      <c r="O149">
        <v>71.25</v>
      </c>
      <c r="P149" s="19">
        <v>26451125</v>
      </c>
    </row>
    <row r="150" spans="5:16" x14ac:dyDescent="0.25">
      <c r="E150" s="1">
        <f t="shared" si="12"/>
        <v>144</v>
      </c>
      <c r="F150" s="10" t="str">
        <f t="shared" si="13"/>
        <v>A3-9.5-10.5</v>
      </c>
      <c r="G150" s="14">
        <f t="shared" si="16"/>
        <v>9.5</v>
      </c>
      <c r="H150" s="14">
        <f t="shared" si="17"/>
        <v>10.5</v>
      </c>
      <c r="I150" s="4">
        <f t="shared" si="14"/>
        <v>74.8125</v>
      </c>
      <c r="J150" s="2">
        <f t="shared" si="15"/>
        <v>27568681</v>
      </c>
      <c r="K150" s="22">
        <v>1</v>
      </c>
      <c r="N150" t="str">
        <v>A3-9.5-10.5</v>
      </c>
      <c r="O150">
        <v>74.8125</v>
      </c>
      <c r="P150" s="19">
        <v>27568681</v>
      </c>
    </row>
    <row r="151" spans="5:16" x14ac:dyDescent="0.25">
      <c r="E151" s="1">
        <f t="shared" si="12"/>
        <v>145</v>
      </c>
      <c r="F151" s="10" t="str">
        <f t="shared" si="13"/>
        <v>A3-9.5-11</v>
      </c>
      <c r="G151" s="14">
        <f t="shared" si="16"/>
        <v>9.5</v>
      </c>
      <c r="H151" s="14">
        <f t="shared" si="17"/>
        <v>11</v>
      </c>
      <c r="I151" s="4">
        <f t="shared" si="14"/>
        <v>78.375</v>
      </c>
      <c r="J151" s="2">
        <f t="shared" si="15"/>
        <v>28686238</v>
      </c>
      <c r="K151" s="22">
        <v>1</v>
      </c>
      <c r="N151" t="str">
        <v>A3-9.5-11</v>
      </c>
      <c r="O151">
        <v>78.375</v>
      </c>
      <c r="P151" s="19">
        <v>28686238</v>
      </c>
    </row>
    <row r="152" spans="5:16" x14ac:dyDescent="0.25">
      <c r="E152" s="1">
        <f t="shared" si="12"/>
        <v>146</v>
      </c>
      <c r="F152" s="10" t="str">
        <f t="shared" si="13"/>
        <v>A3-9.5-11.5</v>
      </c>
      <c r="G152" s="14">
        <f t="shared" si="16"/>
        <v>9.5</v>
      </c>
      <c r="H152" s="14">
        <f t="shared" si="17"/>
        <v>11.5</v>
      </c>
      <c r="I152" s="4">
        <f t="shared" si="14"/>
        <v>81.9375</v>
      </c>
      <c r="J152" s="2">
        <f t="shared" si="15"/>
        <v>29803794</v>
      </c>
      <c r="K152" s="22">
        <v>1</v>
      </c>
      <c r="N152" t="str">
        <v>A3-9.5-11.5</v>
      </c>
      <c r="O152">
        <v>81.9375</v>
      </c>
      <c r="P152" s="19">
        <v>29803794</v>
      </c>
    </row>
    <row r="153" spans="5:16" x14ac:dyDescent="0.25">
      <c r="E153" s="1">
        <f t="shared" si="12"/>
        <v>147</v>
      </c>
      <c r="F153" s="10" t="str">
        <f t="shared" si="13"/>
        <v>A3-9.5-12</v>
      </c>
      <c r="G153" s="14">
        <f t="shared" si="16"/>
        <v>9.5</v>
      </c>
      <c r="H153" s="14">
        <f t="shared" si="17"/>
        <v>12</v>
      </c>
      <c r="I153" s="4">
        <f t="shared" si="14"/>
        <v>85.5</v>
      </c>
      <c r="J153" s="2">
        <f t="shared" si="15"/>
        <v>30921350</v>
      </c>
      <c r="K153" s="22">
        <v>1</v>
      </c>
      <c r="N153" t="str">
        <v>A3-9.5-12</v>
      </c>
      <c r="O153">
        <v>85.5</v>
      </c>
      <c r="P153" s="19">
        <v>30921350</v>
      </c>
    </row>
    <row r="154" spans="5:16" x14ac:dyDescent="0.25">
      <c r="E154" s="1">
        <f t="shared" si="12"/>
        <v>148</v>
      </c>
      <c r="F154" s="10" t="str">
        <f t="shared" si="13"/>
        <v>A3-9.5-12.5</v>
      </c>
      <c r="G154" s="14">
        <f t="shared" si="16"/>
        <v>9.5</v>
      </c>
      <c r="H154" s="14">
        <f t="shared" si="17"/>
        <v>12.5</v>
      </c>
      <c r="I154" s="4">
        <f t="shared" si="14"/>
        <v>89.0625</v>
      </c>
      <c r="J154" s="2">
        <f t="shared" si="15"/>
        <v>32038906</v>
      </c>
      <c r="K154" s="22">
        <v>1</v>
      </c>
      <c r="N154" t="str">
        <v>A3-9.5-12.5</v>
      </c>
      <c r="O154">
        <v>89.0625</v>
      </c>
      <c r="P154" s="19">
        <v>32038906</v>
      </c>
    </row>
    <row r="155" spans="5:16" x14ac:dyDescent="0.25">
      <c r="E155" s="1">
        <f t="shared" si="12"/>
        <v>149</v>
      </c>
      <c r="F155" s="10" t="str">
        <f t="shared" si="13"/>
        <v>A3-9.5-13</v>
      </c>
      <c r="G155" s="14">
        <f t="shared" si="16"/>
        <v>9.5</v>
      </c>
      <c r="H155" s="14">
        <f t="shared" si="17"/>
        <v>13</v>
      </c>
      <c r="I155" s="4">
        <f t="shared" si="14"/>
        <v>92.625</v>
      </c>
      <c r="J155" s="2">
        <f t="shared" si="15"/>
        <v>33156463</v>
      </c>
      <c r="K155" s="22">
        <v>1</v>
      </c>
      <c r="N155" t="str">
        <v>A3-9.5-13</v>
      </c>
      <c r="O155">
        <v>92.625</v>
      </c>
      <c r="P155" s="19">
        <v>33156463</v>
      </c>
    </row>
    <row r="156" spans="5:16" x14ac:dyDescent="0.25">
      <c r="E156" s="1">
        <f t="shared" si="12"/>
        <v>150</v>
      </c>
      <c r="F156" s="10" t="str">
        <f t="shared" si="13"/>
        <v>A3-9.5-13.5</v>
      </c>
      <c r="G156" s="14">
        <f t="shared" si="16"/>
        <v>9.5</v>
      </c>
      <c r="H156" s="14">
        <f t="shared" si="17"/>
        <v>13.5</v>
      </c>
      <c r="I156" s="4">
        <f t="shared" si="14"/>
        <v>96.1875</v>
      </c>
      <c r="J156" s="2">
        <f t="shared" si="15"/>
        <v>34274019</v>
      </c>
      <c r="K156" s="22">
        <v>1</v>
      </c>
      <c r="N156" t="str">
        <v>A3-9.5-13.5</v>
      </c>
      <c r="O156">
        <v>96.1875</v>
      </c>
      <c r="P156" s="19">
        <v>34274019</v>
      </c>
    </row>
    <row r="157" spans="5:16" x14ac:dyDescent="0.25">
      <c r="E157" s="1">
        <f t="shared" si="12"/>
        <v>151</v>
      </c>
      <c r="F157" s="10" t="str">
        <f t="shared" si="13"/>
        <v>A3-10-6.5</v>
      </c>
      <c r="G157" s="14">
        <f t="shared" si="16"/>
        <v>10</v>
      </c>
      <c r="H157" s="14">
        <f t="shared" si="17"/>
        <v>6.5</v>
      </c>
      <c r="I157" s="4">
        <f t="shared" si="14"/>
        <v>48.75</v>
      </c>
      <c r="J157" s="2">
        <f t="shared" si="15"/>
        <v>19392875</v>
      </c>
      <c r="K157" s="22">
        <v>1</v>
      </c>
      <c r="N157" t="str">
        <v>A3-10-6.5</v>
      </c>
      <c r="O157">
        <v>48.75</v>
      </c>
      <c r="P157" s="19">
        <v>19392875</v>
      </c>
    </row>
    <row r="158" spans="5:16" x14ac:dyDescent="0.25">
      <c r="E158" s="1">
        <f t="shared" si="12"/>
        <v>152</v>
      </c>
      <c r="F158" s="10" t="str">
        <f t="shared" si="13"/>
        <v>A3-10-7</v>
      </c>
      <c r="G158" s="14">
        <f t="shared" si="16"/>
        <v>10</v>
      </c>
      <c r="H158" s="14">
        <f t="shared" si="17"/>
        <v>7</v>
      </c>
      <c r="I158" s="4">
        <f t="shared" si="14"/>
        <v>52.5</v>
      </c>
      <c r="J158" s="2">
        <f t="shared" si="15"/>
        <v>20569250</v>
      </c>
      <c r="K158" s="22">
        <v>1</v>
      </c>
      <c r="N158" t="str">
        <v>A3-10-7</v>
      </c>
      <c r="O158">
        <v>52.5</v>
      </c>
      <c r="P158" s="19">
        <v>20569250</v>
      </c>
    </row>
    <row r="159" spans="5:16" x14ac:dyDescent="0.25">
      <c r="E159" s="1">
        <f t="shared" si="12"/>
        <v>153</v>
      </c>
      <c r="F159" s="10" t="str">
        <f t="shared" si="13"/>
        <v>A3-10-7.5</v>
      </c>
      <c r="G159" s="14">
        <f t="shared" si="16"/>
        <v>10</v>
      </c>
      <c r="H159" s="14">
        <f t="shared" si="17"/>
        <v>7.5</v>
      </c>
      <c r="I159" s="4">
        <f t="shared" si="14"/>
        <v>56.25</v>
      </c>
      <c r="J159" s="2">
        <f t="shared" si="15"/>
        <v>21745625</v>
      </c>
      <c r="K159" s="22">
        <v>1</v>
      </c>
      <c r="N159" t="str">
        <v>A3-10-7.5</v>
      </c>
      <c r="O159">
        <v>56.25</v>
      </c>
      <c r="P159" s="19">
        <v>21745625</v>
      </c>
    </row>
    <row r="160" spans="5:16" x14ac:dyDescent="0.25">
      <c r="E160" s="1">
        <f t="shared" si="12"/>
        <v>154</v>
      </c>
      <c r="F160" s="10" t="str">
        <f t="shared" si="13"/>
        <v>A3-10-8</v>
      </c>
      <c r="G160" s="14">
        <f t="shared" si="16"/>
        <v>10</v>
      </c>
      <c r="H160" s="14">
        <f t="shared" si="17"/>
        <v>8</v>
      </c>
      <c r="I160" s="4">
        <f t="shared" si="14"/>
        <v>60</v>
      </c>
      <c r="J160" s="2">
        <f t="shared" si="15"/>
        <v>22922000</v>
      </c>
      <c r="K160" s="22">
        <v>1</v>
      </c>
      <c r="N160" t="str">
        <v>A3-10-8</v>
      </c>
      <c r="O160">
        <v>60</v>
      </c>
      <c r="P160" s="19">
        <v>22922000</v>
      </c>
    </row>
    <row r="161" spans="5:16" x14ac:dyDescent="0.25">
      <c r="E161" s="1">
        <f t="shared" si="12"/>
        <v>155</v>
      </c>
      <c r="F161" s="10" t="str">
        <f t="shared" si="13"/>
        <v>A3-10-8.5</v>
      </c>
      <c r="G161" s="14">
        <f t="shared" si="16"/>
        <v>10</v>
      </c>
      <c r="H161" s="14">
        <f t="shared" si="17"/>
        <v>8.5</v>
      </c>
      <c r="I161" s="4">
        <f t="shared" si="14"/>
        <v>63.75</v>
      </c>
      <c r="J161" s="2">
        <f t="shared" si="15"/>
        <v>24098375</v>
      </c>
      <c r="K161" s="22">
        <v>1</v>
      </c>
      <c r="N161" t="str">
        <v>A3-10-8.5</v>
      </c>
      <c r="O161">
        <v>63.75</v>
      </c>
      <c r="P161" s="19">
        <v>24098375</v>
      </c>
    </row>
    <row r="162" spans="5:16" x14ac:dyDescent="0.25">
      <c r="E162" s="1">
        <f t="shared" si="12"/>
        <v>156</v>
      </c>
      <c r="F162" s="10" t="str">
        <f t="shared" si="13"/>
        <v>A3-10-9</v>
      </c>
      <c r="G162" s="14">
        <f t="shared" si="16"/>
        <v>10</v>
      </c>
      <c r="H162" s="14">
        <f t="shared" si="17"/>
        <v>9</v>
      </c>
      <c r="I162" s="4">
        <f t="shared" si="14"/>
        <v>67.5</v>
      </c>
      <c r="J162" s="2">
        <f t="shared" si="15"/>
        <v>25274750</v>
      </c>
      <c r="K162" s="22">
        <v>1</v>
      </c>
      <c r="N162" t="str">
        <v>A3-10-9</v>
      </c>
      <c r="O162">
        <v>67.5</v>
      </c>
      <c r="P162" s="19">
        <v>25274750</v>
      </c>
    </row>
    <row r="163" spans="5:16" x14ac:dyDescent="0.25">
      <c r="E163" s="1">
        <f t="shared" si="12"/>
        <v>157</v>
      </c>
      <c r="F163" s="10" t="str">
        <f t="shared" si="13"/>
        <v>A3-10-9.5</v>
      </c>
      <c r="G163" s="14">
        <f t="shared" si="16"/>
        <v>10</v>
      </c>
      <c r="H163" s="14">
        <f t="shared" si="17"/>
        <v>9.5</v>
      </c>
      <c r="I163" s="4">
        <f t="shared" si="14"/>
        <v>71.25</v>
      </c>
      <c r="J163" s="2">
        <f t="shared" si="15"/>
        <v>26451125</v>
      </c>
      <c r="K163" s="22">
        <v>1</v>
      </c>
      <c r="N163" t="str">
        <v>A3-10-9.5</v>
      </c>
      <c r="O163">
        <v>71.25</v>
      </c>
      <c r="P163" s="19">
        <v>26451125</v>
      </c>
    </row>
    <row r="164" spans="5:16" x14ac:dyDescent="0.25">
      <c r="E164" s="1">
        <f t="shared" si="12"/>
        <v>158</v>
      </c>
      <c r="F164" s="10" t="str">
        <f t="shared" si="13"/>
        <v>A3-10-10</v>
      </c>
      <c r="G164" s="14">
        <f t="shared" si="16"/>
        <v>10</v>
      </c>
      <c r="H164" s="14">
        <f t="shared" si="17"/>
        <v>10</v>
      </c>
      <c r="I164" s="4">
        <f t="shared" si="14"/>
        <v>75</v>
      </c>
      <c r="J164" s="2">
        <f t="shared" si="15"/>
        <v>27627500</v>
      </c>
      <c r="K164" s="22">
        <v>1</v>
      </c>
      <c r="N164" t="str">
        <v>A3-10-10</v>
      </c>
      <c r="O164">
        <v>75</v>
      </c>
      <c r="P164" s="19">
        <v>27627500</v>
      </c>
    </row>
    <row r="165" spans="5:16" x14ac:dyDescent="0.25">
      <c r="E165" s="1">
        <f t="shared" si="12"/>
        <v>159</v>
      </c>
      <c r="F165" s="10" t="str">
        <f t="shared" si="13"/>
        <v>A3-10-10.5</v>
      </c>
      <c r="G165" s="14">
        <f t="shared" si="16"/>
        <v>10</v>
      </c>
      <c r="H165" s="14">
        <f t="shared" si="17"/>
        <v>10.5</v>
      </c>
      <c r="I165" s="4">
        <f t="shared" si="14"/>
        <v>78.75</v>
      </c>
      <c r="J165" s="2">
        <f t="shared" si="15"/>
        <v>28803875</v>
      </c>
      <c r="K165" s="22">
        <v>1</v>
      </c>
      <c r="N165" t="str">
        <v>A3-10-10.5</v>
      </c>
      <c r="O165">
        <v>78.75</v>
      </c>
      <c r="P165" s="19">
        <v>28803875</v>
      </c>
    </row>
    <row r="166" spans="5:16" x14ac:dyDescent="0.25">
      <c r="E166" s="1">
        <f t="shared" si="12"/>
        <v>160</v>
      </c>
      <c r="F166" s="10" t="str">
        <f t="shared" si="13"/>
        <v>A3-10-11</v>
      </c>
      <c r="G166" s="14">
        <f t="shared" si="16"/>
        <v>10</v>
      </c>
      <c r="H166" s="14">
        <f t="shared" si="17"/>
        <v>11</v>
      </c>
      <c r="I166" s="4">
        <f t="shared" si="14"/>
        <v>82.5</v>
      </c>
      <c r="J166" s="2">
        <f t="shared" si="15"/>
        <v>29980250</v>
      </c>
      <c r="K166" s="22">
        <v>1</v>
      </c>
      <c r="N166" t="str">
        <v>A3-10-11</v>
      </c>
      <c r="O166">
        <v>82.5</v>
      </c>
      <c r="P166" s="19">
        <v>29980250</v>
      </c>
    </row>
    <row r="167" spans="5:16" x14ac:dyDescent="0.25">
      <c r="E167" s="1">
        <f t="shared" si="12"/>
        <v>161</v>
      </c>
      <c r="F167" s="10" t="str">
        <f t="shared" si="13"/>
        <v>A3-10-11.5</v>
      </c>
      <c r="G167" s="14">
        <f t="shared" si="16"/>
        <v>10</v>
      </c>
      <c r="H167" s="14">
        <f t="shared" si="17"/>
        <v>11.5</v>
      </c>
      <c r="I167" s="4">
        <f t="shared" si="14"/>
        <v>86.25</v>
      </c>
      <c r="J167" s="2">
        <f t="shared" si="15"/>
        <v>31156625</v>
      </c>
      <c r="K167" s="22">
        <v>1</v>
      </c>
      <c r="N167" t="str">
        <v>A3-10-11.5</v>
      </c>
      <c r="O167">
        <v>86.25</v>
      </c>
      <c r="P167" s="19">
        <v>31156625</v>
      </c>
    </row>
    <row r="168" spans="5:16" x14ac:dyDescent="0.25">
      <c r="E168" s="1">
        <f t="shared" si="12"/>
        <v>162</v>
      </c>
      <c r="F168" s="10" t="str">
        <f t="shared" si="13"/>
        <v>A3-10-12</v>
      </c>
      <c r="G168" s="14">
        <f t="shared" si="16"/>
        <v>10</v>
      </c>
      <c r="H168" s="14">
        <f t="shared" si="17"/>
        <v>12</v>
      </c>
      <c r="I168" s="4">
        <f t="shared" si="14"/>
        <v>90</v>
      </c>
      <c r="J168" s="2">
        <f t="shared" si="15"/>
        <v>32333000</v>
      </c>
      <c r="K168" s="22">
        <v>1</v>
      </c>
      <c r="N168" t="str">
        <v>A3-10-12</v>
      </c>
      <c r="O168">
        <v>90</v>
      </c>
      <c r="P168" s="19">
        <v>32333000</v>
      </c>
    </row>
    <row r="169" spans="5:16" x14ac:dyDescent="0.25">
      <c r="E169" s="1">
        <f t="shared" si="12"/>
        <v>163</v>
      </c>
      <c r="F169" s="10" t="str">
        <f t="shared" si="13"/>
        <v>A3-10-12.5</v>
      </c>
      <c r="G169" s="14">
        <f t="shared" si="16"/>
        <v>10</v>
      </c>
      <c r="H169" s="14">
        <f t="shared" si="17"/>
        <v>12.5</v>
      </c>
      <c r="I169" s="4">
        <f t="shared" si="14"/>
        <v>93.75</v>
      </c>
      <c r="J169" s="2">
        <f t="shared" si="15"/>
        <v>33509375</v>
      </c>
      <c r="K169" s="22">
        <v>1</v>
      </c>
      <c r="N169" t="str">
        <v>A3-10-12.5</v>
      </c>
      <c r="O169">
        <v>93.75</v>
      </c>
      <c r="P169" s="19">
        <v>33509375</v>
      </c>
    </row>
    <row r="170" spans="5:16" x14ac:dyDescent="0.25">
      <c r="E170" s="1">
        <f t="shared" si="12"/>
        <v>164</v>
      </c>
      <c r="F170" s="10" t="str">
        <f t="shared" si="13"/>
        <v>A3-10-13</v>
      </c>
      <c r="G170" s="14">
        <f t="shared" si="16"/>
        <v>10</v>
      </c>
      <c r="H170" s="14">
        <f t="shared" si="17"/>
        <v>13</v>
      </c>
      <c r="I170" s="4">
        <f t="shared" si="14"/>
        <v>97.5</v>
      </c>
      <c r="J170" s="2">
        <f t="shared" si="15"/>
        <v>34685750</v>
      </c>
      <c r="K170" s="22">
        <v>1</v>
      </c>
      <c r="N170" t="str">
        <v>A3-10-13</v>
      </c>
      <c r="O170">
        <v>97.5</v>
      </c>
      <c r="P170" s="19">
        <v>34685750</v>
      </c>
    </row>
    <row r="171" spans="5:16" x14ac:dyDescent="0.25">
      <c r="E171" s="1">
        <f t="shared" si="12"/>
        <v>165</v>
      </c>
      <c r="F171" s="10" t="str">
        <f t="shared" si="13"/>
        <v>A3-10-13.5</v>
      </c>
      <c r="G171" s="14">
        <f t="shared" si="16"/>
        <v>10</v>
      </c>
      <c r="H171" s="14">
        <f t="shared" si="17"/>
        <v>13.5</v>
      </c>
      <c r="I171" s="4">
        <f t="shared" si="14"/>
        <v>101.25</v>
      </c>
      <c r="J171" s="2">
        <f t="shared" si="15"/>
        <v>35862125</v>
      </c>
      <c r="K171" s="22">
        <v>1</v>
      </c>
      <c r="N171" t="str">
        <v>A3-10-13.5</v>
      </c>
      <c r="O171">
        <v>101.25</v>
      </c>
      <c r="P171" s="19">
        <v>35862125</v>
      </c>
    </row>
    <row r="172" spans="5:16" x14ac:dyDescent="0.25">
      <c r="E172" s="1">
        <f t="shared" si="12"/>
        <v>166</v>
      </c>
      <c r="F172" s="10" t="str">
        <f t="shared" si="13"/>
        <v>A3-10.5-6.5</v>
      </c>
      <c r="G172" s="14">
        <f t="shared" si="16"/>
        <v>10.5</v>
      </c>
      <c r="H172" s="14">
        <f t="shared" si="17"/>
        <v>6.5</v>
      </c>
      <c r="I172" s="4">
        <f t="shared" si="14"/>
        <v>51.1875</v>
      </c>
      <c r="J172" s="2">
        <f t="shared" si="15"/>
        <v>20157519</v>
      </c>
      <c r="K172" s="22">
        <v>1</v>
      </c>
      <c r="N172" t="str">
        <v>A3-10.5-6.5</v>
      </c>
      <c r="O172">
        <v>51.1875</v>
      </c>
      <c r="P172" s="19">
        <v>20157519</v>
      </c>
    </row>
    <row r="173" spans="5:16" x14ac:dyDescent="0.25">
      <c r="E173" s="1">
        <f t="shared" si="12"/>
        <v>167</v>
      </c>
      <c r="F173" s="10" t="str">
        <f t="shared" si="13"/>
        <v>A3-10.5-7</v>
      </c>
      <c r="G173" s="14">
        <f t="shared" si="16"/>
        <v>10.5</v>
      </c>
      <c r="H173" s="14">
        <f t="shared" si="17"/>
        <v>7</v>
      </c>
      <c r="I173" s="4">
        <f t="shared" si="14"/>
        <v>55.125</v>
      </c>
      <c r="J173" s="2">
        <f t="shared" si="15"/>
        <v>21392713</v>
      </c>
      <c r="K173" s="22">
        <v>1</v>
      </c>
      <c r="N173" t="str">
        <v>A3-10.5-7</v>
      </c>
      <c r="O173">
        <v>55.125</v>
      </c>
      <c r="P173" s="19">
        <v>21392713</v>
      </c>
    </row>
    <row r="174" spans="5:16" x14ac:dyDescent="0.25">
      <c r="E174" s="1">
        <f t="shared" si="12"/>
        <v>168</v>
      </c>
      <c r="F174" s="10" t="str">
        <f t="shared" si="13"/>
        <v>A3-10.5-7.5</v>
      </c>
      <c r="G174" s="14">
        <f t="shared" si="16"/>
        <v>10.5</v>
      </c>
      <c r="H174" s="14">
        <f t="shared" si="17"/>
        <v>7.5</v>
      </c>
      <c r="I174" s="4">
        <f t="shared" si="14"/>
        <v>59.0625</v>
      </c>
      <c r="J174" s="2">
        <f t="shared" si="15"/>
        <v>22627906</v>
      </c>
      <c r="K174" s="22">
        <v>1</v>
      </c>
      <c r="N174" t="str">
        <v>A3-10.5-7.5</v>
      </c>
      <c r="O174">
        <v>59.0625</v>
      </c>
      <c r="P174" s="19">
        <v>22627906</v>
      </c>
    </row>
    <row r="175" spans="5:16" x14ac:dyDescent="0.25">
      <c r="E175" s="1">
        <f t="shared" si="12"/>
        <v>169</v>
      </c>
      <c r="F175" s="10" t="str">
        <f t="shared" si="13"/>
        <v>A3-10.5-8</v>
      </c>
      <c r="G175" s="14">
        <f t="shared" si="16"/>
        <v>10.5</v>
      </c>
      <c r="H175" s="14">
        <f t="shared" si="17"/>
        <v>8</v>
      </c>
      <c r="I175" s="4">
        <f t="shared" si="14"/>
        <v>63</v>
      </c>
      <c r="J175" s="2">
        <f t="shared" si="15"/>
        <v>23863100</v>
      </c>
      <c r="K175" s="22">
        <v>1</v>
      </c>
      <c r="N175" t="str">
        <v>A3-10.5-8</v>
      </c>
      <c r="O175">
        <v>63</v>
      </c>
      <c r="P175" s="19">
        <v>23863100</v>
      </c>
    </row>
    <row r="176" spans="5:16" x14ac:dyDescent="0.25">
      <c r="E176" s="1">
        <f t="shared" si="12"/>
        <v>170</v>
      </c>
      <c r="F176" s="10" t="str">
        <f t="shared" si="13"/>
        <v>A3-10.5-8.5</v>
      </c>
      <c r="G176" s="14">
        <f t="shared" si="16"/>
        <v>10.5</v>
      </c>
      <c r="H176" s="14">
        <f t="shared" si="17"/>
        <v>8.5</v>
      </c>
      <c r="I176" s="4">
        <f t="shared" si="14"/>
        <v>66.9375</v>
      </c>
      <c r="J176" s="2">
        <f t="shared" si="15"/>
        <v>25098294</v>
      </c>
      <c r="K176" s="22">
        <v>1</v>
      </c>
      <c r="N176" t="str">
        <v>A3-10.5-8.5</v>
      </c>
      <c r="O176">
        <v>66.9375</v>
      </c>
      <c r="P176" s="19">
        <v>25098294</v>
      </c>
    </row>
    <row r="177" spans="5:16" x14ac:dyDescent="0.25">
      <c r="E177" s="1">
        <f t="shared" si="12"/>
        <v>171</v>
      </c>
      <c r="F177" s="10" t="str">
        <f t="shared" si="13"/>
        <v>A3-10.5-9</v>
      </c>
      <c r="G177" s="14">
        <f t="shared" si="16"/>
        <v>10.5</v>
      </c>
      <c r="H177" s="14">
        <f t="shared" si="17"/>
        <v>9</v>
      </c>
      <c r="I177" s="4">
        <f t="shared" si="14"/>
        <v>70.875</v>
      </c>
      <c r="J177" s="2">
        <f t="shared" si="15"/>
        <v>26333488</v>
      </c>
      <c r="K177" s="22">
        <v>1</v>
      </c>
      <c r="N177" t="str">
        <v>A3-10.5-9</v>
      </c>
      <c r="O177">
        <v>70.875</v>
      </c>
      <c r="P177" s="19">
        <v>26333488</v>
      </c>
    </row>
    <row r="178" spans="5:16" x14ac:dyDescent="0.25">
      <c r="E178" s="1">
        <f t="shared" si="12"/>
        <v>172</v>
      </c>
      <c r="F178" s="10" t="str">
        <f t="shared" si="13"/>
        <v>A3-10.5-9.5</v>
      </c>
      <c r="G178" s="14">
        <f t="shared" si="16"/>
        <v>10.5</v>
      </c>
      <c r="H178" s="14">
        <f t="shared" si="17"/>
        <v>9.5</v>
      </c>
      <c r="I178" s="4">
        <f t="shared" si="14"/>
        <v>74.8125</v>
      </c>
      <c r="J178" s="2">
        <f t="shared" si="15"/>
        <v>27568681</v>
      </c>
      <c r="K178" s="22">
        <v>1</v>
      </c>
      <c r="N178" t="str">
        <v>A3-10.5-9.5</v>
      </c>
      <c r="O178">
        <v>74.8125</v>
      </c>
      <c r="P178" s="19">
        <v>27568681</v>
      </c>
    </row>
    <row r="179" spans="5:16" x14ac:dyDescent="0.25">
      <c r="E179" s="1">
        <f t="shared" si="12"/>
        <v>173</v>
      </c>
      <c r="F179" s="10" t="str">
        <f t="shared" si="13"/>
        <v>A3-10.5-10</v>
      </c>
      <c r="G179" s="14">
        <f t="shared" si="16"/>
        <v>10.5</v>
      </c>
      <c r="H179" s="14">
        <f t="shared" si="17"/>
        <v>10</v>
      </c>
      <c r="I179" s="4">
        <f t="shared" si="14"/>
        <v>78.75</v>
      </c>
      <c r="J179" s="2">
        <f t="shared" si="15"/>
        <v>28803875</v>
      </c>
      <c r="K179" s="22">
        <v>1</v>
      </c>
      <c r="N179" t="str">
        <v>A3-10.5-10</v>
      </c>
      <c r="O179">
        <v>78.75</v>
      </c>
      <c r="P179" s="19">
        <v>28803875</v>
      </c>
    </row>
    <row r="180" spans="5:16" x14ac:dyDescent="0.25">
      <c r="E180" s="1">
        <f t="shared" si="12"/>
        <v>174</v>
      </c>
      <c r="F180" s="10" t="str">
        <f t="shared" si="13"/>
        <v>A3-10.5-10.5</v>
      </c>
      <c r="G180" s="14">
        <f t="shared" si="16"/>
        <v>10.5</v>
      </c>
      <c r="H180" s="14">
        <f t="shared" si="17"/>
        <v>10.5</v>
      </c>
      <c r="I180" s="4">
        <f t="shared" si="14"/>
        <v>82.6875</v>
      </c>
      <c r="J180" s="2">
        <f t="shared" si="15"/>
        <v>30039069</v>
      </c>
      <c r="K180" s="22">
        <v>1</v>
      </c>
      <c r="N180" t="str">
        <v>A3-10.5-10.5</v>
      </c>
      <c r="O180">
        <v>82.6875</v>
      </c>
      <c r="P180" s="19">
        <v>30039069</v>
      </c>
    </row>
    <row r="181" spans="5:16" x14ac:dyDescent="0.25">
      <c r="E181" s="1">
        <f t="shared" si="12"/>
        <v>175</v>
      </c>
      <c r="F181" s="10" t="str">
        <f t="shared" si="13"/>
        <v>A3-10.5-11</v>
      </c>
      <c r="G181" s="14">
        <f t="shared" si="16"/>
        <v>10.5</v>
      </c>
      <c r="H181" s="14">
        <f t="shared" si="17"/>
        <v>11</v>
      </c>
      <c r="I181" s="4">
        <f t="shared" si="14"/>
        <v>86.625</v>
      </c>
      <c r="J181" s="2">
        <f t="shared" si="15"/>
        <v>31274263</v>
      </c>
      <c r="K181" s="22">
        <v>1</v>
      </c>
      <c r="N181" t="str">
        <v>A3-10.5-11</v>
      </c>
      <c r="O181">
        <v>86.625</v>
      </c>
      <c r="P181" s="19">
        <v>31274263</v>
      </c>
    </row>
    <row r="182" spans="5:16" x14ac:dyDescent="0.25">
      <c r="E182" s="1">
        <f t="shared" si="12"/>
        <v>176</v>
      </c>
      <c r="F182" s="10" t="str">
        <f t="shared" si="13"/>
        <v>A3-10.5-11.5</v>
      </c>
      <c r="G182" s="14">
        <f t="shared" si="16"/>
        <v>10.5</v>
      </c>
      <c r="H182" s="14">
        <f t="shared" si="17"/>
        <v>11.5</v>
      </c>
      <c r="I182" s="4">
        <f t="shared" si="14"/>
        <v>90.5625</v>
      </c>
      <c r="J182" s="2">
        <f t="shared" si="15"/>
        <v>32509456</v>
      </c>
      <c r="K182" s="22">
        <v>1</v>
      </c>
      <c r="N182" t="str">
        <v>A3-10.5-11.5</v>
      </c>
      <c r="O182">
        <v>90.5625</v>
      </c>
      <c r="P182" s="19">
        <v>32509456</v>
      </c>
    </row>
    <row r="183" spans="5:16" x14ac:dyDescent="0.25">
      <c r="E183" s="1">
        <f t="shared" si="12"/>
        <v>177</v>
      </c>
      <c r="F183" s="10" t="str">
        <f t="shared" si="13"/>
        <v>A3-10.5-12</v>
      </c>
      <c r="G183" s="14">
        <f t="shared" si="16"/>
        <v>10.5</v>
      </c>
      <c r="H183" s="14">
        <f t="shared" si="17"/>
        <v>12</v>
      </c>
      <c r="I183" s="4">
        <f t="shared" si="14"/>
        <v>94.5</v>
      </c>
      <c r="J183" s="2">
        <f t="shared" si="15"/>
        <v>33744650</v>
      </c>
      <c r="K183" s="22">
        <v>1</v>
      </c>
      <c r="N183" t="str">
        <v>A3-10.5-12</v>
      </c>
      <c r="O183">
        <v>94.5</v>
      </c>
      <c r="P183" s="19">
        <v>33744650</v>
      </c>
    </row>
    <row r="184" spans="5:16" x14ac:dyDescent="0.25">
      <c r="E184" s="1">
        <f t="shared" si="12"/>
        <v>178</v>
      </c>
      <c r="F184" s="10" t="str">
        <f t="shared" si="13"/>
        <v>A3-10.5-12.5</v>
      </c>
      <c r="G184" s="14">
        <f t="shared" si="16"/>
        <v>10.5</v>
      </c>
      <c r="H184" s="14">
        <f t="shared" si="17"/>
        <v>12.5</v>
      </c>
      <c r="I184" s="4">
        <f t="shared" si="14"/>
        <v>98.4375</v>
      </c>
      <c r="J184" s="2">
        <f t="shared" si="15"/>
        <v>34979844</v>
      </c>
      <c r="K184" s="22">
        <v>1</v>
      </c>
      <c r="N184" t="str">
        <v>A3-10.5-12.5</v>
      </c>
      <c r="O184">
        <v>98.4375</v>
      </c>
      <c r="P184" s="19">
        <v>34979844</v>
      </c>
    </row>
    <row r="185" spans="5:16" x14ac:dyDescent="0.25">
      <c r="E185" s="1">
        <f t="shared" si="12"/>
        <v>179</v>
      </c>
      <c r="F185" s="10" t="str">
        <f t="shared" si="13"/>
        <v>A3-10.5-13</v>
      </c>
      <c r="G185" s="14">
        <f t="shared" si="16"/>
        <v>10.5</v>
      </c>
      <c r="H185" s="14">
        <f t="shared" si="17"/>
        <v>13</v>
      </c>
      <c r="I185" s="4">
        <f t="shared" si="14"/>
        <v>102.375</v>
      </c>
      <c r="J185" s="2">
        <f t="shared" si="15"/>
        <v>36215038</v>
      </c>
      <c r="K185" s="22">
        <v>1</v>
      </c>
      <c r="N185" t="str">
        <v>A3-10.5-13</v>
      </c>
      <c r="O185">
        <v>102.375</v>
      </c>
      <c r="P185" s="19">
        <v>36215038</v>
      </c>
    </row>
    <row r="186" spans="5:16" x14ac:dyDescent="0.25">
      <c r="E186" s="1">
        <f t="shared" si="12"/>
        <v>180</v>
      </c>
      <c r="F186" s="10" t="str">
        <f t="shared" si="13"/>
        <v>A3-10.5-13.5</v>
      </c>
      <c r="G186" s="14">
        <f t="shared" si="16"/>
        <v>10.5</v>
      </c>
      <c r="H186" s="14">
        <f t="shared" si="17"/>
        <v>13.5</v>
      </c>
      <c r="I186" s="4">
        <f t="shared" si="14"/>
        <v>106.3125</v>
      </c>
      <c r="J186" s="2">
        <f t="shared" si="15"/>
        <v>37450231</v>
      </c>
      <c r="K186" s="22">
        <v>1</v>
      </c>
      <c r="N186" t="str">
        <v>A3-10.5-13.5</v>
      </c>
      <c r="O186">
        <v>106.3125</v>
      </c>
      <c r="P186" s="19">
        <v>37450231</v>
      </c>
    </row>
    <row r="187" spans="5:16" x14ac:dyDescent="0.25">
      <c r="E187" s="1">
        <f t="shared" si="12"/>
        <v>181</v>
      </c>
      <c r="F187" s="10" t="str">
        <f t="shared" si="13"/>
        <v>A3-11-6.5</v>
      </c>
      <c r="G187" s="14">
        <f t="shared" si="16"/>
        <v>11</v>
      </c>
      <c r="H187" s="14">
        <f t="shared" si="17"/>
        <v>6.5</v>
      </c>
      <c r="I187" s="4">
        <f t="shared" si="14"/>
        <v>53.625</v>
      </c>
      <c r="J187" s="2">
        <f t="shared" si="15"/>
        <v>20922163</v>
      </c>
      <c r="K187" s="22">
        <v>1</v>
      </c>
      <c r="N187" t="str">
        <v>A3-11-6.5</v>
      </c>
      <c r="O187">
        <v>53.625</v>
      </c>
      <c r="P187" s="19">
        <v>20922163</v>
      </c>
    </row>
    <row r="188" spans="5:16" x14ac:dyDescent="0.25">
      <c r="E188" s="1">
        <f t="shared" si="12"/>
        <v>182</v>
      </c>
      <c r="F188" s="10" t="str">
        <f t="shared" si="13"/>
        <v>A3-11-7</v>
      </c>
      <c r="G188" s="14">
        <f t="shared" si="16"/>
        <v>11</v>
      </c>
      <c r="H188" s="14">
        <f t="shared" si="17"/>
        <v>7</v>
      </c>
      <c r="I188" s="4">
        <f t="shared" si="14"/>
        <v>57.75</v>
      </c>
      <c r="J188" s="2">
        <f t="shared" si="15"/>
        <v>22216175</v>
      </c>
      <c r="K188" s="22">
        <v>1</v>
      </c>
      <c r="N188" t="str">
        <v>A3-11-7</v>
      </c>
      <c r="O188">
        <v>57.75</v>
      </c>
      <c r="P188" s="19">
        <v>22216175</v>
      </c>
    </row>
    <row r="189" spans="5:16" x14ac:dyDescent="0.25">
      <c r="E189" s="1">
        <f t="shared" si="12"/>
        <v>183</v>
      </c>
      <c r="F189" s="10" t="str">
        <f t="shared" si="13"/>
        <v>A3-11-7.5</v>
      </c>
      <c r="G189" s="14">
        <f t="shared" si="16"/>
        <v>11</v>
      </c>
      <c r="H189" s="14">
        <f t="shared" si="17"/>
        <v>7.5</v>
      </c>
      <c r="I189" s="4">
        <f t="shared" si="14"/>
        <v>61.875</v>
      </c>
      <c r="J189" s="2">
        <f t="shared" si="15"/>
        <v>23510188</v>
      </c>
      <c r="K189" s="22">
        <v>1</v>
      </c>
      <c r="N189" t="str">
        <v>A3-11-7.5</v>
      </c>
      <c r="O189">
        <v>61.875</v>
      </c>
      <c r="P189" s="19">
        <v>23510188</v>
      </c>
    </row>
    <row r="190" spans="5:16" x14ac:dyDescent="0.25">
      <c r="E190" s="1">
        <f t="shared" si="12"/>
        <v>184</v>
      </c>
      <c r="F190" s="10" t="str">
        <f t="shared" si="13"/>
        <v>A3-11-8</v>
      </c>
      <c r="G190" s="14">
        <f t="shared" si="16"/>
        <v>11</v>
      </c>
      <c r="H190" s="14">
        <f t="shared" si="17"/>
        <v>8</v>
      </c>
      <c r="I190" s="4">
        <f t="shared" si="14"/>
        <v>66</v>
      </c>
      <c r="J190" s="2">
        <f t="shared" si="15"/>
        <v>24804200</v>
      </c>
      <c r="K190" s="22">
        <v>1</v>
      </c>
      <c r="N190" t="str">
        <v>A3-11-8</v>
      </c>
      <c r="O190">
        <v>66</v>
      </c>
      <c r="P190" s="19">
        <v>24804200</v>
      </c>
    </row>
    <row r="191" spans="5:16" x14ac:dyDescent="0.25">
      <c r="E191" s="1">
        <f t="shared" si="12"/>
        <v>185</v>
      </c>
      <c r="F191" s="10" t="str">
        <f t="shared" si="13"/>
        <v>A3-11-8.5</v>
      </c>
      <c r="G191" s="14">
        <f t="shared" si="16"/>
        <v>11</v>
      </c>
      <c r="H191" s="14">
        <f t="shared" si="17"/>
        <v>8.5</v>
      </c>
      <c r="I191" s="4">
        <f t="shared" si="14"/>
        <v>70.125</v>
      </c>
      <c r="J191" s="2">
        <f t="shared" si="15"/>
        <v>26098213</v>
      </c>
      <c r="K191" s="22">
        <v>1</v>
      </c>
      <c r="N191" t="str">
        <v>A3-11-8.5</v>
      </c>
      <c r="O191">
        <v>70.125</v>
      </c>
      <c r="P191" s="19">
        <v>26098213</v>
      </c>
    </row>
    <row r="192" spans="5:16" x14ac:dyDescent="0.25">
      <c r="E192" s="1">
        <f t="shared" si="12"/>
        <v>186</v>
      </c>
      <c r="F192" s="10" t="str">
        <f t="shared" si="13"/>
        <v>A3-11-9</v>
      </c>
      <c r="G192" s="14">
        <f t="shared" si="16"/>
        <v>11</v>
      </c>
      <c r="H192" s="14">
        <f t="shared" si="17"/>
        <v>9</v>
      </c>
      <c r="I192" s="4">
        <f t="shared" si="14"/>
        <v>74.25</v>
      </c>
      <c r="J192" s="2">
        <f t="shared" si="15"/>
        <v>27392225</v>
      </c>
      <c r="K192" s="22">
        <v>1</v>
      </c>
      <c r="N192" t="str">
        <v>A3-11-9</v>
      </c>
      <c r="O192">
        <v>74.25</v>
      </c>
      <c r="P192" s="19">
        <v>27392225</v>
      </c>
    </row>
    <row r="193" spans="5:16" x14ac:dyDescent="0.25">
      <c r="E193" s="1">
        <f t="shared" si="12"/>
        <v>187</v>
      </c>
      <c r="F193" s="10" t="str">
        <f t="shared" si="13"/>
        <v>A3-11-9.5</v>
      </c>
      <c r="G193" s="14">
        <f t="shared" si="16"/>
        <v>11</v>
      </c>
      <c r="H193" s="14">
        <f t="shared" si="17"/>
        <v>9.5</v>
      </c>
      <c r="I193" s="4">
        <f t="shared" si="14"/>
        <v>78.375</v>
      </c>
      <c r="J193" s="2">
        <f t="shared" si="15"/>
        <v>28686238</v>
      </c>
      <c r="K193" s="22">
        <v>1</v>
      </c>
      <c r="N193" t="str">
        <v>A3-11-9.5</v>
      </c>
      <c r="O193">
        <v>78.375</v>
      </c>
      <c r="P193" s="19">
        <v>28686238</v>
      </c>
    </row>
    <row r="194" spans="5:16" x14ac:dyDescent="0.25">
      <c r="E194" s="1">
        <f t="shared" si="12"/>
        <v>188</v>
      </c>
      <c r="F194" s="10" t="str">
        <f t="shared" si="13"/>
        <v>A3-11-10</v>
      </c>
      <c r="G194" s="14">
        <f t="shared" si="16"/>
        <v>11</v>
      </c>
      <c r="H194" s="14">
        <f t="shared" si="17"/>
        <v>10</v>
      </c>
      <c r="I194" s="4">
        <f t="shared" si="14"/>
        <v>82.5</v>
      </c>
      <c r="J194" s="2">
        <f t="shared" si="15"/>
        <v>29980250</v>
      </c>
      <c r="K194" s="22">
        <v>1</v>
      </c>
      <c r="N194" t="str">
        <v>A3-11-10</v>
      </c>
      <c r="O194">
        <v>82.5</v>
      </c>
      <c r="P194" s="19">
        <v>29980250</v>
      </c>
    </row>
    <row r="195" spans="5:16" x14ac:dyDescent="0.25">
      <c r="E195" s="1">
        <f t="shared" si="12"/>
        <v>189</v>
      </c>
      <c r="F195" s="10" t="str">
        <f t="shared" si="13"/>
        <v>A3-11-10.5</v>
      </c>
      <c r="G195" s="14">
        <f t="shared" si="16"/>
        <v>11</v>
      </c>
      <c r="H195" s="14">
        <f t="shared" si="17"/>
        <v>10.5</v>
      </c>
      <c r="I195" s="4">
        <f t="shared" si="14"/>
        <v>86.625</v>
      </c>
      <c r="J195" s="2">
        <f t="shared" si="15"/>
        <v>31274263</v>
      </c>
      <c r="K195" s="22">
        <v>1</v>
      </c>
      <c r="N195" t="str">
        <v>A3-11-10.5</v>
      </c>
      <c r="O195">
        <v>86.625</v>
      </c>
      <c r="P195" s="19">
        <v>31274263</v>
      </c>
    </row>
    <row r="196" spans="5:16" x14ac:dyDescent="0.25">
      <c r="E196" s="1">
        <f t="shared" si="12"/>
        <v>190</v>
      </c>
      <c r="F196" s="10" t="str">
        <f t="shared" si="13"/>
        <v>A3-11-11</v>
      </c>
      <c r="G196" s="14">
        <f t="shared" si="16"/>
        <v>11</v>
      </c>
      <c r="H196" s="14">
        <f t="shared" si="17"/>
        <v>11</v>
      </c>
      <c r="I196" s="4">
        <f t="shared" si="14"/>
        <v>90.75</v>
      </c>
      <c r="J196" s="2">
        <f t="shared" si="15"/>
        <v>32568275</v>
      </c>
      <c r="K196" s="22">
        <v>1</v>
      </c>
      <c r="N196" t="str">
        <v>A3-11-11</v>
      </c>
      <c r="O196">
        <v>90.75</v>
      </c>
      <c r="P196" s="19">
        <v>32568275</v>
      </c>
    </row>
    <row r="197" spans="5:16" x14ac:dyDescent="0.25">
      <c r="E197" s="1">
        <f t="shared" si="12"/>
        <v>191</v>
      </c>
      <c r="F197" s="10" t="str">
        <f t="shared" si="13"/>
        <v>A3-11-11.5</v>
      </c>
      <c r="G197" s="14">
        <f t="shared" si="16"/>
        <v>11</v>
      </c>
      <c r="H197" s="14">
        <f t="shared" si="17"/>
        <v>11.5</v>
      </c>
      <c r="I197" s="4">
        <f t="shared" si="14"/>
        <v>94.875</v>
      </c>
      <c r="J197" s="2">
        <f t="shared" si="15"/>
        <v>33862288</v>
      </c>
      <c r="K197" s="22">
        <v>1</v>
      </c>
      <c r="N197" t="str">
        <v>A3-11-11.5</v>
      </c>
      <c r="O197">
        <v>94.875</v>
      </c>
      <c r="P197" s="19">
        <v>33862288</v>
      </c>
    </row>
    <row r="198" spans="5:16" x14ac:dyDescent="0.25">
      <c r="E198" s="1">
        <f t="shared" si="12"/>
        <v>192</v>
      </c>
      <c r="F198" s="10" t="str">
        <f t="shared" si="13"/>
        <v>A3-11-12</v>
      </c>
      <c r="G198" s="14">
        <f t="shared" si="16"/>
        <v>11</v>
      </c>
      <c r="H198" s="14">
        <f t="shared" si="17"/>
        <v>12</v>
      </c>
      <c r="I198" s="4">
        <f t="shared" si="14"/>
        <v>99</v>
      </c>
      <c r="J198" s="2">
        <f t="shared" si="15"/>
        <v>35156300</v>
      </c>
      <c r="K198" s="22">
        <v>1</v>
      </c>
      <c r="N198" t="str">
        <v>A3-11-12</v>
      </c>
      <c r="O198">
        <v>99</v>
      </c>
      <c r="P198" s="19">
        <v>35156300</v>
      </c>
    </row>
    <row r="199" spans="5:16" x14ac:dyDescent="0.25">
      <c r="E199" s="1">
        <f t="shared" ref="E199:E216" si="18">ROW()-6</f>
        <v>193</v>
      </c>
      <c r="F199" s="10" t="str">
        <f t="shared" ref="F199:F216" si="19">$C$4&amp;"-"&amp;G199&amp;"-"&amp;H199</f>
        <v>A3-11-12.5</v>
      </c>
      <c r="G199" s="14">
        <f t="shared" si="16"/>
        <v>11</v>
      </c>
      <c r="H199" s="14">
        <f t="shared" si="17"/>
        <v>12.5</v>
      </c>
      <c r="I199" s="4">
        <f t="shared" ref="I199:I216" si="20">SUM((G199*H199)/4)*3</f>
        <v>103.125</v>
      </c>
      <c r="J199" s="2">
        <f t="shared" ref="J199:J216" si="21">ROUND(SUM(IF(I199&lt;$K$4,$K$4,I199)*$C$6,$C$5),0)</f>
        <v>36450313</v>
      </c>
      <c r="K199" s="22">
        <v>1</v>
      </c>
      <c r="N199" t="str">
        <v>A3-11-12.5</v>
      </c>
      <c r="O199">
        <v>103.125</v>
      </c>
      <c r="P199" s="19">
        <v>36450313</v>
      </c>
    </row>
    <row r="200" spans="5:16" x14ac:dyDescent="0.25">
      <c r="E200" s="1">
        <f t="shared" si="18"/>
        <v>194</v>
      </c>
      <c r="F200" s="10" t="str">
        <f t="shared" si="19"/>
        <v>A3-11-13</v>
      </c>
      <c r="G200" s="14">
        <f t="shared" ref="G200:G216" si="22">$G$3+ROUNDDOWN($E199/($I$4+1),0)*0.5</f>
        <v>11</v>
      </c>
      <c r="H200" s="14">
        <f t="shared" ref="H200:H216" si="23">IF(MOD(E200-1,$I$4+1)=0,$H$3,H199+0.5)</f>
        <v>13</v>
      </c>
      <c r="I200" s="4">
        <f t="shared" si="20"/>
        <v>107.25</v>
      </c>
      <c r="J200" s="2">
        <f t="shared" si="21"/>
        <v>37744325</v>
      </c>
      <c r="K200" s="22">
        <v>1</v>
      </c>
      <c r="N200" t="str">
        <v>A3-11-13</v>
      </c>
      <c r="O200">
        <v>107.25</v>
      </c>
      <c r="P200" s="19">
        <v>37744325</v>
      </c>
    </row>
    <row r="201" spans="5:16" x14ac:dyDescent="0.25">
      <c r="E201" s="1">
        <f t="shared" si="18"/>
        <v>195</v>
      </c>
      <c r="F201" s="10" t="str">
        <f t="shared" si="19"/>
        <v>A3-11-13.5</v>
      </c>
      <c r="G201" s="14">
        <f t="shared" si="22"/>
        <v>11</v>
      </c>
      <c r="H201" s="14">
        <f t="shared" si="23"/>
        <v>13.5</v>
      </c>
      <c r="I201" s="4">
        <f t="shared" si="20"/>
        <v>111.375</v>
      </c>
      <c r="J201" s="2">
        <f t="shared" si="21"/>
        <v>39038338</v>
      </c>
      <c r="K201" s="22">
        <v>1</v>
      </c>
      <c r="N201" t="str">
        <v>A3-11-13.5</v>
      </c>
      <c r="O201">
        <v>111.375</v>
      </c>
      <c r="P201" s="19">
        <v>39038338</v>
      </c>
    </row>
    <row r="202" spans="5:16" x14ac:dyDescent="0.25">
      <c r="E202" s="1">
        <f t="shared" si="18"/>
        <v>196</v>
      </c>
      <c r="F202" s="10" t="str">
        <f t="shared" si="19"/>
        <v>A3-11.5-6.5</v>
      </c>
      <c r="G202" s="14">
        <f t="shared" si="22"/>
        <v>11.5</v>
      </c>
      <c r="H202" s="14">
        <f t="shared" si="23"/>
        <v>6.5</v>
      </c>
      <c r="I202" s="4">
        <f t="shared" si="20"/>
        <v>56.0625</v>
      </c>
      <c r="J202" s="2">
        <f t="shared" si="21"/>
        <v>21686806</v>
      </c>
      <c r="K202" s="22">
        <v>1</v>
      </c>
      <c r="N202" t="str">
        <v>A3-11.5-6.5</v>
      </c>
      <c r="O202">
        <v>56.0625</v>
      </c>
      <c r="P202" s="19">
        <v>21686806</v>
      </c>
    </row>
    <row r="203" spans="5:16" x14ac:dyDescent="0.25">
      <c r="E203" s="1">
        <f t="shared" si="18"/>
        <v>197</v>
      </c>
      <c r="F203" s="10" t="str">
        <f t="shared" si="19"/>
        <v>A3-11.5-7</v>
      </c>
      <c r="G203" s="14">
        <f t="shared" si="22"/>
        <v>11.5</v>
      </c>
      <c r="H203" s="14">
        <f t="shared" si="23"/>
        <v>7</v>
      </c>
      <c r="I203" s="4">
        <f t="shared" si="20"/>
        <v>60.375</v>
      </c>
      <c r="J203" s="2">
        <f t="shared" si="21"/>
        <v>23039638</v>
      </c>
      <c r="K203" s="22">
        <v>1</v>
      </c>
      <c r="N203" t="str">
        <v>A3-11.5-7</v>
      </c>
      <c r="O203">
        <v>60.375</v>
      </c>
      <c r="P203" s="19">
        <v>23039638</v>
      </c>
    </row>
    <row r="204" spans="5:16" x14ac:dyDescent="0.25">
      <c r="E204" s="1">
        <f t="shared" si="18"/>
        <v>198</v>
      </c>
      <c r="F204" s="10" t="str">
        <f t="shared" si="19"/>
        <v>A3-11.5-7.5</v>
      </c>
      <c r="G204" s="14">
        <f t="shared" si="22"/>
        <v>11.5</v>
      </c>
      <c r="H204" s="14">
        <f t="shared" si="23"/>
        <v>7.5</v>
      </c>
      <c r="I204" s="4">
        <f t="shared" si="20"/>
        <v>64.6875</v>
      </c>
      <c r="J204" s="2">
        <f t="shared" si="21"/>
        <v>24392469</v>
      </c>
      <c r="K204" s="22">
        <v>1</v>
      </c>
      <c r="N204" t="str">
        <v>A3-11.5-7.5</v>
      </c>
      <c r="O204">
        <v>64.6875</v>
      </c>
      <c r="P204" s="19">
        <v>24392469</v>
      </c>
    </row>
    <row r="205" spans="5:16" x14ac:dyDescent="0.25">
      <c r="E205" s="1">
        <f t="shared" si="18"/>
        <v>199</v>
      </c>
      <c r="F205" s="10" t="str">
        <f t="shared" si="19"/>
        <v>A3-11.5-8</v>
      </c>
      <c r="G205" s="14">
        <f t="shared" si="22"/>
        <v>11.5</v>
      </c>
      <c r="H205" s="14">
        <f t="shared" si="23"/>
        <v>8</v>
      </c>
      <c r="I205" s="4">
        <f t="shared" si="20"/>
        <v>69</v>
      </c>
      <c r="J205" s="2">
        <f t="shared" si="21"/>
        <v>25745300</v>
      </c>
      <c r="K205" s="22">
        <v>1</v>
      </c>
      <c r="N205" t="str">
        <v>A3-11.5-8</v>
      </c>
      <c r="O205">
        <v>69</v>
      </c>
      <c r="P205" s="19">
        <v>25745300</v>
      </c>
    </row>
    <row r="206" spans="5:16" x14ac:dyDescent="0.25">
      <c r="E206" s="1">
        <f t="shared" si="18"/>
        <v>200</v>
      </c>
      <c r="F206" s="10" t="str">
        <f t="shared" si="19"/>
        <v>A3-11.5-8.5</v>
      </c>
      <c r="G206" s="14">
        <f t="shared" si="22"/>
        <v>11.5</v>
      </c>
      <c r="H206" s="14">
        <f t="shared" si="23"/>
        <v>8.5</v>
      </c>
      <c r="I206" s="4">
        <f t="shared" si="20"/>
        <v>73.3125</v>
      </c>
      <c r="J206" s="2">
        <f t="shared" si="21"/>
        <v>27098131</v>
      </c>
      <c r="K206" s="22">
        <v>1</v>
      </c>
      <c r="N206" t="str">
        <v>A3-11.5-8.5</v>
      </c>
      <c r="O206">
        <v>73.3125</v>
      </c>
      <c r="P206" s="19">
        <v>27098131</v>
      </c>
    </row>
    <row r="207" spans="5:16" x14ac:dyDescent="0.25">
      <c r="E207" s="1">
        <f t="shared" si="18"/>
        <v>201</v>
      </c>
      <c r="F207" s="10" t="str">
        <f t="shared" si="19"/>
        <v>A3-11.5-9</v>
      </c>
      <c r="G207" s="14">
        <f t="shared" si="22"/>
        <v>11.5</v>
      </c>
      <c r="H207" s="14">
        <f t="shared" si="23"/>
        <v>9</v>
      </c>
      <c r="I207" s="4">
        <f t="shared" si="20"/>
        <v>77.625</v>
      </c>
      <c r="J207" s="2">
        <f t="shared" si="21"/>
        <v>28450963</v>
      </c>
      <c r="K207" s="22">
        <v>1</v>
      </c>
      <c r="N207" t="str">
        <v>A3-11.5-9</v>
      </c>
      <c r="O207">
        <v>77.625</v>
      </c>
      <c r="P207" s="19">
        <v>28450963</v>
      </c>
    </row>
    <row r="208" spans="5:16" x14ac:dyDescent="0.25">
      <c r="E208" s="1">
        <f t="shared" si="18"/>
        <v>202</v>
      </c>
      <c r="F208" s="10" t="str">
        <f t="shared" si="19"/>
        <v>A3-11.5-9.5</v>
      </c>
      <c r="G208" s="14">
        <f t="shared" si="22"/>
        <v>11.5</v>
      </c>
      <c r="H208" s="14">
        <f t="shared" si="23"/>
        <v>9.5</v>
      </c>
      <c r="I208" s="4">
        <f t="shared" si="20"/>
        <v>81.9375</v>
      </c>
      <c r="J208" s="2">
        <f t="shared" si="21"/>
        <v>29803794</v>
      </c>
      <c r="K208" s="22">
        <v>1</v>
      </c>
      <c r="N208" t="str">
        <v>A3-11.5-9.5</v>
      </c>
      <c r="O208">
        <v>81.9375</v>
      </c>
      <c r="P208" s="19">
        <v>29803794</v>
      </c>
    </row>
    <row r="209" spans="5:16" x14ac:dyDescent="0.25">
      <c r="E209" s="1">
        <f t="shared" si="18"/>
        <v>203</v>
      </c>
      <c r="F209" s="10" t="str">
        <f t="shared" si="19"/>
        <v>A3-11.5-10</v>
      </c>
      <c r="G209" s="14">
        <f t="shared" si="22"/>
        <v>11.5</v>
      </c>
      <c r="H209" s="14">
        <f t="shared" si="23"/>
        <v>10</v>
      </c>
      <c r="I209" s="4">
        <f t="shared" si="20"/>
        <v>86.25</v>
      </c>
      <c r="J209" s="2">
        <f t="shared" si="21"/>
        <v>31156625</v>
      </c>
      <c r="K209" s="22">
        <v>1</v>
      </c>
      <c r="N209" t="str">
        <v>A3-11.5-10</v>
      </c>
      <c r="O209">
        <v>86.25</v>
      </c>
      <c r="P209" s="19">
        <v>31156625</v>
      </c>
    </row>
    <row r="210" spans="5:16" x14ac:dyDescent="0.25">
      <c r="E210" s="1">
        <f t="shared" si="18"/>
        <v>204</v>
      </c>
      <c r="F210" s="10" t="str">
        <f t="shared" si="19"/>
        <v>A3-11.5-10.5</v>
      </c>
      <c r="G210" s="14">
        <f t="shared" si="22"/>
        <v>11.5</v>
      </c>
      <c r="H210" s="14">
        <f t="shared" si="23"/>
        <v>10.5</v>
      </c>
      <c r="I210" s="4">
        <f t="shared" si="20"/>
        <v>90.5625</v>
      </c>
      <c r="J210" s="2">
        <f t="shared" si="21"/>
        <v>32509456</v>
      </c>
      <c r="K210" s="22">
        <v>1</v>
      </c>
      <c r="N210" t="str">
        <v>A3-11.5-10.5</v>
      </c>
      <c r="O210">
        <v>90.5625</v>
      </c>
      <c r="P210" s="19">
        <v>32509456</v>
      </c>
    </row>
    <row r="211" spans="5:16" x14ac:dyDescent="0.25">
      <c r="E211" s="1">
        <f t="shared" si="18"/>
        <v>205</v>
      </c>
      <c r="F211" s="10" t="str">
        <f t="shared" si="19"/>
        <v>A3-11.5-11</v>
      </c>
      <c r="G211" s="14">
        <f t="shared" si="22"/>
        <v>11.5</v>
      </c>
      <c r="H211" s="14">
        <f t="shared" si="23"/>
        <v>11</v>
      </c>
      <c r="I211" s="4">
        <f t="shared" si="20"/>
        <v>94.875</v>
      </c>
      <c r="J211" s="2">
        <f t="shared" si="21"/>
        <v>33862288</v>
      </c>
      <c r="K211" s="22">
        <v>1</v>
      </c>
      <c r="N211" t="str">
        <v>A3-11.5-11</v>
      </c>
      <c r="O211">
        <v>94.875</v>
      </c>
      <c r="P211" s="19">
        <v>33862288</v>
      </c>
    </row>
    <row r="212" spans="5:16" x14ac:dyDescent="0.25">
      <c r="E212" s="1">
        <f t="shared" si="18"/>
        <v>206</v>
      </c>
      <c r="F212" s="10" t="str">
        <f t="shared" si="19"/>
        <v>A3-11.5-11.5</v>
      </c>
      <c r="G212" s="14">
        <f t="shared" si="22"/>
        <v>11.5</v>
      </c>
      <c r="H212" s="14">
        <f t="shared" si="23"/>
        <v>11.5</v>
      </c>
      <c r="I212" s="4">
        <f t="shared" si="20"/>
        <v>99.1875</v>
      </c>
      <c r="J212" s="2">
        <f t="shared" si="21"/>
        <v>35215119</v>
      </c>
      <c r="K212" s="22">
        <v>1</v>
      </c>
      <c r="N212" t="str">
        <v>A3-11.5-11.5</v>
      </c>
      <c r="O212">
        <v>99.1875</v>
      </c>
      <c r="P212" s="19">
        <v>35215119</v>
      </c>
    </row>
    <row r="213" spans="5:16" x14ac:dyDescent="0.25">
      <c r="E213" s="1">
        <f t="shared" si="18"/>
        <v>207</v>
      </c>
      <c r="F213" s="10" t="str">
        <f t="shared" si="19"/>
        <v>A3-11.5-12</v>
      </c>
      <c r="G213" s="14">
        <f t="shared" si="22"/>
        <v>11.5</v>
      </c>
      <c r="H213" s="14">
        <f t="shared" si="23"/>
        <v>12</v>
      </c>
      <c r="I213" s="4">
        <f t="shared" si="20"/>
        <v>103.5</v>
      </c>
      <c r="J213" s="2">
        <f t="shared" si="21"/>
        <v>36567950</v>
      </c>
      <c r="K213" s="22">
        <v>1</v>
      </c>
      <c r="N213" t="str">
        <v>A3-11.5-12</v>
      </c>
      <c r="O213">
        <v>103.5</v>
      </c>
      <c r="P213" s="19">
        <v>36567950</v>
      </c>
    </row>
    <row r="214" spans="5:16" x14ac:dyDescent="0.25">
      <c r="E214" s="1">
        <f t="shared" si="18"/>
        <v>208</v>
      </c>
      <c r="F214" s="10" t="str">
        <f t="shared" si="19"/>
        <v>A3-11.5-12.5</v>
      </c>
      <c r="G214" s="14">
        <f t="shared" si="22"/>
        <v>11.5</v>
      </c>
      <c r="H214" s="14">
        <f t="shared" si="23"/>
        <v>12.5</v>
      </c>
      <c r="I214" s="4">
        <f t="shared" si="20"/>
        <v>107.8125</v>
      </c>
      <c r="J214" s="2">
        <f t="shared" si="21"/>
        <v>37920781</v>
      </c>
      <c r="K214" s="22">
        <v>1</v>
      </c>
      <c r="N214" t="str">
        <v>A3-11.5-12.5</v>
      </c>
      <c r="O214">
        <v>107.8125</v>
      </c>
      <c r="P214" s="19">
        <v>37920781</v>
      </c>
    </row>
    <row r="215" spans="5:16" x14ac:dyDescent="0.25">
      <c r="E215" s="1">
        <f t="shared" si="18"/>
        <v>209</v>
      </c>
      <c r="F215" s="10" t="str">
        <f t="shared" si="19"/>
        <v>A3-11.5-13</v>
      </c>
      <c r="G215" s="14">
        <f t="shared" si="22"/>
        <v>11.5</v>
      </c>
      <c r="H215" s="14">
        <f t="shared" si="23"/>
        <v>13</v>
      </c>
      <c r="I215" s="4">
        <f t="shared" si="20"/>
        <v>112.125</v>
      </c>
      <c r="J215" s="2">
        <f t="shared" si="21"/>
        <v>39273613</v>
      </c>
      <c r="K215" s="22">
        <v>1</v>
      </c>
      <c r="N215" t="str">
        <v>A3-11.5-13</v>
      </c>
      <c r="O215">
        <v>112.125</v>
      </c>
      <c r="P215" s="19">
        <v>39273613</v>
      </c>
    </row>
    <row r="216" spans="5:16" x14ac:dyDescent="0.25">
      <c r="E216" s="1">
        <f t="shared" si="18"/>
        <v>210</v>
      </c>
      <c r="F216" s="10" t="str">
        <f t="shared" si="19"/>
        <v>A3-11.5-13.5</v>
      </c>
      <c r="G216" s="14">
        <f t="shared" si="22"/>
        <v>11.5</v>
      </c>
      <c r="H216" s="14">
        <f t="shared" si="23"/>
        <v>13.5</v>
      </c>
      <c r="I216" s="4">
        <f t="shared" si="20"/>
        <v>116.4375</v>
      </c>
      <c r="J216" s="2">
        <f t="shared" si="21"/>
        <v>40626444</v>
      </c>
      <c r="K216" s="22">
        <v>1</v>
      </c>
      <c r="N216" t="str">
        <v>A3-11.5-13.5</v>
      </c>
      <c r="O216">
        <v>116.4375</v>
      </c>
      <c r="P216" s="19">
        <v>40626444</v>
      </c>
    </row>
    <row r="217" spans="5:16" x14ac:dyDescent="0.25">
      <c r="P217" s="19"/>
    </row>
    <row r="218" spans="5:16" x14ac:dyDescent="0.25">
      <c r="P218" s="19"/>
    </row>
    <row r="219" spans="5:16" x14ac:dyDescent="0.25">
      <c r="P219" s="19"/>
    </row>
    <row r="220" spans="5:16" x14ac:dyDescent="0.25">
      <c r="P220" s="19"/>
    </row>
    <row r="221" spans="5:16" x14ac:dyDescent="0.25">
      <c r="P221" s="19"/>
    </row>
    <row r="222" spans="5:16" x14ac:dyDescent="0.25">
      <c r="P222" s="19"/>
    </row>
    <row r="223" spans="5:16" x14ac:dyDescent="0.25">
      <c r="P223" s="19"/>
    </row>
    <row r="224" spans="5:16" x14ac:dyDescent="0.25">
      <c r="P224" s="19"/>
    </row>
    <row r="225" spans="16:16" x14ac:dyDescent="0.25">
      <c r="P225" s="19"/>
    </row>
    <row r="226" spans="16:16" x14ac:dyDescent="0.25">
      <c r="P226" s="19"/>
    </row>
    <row r="227" spans="16:16" x14ac:dyDescent="0.25">
      <c r="P227" s="19"/>
    </row>
    <row r="228" spans="16:16" x14ac:dyDescent="0.25">
      <c r="P228" s="19"/>
    </row>
    <row r="229" spans="16:16" x14ac:dyDescent="0.25">
      <c r="P229" s="19"/>
    </row>
    <row r="230" spans="16:16" x14ac:dyDescent="0.25">
      <c r="P230" s="19"/>
    </row>
    <row r="231" spans="16:16" x14ac:dyDescent="0.25">
      <c r="P231" s="19"/>
    </row>
    <row r="232" spans="16:16" x14ac:dyDescent="0.25">
      <c r="P232" s="19"/>
    </row>
    <row r="233" spans="16:16" x14ac:dyDescent="0.25">
      <c r="P233" s="19"/>
    </row>
    <row r="234" spans="16:16" x14ac:dyDescent="0.25">
      <c r="P234" s="19"/>
    </row>
    <row r="235" spans="16:16" x14ac:dyDescent="0.25">
      <c r="P235" s="19"/>
    </row>
    <row r="236" spans="16:16" x14ac:dyDescent="0.25">
      <c r="P236" s="19"/>
    </row>
    <row r="237" spans="16:16" x14ac:dyDescent="0.25">
      <c r="P237" s="19"/>
    </row>
    <row r="238" spans="16:16" x14ac:dyDescent="0.25">
      <c r="P238" s="19"/>
    </row>
    <row r="239" spans="16:16" x14ac:dyDescent="0.25">
      <c r="P239" s="19"/>
    </row>
    <row r="240" spans="16:16" x14ac:dyDescent="0.25">
      <c r="P240" s="19"/>
    </row>
    <row r="241" spans="16:16" x14ac:dyDescent="0.25">
      <c r="P241" s="19"/>
    </row>
    <row r="242" spans="16:16" x14ac:dyDescent="0.25">
      <c r="P242" s="19"/>
    </row>
    <row r="243" spans="16:16" x14ac:dyDescent="0.25">
      <c r="P243" s="19"/>
    </row>
    <row r="244" spans="16:16" x14ac:dyDescent="0.25">
      <c r="P244" s="19"/>
    </row>
    <row r="245" spans="16:16" x14ac:dyDescent="0.25">
      <c r="P245" s="19"/>
    </row>
    <row r="246" spans="16:16" x14ac:dyDescent="0.25">
      <c r="P246" s="19"/>
    </row>
    <row r="247" spans="16:16" x14ac:dyDescent="0.25">
      <c r="P247" s="19"/>
    </row>
    <row r="248" spans="16:16" x14ac:dyDescent="0.25">
      <c r="P248" s="19"/>
    </row>
    <row r="249" spans="16:16" x14ac:dyDescent="0.25">
      <c r="P249" s="19"/>
    </row>
    <row r="250" spans="16:16" x14ac:dyDescent="0.25">
      <c r="P250" s="19"/>
    </row>
    <row r="251" spans="16:16" x14ac:dyDescent="0.25">
      <c r="P251" s="19"/>
    </row>
    <row r="252" spans="16:16" x14ac:dyDescent="0.25">
      <c r="P252" s="19"/>
    </row>
    <row r="253" spans="16:16" x14ac:dyDescent="0.25">
      <c r="P253" s="19"/>
    </row>
    <row r="254" spans="16:16" x14ac:dyDescent="0.25">
      <c r="P254" s="19"/>
    </row>
    <row r="255" spans="16:16" x14ac:dyDescent="0.25">
      <c r="P255" s="19"/>
    </row>
    <row r="256" spans="16:16" x14ac:dyDescent="0.25">
      <c r="P256" s="19"/>
    </row>
    <row r="257" spans="16:16" x14ac:dyDescent="0.25">
      <c r="P257" s="19"/>
    </row>
    <row r="258" spans="16:16" x14ac:dyDescent="0.25">
      <c r="P258" s="19"/>
    </row>
    <row r="259" spans="16:16" x14ac:dyDescent="0.25">
      <c r="P259" s="19"/>
    </row>
    <row r="260" spans="16:16" x14ac:dyDescent="0.25">
      <c r="P260" s="19"/>
    </row>
    <row r="261" spans="16:16" x14ac:dyDescent="0.25">
      <c r="P261" s="19"/>
    </row>
    <row r="262" spans="16:16" x14ac:dyDescent="0.25">
      <c r="P262" s="19"/>
    </row>
    <row r="263" spans="16:16" x14ac:dyDescent="0.25">
      <c r="P263" s="19"/>
    </row>
    <row r="264" spans="16:16" x14ac:dyDescent="0.25">
      <c r="P264" s="19"/>
    </row>
    <row r="265" spans="16:16" x14ac:dyDescent="0.25">
      <c r="P265" s="19"/>
    </row>
    <row r="266" spans="16:16" x14ac:dyDescent="0.25">
      <c r="P266" s="19"/>
    </row>
    <row r="267" spans="16:16" x14ac:dyDescent="0.25">
      <c r="P267" s="19"/>
    </row>
    <row r="268" spans="16:16" x14ac:dyDescent="0.25">
      <c r="P268" s="19"/>
    </row>
    <row r="269" spans="16:16" x14ac:dyDescent="0.25">
      <c r="P269" s="19"/>
    </row>
    <row r="270" spans="16:16" x14ac:dyDescent="0.25">
      <c r="P270" s="19"/>
    </row>
    <row r="271" spans="16:16" x14ac:dyDescent="0.25">
      <c r="P271" s="19"/>
    </row>
    <row r="272" spans="16:16" x14ac:dyDescent="0.25">
      <c r="P272" s="19"/>
    </row>
    <row r="273" spans="16:16" x14ac:dyDescent="0.25">
      <c r="P273" s="19"/>
    </row>
    <row r="274" spans="16:16" x14ac:dyDescent="0.25">
      <c r="P274" s="19"/>
    </row>
    <row r="275" spans="16:16" x14ac:dyDescent="0.25">
      <c r="P275" s="19"/>
    </row>
    <row r="276" spans="16:16" x14ac:dyDescent="0.25">
      <c r="P276" s="19"/>
    </row>
    <row r="277" spans="16:16" x14ac:dyDescent="0.25">
      <c r="P277" s="19"/>
    </row>
    <row r="278" spans="16:16" x14ac:dyDescent="0.25">
      <c r="P278" s="19"/>
    </row>
    <row r="279" spans="16:16" x14ac:dyDescent="0.25">
      <c r="P279" s="19"/>
    </row>
    <row r="280" spans="16:16" x14ac:dyDescent="0.25">
      <c r="P280" s="19"/>
    </row>
    <row r="281" spans="16:16" x14ac:dyDescent="0.25">
      <c r="P281" s="19"/>
    </row>
    <row r="282" spans="16:16" x14ac:dyDescent="0.25">
      <c r="P282" s="19"/>
    </row>
    <row r="283" spans="16:16" x14ac:dyDescent="0.25">
      <c r="P283" s="19"/>
    </row>
    <row r="284" spans="16:16" x14ac:dyDescent="0.25">
      <c r="P284" s="19"/>
    </row>
    <row r="285" spans="16:16" x14ac:dyDescent="0.25">
      <c r="P285" s="19"/>
    </row>
    <row r="286" spans="16:16" x14ac:dyDescent="0.25">
      <c r="P286" s="19"/>
    </row>
    <row r="287" spans="16:16" x14ac:dyDescent="0.25">
      <c r="P287" s="19"/>
    </row>
    <row r="288" spans="16:16" x14ac:dyDescent="0.25">
      <c r="P288" s="19"/>
    </row>
    <row r="289" spans="16:16" x14ac:dyDescent="0.25">
      <c r="P289" s="19"/>
    </row>
    <row r="290" spans="16:16" x14ac:dyDescent="0.25">
      <c r="P290" s="19"/>
    </row>
    <row r="291" spans="16:16" x14ac:dyDescent="0.25">
      <c r="P291" s="19"/>
    </row>
    <row r="292" spans="16:16" x14ac:dyDescent="0.25">
      <c r="P292" s="19"/>
    </row>
    <row r="293" spans="16:16" x14ac:dyDescent="0.25">
      <c r="P293" s="19"/>
    </row>
    <row r="294" spans="16:16" x14ac:dyDescent="0.25">
      <c r="P294" s="19"/>
    </row>
    <row r="295" spans="16:16" x14ac:dyDescent="0.25">
      <c r="P295" s="19"/>
    </row>
    <row r="296" spans="16:16" x14ac:dyDescent="0.25">
      <c r="P296" s="19"/>
    </row>
    <row r="297" spans="16:16" x14ac:dyDescent="0.25">
      <c r="P297" s="19"/>
    </row>
    <row r="298" spans="16:16" x14ac:dyDescent="0.25">
      <c r="P298" s="19"/>
    </row>
    <row r="299" spans="16:16" x14ac:dyDescent="0.25">
      <c r="P299" s="19"/>
    </row>
    <row r="300" spans="16:16" x14ac:dyDescent="0.25">
      <c r="P300" s="19"/>
    </row>
    <row r="301" spans="16:16" x14ac:dyDescent="0.25">
      <c r="P301" s="19"/>
    </row>
    <row r="302" spans="16:16" x14ac:dyDescent="0.25">
      <c r="P302" s="19"/>
    </row>
    <row r="303" spans="16:16" x14ac:dyDescent="0.25">
      <c r="P303" s="19"/>
    </row>
    <row r="304" spans="16:16" x14ac:dyDescent="0.25">
      <c r="P304" s="19"/>
    </row>
    <row r="305" spans="16:16" x14ac:dyDescent="0.25">
      <c r="P305" s="19"/>
    </row>
    <row r="306" spans="16:16" x14ac:dyDescent="0.25">
      <c r="P306" s="19"/>
    </row>
    <row r="307" spans="16:16" x14ac:dyDescent="0.25">
      <c r="P307" s="19"/>
    </row>
    <row r="308" spans="16:16" x14ac:dyDescent="0.25">
      <c r="P308" s="19"/>
    </row>
    <row r="309" spans="16:16" x14ac:dyDescent="0.25">
      <c r="P309" s="19"/>
    </row>
    <row r="310" spans="16:16" x14ac:dyDescent="0.25">
      <c r="P310" s="19"/>
    </row>
    <row r="311" spans="16:16" x14ac:dyDescent="0.25">
      <c r="P311" s="19"/>
    </row>
    <row r="312" spans="16:16" x14ac:dyDescent="0.25">
      <c r="P312" s="19"/>
    </row>
    <row r="313" spans="16:16" x14ac:dyDescent="0.25">
      <c r="P313" s="19"/>
    </row>
    <row r="314" spans="16:16" x14ac:dyDescent="0.25">
      <c r="P314" s="19"/>
    </row>
    <row r="315" spans="16:16" x14ac:dyDescent="0.25">
      <c r="P315" s="19"/>
    </row>
    <row r="316" spans="16:16" x14ac:dyDescent="0.25">
      <c r="P316" s="19"/>
    </row>
    <row r="317" spans="16:16" x14ac:dyDescent="0.25">
      <c r="P317" s="19"/>
    </row>
    <row r="318" spans="16:16" x14ac:dyDescent="0.25">
      <c r="P318" s="19"/>
    </row>
    <row r="319" spans="16:16" x14ac:dyDescent="0.25">
      <c r="P319" s="19"/>
    </row>
    <row r="320" spans="16:16" x14ac:dyDescent="0.25">
      <c r="P320" s="19"/>
    </row>
    <row r="321" spans="16:16" x14ac:dyDescent="0.25">
      <c r="P321" s="19"/>
    </row>
    <row r="322" spans="16:16" x14ac:dyDescent="0.25">
      <c r="P322" s="19"/>
    </row>
    <row r="323" spans="16:16" x14ac:dyDescent="0.25">
      <c r="P323" s="19"/>
    </row>
    <row r="324" spans="16:16" x14ac:dyDescent="0.25">
      <c r="P324" s="19"/>
    </row>
    <row r="325" spans="16:16" x14ac:dyDescent="0.25">
      <c r="P325" s="19"/>
    </row>
    <row r="326" spans="16:16" x14ac:dyDescent="0.25">
      <c r="P326" s="19"/>
    </row>
    <row r="327" spans="16:16" x14ac:dyDescent="0.25">
      <c r="P327" s="19"/>
    </row>
    <row r="328" spans="16:16" x14ac:dyDescent="0.25">
      <c r="P328" s="19"/>
    </row>
    <row r="329" spans="16:16" x14ac:dyDescent="0.25">
      <c r="P329" s="19"/>
    </row>
    <row r="330" spans="16:16" x14ac:dyDescent="0.25">
      <c r="P330" s="19"/>
    </row>
    <row r="331" spans="16:16" x14ac:dyDescent="0.25">
      <c r="P331" s="19"/>
    </row>
    <row r="332" spans="16:16" x14ac:dyDescent="0.25">
      <c r="P332" s="19"/>
    </row>
    <row r="333" spans="16:16" x14ac:dyDescent="0.25">
      <c r="P333" s="19"/>
    </row>
    <row r="334" spans="16:16" x14ac:dyDescent="0.25">
      <c r="P334" s="19"/>
    </row>
    <row r="335" spans="16:16" x14ac:dyDescent="0.25">
      <c r="P335" s="19"/>
    </row>
    <row r="336" spans="1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05832-FFBC-4DBA-9D40-3B42AB71AA1B}">
  <sheetPr codeName="Sheet13">
    <tabColor rgb="FFFFC000"/>
  </sheetPr>
  <dimension ref="A2:P680"/>
  <sheetViews>
    <sheetView zoomScaleNormal="100" workbookViewId="0">
      <pane xSplit="5" ySplit="6" topLeftCell="F7" activePane="bottomRight" state="frozen"/>
      <selection activeCell="L10" sqref="L10"/>
      <selection pane="topRight" activeCell="L10" sqref="L10"/>
      <selection pane="bottomLeft" activeCell="L10" sqref="L10"/>
      <selection pane="bottomRight" activeCell="F7" sqref="F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2" max="12" width="16" customWidth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29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0</v>
      </c>
      <c r="F3" s="18" t="s">
        <v>5</v>
      </c>
      <c r="G3" s="12">
        <v>7</v>
      </c>
      <c r="H3" s="13">
        <v>7</v>
      </c>
      <c r="I3" s="17" t="s">
        <v>8</v>
      </c>
      <c r="J3" s="17" t="s">
        <v>22</v>
      </c>
      <c r="K3" s="17" t="s">
        <v>81</v>
      </c>
      <c r="L3" s="17" t="s">
        <v>82</v>
      </c>
    </row>
    <row r="4" spans="2:16" x14ac:dyDescent="0.25">
      <c r="B4" s="6" t="s">
        <v>3</v>
      </c>
      <c r="C4" s="8" t="s">
        <v>30</v>
      </c>
      <c r="F4" s="18" t="s">
        <v>6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K4" s="16">
        <v>20</v>
      </c>
      <c r="L4" s="101">
        <f>ROUND(SUM($K$4*$C$6,$C$5),0)</f>
        <v>11590000</v>
      </c>
      <c r="N4" s="114" t="s">
        <v>20</v>
      </c>
      <c r="O4" s="114"/>
      <c r="P4" s="114"/>
    </row>
    <row r="5" spans="2:16" x14ac:dyDescent="0.25">
      <c r="B5" s="6" t="s">
        <v>1</v>
      </c>
      <c r="C5" s="9">
        <f>2700000</f>
        <v>2700000</v>
      </c>
      <c r="N5" s="114"/>
      <c r="O5" s="114"/>
      <c r="P5" s="114"/>
    </row>
    <row r="6" spans="2:16" x14ac:dyDescent="0.25">
      <c r="B6" s="6" t="s">
        <v>2</v>
      </c>
      <c r="C6" s="9">
        <f>434500+10000</f>
        <v>444500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H3-7-7</v>
      </c>
      <c r="G7" s="14">
        <f>G3</f>
        <v>7</v>
      </c>
      <c r="H7" s="14">
        <f>H3</f>
        <v>7</v>
      </c>
      <c r="I7" s="4">
        <f t="shared" ref="I7:I70" si="2">SUM((G7*H7)/4)</f>
        <v>12.25</v>
      </c>
      <c r="J7" s="2">
        <f t="shared" ref="J7:J70" si="3">ROUND(SUM(IF(I7&lt;$K$4,$K$4,I7)*$C$6,$C$5),0)</f>
        <v>11590000</v>
      </c>
      <c r="K7" s="22">
        <v>1</v>
      </c>
      <c r="N7" t="str" cm="1">
        <f t="array" ref="N7:N272">_xlfn._xlws.FILTER(H3テーブル[キー],H3テーブル[許可]=1)</f>
        <v>H3-7-7</v>
      </c>
      <c r="O7" cm="1">
        <f t="array" ref="O7:O272">_xlfn._xlws.FILTER(H3テーブル[坪],H3テーブル[許可]=1)</f>
        <v>12.25</v>
      </c>
      <c r="P7" s="19" cm="1">
        <f t="array" ref="P7:P272">_xlfn._xlws.FILTER(H3テーブル[M],H3テーブル[許可]=1)</f>
        <v>11590000</v>
      </c>
    </row>
    <row r="8" spans="2:16" x14ac:dyDescent="0.25">
      <c r="E8" s="1">
        <f t="shared" si="0"/>
        <v>2</v>
      </c>
      <c r="F8" s="10" t="str">
        <f t="shared" si="1"/>
        <v>H3-7-7.5</v>
      </c>
      <c r="G8" s="14">
        <f t="shared" ref="G8:G71" si="4">$G$3+ROUNDDOWN($E7/($I$4+1),0)*0.5</f>
        <v>7</v>
      </c>
      <c r="H8" s="14">
        <f t="shared" ref="H8:H71" si="5">IF(MOD(E8-1,$I$4+1)=0,$H$3,H7+0.5)</f>
        <v>7.5</v>
      </c>
      <c r="I8" s="4">
        <f t="shared" si="2"/>
        <v>13.125</v>
      </c>
      <c r="J8" s="2">
        <f t="shared" si="3"/>
        <v>11590000</v>
      </c>
      <c r="K8" s="22">
        <v>1</v>
      </c>
      <c r="N8" t="str">
        <v>H3-7-7.5</v>
      </c>
      <c r="O8">
        <v>13.125</v>
      </c>
      <c r="P8" s="19">
        <v>11590000</v>
      </c>
    </row>
    <row r="9" spans="2:16" x14ac:dyDescent="0.25">
      <c r="E9" s="1">
        <f t="shared" si="0"/>
        <v>3</v>
      </c>
      <c r="F9" s="10" t="str">
        <f t="shared" si="1"/>
        <v>H3-7-8</v>
      </c>
      <c r="G9" s="14">
        <f t="shared" si="4"/>
        <v>7</v>
      </c>
      <c r="H9" s="14">
        <f t="shared" si="5"/>
        <v>8</v>
      </c>
      <c r="I9" s="4">
        <f t="shared" si="2"/>
        <v>14</v>
      </c>
      <c r="J9" s="2">
        <f t="shared" si="3"/>
        <v>11590000</v>
      </c>
      <c r="K9" s="22">
        <v>1</v>
      </c>
      <c r="N9" t="str">
        <v>H3-7-8</v>
      </c>
      <c r="O9">
        <v>14</v>
      </c>
      <c r="P9" s="19">
        <v>11590000</v>
      </c>
    </row>
    <row r="10" spans="2:16" x14ac:dyDescent="0.25">
      <c r="E10" s="1">
        <f t="shared" si="0"/>
        <v>4</v>
      </c>
      <c r="F10" s="10" t="str">
        <f t="shared" si="1"/>
        <v>H3-7-8.5</v>
      </c>
      <c r="G10" s="14">
        <f t="shared" si="4"/>
        <v>7</v>
      </c>
      <c r="H10" s="14">
        <f t="shared" si="5"/>
        <v>8.5</v>
      </c>
      <c r="I10" s="4">
        <f t="shared" si="2"/>
        <v>14.875</v>
      </c>
      <c r="J10" s="2">
        <f t="shared" si="3"/>
        <v>11590000</v>
      </c>
      <c r="K10" s="22">
        <v>1</v>
      </c>
      <c r="N10" t="str">
        <v>H3-7-8.5</v>
      </c>
      <c r="O10">
        <v>14.875</v>
      </c>
      <c r="P10" s="19">
        <v>11590000</v>
      </c>
    </row>
    <row r="11" spans="2:16" x14ac:dyDescent="0.25">
      <c r="E11" s="1">
        <f t="shared" si="0"/>
        <v>5</v>
      </c>
      <c r="F11" s="10" t="str">
        <f t="shared" si="1"/>
        <v>H3-7-9</v>
      </c>
      <c r="G11" s="14">
        <f t="shared" si="4"/>
        <v>7</v>
      </c>
      <c r="H11" s="14">
        <f t="shared" si="5"/>
        <v>9</v>
      </c>
      <c r="I11" s="4">
        <f t="shared" si="2"/>
        <v>15.75</v>
      </c>
      <c r="J11" s="2">
        <f t="shared" si="3"/>
        <v>11590000</v>
      </c>
      <c r="K11" s="22">
        <v>1</v>
      </c>
      <c r="N11" t="str">
        <v>H3-7-9</v>
      </c>
      <c r="O11">
        <v>15.75</v>
      </c>
      <c r="P11" s="19">
        <v>11590000</v>
      </c>
    </row>
    <row r="12" spans="2:16" x14ac:dyDescent="0.25">
      <c r="E12" s="1">
        <f t="shared" si="0"/>
        <v>6</v>
      </c>
      <c r="F12" s="10" t="str">
        <f t="shared" si="1"/>
        <v>H3-7-9.5</v>
      </c>
      <c r="G12" s="14">
        <f t="shared" si="4"/>
        <v>7</v>
      </c>
      <c r="H12" s="14">
        <f t="shared" si="5"/>
        <v>9.5</v>
      </c>
      <c r="I12" s="4">
        <f t="shared" si="2"/>
        <v>16.625</v>
      </c>
      <c r="J12" s="2">
        <f t="shared" si="3"/>
        <v>11590000</v>
      </c>
      <c r="K12" s="22">
        <v>1</v>
      </c>
      <c r="N12" t="str">
        <v>H3-7-9.5</v>
      </c>
      <c r="O12">
        <v>16.625</v>
      </c>
      <c r="P12" s="19">
        <v>11590000</v>
      </c>
    </row>
    <row r="13" spans="2:16" x14ac:dyDescent="0.25">
      <c r="E13" s="1">
        <f t="shared" si="0"/>
        <v>7</v>
      </c>
      <c r="F13" s="10" t="str">
        <f t="shared" si="1"/>
        <v>H3-7-10</v>
      </c>
      <c r="G13" s="14">
        <f t="shared" si="4"/>
        <v>7</v>
      </c>
      <c r="H13" s="14">
        <f t="shared" si="5"/>
        <v>10</v>
      </c>
      <c r="I13" s="4">
        <f t="shared" si="2"/>
        <v>17.5</v>
      </c>
      <c r="J13" s="2">
        <f t="shared" si="3"/>
        <v>11590000</v>
      </c>
      <c r="K13" s="22">
        <v>1</v>
      </c>
      <c r="N13" t="str">
        <v>H3-7-10</v>
      </c>
      <c r="O13">
        <v>17.5</v>
      </c>
      <c r="P13" s="19">
        <v>11590000</v>
      </c>
    </row>
    <row r="14" spans="2:16" x14ac:dyDescent="0.25">
      <c r="E14" s="1">
        <f t="shared" si="0"/>
        <v>8</v>
      </c>
      <c r="F14" s="10" t="str">
        <f t="shared" si="1"/>
        <v>H3-7-10.5</v>
      </c>
      <c r="G14" s="14">
        <f t="shared" si="4"/>
        <v>7</v>
      </c>
      <c r="H14" s="14">
        <f t="shared" si="5"/>
        <v>10.5</v>
      </c>
      <c r="I14" s="4">
        <f t="shared" si="2"/>
        <v>18.375</v>
      </c>
      <c r="J14" s="2">
        <f t="shared" si="3"/>
        <v>11590000</v>
      </c>
      <c r="K14" s="22">
        <v>1</v>
      </c>
      <c r="N14" t="str">
        <v>H3-7-10.5</v>
      </c>
      <c r="O14">
        <v>18.375</v>
      </c>
      <c r="P14" s="19">
        <v>11590000</v>
      </c>
    </row>
    <row r="15" spans="2:16" x14ac:dyDescent="0.25">
      <c r="E15" s="1">
        <f t="shared" si="0"/>
        <v>9</v>
      </c>
      <c r="F15" s="10" t="str">
        <f t="shared" si="1"/>
        <v>H3-7-11</v>
      </c>
      <c r="G15" s="14">
        <f t="shared" si="4"/>
        <v>7</v>
      </c>
      <c r="H15" s="14">
        <f t="shared" si="5"/>
        <v>11</v>
      </c>
      <c r="I15" s="4">
        <f t="shared" si="2"/>
        <v>19.25</v>
      </c>
      <c r="J15" s="2">
        <f t="shared" si="3"/>
        <v>11590000</v>
      </c>
      <c r="K15" s="22">
        <v>1</v>
      </c>
      <c r="N15" t="str">
        <v>H3-7-11</v>
      </c>
      <c r="O15">
        <v>19.25</v>
      </c>
      <c r="P15" s="19">
        <v>11590000</v>
      </c>
    </row>
    <row r="16" spans="2:16" x14ac:dyDescent="0.25">
      <c r="E16" s="1">
        <f t="shared" si="0"/>
        <v>10</v>
      </c>
      <c r="F16" s="10" t="str">
        <f t="shared" si="1"/>
        <v>H3-7-11.5</v>
      </c>
      <c r="G16" s="14">
        <f t="shared" si="4"/>
        <v>7</v>
      </c>
      <c r="H16" s="14">
        <f t="shared" si="5"/>
        <v>11.5</v>
      </c>
      <c r="I16" s="4">
        <f t="shared" si="2"/>
        <v>20.125</v>
      </c>
      <c r="J16" s="2">
        <f t="shared" si="3"/>
        <v>11645563</v>
      </c>
      <c r="K16" s="22">
        <v>1</v>
      </c>
      <c r="N16" t="str">
        <v>H3-7-11.5</v>
      </c>
      <c r="O16">
        <v>20.125</v>
      </c>
      <c r="P16" s="19">
        <v>11645563</v>
      </c>
    </row>
    <row r="17" spans="5:16" x14ac:dyDescent="0.25">
      <c r="E17" s="1">
        <f t="shared" si="0"/>
        <v>11</v>
      </c>
      <c r="F17" s="10" t="str">
        <f t="shared" si="1"/>
        <v>H3-7-12</v>
      </c>
      <c r="G17" s="14">
        <f t="shared" si="4"/>
        <v>7</v>
      </c>
      <c r="H17" s="14">
        <f t="shared" si="5"/>
        <v>12</v>
      </c>
      <c r="I17" s="4">
        <f t="shared" si="2"/>
        <v>21</v>
      </c>
      <c r="J17" s="2">
        <f t="shared" si="3"/>
        <v>12034500</v>
      </c>
      <c r="K17" s="22">
        <v>1</v>
      </c>
      <c r="N17" t="str">
        <v>H3-7-12</v>
      </c>
      <c r="O17">
        <v>21</v>
      </c>
      <c r="P17" s="19">
        <v>12034500</v>
      </c>
    </row>
    <row r="18" spans="5:16" x14ac:dyDescent="0.25">
      <c r="E18" s="1">
        <f t="shared" si="0"/>
        <v>12</v>
      </c>
      <c r="F18" s="10" t="str">
        <f t="shared" si="1"/>
        <v>H3-7-12.5</v>
      </c>
      <c r="G18" s="14">
        <f t="shared" si="4"/>
        <v>7</v>
      </c>
      <c r="H18" s="14">
        <f t="shared" si="5"/>
        <v>12.5</v>
      </c>
      <c r="I18" s="4">
        <f t="shared" si="2"/>
        <v>21.875</v>
      </c>
      <c r="J18" s="2">
        <f t="shared" si="3"/>
        <v>12423438</v>
      </c>
      <c r="K18" s="22">
        <v>1</v>
      </c>
      <c r="N18" t="str">
        <v>H3-7-12.5</v>
      </c>
      <c r="O18">
        <v>21.875</v>
      </c>
      <c r="P18" s="19">
        <v>12423438</v>
      </c>
    </row>
    <row r="19" spans="5:16" x14ac:dyDescent="0.25">
      <c r="E19" s="1">
        <f t="shared" si="0"/>
        <v>13</v>
      </c>
      <c r="F19" s="10" t="str">
        <f t="shared" si="1"/>
        <v>H3-7-13</v>
      </c>
      <c r="G19" s="14">
        <f t="shared" si="4"/>
        <v>7</v>
      </c>
      <c r="H19" s="14">
        <f t="shared" si="5"/>
        <v>13</v>
      </c>
      <c r="I19" s="4">
        <f t="shared" si="2"/>
        <v>22.75</v>
      </c>
      <c r="J19" s="2">
        <f t="shared" si="3"/>
        <v>12812375</v>
      </c>
      <c r="K19" s="22">
        <v>1</v>
      </c>
      <c r="N19" t="str">
        <v>H3-7-13</v>
      </c>
      <c r="O19">
        <v>22.75</v>
      </c>
      <c r="P19" s="19">
        <v>12812375</v>
      </c>
    </row>
    <row r="20" spans="5:16" x14ac:dyDescent="0.25">
      <c r="E20" s="1">
        <f t="shared" si="0"/>
        <v>14</v>
      </c>
      <c r="F20" s="10" t="str">
        <f t="shared" si="1"/>
        <v>H3-7-13.5</v>
      </c>
      <c r="G20" s="14">
        <f t="shared" si="4"/>
        <v>7</v>
      </c>
      <c r="H20" s="14">
        <f t="shared" si="5"/>
        <v>13.5</v>
      </c>
      <c r="I20" s="4">
        <f t="shared" si="2"/>
        <v>23.625</v>
      </c>
      <c r="J20" s="2">
        <f t="shared" si="3"/>
        <v>13201313</v>
      </c>
      <c r="K20" s="22">
        <v>1</v>
      </c>
      <c r="N20" t="str">
        <v>H3-7-13.5</v>
      </c>
      <c r="O20">
        <v>23.625</v>
      </c>
      <c r="P20" s="19">
        <v>13201313</v>
      </c>
    </row>
    <row r="21" spans="5:16" x14ac:dyDescent="0.25">
      <c r="E21" s="1">
        <f t="shared" si="0"/>
        <v>15</v>
      </c>
      <c r="F21" s="10" t="str">
        <f t="shared" si="1"/>
        <v>H3-7-14</v>
      </c>
      <c r="G21" s="14">
        <f t="shared" si="4"/>
        <v>7</v>
      </c>
      <c r="H21" s="14">
        <f t="shared" si="5"/>
        <v>14</v>
      </c>
      <c r="I21" s="4">
        <f t="shared" si="2"/>
        <v>24.5</v>
      </c>
      <c r="J21" s="2">
        <f t="shared" si="3"/>
        <v>13590250</v>
      </c>
      <c r="K21" s="22">
        <v>1</v>
      </c>
      <c r="N21" t="str">
        <v>H3-7-14</v>
      </c>
      <c r="O21">
        <v>24.5</v>
      </c>
      <c r="P21" s="19">
        <v>13590250</v>
      </c>
    </row>
    <row r="22" spans="5:16" x14ac:dyDescent="0.25">
      <c r="E22" s="1">
        <f t="shared" si="0"/>
        <v>16</v>
      </c>
      <c r="F22" s="10" t="str">
        <f t="shared" si="1"/>
        <v>H3-7-14.5</v>
      </c>
      <c r="G22" s="14">
        <f t="shared" si="4"/>
        <v>7</v>
      </c>
      <c r="H22" s="14">
        <f t="shared" si="5"/>
        <v>14.5</v>
      </c>
      <c r="I22" s="4">
        <f t="shared" si="2"/>
        <v>25.375</v>
      </c>
      <c r="J22" s="2">
        <f t="shared" si="3"/>
        <v>13979188</v>
      </c>
      <c r="K22" s="22">
        <v>1</v>
      </c>
      <c r="N22" t="str">
        <v>H3-7-14.5</v>
      </c>
      <c r="O22">
        <v>25.375</v>
      </c>
      <c r="P22" s="19">
        <v>13979188</v>
      </c>
    </row>
    <row r="23" spans="5:16" x14ac:dyDescent="0.25">
      <c r="E23" s="1">
        <f t="shared" si="0"/>
        <v>17</v>
      </c>
      <c r="F23" s="10" t="str">
        <f t="shared" si="1"/>
        <v>H3-7-15</v>
      </c>
      <c r="G23" s="14">
        <f t="shared" si="4"/>
        <v>7</v>
      </c>
      <c r="H23" s="14">
        <f t="shared" si="5"/>
        <v>15</v>
      </c>
      <c r="I23" s="4">
        <f t="shared" si="2"/>
        <v>26.25</v>
      </c>
      <c r="J23" s="2">
        <f t="shared" si="3"/>
        <v>14368125</v>
      </c>
      <c r="K23" s="22">
        <v>1</v>
      </c>
      <c r="N23" t="str">
        <v>H3-7-15</v>
      </c>
      <c r="O23">
        <v>26.25</v>
      </c>
      <c r="P23" s="19">
        <v>14368125</v>
      </c>
    </row>
    <row r="24" spans="5:16" x14ac:dyDescent="0.25">
      <c r="E24" s="1">
        <f t="shared" si="0"/>
        <v>18</v>
      </c>
      <c r="F24" s="10" t="str">
        <f t="shared" si="1"/>
        <v>H3-7-15.5</v>
      </c>
      <c r="G24" s="14">
        <f t="shared" si="4"/>
        <v>7</v>
      </c>
      <c r="H24" s="14">
        <f t="shared" si="5"/>
        <v>15.5</v>
      </c>
      <c r="I24" s="4">
        <f t="shared" si="2"/>
        <v>27.125</v>
      </c>
      <c r="J24" s="2">
        <f t="shared" si="3"/>
        <v>14757063</v>
      </c>
      <c r="K24" s="22">
        <v>1</v>
      </c>
      <c r="N24" t="str">
        <v>H3-7-15.5</v>
      </c>
      <c r="O24">
        <v>27.125</v>
      </c>
      <c r="P24" s="19">
        <v>14757063</v>
      </c>
    </row>
    <row r="25" spans="5:16" x14ac:dyDescent="0.25">
      <c r="E25" s="1">
        <f t="shared" si="0"/>
        <v>19</v>
      </c>
      <c r="F25" s="10" t="str">
        <f t="shared" si="1"/>
        <v>H3-7-16</v>
      </c>
      <c r="G25" s="14">
        <f t="shared" si="4"/>
        <v>7</v>
      </c>
      <c r="H25" s="14">
        <f t="shared" si="5"/>
        <v>16</v>
      </c>
      <c r="I25" s="4">
        <f t="shared" si="2"/>
        <v>28</v>
      </c>
      <c r="J25" s="2">
        <f t="shared" si="3"/>
        <v>15146000</v>
      </c>
      <c r="K25" s="22">
        <v>1</v>
      </c>
      <c r="N25" t="str">
        <v>H3-7-16</v>
      </c>
      <c r="O25">
        <v>28</v>
      </c>
      <c r="P25" s="19">
        <v>15146000</v>
      </c>
    </row>
    <row r="26" spans="5:16" x14ac:dyDescent="0.25">
      <c r="E26" s="1">
        <f t="shared" si="0"/>
        <v>20</v>
      </c>
      <c r="F26" s="10" t="str">
        <f t="shared" si="1"/>
        <v>H3-7.5-7</v>
      </c>
      <c r="G26" s="14">
        <f t="shared" si="4"/>
        <v>7.5</v>
      </c>
      <c r="H26" s="14">
        <f t="shared" si="5"/>
        <v>7</v>
      </c>
      <c r="I26" s="4">
        <f t="shared" si="2"/>
        <v>13.125</v>
      </c>
      <c r="J26" s="2">
        <f t="shared" si="3"/>
        <v>11590000</v>
      </c>
      <c r="K26" s="22">
        <v>1</v>
      </c>
      <c r="N26" t="str">
        <v>H3-7.5-7</v>
      </c>
      <c r="O26">
        <v>13.125</v>
      </c>
      <c r="P26" s="19">
        <v>11590000</v>
      </c>
    </row>
    <row r="27" spans="5:16" x14ac:dyDescent="0.25">
      <c r="E27" s="1">
        <f t="shared" si="0"/>
        <v>21</v>
      </c>
      <c r="F27" s="10" t="str">
        <f t="shared" si="1"/>
        <v>H3-7.5-7.5</v>
      </c>
      <c r="G27" s="14">
        <f t="shared" si="4"/>
        <v>7.5</v>
      </c>
      <c r="H27" s="14">
        <f t="shared" si="5"/>
        <v>7.5</v>
      </c>
      <c r="I27" s="4">
        <f t="shared" si="2"/>
        <v>14.0625</v>
      </c>
      <c r="J27" s="2">
        <f t="shared" si="3"/>
        <v>11590000</v>
      </c>
      <c r="K27" s="22">
        <v>1</v>
      </c>
      <c r="N27" t="str">
        <v>H3-7.5-7.5</v>
      </c>
      <c r="O27">
        <v>14.0625</v>
      </c>
      <c r="P27" s="19">
        <v>11590000</v>
      </c>
    </row>
    <row r="28" spans="5:16" x14ac:dyDescent="0.25">
      <c r="E28" s="1">
        <f t="shared" si="0"/>
        <v>22</v>
      </c>
      <c r="F28" s="10" t="str">
        <f t="shared" si="1"/>
        <v>H3-7.5-8</v>
      </c>
      <c r="G28" s="14">
        <f t="shared" si="4"/>
        <v>7.5</v>
      </c>
      <c r="H28" s="14">
        <f t="shared" si="5"/>
        <v>8</v>
      </c>
      <c r="I28" s="4">
        <f t="shared" si="2"/>
        <v>15</v>
      </c>
      <c r="J28" s="2">
        <f t="shared" si="3"/>
        <v>11590000</v>
      </c>
      <c r="K28" s="22">
        <v>1</v>
      </c>
      <c r="N28" t="str">
        <v>H3-7.5-8</v>
      </c>
      <c r="O28">
        <v>15</v>
      </c>
      <c r="P28" s="19">
        <v>11590000</v>
      </c>
    </row>
    <row r="29" spans="5:16" x14ac:dyDescent="0.25">
      <c r="E29" s="1">
        <f t="shared" si="0"/>
        <v>23</v>
      </c>
      <c r="F29" s="10" t="str">
        <f t="shared" si="1"/>
        <v>H3-7.5-8.5</v>
      </c>
      <c r="G29" s="14">
        <f t="shared" si="4"/>
        <v>7.5</v>
      </c>
      <c r="H29" s="14">
        <f t="shared" si="5"/>
        <v>8.5</v>
      </c>
      <c r="I29" s="4">
        <f t="shared" si="2"/>
        <v>15.9375</v>
      </c>
      <c r="J29" s="2">
        <f t="shared" si="3"/>
        <v>11590000</v>
      </c>
      <c r="K29" s="22">
        <v>1</v>
      </c>
      <c r="N29" t="str">
        <v>H3-7.5-8.5</v>
      </c>
      <c r="O29">
        <v>15.9375</v>
      </c>
      <c r="P29" s="19">
        <v>11590000</v>
      </c>
    </row>
    <row r="30" spans="5:16" x14ac:dyDescent="0.25">
      <c r="E30" s="1">
        <f t="shared" si="0"/>
        <v>24</v>
      </c>
      <c r="F30" s="10" t="str">
        <f t="shared" si="1"/>
        <v>H3-7.5-9</v>
      </c>
      <c r="G30" s="14">
        <f t="shared" si="4"/>
        <v>7.5</v>
      </c>
      <c r="H30" s="14">
        <f t="shared" si="5"/>
        <v>9</v>
      </c>
      <c r="I30" s="4">
        <f t="shared" si="2"/>
        <v>16.875</v>
      </c>
      <c r="J30" s="2">
        <f t="shared" si="3"/>
        <v>11590000</v>
      </c>
      <c r="K30" s="22">
        <v>1</v>
      </c>
      <c r="N30" t="str">
        <v>H3-7.5-9</v>
      </c>
      <c r="O30">
        <v>16.875</v>
      </c>
      <c r="P30" s="19">
        <v>11590000</v>
      </c>
    </row>
    <row r="31" spans="5:16" x14ac:dyDescent="0.25">
      <c r="E31" s="1">
        <f t="shared" si="0"/>
        <v>25</v>
      </c>
      <c r="F31" s="10" t="str">
        <f t="shared" si="1"/>
        <v>H3-7.5-9.5</v>
      </c>
      <c r="G31" s="14">
        <f t="shared" si="4"/>
        <v>7.5</v>
      </c>
      <c r="H31" s="14">
        <f t="shared" si="5"/>
        <v>9.5</v>
      </c>
      <c r="I31" s="4">
        <f t="shared" si="2"/>
        <v>17.8125</v>
      </c>
      <c r="J31" s="2">
        <f t="shared" si="3"/>
        <v>11590000</v>
      </c>
      <c r="K31" s="22">
        <v>1</v>
      </c>
      <c r="N31" t="str">
        <v>H3-7.5-9.5</v>
      </c>
      <c r="O31">
        <v>17.8125</v>
      </c>
      <c r="P31" s="19">
        <v>11590000</v>
      </c>
    </row>
    <row r="32" spans="5:16" x14ac:dyDescent="0.25">
      <c r="E32" s="1">
        <f t="shared" si="0"/>
        <v>26</v>
      </c>
      <c r="F32" s="10" t="str">
        <f t="shared" si="1"/>
        <v>H3-7.5-10</v>
      </c>
      <c r="G32" s="14">
        <f t="shared" si="4"/>
        <v>7.5</v>
      </c>
      <c r="H32" s="14">
        <f t="shared" si="5"/>
        <v>10</v>
      </c>
      <c r="I32" s="4">
        <f t="shared" si="2"/>
        <v>18.75</v>
      </c>
      <c r="J32" s="2">
        <f t="shared" si="3"/>
        <v>11590000</v>
      </c>
      <c r="K32" s="22">
        <v>1</v>
      </c>
      <c r="N32" t="str">
        <v>H3-7.5-10</v>
      </c>
      <c r="O32">
        <v>18.75</v>
      </c>
      <c r="P32" s="19">
        <v>11590000</v>
      </c>
    </row>
    <row r="33" spans="5:16" x14ac:dyDescent="0.25">
      <c r="E33" s="1">
        <f t="shared" si="0"/>
        <v>27</v>
      </c>
      <c r="F33" s="10" t="str">
        <f t="shared" si="1"/>
        <v>H3-7.5-10.5</v>
      </c>
      <c r="G33" s="14">
        <f t="shared" si="4"/>
        <v>7.5</v>
      </c>
      <c r="H33" s="14">
        <f t="shared" si="5"/>
        <v>10.5</v>
      </c>
      <c r="I33" s="4">
        <f t="shared" si="2"/>
        <v>19.6875</v>
      </c>
      <c r="J33" s="2">
        <f t="shared" si="3"/>
        <v>11590000</v>
      </c>
      <c r="K33" s="22">
        <v>1</v>
      </c>
      <c r="N33" t="str">
        <v>H3-7.5-10.5</v>
      </c>
      <c r="O33">
        <v>19.6875</v>
      </c>
      <c r="P33" s="19">
        <v>11590000</v>
      </c>
    </row>
    <row r="34" spans="5:16" x14ac:dyDescent="0.25">
      <c r="E34" s="1">
        <f t="shared" si="0"/>
        <v>28</v>
      </c>
      <c r="F34" s="10" t="str">
        <f t="shared" si="1"/>
        <v>H3-7.5-11</v>
      </c>
      <c r="G34" s="14">
        <f t="shared" si="4"/>
        <v>7.5</v>
      </c>
      <c r="H34" s="14">
        <f t="shared" si="5"/>
        <v>11</v>
      </c>
      <c r="I34" s="4">
        <f t="shared" si="2"/>
        <v>20.625</v>
      </c>
      <c r="J34" s="2">
        <f t="shared" si="3"/>
        <v>11867813</v>
      </c>
      <c r="K34" s="22">
        <v>1</v>
      </c>
      <c r="N34" t="str">
        <v>H3-7.5-11</v>
      </c>
      <c r="O34">
        <v>20.625</v>
      </c>
      <c r="P34" s="19">
        <v>11867813</v>
      </c>
    </row>
    <row r="35" spans="5:16" x14ac:dyDescent="0.25">
      <c r="E35" s="1">
        <f t="shared" si="0"/>
        <v>29</v>
      </c>
      <c r="F35" s="10" t="str">
        <f t="shared" si="1"/>
        <v>H3-7.5-11.5</v>
      </c>
      <c r="G35" s="14">
        <f t="shared" si="4"/>
        <v>7.5</v>
      </c>
      <c r="H35" s="14">
        <f t="shared" si="5"/>
        <v>11.5</v>
      </c>
      <c r="I35" s="4">
        <f t="shared" si="2"/>
        <v>21.5625</v>
      </c>
      <c r="J35" s="2">
        <f t="shared" si="3"/>
        <v>12284531</v>
      </c>
      <c r="K35" s="22">
        <v>1</v>
      </c>
      <c r="N35" t="str">
        <v>H3-7.5-11.5</v>
      </c>
      <c r="O35">
        <v>21.5625</v>
      </c>
      <c r="P35" s="19">
        <v>12284531</v>
      </c>
    </row>
    <row r="36" spans="5:16" x14ac:dyDescent="0.25">
      <c r="E36" s="1">
        <f t="shared" si="0"/>
        <v>30</v>
      </c>
      <c r="F36" s="10" t="str">
        <f t="shared" si="1"/>
        <v>H3-7.5-12</v>
      </c>
      <c r="G36" s="14">
        <f t="shared" si="4"/>
        <v>7.5</v>
      </c>
      <c r="H36" s="14">
        <f t="shared" si="5"/>
        <v>12</v>
      </c>
      <c r="I36" s="4">
        <f t="shared" si="2"/>
        <v>22.5</v>
      </c>
      <c r="J36" s="2">
        <f t="shared" si="3"/>
        <v>12701250</v>
      </c>
      <c r="K36" s="22">
        <v>1</v>
      </c>
      <c r="N36" t="str">
        <v>H3-7.5-12</v>
      </c>
      <c r="O36">
        <v>22.5</v>
      </c>
      <c r="P36" s="19">
        <v>12701250</v>
      </c>
    </row>
    <row r="37" spans="5:16" x14ac:dyDescent="0.25">
      <c r="E37" s="1">
        <f t="shared" si="0"/>
        <v>31</v>
      </c>
      <c r="F37" s="10" t="str">
        <f t="shared" si="1"/>
        <v>H3-7.5-12.5</v>
      </c>
      <c r="G37" s="14">
        <f t="shared" si="4"/>
        <v>7.5</v>
      </c>
      <c r="H37" s="14">
        <f t="shared" si="5"/>
        <v>12.5</v>
      </c>
      <c r="I37" s="4">
        <f t="shared" si="2"/>
        <v>23.4375</v>
      </c>
      <c r="J37" s="2">
        <f t="shared" si="3"/>
        <v>13117969</v>
      </c>
      <c r="K37" s="22">
        <v>1</v>
      </c>
      <c r="N37" t="str">
        <v>H3-7.5-12.5</v>
      </c>
      <c r="O37">
        <v>23.4375</v>
      </c>
      <c r="P37" s="19">
        <v>13117969</v>
      </c>
    </row>
    <row r="38" spans="5:16" x14ac:dyDescent="0.25">
      <c r="E38" s="1">
        <f t="shared" si="0"/>
        <v>32</v>
      </c>
      <c r="F38" s="10" t="str">
        <f t="shared" si="1"/>
        <v>H3-7.5-13</v>
      </c>
      <c r="G38" s="14">
        <f t="shared" si="4"/>
        <v>7.5</v>
      </c>
      <c r="H38" s="14">
        <f t="shared" si="5"/>
        <v>13</v>
      </c>
      <c r="I38" s="4">
        <f t="shared" si="2"/>
        <v>24.375</v>
      </c>
      <c r="J38" s="2">
        <f t="shared" si="3"/>
        <v>13534688</v>
      </c>
      <c r="K38" s="22">
        <v>1</v>
      </c>
      <c r="N38" t="str">
        <v>H3-7.5-13</v>
      </c>
      <c r="O38">
        <v>24.375</v>
      </c>
      <c r="P38" s="19">
        <v>13534688</v>
      </c>
    </row>
    <row r="39" spans="5:16" x14ac:dyDescent="0.25">
      <c r="E39" s="1">
        <f t="shared" si="0"/>
        <v>33</v>
      </c>
      <c r="F39" s="10" t="str">
        <f t="shared" si="1"/>
        <v>H3-7.5-13.5</v>
      </c>
      <c r="G39" s="14">
        <f t="shared" si="4"/>
        <v>7.5</v>
      </c>
      <c r="H39" s="14">
        <f t="shared" si="5"/>
        <v>13.5</v>
      </c>
      <c r="I39" s="4">
        <f t="shared" si="2"/>
        <v>25.3125</v>
      </c>
      <c r="J39" s="2">
        <f t="shared" si="3"/>
        <v>13951406</v>
      </c>
      <c r="K39" s="22">
        <v>1</v>
      </c>
      <c r="N39" t="str">
        <v>H3-7.5-13.5</v>
      </c>
      <c r="O39">
        <v>25.3125</v>
      </c>
      <c r="P39" s="19">
        <v>13951406</v>
      </c>
    </row>
    <row r="40" spans="5:16" x14ac:dyDescent="0.25">
      <c r="E40" s="1">
        <f t="shared" si="0"/>
        <v>34</v>
      </c>
      <c r="F40" s="10" t="str">
        <f t="shared" si="1"/>
        <v>H3-7.5-14</v>
      </c>
      <c r="G40" s="14">
        <f t="shared" si="4"/>
        <v>7.5</v>
      </c>
      <c r="H40" s="14">
        <f t="shared" si="5"/>
        <v>14</v>
      </c>
      <c r="I40" s="4">
        <f t="shared" si="2"/>
        <v>26.25</v>
      </c>
      <c r="J40" s="2">
        <f t="shared" si="3"/>
        <v>14368125</v>
      </c>
      <c r="K40" s="22">
        <v>1</v>
      </c>
      <c r="N40" t="str">
        <v>H3-7.5-14</v>
      </c>
      <c r="O40">
        <v>26.25</v>
      </c>
      <c r="P40" s="19">
        <v>14368125</v>
      </c>
    </row>
    <row r="41" spans="5:16" x14ac:dyDescent="0.25">
      <c r="E41" s="1">
        <f t="shared" si="0"/>
        <v>35</v>
      </c>
      <c r="F41" s="10" t="str">
        <f t="shared" si="1"/>
        <v>H3-7.5-14.5</v>
      </c>
      <c r="G41" s="14">
        <f t="shared" si="4"/>
        <v>7.5</v>
      </c>
      <c r="H41" s="14">
        <f t="shared" si="5"/>
        <v>14.5</v>
      </c>
      <c r="I41" s="4">
        <f t="shared" si="2"/>
        <v>27.1875</v>
      </c>
      <c r="J41" s="2">
        <f t="shared" si="3"/>
        <v>14784844</v>
      </c>
      <c r="K41" s="22">
        <v>1</v>
      </c>
      <c r="N41" t="str">
        <v>H3-7.5-14.5</v>
      </c>
      <c r="O41">
        <v>27.1875</v>
      </c>
      <c r="P41" s="19">
        <v>14784844</v>
      </c>
    </row>
    <row r="42" spans="5:16" x14ac:dyDescent="0.25">
      <c r="E42" s="1">
        <f t="shared" si="0"/>
        <v>36</v>
      </c>
      <c r="F42" s="10" t="str">
        <f t="shared" si="1"/>
        <v>H3-7.5-15</v>
      </c>
      <c r="G42" s="14">
        <f t="shared" si="4"/>
        <v>7.5</v>
      </c>
      <c r="H42" s="14">
        <f t="shared" si="5"/>
        <v>15</v>
      </c>
      <c r="I42" s="4">
        <f t="shared" si="2"/>
        <v>28.125</v>
      </c>
      <c r="J42" s="2">
        <f t="shared" si="3"/>
        <v>15201563</v>
      </c>
      <c r="K42" s="22">
        <v>1</v>
      </c>
      <c r="N42" t="str">
        <v>H3-7.5-15</v>
      </c>
      <c r="O42">
        <v>28.125</v>
      </c>
      <c r="P42" s="19">
        <v>15201563</v>
      </c>
    </row>
    <row r="43" spans="5:16" x14ac:dyDescent="0.25">
      <c r="E43" s="1">
        <f t="shared" si="0"/>
        <v>37</v>
      </c>
      <c r="F43" s="10" t="str">
        <f t="shared" si="1"/>
        <v>H3-7.5-15.5</v>
      </c>
      <c r="G43" s="14">
        <f t="shared" si="4"/>
        <v>7.5</v>
      </c>
      <c r="H43" s="14">
        <f t="shared" si="5"/>
        <v>15.5</v>
      </c>
      <c r="I43" s="4">
        <f t="shared" si="2"/>
        <v>29.0625</v>
      </c>
      <c r="J43" s="2">
        <f t="shared" si="3"/>
        <v>15618281</v>
      </c>
      <c r="K43" s="22">
        <v>1</v>
      </c>
      <c r="N43" t="str">
        <v>H3-7.5-15.5</v>
      </c>
      <c r="O43">
        <v>29.0625</v>
      </c>
      <c r="P43" s="19">
        <v>15618281</v>
      </c>
    </row>
    <row r="44" spans="5:16" x14ac:dyDescent="0.25">
      <c r="E44" s="1">
        <f t="shared" si="0"/>
        <v>38</v>
      </c>
      <c r="F44" s="10" t="str">
        <f t="shared" si="1"/>
        <v>H3-7.5-16</v>
      </c>
      <c r="G44" s="14">
        <f t="shared" si="4"/>
        <v>7.5</v>
      </c>
      <c r="H44" s="14">
        <f t="shared" si="5"/>
        <v>16</v>
      </c>
      <c r="I44" s="4">
        <f t="shared" si="2"/>
        <v>30</v>
      </c>
      <c r="J44" s="2">
        <f t="shared" si="3"/>
        <v>16035000</v>
      </c>
      <c r="K44" s="22">
        <v>1</v>
      </c>
      <c r="N44" t="str">
        <v>H3-7.5-16</v>
      </c>
      <c r="O44">
        <v>30</v>
      </c>
      <c r="P44" s="19">
        <v>16035000</v>
      </c>
    </row>
    <row r="45" spans="5:16" x14ac:dyDescent="0.25">
      <c r="E45" s="1">
        <f t="shared" si="0"/>
        <v>39</v>
      </c>
      <c r="F45" s="10" t="str">
        <f t="shared" si="1"/>
        <v>H3-8-7</v>
      </c>
      <c r="G45" s="14">
        <f t="shared" si="4"/>
        <v>8</v>
      </c>
      <c r="H45" s="14">
        <f t="shared" si="5"/>
        <v>7</v>
      </c>
      <c r="I45" s="4">
        <f t="shared" si="2"/>
        <v>14</v>
      </c>
      <c r="J45" s="2">
        <f t="shared" si="3"/>
        <v>11590000</v>
      </c>
      <c r="K45" s="22">
        <v>1</v>
      </c>
      <c r="N45" t="str">
        <v>H3-8-7</v>
      </c>
      <c r="O45">
        <v>14</v>
      </c>
      <c r="P45" s="19">
        <v>11590000</v>
      </c>
    </row>
    <row r="46" spans="5:16" x14ac:dyDescent="0.25">
      <c r="E46" s="1">
        <f t="shared" si="0"/>
        <v>40</v>
      </c>
      <c r="F46" s="10" t="str">
        <f t="shared" si="1"/>
        <v>H3-8-7.5</v>
      </c>
      <c r="G46" s="14">
        <f t="shared" si="4"/>
        <v>8</v>
      </c>
      <c r="H46" s="14">
        <f t="shared" si="5"/>
        <v>7.5</v>
      </c>
      <c r="I46" s="4">
        <f t="shared" si="2"/>
        <v>15</v>
      </c>
      <c r="J46" s="2">
        <f t="shared" si="3"/>
        <v>11590000</v>
      </c>
      <c r="K46" s="22">
        <v>1</v>
      </c>
      <c r="N46" t="str">
        <v>H3-8-7.5</v>
      </c>
      <c r="O46">
        <v>15</v>
      </c>
      <c r="P46" s="19">
        <v>11590000</v>
      </c>
    </row>
    <row r="47" spans="5:16" x14ac:dyDescent="0.25">
      <c r="E47" s="1">
        <f t="shared" si="0"/>
        <v>41</v>
      </c>
      <c r="F47" s="10" t="str">
        <f t="shared" si="1"/>
        <v>H3-8-8</v>
      </c>
      <c r="G47" s="14">
        <f t="shared" si="4"/>
        <v>8</v>
      </c>
      <c r="H47" s="14">
        <f t="shared" si="5"/>
        <v>8</v>
      </c>
      <c r="I47" s="4">
        <f t="shared" si="2"/>
        <v>16</v>
      </c>
      <c r="J47" s="2">
        <f t="shared" si="3"/>
        <v>11590000</v>
      </c>
      <c r="K47" s="22">
        <v>1</v>
      </c>
      <c r="N47" t="str">
        <v>H3-8-8</v>
      </c>
      <c r="O47">
        <v>16</v>
      </c>
      <c r="P47" s="19">
        <v>11590000</v>
      </c>
    </row>
    <row r="48" spans="5:16" x14ac:dyDescent="0.25">
      <c r="E48" s="1">
        <f t="shared" si="0"/>
        <v>42</v>
      </c>
      <c r="F48" s="10" t="str">
        <f t="shared" si="1"/>
        <v>H3-8-8.5</v>
      </c>
      <c r="G48" s="14">
        <f t="shared" si="4"/>
        <v>8</v>
      </c>
      <c r="H48" s="14">
        <f t="shared" si="5"/>
        <v>8.5</v>
      </c>
      <c r="I48" s="4">
        <f t="shared" si="2"/>
        <v>17</v>
      </c>
      <c r="J48" s="2">
        <f t="shared" si="3"/>
        <v>11590000</v>
      </c>
      <c r="K48" s="22">
        <v>1</v>
      </c>
      <c r="N48" t="str">
        <v>H3-8-8.5</v>
      </c>
      <c r="O48">
        <v>17</v>
      </c>
      <c r="P48" s="19">
        <v>11590000</v>
      </c>
    </row>
    <row r="49" spans="5:16" x14ac:dyDescent="0.25">
      <c r="E49" s="1">
        <f t="shared" si="0"/>
        <v>43</v>
      </c>
      <c r="F49" s="10" t="str">
        <f t="shared" si="1"/>
        <v>H3-8-9</v>
      </c>
      <c r="G49" s="14">
        <f t="shared" si="4"/>
        <v>8</v>
      </c>
      <c r="H49" s="14">
        <f t="shared" si="5"/>
        <v>9</v>
      </c>
      <c r="I49" s="4">
        <f t="shared" si="2"/>
        <v>18</v>
      </c>
      <c r="J49" s="2">
        <f t="shared" si="3"/>
        <v>11590000</v>
      </c>
      <c r="K49" s="22">
        <v>1</v>
      </c>
      <c r="N49" t="str">
        <v>H3-8-9</v>
      </c>
      <c r="O49">
        <v>18</v>
      </c>
      <c r="P49" s="19">
        <v>11590000</v>
      </c>
    </row>
    <row r="50" spans="5:16" x14ac:dyDescent="0.25">
      <c r="E50" s="1">
        <f t="shared" si="0"/>
        <v>44</v>
      </c>
      <c r="F50" s="10" t="str">
        <f t="shared" si="1"/>
        <v>H3-8-9.5</v>
      </c>
      <c r="G50" s="14">
        <f t="shared" si="4"/>
        <v>8</v>
      </c>
      <c r="H50" s="14">
        <f t="shared" si="5"/>
        <v>9.5</v>
      </c>
      <c r="I50" s="4">
        <f t="shared" si="2"/>
        <v>19</v>
      </c>
      <c r="J50" s="2">
        <f t="shared" si="3"/>
        <v>11590000</v>
      </c>
      <c r="K50" s="22">
        <v>1</v>
      </c>
      <c r="N50" t="str">
        <v>H3-8-9.5</v>
      </c>
      <c r="O50">
        <v>19</v>
      </c>
      <c r="P50" s="19">
        <v>11590000</v>
      </c>
    </row>
    <row r="51" spans="5:16" x14ac:dyDescent="0.25">
      <c r="E51" s="1">
        <f t="shared" si="0"/>
        <v>45</v>
      </c>
      <c r="F51" s="10" t="str">
        <f t="shared" si="1"/>
        <v>H3-8-10</v>
      </c>
      <c r="G51" s="14">
        <f t="shared" si="4"/>
        <v>8</v>
      </c>
      <c r="H51" s="14">
        <f t="shared" si="5"/>
        <v>10</v>
      </c>
      <c r="I51" s="4">
        <f t="shared" si="2"/>
        <v>20</v>
      </c>
      <c r="J51" s="2">
        <f t="shared" si="3"/>
        <v>11590000</v>
      </c>
      <c r="K51" s="22">
        <v>1</v>
      </c>
      <c r="N51" t="str">
        <v>H3-8-10</v>
      </c>
      <c r="O51">
        <v>20</v>
      </c>
      <c r="P51" s="19">
        <v>11590000</v>
      </c>
    </row>
    <row r="52" spans="5:16" x14ac:dyDescent="0.25">
      <c r="E52" s="1">
        <f t="shared" si="0"/>
        <v>46</v>
      </c>
      <c r="F52" s="10" t="str">
        <f t="shared" si="1"/>
        <v>H3-8-10.5</v>
      </c>
      <c r="G52" s="14">
        <f t="shared" si="4"/>
        <v>8</v>
      </c>
      <c r="H52" s="14">
        <f t="shared" si="5"/>
        <v>10.5</v>
      </c>
      <c r="I52" s="4">
        <f t="shared" si="2"/>
        <v>21</v>
      </c>
      <c r="J52" s="2">
        <f t="shared" si="3"/>
        <v>12034500</v>
      </c>
      <c r="K52" s="22">
        <v>1</v>
      </c>
      <c r="N52" t="str">
        <v>H3-8-10.5</v>
      </c>
      <c r="O52">
        <v>21</v>
      </c>
      <c r="P52" s="19">
        <v>12034500</v>
      </c>
    </row>
    <row r="53" spans="5:16" x14ac:dyDescent="0.25">
      <c r="E53" s="1">
        <f t="shared" si="0"/>
        <v>47</v>
      </c>
      <c r="F53" s="10" t="str">
        <f t="shared" si="1"/>
        <v>H3-8-11</v>
      </c>
      <c r="G53" s="14">
        <f t="shared" si="4"/>
        <v>8</v>
      </c>
      <c r="H53" s="14">
        <f t="shared" si="5"/>
        <v>11</v>
      </c>
      <c r="I53" s="4">
        <f t="shared" si="2"/>
        <v>22</v>
      </c>
      <c r="J53" s="2">
        <f t="shared" si="3"/>
        <v>12479000</v>
      </c>
      <c r="K53" s="22">
        <v>1</v>
      </c>
      <c r="N53" t="str">
        <v>H3-8-11</v>
      </c>
      <c r="O53">
        <v>22</v>
      </c>
      <c r="P53" s="19">
        <v>12479000</v>
      </c>
    </row>
    <row r="54" spans="5:16" x14ac:dyDescent="0.25">
      <c r="E54" s="1">
        <f t="shared" si="0"/>
        <v>48</v>
      </c>
      <c r="F54" s="10" t="str">
        <f t="shared" si="1"/>
        <v>H3-8-11.5</v>
      </c>
      <c r="G54" s="14">
        <f t="shared" si="4"/>
        <v>8</v>
      </c>
      <c r="H54" s="14">
        <f t="shared" si="5"/>
        <v>11.5</v>
      </c>
      <c r="I54" s="4">
        <f t="shared" si="2"/>
        <v>23</v>
      </c>
      <c r="J54" s="2">
        <f t="shared" si="3"/>
        <v>12923500</v>
      </c>
      <c r="K54" s="22">
        <v>1</v>
      </c>
      <c r="N54" t="str">
        <v>H3-8-11.5</v>
      </c>
      <c r="O54">
        <v>23</v>
      </c>
      <c r="P54" s="19">
        <v>12923500</v>
      </c>
    </row>
    <row r="55" spans="5:16" x14ac:dyDescent="0.25">
      <c r="E55" s="1">
        <f t="shared" si="0"/>
        <v>49</v>
      </c>
      <c r="F55" s="10" t="str">
        <f t="shared" si="1"/>
        <v>H3-8-12</v>
      </c>
      <c r="G55" s="14">
        <f t="shared" si="4"/>
        <v>8</v>
      </c>
      <c r="H55" s="14">
        <f t="shared" si="5"/>
        <v>12</v>
      </c>
      <c r="I55" s="4">
        <f t="shared" si="2"/>
        <v>24</v>
      </c>
      <c r="J55" s="2">
        <f t="shared" si="3"/>
        <v>13368000</v>
      </c>
      <c r="K55" s="22">
        <v>1</v>
      </c>
      <c r="N55" t="str">
        <v>H3-8-12</v>
      </c>
      <c r="O55">
        <v>24</v>
      </c>
      <c r="P55" s="19">
        <v>13368000</v>
      </c>
    </row>
    <row r="56" spans="5:16" x14ac:dyDescent="0.25">
      <c r="E56" s="1">
        <f t="shared" si="0"/>
        <v>50</v>
      </c>
      <c r="F56" s="10" t="str">
        <f t="shared" si="1"/>
        <v>H3-8-12.5</v>
      </c>
      <c r="G56" s="14">
        <f t="shared" si="4"/>
        <v>8</v>
      </c>
      <c r="H56" s="14">
        <f t="shared" si="5"/>
        <v>12.5</v>
      </c>
      <c r="I56" s="4">
        <f t="shared" si="2"/>
        <v>25</v>
      </c>
      <c r="J56" s="2">
        <f t="shared" si="3"/>
        <v>13812500</v>
      </c>
      <c r="K56" s="22">
        <v>1</v>
      </c>
      <c r="N56" t="str">
        <v>H3-8-12.5</v>
      </c>
      <c r="O56">
        <v>25</v>
      </c>
      <c r="P56" s="19">
        <v>13812500</v>
      </c>
    </row>
    <row r="57" spans="5:16" x14ac:dyDescent="0.25">
      <c r="E57" s="1">
        <f t="shared" si="0"/>
        <v>51</v>
      </c>
      <c r="F57" s="10" t="str">
        <f t="shared" si="1"/>
        <v>H3-8-13</v>
      </c>
      <c r="G57" s="14">
        <f t="shared" si="4"/>
        <v>8</v>
      </c>
      <c r="H57" s="14">
        <f t="shared" si="5"/>
        <v>13</v>
      </c>
      <c r="I57" s="4">
        <f t="shared" si="2"/>
        <v>26</v>
      </c>
      <c r="J57" s="2">
        <f t="shared" si="3"/>
        <v>14257000</v>
      </c>
      <c r="K57" s="22">
        <v>1</v>
      </c>
      <c r="N57" t="str">
        <v>H3-8-13</v>
      </c>
      <c r="O57">
        <v>26</v>
      </c>
      <c r="P57" s="19">
        <v>14257000</v>
      </c>
    </row>
    <row r="58" spans="5:16" x14ac:dyDescent="0.25">
      <c r="E58" s="1">
        <f t="shared" si="0"/>
        <v>52</v>
      </c>
      <c r="F58" s="10" t="str">
        <f t="shared" si="1"/>
        <v>H3-8-13.5</v>
      </c>
      <c r="G58" s="14">
        <f t="shared" si="4"/>
        <v>8</v>
      </c>
      <c r="H58" s="14">
        <f t="shared" si="5"/>
        <v>13.5</v>
      </c>
      <c r="I58" s="4">
        <f t="shared" si="2"/>
        <v>27</v>
      </c>
      <c r="J58" s="2">
        <f t="shared" si="3"/>
        <v>14701500</v>
      </c>
      <c r="K58" s="22">
        <v>1</v>
      </c>
      <c r="N58" t="str">
        <v>H3-8-13.5</v>
      </c>
      <c r="O58">
        <v>27</v>
      </c>
      <c r="P58" s="19">
        <v>14701500</v>
      </c>
    </row>
    <row r="59" spans="5:16" x14ac:dyDescent="0.25">
      <c r="E59" s="1">
        <f t="shared" si="0"/>
        <v>53</v>
      </c>
      <c r="F59" s="10" t="str">
        <f t="shared" si="1"/>
        <v>H3-8-14</v>
      </c>
      <c r="G59" s="14">
        <f t="shared" si="4"/>
        <v>8</v>
      </c>
      <c r="H59" s="14">
        <f t="shared" si="5"/>
        <v>14</v>
      </c>
      <c r="I59" s="4">
        <f t="shared" si="2"/>
        <v>28</v>
      </c>
      <c r="J59" s="2">
        <f t="shared" si="3"/>
        <v>15146000</v>
      </c>
      <c r="K59" s="22">
        <v>1</v>
      </c>
      <c r="N59" t="str">
        <v>H3-8-14</v>
      </c>
      <c r="O59">
        <v>28</v>
      </c>
      <c r="P59" s="19">
        <v>15146000</v>
      </c>
    </row>
    <row r="60" spans="5:16" x14ac:dyDescent="0.25">
      <c r="E60" s="1">
        <f t="shared" si="0"/>
        <v>54</v>
      </c>
      <c r="F60" s="10" t="str">
        <f t="shared" si="1"/>
        <v>H3-8-14.5</v>
      </c>
      <c r="G60" s="14">
        <f t="shared" si="4"/>
        <v>8</v>
      </c>
      <c r="H60" s="14">
        <f t="shared" si="5"/>
        <v>14.5</v>
      </c>
      <c r="I60" s="4">
        <f t="shared" si="2"/>
        <v>29</v>
      </c>
      <c r="J60" s="2">
        <f t="shared" si="3"/>
        <v>15590500</v>
      </c>
      <c r="K60" s="22">
        <v>1</v>
      </c>
      <c r="N60" t="str">
        <v>H3-8-14.5</v>
      </c>
      <c r="O60">
        <v>29</v>
      </c>
      <c r="P60" s="19">
        <v>15590500</v>
      </c>
    </row>
    <row r="61" spans="5:16" x14ac:dyDescent="0.25">
      <c r="E61" s="1">
        <f t="shared" si="0"/>
        <v>55</v>
      </c>
      <c r="F61" s="10" t="str">
        <f t="shared" si="1"/>
        <v>H3-8-15</v>
      </c>
      <c r="G61" s="14">
        <f t="shared" si="4"/>
        <v>8</v>
      </c>
      <c r="H61" s="14">
        <f t="shared" si="5"/>
        <v>15</v>
      </c>
      <c r="I61" s="4">
        <f t="shared" si="2"/>
        <v>30</v>
      </c>
      <c r="J61" s="2">
        <f t="shared" si="3"/>
        <v>16035000</v>
      </c>
      <c r="K61" s="22">
        <v>1</v>
      </c>
      <c r="N61" t="str">
        <v>H3-8-15</v>
      </c>
      <c r="O61">
        <v>30</v>
      </c>
      <c r="P61" s="19">
        <v>16035000</v>
      </c>
    </row>
    <row r="62" spans="5:16" x14ac:dyDescent="0.25">
      <c r="E62" s="1">
        <f t="shared" si="0"/>
        <v>56</v>
      </c>
      <c r="F62" s="10" t="str">
        <f t="shared" si="1"/>
        <v>H3-8-15.5</v>
      </c>
      <c r="G62" s="14">
        <f t="shared" si="4"/>
        <v>8</v>
      </c>
      <c r="H62" s="14">
        <f t="shared" si="5"/>
        <v>15.5</v>
      </c>
      <c r="I62" s="4">
        <f t="shared" si="2"/>
        <v>31</v>
      </c>
      <c r="J62" s="2">
        <f t="shared" si="3"/>
        <v>16479500</v>
      </c>
      <c r="K62" s="22">
        <v>1</v>
      </c>
      <c r="N62" t="str">
        <v>H3-8-15.5</v>
      </c>
      <c r="O62">
        <v>31</v>
      </c>
      <c r="P62" s="19">
        <v>16479500</v>
      </c>
    </row>
    <row r="63" spans="5:16" x14ac:dyDescent="0.25">
      <c r="E63" s="1">
        <f t="shared" si="0"/>
        <v>57</v>
      </c>
      <c r="F63" s="10" t="str">
        <f t="shared" si="1"/>
        <v>H3-8-16</v>
      </c>
      <c r="G63" s="14">
        <f t="shared" si="4"/>
        <v>8</v>
      </c>
      <c r="H63" s="14">
        <f t="shared" si="5"/>
        <v>16</v>
      </c>
      <c r="I63" s="4">
        <f t="shared" si="2"/>
        <v>32</v>
      </c>
      <c r="J63" s="2">
        <f t="shared" si="3"/>
        <v>16924000</v>
      </c>
      <c r="K63" s="22">
        <v>1</v>
      </c>
      <c r="N63" t="str">
        <v>H3-8-16</v>
      </c>
      <c r="O63">
        <v>32</v>
      </c>
      <c r="P63" s="19">
        <v>16924000</v>
      </c>
    </row>
    <row r="64" spans="5:16" x14ac:dyDescent="0.25">
      <c r="E64" s="1">
        <f t="shared" si="0"/>
        <v>58</v>
      </c>
      <c r="F64" s="10" t="str">
        <f t="shared" si="1"/>
        <v>H3-8.5-7</v>
      </c>
      <c r="G64" s="14">
        <f t="shared" si="4"/>
        <v>8.5</v>
      </c>
      <c r="H64" s="14">
        <f t="shared" si="5"/>
        <v>7</v>
      </c>
      <c r="I64" s="4">
        <f t="shared" si="2"/>
        <v>14.875</v>
      </c>
      <c r="J64" s="2">
        <f t="shared" si="3"/>
        <v>11590000</v>
      </c>
      <c r="K64" s="22">
        <v>1</v>
      </c>
      <c r="N64" t="str">
        <v>H3-8.5-7</v>
      </c>
      <c r="O64">
        <v>14.875</v>
      </c>
      <c r="P64" s="19">
        <v>11590000</v>
      </c>
    </row>
    <row r="65" spans="5:16" x14ac:dyDescent="0.25">
      <c r="E65" s="1">
        <f t="shared" si="0"/>
        <v>59</v>
      </c>
      <c r="F65" s="10" t="str">
        <f t="shared" si="1"/>
        <v>H3-8.5-7.5</v>
      </c>
      <c r="G65" s="14">
        <f t="shared" si="4"/>
        <v>8.5</v>
      </c>
      <c r="H65" s="14">
        <f t="shared" si="5"/>
        <v>7.5</v>
      </c>
      <c r="I65" s="4">
        <f t="shared" si="2"/>
        <v>15.9375</v>
      </c>
      <c r="J65" s="2">
        <f t="shared" si="3"/>
        <v>11590000</v>
      </c>
      <c r="K65" s="22">
        <v>1</v>
      </c>
      <c r="N65" t="str">
        <v>H3-8.5-7.5</v>
      </c>
      <c r="O65">
        <v>15.9375</v>
      </c>
      <c r="P65" s="19">
        <v>11590000</v>
      </c>
    </row>
    <row r="66" spans="5:16" x14ac:dyDescent="0.25">
      <c r="E66" s="1">
        <f t="shared" si="0"/>
        <v>60</v>
      </c>
      <c r="F66" s="10" t="str">
        <f t="shared" si="1"/>
        <v>H3-8.5-8</v>
      </c>
      <c r="G66" s="14">
        <f t="shared" si="4"/>
        <v>8.5</v>
      </c>
      <c r="H66" s="14">
        <f t="shared" si="5"/>
        <v>8</v>
      </c>
      <c r="I66" s="4">
        <f t="shared" si="2"/>
        <v>17</v>
      </c>
      <c r="J66" s="2">
        <f t="shared" si="3"/>
        <v>11590000</v>
      </c>
      <c r="K66" s="22">
        <v>1</v>
      </c>
      <c r="N66" t="str">
        <v>H3-8.5-8</v>
      </c>
      <c r="O66">
        <v>17</v>
      </c>
      <c r="P66" s="19">
        <v>11590000</v>
      </c>
    </row>
    <row r="67" spans="5:16" x14ac:dyDescent="0.25">
      <c r="E67" s="1">
        <f t="shared" si="0"/>
        <v>61</v>
      </c>
      <c r="F67" s="10" t="str">
        <f t="shared" si="1"/>
        <v>H3-8.5-8.5</v>
      </c>
      <c r="G67" s="14">
        <f t="shared" si="4"/>
        <v>8.5</v>
      </c>
      <c r="H67" s="14">
        <f t="shared" si="5"/>
        <v>8.5</v>
      </c>
      <c r="I67" s="4">
        <f t="shared" si="2"/>
        <v>18.0625</v>
      </c>
      <c r="J67" s="2">
        <f t="shared" si="3"/>
        <v>11590000</v>
      </c>
      <c r="K67" s="22">
        <v>1</v>
      </c>
      <c r="N67" t="str">
        <v>H3-8.5-8.5</v>
      </c>
      <c r="O67">
        <v>18.0625</v>
      </c>
      <c r="P67" s="19">
        <v>11590000</v>
      </c>
    </row>
    <row r="68" spans="5:16" x14ac:dyDescent="0.25">
      <c r="E68" s="1">
        <f t="shared" si="0"/>
        <v>62</v>
      </c>
      <c r="F68" s="10" t="str">
        <f t="shared" si="1"/>
        <v>H3-8.5-9</v>
      </c>
      <c r="G68" s="14">
        <f t="shared" si="4"/>
        <v>8.5</v>
      </c>
      <c r="H68" s="14">
        <f t="shared" si="5"/>
        <v>9</v>
      </c>
      <c r="I68" s="4">
        <f t="shared" si="2"/>
        <v>19.125</v>
      </c>
      <c r="J68" s="2">
        <f t="shared" si="3"/>
        <v>11590000</v>
      </c>
      <c r="K68" s="22">
        <v>1</v>
      </c>
      <c r="N68" t="str">
        <v>H3-8.5-9</v>
      </c>
      <c r="O68">
        <v>19.125</v>
      </c>
      <c r="P68" s="19">
        <v>11590000</v>
      </c>
    </row>
    <row r="69" spans="5:16" x14ac:dyDescent="0.25">
      <c r="E69" s="1">
        <f t="shared" si="0"/>
        <v>63</v>
      </c>
      <c r="F69" s="10" t="str">
        <f t="shared" si="1"/>
        <v>H3-8.5-9.5</v>
      </c>
      <c r="G69" s="14">
        <f t="shared" si="4"/>
        <v>8.5</v>
      </c>
      <c r="H69" s="14">
        <f t="shared" si="5"/>
        <v>9.5</v>
      </c>
      <c r="I69" s="4">
        <f t="shared" si="2"/>
        <v>20.1875</v>
      </c>
      <c r="J69" s="2">
        <f t="shared" si="3"/>
        <v>11673344</v>
      </c>
      <c r="K69" s="22">
        <v>1</v>
      </c>
      <c r="N69" t="str">
        <v>H3-8.5-9.5</v>
      </c>
      <c r="O69">
        <v>20.1875</v>
      </c>
      <c r="P69" s="19">
        <v>11673344</v>
      </c>
    </row>
    <row r="70" spans="5:16" x14ac:dyDescent="0.25">
      <c r="E70" s="1">
        <f t="shared" si="0"/>
        <v>64</v>
      </c>
      <c r="F70" s="10" t="str">
        <f t="shared" si="1"/>
        <v>H3-8.5-10</v>
      </c>
      <c r="G70" s="14">
        <f t="shared" si="4"/>
        <v>8.5</v>
      </c>
      <c r="H70" s="14">
        <f t="shared" si="5"/>
        <v>10</v>
      </c>
      <c r="I70" s="4">
        <f t="shared" si="2"/>
        <v>21.25</v>
      </c>
      <c r="J70" s="2">
        <f t="shared" si="3"/>
        <v>12145625</v>
      </c>
      <c r="K70" s="22">
        <v>1</v>
      </c>
      <c r="N70" t="str">
        <v>H3-8.5-10</v>
      </c>
      <c r="O70">
        <v>21.25</v>
      </c>
      <c r="P70" s="19">
        <v>12145625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H3-8.5-10.5</v>
      </c>
      <c r="G71" s="14">
        <f t="shared" si="4"/>
        <v>8.5</v>
      </c>
      <c r="H71" s="14">
        <f t="shared" si="5"/>
        <v>10.5</v>
      </c>
      <c r="I71" s="4">
        <f t="shared" ref="I71:I134" si="8">SUM((G71*H71)/4)</f>
        <v>22.3125</v>
      </c>
      <c r="J71" s="2">
        <f t="shared" ref="J71:J134" si="9">ROUND(SUM(IF(I71&lt;$K$4,$K$4,I71)*$C$6,$C$5),0)</f>
        <v>12617906</v>
      </c>
      <c r="K71" s="22">
        <v>1</v>
      </c>
      <c r="N71" t="str">
        <v>H3-8.5-10.5</v>
      </c>
      <c r="O71">
        <v>22.3125</v>
      </c>
      <c r="P71" s="19">
        <v>12617906</v>
      </c>
    </row>
    <row r="72" spans="5:16" x14ac:dyDescent="0.25">
      <c r="E72" s="1">
        <f t="shared" si="6"/>
        <v>66</v>
      </c>
      <c r="F72" s="10" t="str">
        <f t="shared" si="7"/>
        <v>H3-8.5-11</v>
      </c>
      <c r="G72" s="14">
        <f t="shared" ref="G72:G135" si="10">$G$3+ROUNDDOWN($E71/($I$4+1),0)*0.5</f>
        <v>8.5</v>
      </c>
      <c r="H72" s="14">
        <f t="shared" ref="H72:H135" si="11">IF(MOD(E72-1,$I$4+1)=0,$H$3,H71+0.5)</f>
        <v>11</v>
      </c>
      <c r="I72" s="4">
        <f t="shared" si="8"/>
        <v>23.375</v>
      </c>
      <c r="J72" s="2">
        <f t="shared" si="9"/>
        <v>13090188</v>
      </c>
      <c r="K72" s="22">
        <v>1</v>
      </c>
      <c r="N72" t="str">
        <v>H3-8.5-11</v>
      </c>
      <c r="O72">
        <v>23.375</v>
      </c>
      <c r="P72" s="19">
        <v>13090188</v>
      </c>
    </row>
    <row r="73" spans="5:16" x14ac:dyDescent="0.25">
      <c r="E73" s="1">
        <f t="shared" si="6"/>
        <v>67</v>
      </c>
      <c r="F73" s="10" t="str">
        <f t="shared" si="7"/>
        <v>H3-8.5-11.5</v>
      </c>
      <c r="G73" s="14">
        <f t="shared" si="10"/>
        <v>8.5</v>
      </c>
      <c r="H73" s="14">
        <f t="shared" si="11"/>
        <v>11.5</v>
      </c>
      <c r="I73" s="4">
        <f t="shared" si="8"/>
        <v>24.4375</v>
      </c>
      <c r="J73" s="2">
        <f t="shared" si="9"/>
        <v>13562469</v>
      </c>
      <c r="K73" s="22">
        <v>1</v>
      </c>
      <c r="N73" t="str">
        <v>H3-8.5-11.5</v>
      </c>
      <c r="O73">
        <v>24.4375</v>
      </c>
      <c r="P73" s="19">
        <v>13562469</v>
      </c>
    </row>
    <row r="74" spans="5:16" x14ac:dyDescent="0.25">
      <c r="E74" s="1">
        <f t="shared" si="6"/>
        <v>68</v>
      </c>
      <c r="F74" s="10" t="str">
        <f t="shared" si="7"/>
        <v>H3-8.5-12</v>
      </c>
      <c r="G74" s="14">
        <f t="shared" si="10"/>
        <v>8.5</v>
      </c>
      <c r="H74" s="14">
        <f t="shared" si="11"/>
        <v>12</v>
      </c>
      <c r="I74" s="4">
        <f t="shared" si="8"/>
        <v>25.5</v>
      </c>
      <c r="J74" s="2">
        <f t="shared" si="9"/>
        <v>14034750</v>
      </c>
      <c r="K74" s="22">
        <v>1</v>
      </c>
      <c r="N74" t="str">
        <v>H3-8.5-12</v>
      </c>
      <c r="O74">
        <v>25.5</v>
      </c>
      <c r="P74" s="19">
        <v>14034750</v>
      </c>
    </row>
    <row r="75" spans="5:16" x14ac:dyDescent="0.25">
      <c r="E75" s="1">
        <f t="shared" si="6"/>
        <v>69</v>
      </c>
      <c r="F75" s="10" t="str">
        <f t="shared" si="7"/>
        <v>H3-8.5-12.5</v>
      </c>
      <c r="G75" s="14">
        <f t="shared" si="10"/>
        <v>8.5</v>
      </c>
      <c r="H75" s="14">
        <f t="shared" si="11"/>
        <v>12.5</v>
      </c>
      <c r="I75" s="4">
        <f t="shared" si="8"/>
        <v>26.5625</v>
      </c>
      <c r="J75" s="2">
        <f t="shared" si="9"/>
        <v>14507031</v>
      </c>
      <c r="K75" s="22">
        <v>1</v>
      </c>
      <c r="N75" t="str">
        <v>H3-8.5-12.5</v>
      </c>
      <c r="O75">
        <v>26.5625</v>
      </c>
      <c r="P75" s="19">
        <v>14507031</v>
      </c>
    </row>
    <row r="76" spans="5:16" x14ac:dyDescent="0.25">
      <c r="E76" s="1">
        <f t="shared" si="6"/>
        <v>70</v>
      </c>
      <c r="F76" s="10" t="str">
        <f t="shared" si="7"/>
        <v>H3-8.5-13</v>
      </c>
      <c r="G76" s="14">
        <f t="shared" si="10"/>
        <v>8.5</v>
      </c>
      <c r="H76" s="14">
        <f t="shared" si="11"/>
        <v>13</v>
      </c>
      <c r="I76" s="4">
        <f t="shared" si="8"/>
        <v>27.625</v>
      </c>
      <c r="J76" s="2">
        <f t="shared" si="9"/>
        <v>14979313</v>
      </c>
      <c r="K76" s="22">
        <v>1</v>
      </c>
      <c r="N76" t="str">
        <v>H3-8.5-13</v>
      </c>
      <c r="O76">
        <v>27.625</v>
      </c>
      <c r="P76" s="19">
        <v>14979313</v>
      </c>
    </row>
    <row r="77" spans="5:16" x14ac:dyDescent="0.25">
      <c r="E77" s="1">
        <f t="shared" si="6"/>
        <v>71</v>
      </c>
      <c r="F77" s="10" t="str">
        <f t="shared" si="7"/>
        <v>H3-8.5-13.5</v>
      </c>
      <c r="G77" s="14">
        <f t="shared" si="10"/>
        <v>8.5</v>
      </c>
      <c r="H77" s="14">
        <f t="shared" si="11"/>
        <v>13.5</v>
      </c>
      <c r="I77" s="4">
        <f t="shared" si="8"/>
        <v>28.6875</v>
      </c>
      <c r="J77" s="2">
        <f t="shared" si="9"/>
        <v>15451594</v>
      </c>
      <c r="K77" s="22">
        <v>1</v>
      </c>
      <c r="N77" t="str">
        <v>H3-8.5-13.5</v>
      </c>
      <c r="O77">
        <v>28.6875</v>
      </c>
      <c r="P77" s="19">
        <v>15451594</v>
      </c>
    </row>
    <row r="78" spans="5:16" x14ac:dyDescent="0.25">
      <c r="E78" s="1">
        <f t="shared" si="6"/>
        <v>72</v>
      </c>
      <c r="F78" s="10" t="str">
        <f t="shared" si="7"/>
        <v>H3-8.5-14</v>
      </c>
      <c r="G78" s="14">
        <f t="shared" si="10"/>
        <v>8.5</v>
      </c>
      <c r="H78" s="14">
        <f t="shared" si="11"/>
        <v>14</v>
      </c>
      <c r="I78" s="4">
        <f t="shared" si="8"/>
        <v>29.75</v>
      </c>
      <c r="J78" s="2">
        <f t="shared" si="9"/>
        <v>15923875</v>
      </c>
      <c r="K78" s="22">
        <v>1</v>
      </c>
      <c r="N78" t="str">
        <v>H3-8.5-14</v>
      </c>
      <c r="O78">
        <v>29.75</v>
      </c>
      <c r="P78" s="19">
        <v>15923875</v>
      </c>
    </row>
    <row r="79" spans="5:16" x14ac:dyDescent="0.25">
      <c r="E79" s="1">
        <f t="shared" si="6"/>
        <v>73</v>
      </c>
      <c r="F79" s="10" t="str">
        <f t="shared" si="7"/>
        <v>H3-8.5-14.5</v>
      </c>
      <c r="G79" s="14">
        <f t="shared" si="10"/>
        <v>8.5</v>
      </c>
      <c r="H79" s="14">
        <f t="shared" si="11"/>
        <v>14.5</v>
      </c>
      <c r="I79" s="4">
        <f t="shared" si="8"/>
        <v>30.8125</v>
      </c>
      <c r="J79" s="2">
        <f t="shared" si="9"/>
        <v>16396156</v>
      </c>
      <c r="K79" s="22">
        <v>1</v>
      </c>
      <c r="N79" t="str">
        <v>H3-8.5-14.5</v>
      </c>
      <c r="O79">
        <v>30.8125</v>
      </c>
      <c r="P79" s="19">
        <v>16396156</v>
      </c>
    </row>
    <row r="80" spans="5:16" x14ac:dyDescent="0.25">
      <c r="E80" s="1">
        <f t="shared" si="6"/>
        <v>74</v>
      </c>
      <c r="F80" s="10" t="str">
        <f t="shared" si="7"/>
        <v>H3-8.5-15</v>
      </c>
      <c r="G80" s="14">
        <f t="shared" si="10"/>
        <v>8.5</v>
      </c>
      <c r="H80" s="14">
        <f t="shared" si="11"/>
        <v>15</v>
      </c>
      <c r="I80" s="4">
        <f t="shared" si="8"/>
        <v>31.875</v>
      </c>
      <c r="J80" s="2">
        <f t="shared" si="9"/>
        <v>16868438</v>
      </c>
      <c r="K80" s="22">
        <v>1</v>
      </c>
      <c r="N80" t="str">
        <v>H3-8.5-15</v>
      </c>
      <c r="O80">
        <v>31.875</v>
      </c>
      <c r="P80" s="19">
        <v>16868438</v>
      </c>
    </row>
    <row r="81" spans="5:16" x14ac:dyDescent="0.25">
      <c r="E81" s="1">
        <f t="shared" si="6"/>
        <v>75</v>
      </c>
      <c r="F81" s="10" t="str">
        <f t="shared" si="7"/>
        <v>H3-8.5-15.5</v>
      </c>
      <c r="G81" s="14">
        <f t="shared" si="10"/>
        <v>8.5</v>
      </c>
      <c r="H81" s="14">
        <f t="shared" si="11"/>
        <v>15.5</v>
      </c>
      <c r="I81" s="4">
        <f t="shared" si="8"/>
        <v>32.9375</v>
      </c>
      <c r="J81" s="2">
        <f t="shared" si="9"/>
        <v>17340719</v>
      </c>
      <c r="K81" s="22">
        <v>1</v>
      </c>
      <c r="N81" t="str">
        <v>H3-8.5-15.5</v>
      </c>
      <c r="O81">
        <v>32.9375</v>
      </c>
      <c r="P81" s="19">
        <v>17340719</v>
      </c>
    </row>
    <row r="82" spans="5:16" x14ac:dyDescent="0.25">
      <c r="E82" s="1">
        <f t="shared" si="6"/>
        <v>76</v>
      </c>
      <c r="F82" s="10" t="str">
        <f t="shared" si="7"/>
        <v>H3-8.5-16</v>
      </c>
      <c r="G82" s="14">
        <f t="shared" si="10"/>
        <v>8.5</v>
      </c>
      <c r="H82" s="14">
        <f t="shared" si="11"/>
        <v>16</v>
      </c>
      <c r="I82" s="4">
        <f t="shared" si="8"/>
        <v>34</v>
      </c>
      <c r="J82" s="2">
        <f t="shared" si="9"/>
        <v>17813000</v>
      </c>
      <c r="K82" s="22">
        <v>1</v>
      </c>
      <c r="N82" t="str">
        <v>H3-8.5-16</v>
      </c>
      <c r="O82">
        <v>34</v>
      </c>
      <c r="P82" s="19">
        <v>17813000</v>
      </c>
    </row>
    <row r="83" spans="5:16" x14ac:dyDescent="0.25">
      <c r="E83" s="1">
        <f t="shared" si="6"/>
        <v>77</v>
      </c>
      <c r="F83" s="10" t="str">
        <f t="shared" si="7"/>
        <v>H3-9-7</v>
      </c>
      <c r="G83" s="14">
        <f t="shared" si="10"/>
        <v>9</v>
      </c>
      <c r="H83" s="14">
        <f t="shared" si="11"/>
        <v>7</v>
      </c>
      <c r="I83" s="4">
        <f t="shared" si="8"/>
        <v>15.75</v>
      </c>
      <c r="J83" s="2">
        <f t="shared" si="9"/>
        <v>11590000</v>
      </c>
      <c r="K83" s="22">
        <v>1</v>
      </c>
      <c r="N83" t="str">
        <v>H3-9-7</v>
      </c>
      <c r="O83">
        <v>15.75</v>
      </c>
      <c r="P83" s="19">
        <v>11590000</v>
      </c>
    </row>
    <row r="84" spans="5:16" x14ac:dyDescent="0.25">
      <c r="E84" s="1">
        <f t="shared" si="6"/>
        <v>78</v>
      </c>
      <c r="F84" s="10" t="str">
        <f t="shared" si="7"/>
        <v>H3-9-7.5</v>
      </c>
      <c r="G84" s="14">
        <f t="shared" si="10"/>
        <v>9</v>
      </c>
      <c r="H84" s="14">
        <f t="shared" si="11"/>
        <v>7.5</v>
      </c>
      <c r="I84" s="4">
        <f t="shared" si="8"/>
        <v>16.875</v>
      </c>
      <c r="J84" s="2">
        <f t="shared" si="9"/>
        <v>11590000</v>
      </c>
      <c r="K84" s="22">
        <v>1</v>
      </c>
      <c r="N84" t="str">
        <v>H3-9-7.5</v>
      </c>
      <c r="O84">
        <v>16.875</v>
      </c>
      <c r="P84" s="19">
        <v>11590000</v>
      </c>
    </row>
    <row r="85" spans="5:16" x14ac:dyDescent="0.25">
      <c r="E85" s="1">
        <f t="shared" si="6"/>
        <v>79</v>
      </c>
      <c r="F85" s="10" t="str">
        <f t="shared" si="7"/>
        <v>H3-9-8</v>
      </c>
      <c r="G85" s="14">
        <f t="shared" si="10"/>
        <v>9</v>
      </c>
      <c r="H85" s="14">
        <f t="shared" si="11"/>
        <v>8</v>
      </c>
      <c r="I85" s="4">
        <f t="shared" si="8"/>
        <v>18</v>
      </c>
      <c r="J85" s="2">
        <f t="shared" si="9"/>
        <v>11590000</v>
      </c>
      <c r="K85" s="22">
        <v>1</v>
      </c>
      <c r="N85" t="str">
        <v>H3-9-8</v>
      </c>
      <c r="O85">
        <v>18</v>
      </c>
      <c r="P85" s="19">
        <v>11590000</v>
      </c>
    </row>
    <row r="86" spans="5:16" x14ac:dyDescent="0.25">
      <c r="E86" s="1">
        <f t="shared" si="6"/>
        <v>80</v>
      </c>
      <c r="F86" s="10" t="str">
        <f t="shared" si="7"/>
        <v>H3-9-8.5</v>
      </c>
      <c r="G86" s="14">
        <f t="shared" si="10"/>
        <v>9</v>
      </c>
      <c r="H86" s="14">
        <f t="shared" si="11"/>
        <v>8.5</v>
      </c>
      <c r="I86" s="4">
        <f t="shared" si="8"/>
        <v>19.125</v>
      </c>
      <c r="J86" s="2">
        <f t="shared" si="9"/>
        <v>11590000</v>
      </c>
      <c r="K86" s="22">
        <v>1</v>
      </c>
      <c r="N86" t="str">
        <v>H3-9-8.5</v>
      </c>
      <c r="O86">
        <v>19.125</v>
      </c>
      <c r="P86" s="19">
        <v>11590000</v>
      </c>
    </row>
    <row r="87" spans="5:16" x14ac:dyDescent="0.25">
      <c r="E87" s="1">
        <f t="shared" si="6"/>
        <v>81</v>
      </c>
      <c r="F87" s="10" t="str">
        <f t="shared" si="7"/>
        <v>H3-9-9</v>
      </c>
      <c r="G87" s="14">
        <f t="shared" si="10"/>
        <v>9</v>
      </c>
      <c r="H87" s="14">
        <f t="shared" si="11"/>
        <v>9</v>
      </c>
      <c r="I87" s="4">
        <f t="shared" si="8"/>
        <v>20.25</v>
      </c>
      <c r="J87" s="2">
        <f t="shared" si="9"/>
        <v>11701125</v>
      </c>
      <c r="K87" s="22">
        <v>1</v>
      </c>
      <c r="N87" t="str">
        <v>H3-9-9</v>
      </c>
      <c r="O87">
        <v>20.25</v>
      </c>
      <c r="P87" s="19">
        <v>11701125</v>
      </c>
    </row>
    <row r="88" spans="5:16" x14ac:dyDescent="0.25">
      <c r="E88" s="1">
        <f t="shared" si="6"/>
        <v>82</v>
      </c>
      <c r="F88" s="10" t="str">
        <f t="shared" si="7"/>
        <v>H3-9-9.5</v>
      </c>
      <c r="G88" s="14">
        <f t="shared" si="10"/>
        <v>9</v>
      </c>
      <c r="H88" s="14">
        <f t="shared" si="11"/>
        <v>9.5</v>
      </c>
      <c r="I88" s="4">
        <f t="shared" si="8"/>
        <v>21.375</v>
      </c>
      <c r="J88" s="2">
        <f t="shared" si="9"/>
        <v>12201188</v>
      </c>
      <c r="K88" s="22">
        <v>1</v>
      </c>
      <c r="N88" t="str">
        <v>H3-9-9.5</v>
      </c>
      <c r="O88">
        <v>21.375</v>
      </c>
      <c r="P88" s="19">
        <v>12201188</v>
      </c>
    </row>
    <row r="89" spans="5:16" x14ac:dyDescent="0.25">
      <c r="E89" s="1">
        <f t="shared" si="6"/>
        <v>83</v>
      </c>
      <c r="F89" s="10" t="str">
        <f t="shared" si="7"/>
        <v>H3-9-10</v>
      </c>
      <c r="G89" s="14">
        <f t="shared" si="10"/>
        <v>9</v>
      </c>
      <c r="H89" s="14">
        <f t="shared" si="11"/>
        <v>10</v>
      </c>
      <c r="I89" s="4">
        <f t="shared" si="8"/>
        <v>22.5</v>
      </c>
      <c r="J89" s="2">
        <f t="shared" si="9"/>
        <v>12701250</v>
      </c>
      <c r="K89" s="22">
        <v>1</v>
      </c>
      <c r="N89" t="str">
        <v>H3-9-10</v>
      </c>
      <c r="O89">
        <v>22.5</v>
      </c>
      <c r="P89" s="19">
        <v>12701250</v>
      </c>
    </row>
    <row r="90" spans="5:16" x14ac:dyDescent="0.25">
      <c r="E90" s="1">
        <f t="shared" si="6"/>
        <v>84</v>
      </c>
      <c r="F90" s="10" t="str">
        <f t="shared" si="7"/>
        <v>H3-9-10.5</v>
      </c>
      <c r="G90" s="14">
        <f t="shared" si="10"/>
        <v>9</v>
      </c>
      <c r="H90" s="14">
        <f t="shared" si="11"/>
        <v>10.5</v>
      </c>
      <c r="I90" s="4">
        <f t="shared" si="8"/>
        <v>23.625</v>
      </c>
      <c r="J90" s="2">
        <f t="shared" si="9"/>
        <v>13201313</v>
      </c>
      <c r="K90" s="22">
        <v>1</v>
      </c>
      <c r="N90" t="str">
        <v>H3-9-10.5</v>
      </c>
      <c r="O90">
        <v>23.625</v>
      </c>
      <c r="P90" s="19">
        <v>13201313</v>
      </c>
    </row>
    <row r="91" spans="5:16" x14ac:dyDescent="0.25">
      <c r="E91" s="1">
        <f t="shared" si="6"/>
        <v>85</v>
      </c>
      <c r="F91" s="10" t="str">
        <f t="shared" si="7"/>
        <v>H3-9-11</v>
      </c>
      <c r="G91" s="14">
        <f t="shared" si="10"/>
        <v>9</v>
      </c>
      <c r="H91" s="14">
        <f t="shared" si="11"/>
        <v>11</v>
      </c>
      <c r="I91" s="4">
        <f t="shared" si="8"/>
        <v>24.75</v>
      </c>
      <c r="J91" s="2">
        <f t="shared" si="9"/>
        <v>13701375</v>
      </c>
      <c r="K91" s="22">
        <v>1</v>
      </c>
      <c r="N91" t="str">
        <v>H3-9-11</v>
      </c>
      <c r="O91">
        <v>24.75</v>
      </c>
      <c r="P91" s="19">
        <v>13701375</v>
      </c>
    </row>
    <row r="92" spans="5:16" x14ac:dyDescent="0.25">
      <c r="E92" s="1">
        <f t="shared" si="6"/>
        <v>86</v>
      </c>
      <c r="F92" s="10" t="str">
        <f t="shared" si="7"/>
        <v>H3-9-11.5</v>
      </c>
      <c r="G92" s="14">
        <f t="shared" si="10"/>
        <v>9</v>
      </c>
      <c r="H92" s="14">
        <f t="shared" si="11"/>
        <v>11.5</v>
      </c>
      <c r="I92" s="4">
        <f t="shared" si="8"/>
        <v>25.875</v>
      </c>
      <c r="J92" s="2">
        <f t="shared" si="9"/>
        <v>14201438</v>
      </c>
      <c r="K92" s="22">
        <v>1</v>
      </c>
      <c r="N92" t="str">
        <v>H3-9-11.5</v>
      </c>
      <c r="O92">
        <v>25.875</v>
      </c>
      <c r="P92" s="19">
        <v>14201438</v>
      </c>
    </row>
    <row r="93" spans="5:16" x14ac:dyDescent="0.25">
      <c r="E93" s="1">
        <f t="shared" si="6"/>
        <v>87</v>
      </c>
      <c r="F93" s="10" t="str">
        <f t="shared" si="7"/>
        <v>H3-9-12</v>
      </c>
      <c r="G93" s="14">
        <f t="shared" si="10"/>
        <v>9</v>
      </c>
      <c r="H93" s="14">
        <f t="shared" si="11"/>
        <v>12</v>
      </c>
      <c r="I93" s="4">
        <f t="shared" si="8"/>
        <v>27</v>
      </c>
      <c r="J93" s="2">
        <f t="shared" si="9"/>
        <v>14701500</v>
      </c>
      <c r="K93" s="22">
        <v>1</v>
      </c>
      <c r="N93" t="str">
        <v>H3-9-12</v>
      </c>
      <c r="O93">
        <v>27</v>
      </c>
      <c r="P93" s="19">
        <v>14701500</v>
      </c>
    </row>
    <row r="94" spans="5:16" x14ac:dyDescent="0.25">
      <c r="E94" s="1">
        <f t="shared" si="6"/>
        <v>88</v>
      </c>
      <c r="F94" s="10" t="str">
        <f t="shared" si="7"/>
        <v>H3-9-12.5</v>
      </c>
      <c r="G94" s="14">
        <f t="shared" si="10"/>
        <v>9</v>
      </c>
      <c r="H94" s="14">
        <f t="shared" si="11"/>
        <v>12.5</v>
      </c>
      <c r="I94" s="4">
        <f t="shared" si="8"/>
        <v>28.125</v>
      </c>
      <c r="J94" s="2">
        <f t="shared" si="9"/>
        <v>15201563</v>
      </c>
      <c r="K94" s="22">
        <v>1</v>
      </c>
      <c r="N94" t="str">
        <v>H3-9-12.5</v>
      </c>
      <c r="O94">
        <v>28.125</v>
      </c>
      <c r="P94" s="19">
        <v>15201563</v>
      </c>
    </row>
    <row r="95" spans="5:16" x14ac:dyDescent="0.25">
      <c r="E95" s="1">
        <f t="shared" si="6"/>
        <v>89</v>
      </c>
      <c r="F95" s="10" t="str">
        <f t="shared" si="7"/>
        <v>H3-9-13</v>
      </c>
      <c r="G95" s="14">
        <f t="shared" si="10"/>
        <v>9</v>
      </c>
      <c r="H95" s="14">
        <f t="shared" si="11"/>
        <v>13</v>
      </c>
      <c r="I95" s="4">
        <f t="shared" si="8"/>
        <v>29.25</v>
      </c>
      <c r="J95" s="2">
        <f t="shared" si="9"/>
        <v>15701625</v>
      </c>
      <c r="K95" s="22">
        <v>1</v>
      </c>
      <c r="N95" t="str">
        <v>H3-9-13</v>
      </c>
      <c r="O95">
        <v>29.25</v>
      </c>
      <c r="P95" s="19">
        <v>15701625</v>
      </c>
    </row>
    <row r="96" spans="5:16" x14ac:dyDescent="0.25">
      <c r="E96" s="1">
        <f t="shared" si="6"/>
        <v>90</v>
      </c>
      <c r="F96" s="10" t="str">
        <f t="shared" si="7"/>
        <v>H3-9-13.5</v>
      </c>
      <c r="G96" s="14">
        <f t="shared" si="10"/>
        <v>9</v>
      </c>
      <c r="H96" s="14">
        <f t="shared" si="11"/>
        <v>13.5</v>
      </c>
      <c r="I96" s="4">
        <f t="shared" si="8"/>
        <v>30.375</v>
      </c>
      <c r="J96" s="2">
        <f t="shared" si="9"/>
        <v>16201688</v>
      </c>
      <c r="K96" s="22">
        <v>1</v>
      </c>
      <c r="N96" t="str">
        <v>H3-9-13.5</v>
      </c>
      <c r="O96">
        <v>30.375</v>
      </c>
      <c r="P96" s="19">
        <v>16201688</v>
      </c>
    </row>
    <row r="97" spans="5:16" x14ac:dyDescent="0.25">
      <c r="E97" s="1">
        <f t="shared" si="6"/>
        <v>91</v>
      </c>
      <c r="F97" s="10" t="str">
        <f t="shared" si="7"/>
        <v>H3-9-14</v>
      </c>
      <c r="G97" s="14">
        <f t="shared" si="10"/>
        <v>9</v>
      </c>
      <c r="H97" s="14">
        <f t="shared" si="11"/>
        <v>14</v>
      </c>
      <c r="I97" s="4">
        <f t="shared" si="8"/>
        <v>31.5</v>
      </c>
      <c r="J97" s="2">
        <f t="shared" si="9"/>
        <v>16701750</v>
      </c>
      <c r="K97" s="22">
        <v>1</v>
      </c>
      <c r="N97" t="str">
        <v>H3-9-14</v>
      </c>
      <c r="O97">
        <v>31.5</v>
      </c>
      <c r="P97" s="19">
        <v>16701750</v>
      </c>
    </row>
    <row r="98" spans="5:16" x14ac:dyDescent="0.25">
      <c r="E98" s="1">
        <f t="shared" si="6"/>
        <v>92</v>
      </c>
      <c r="F98" s="10" t="str">
        <f t="shared" si="7"/>
        <v>H3-9-14.5</v>
      </c>
      <c r="G98" s="14">
        <f t="shared" si="10"/>
        <v>9</v>
      </c>
      <c r="H98" s="14">
        <f t="shared" si="11"/>
        <v>14.5</v>
      </c>
      <c r="I98" s="4">
        <f t="shared" si="8"/>
        <v>32.625</v>
      </c>
      <c r="J98" s="2">
        <f t="shared" si="9"/>
        <v>17201813</v>
      </c>
      <c r="K98" s="22">
        <v>1</v>
      </c>
      <c r="N98" t="str">
        <v>H3-9-14.5</v>
      </c>
      <c r="O98">
        <v>32.625</v>
      </c>
      <c r="P98" s="19">
        <v>17201813</v>
      </c>
    </row>
    <row r="99" spans="5:16" x14ac:dyDescent="0.25">
      <c r="E99" s="1">
        <f t="shared" si="6"/>
        <v>93</v>
      </c>
      <c r="F99" s="10" t="str">
        <f t="shared" si="7"/>
        <v>H3-9-15</v>
      </c>
      <c r="G99" s="14">
        <f t="shared" si="10"/>
        <v>9</v>
      </c>
      <c r="H99" s="14">
        <f t="shared" si="11"/>
        <v>15</v>
      </c>
      <c r="I99" s="4">
        <f t="shared" si="8"/>
        <v>33.75</v>
      </c>
      <c r="J99" s="2">
        <f t="shared" si="9"/>
        <v>17701875</v>
      </c>
      <c r="K99" s="22">
        <v>1</v>
      </c>
      <c r="N99" t="str">
        <v>H3-9-15</v>
      </c>
      <c r="O99">
        <v>33.75</v>
      </c>
      <c r="P99" s="19">
        <v>17701875</v>
      </c>
    </row>
    <row r="100" spans="5:16" x14ac:dyDescent="0.25">
      <c r="E100" s="1">
        <f t="shared" si="6"/>
        <v>94</v>
      </c>
      <c r="F100" s="10" t="str">
        <f t="shared" si="7"/>
        <v>H3-9-15.5</v>
      </c>
      <c r="G100" s="14">
        <f t="shared" si="10"/>
        <v>9</v>
      </c>
      <c r="H100" s="14">
        <f t="shared" si="11"/>
        <v>15.5</v>
      </c>
      <c r="I100" s="4">
        <f t="shared" si="8"/>
        <v>34.875</v>
      </c>
      <c r="J100" s="2">
        <f t="shared" si="9"/>
        <v>18201938</v>
      </c>
      <c r="K100" s="22">
        <v>1</v>
      </c>
      <c r="N100" t="str">
        <v>H3-9-15.5</v>
      </c>
      <c r="O100">
        <v>34.875</v>
      </c>
      <c r="P100" s="19">
        <v>18201938</v>
      </c>
    </row>
    <row r="101" spans="5:16" x14ac:dyDescent="0.25">
      <c r="E101" s="1">
        <f t="shared" si="6"/>
        <v>95</v>
      </c>
      <c r="F101" s="10" t="str">
        <f t="shared" si="7"/>
        <v>H3-9-16</v>
      </c>
      <c r="G101" s="14">
        <f t="shared" si="10"/>
        <v>9</v>
      </c>
      <c r="H101" s="14">
        <f t="shared" si="11"/>
        <v>16</v>
      </c>
      <c r="I101" s="4">
        <f t="shared" si="8"/>
        <v>36</v>
      </c>
      <c r="J101" s="2">
        <f t="shared" si="9"/>
        <v>18702000</v>
      </c>
      <c r="K101" s="22">
        <v>1</v>
      </c>
      <c r="N101" t="str">
        <v>H3-9-16</v>
      </c>
      <c r="O101">
        <v>36</v>
      </c>
      <c r="P101" s="19">
        <v>18702000</v>
      </c>
    </row>
    <row r="102" spans="5:16" x14ac:dyDescent="0.25">
      <c r="E102" s="1">
        <f t="shared" si="6"/>
        <v>96</v>
      </c>
      <c r="F102" s="10" t="str">
        <f t="shared" si="7"/>
        <v>H3-9.5-7</v>
      </c>
      <c r="G102" s="14">
        <f t="shared" si="10"/>
        <v>9.5</v>
      </c>
      <c r="H102" s="14">
        <f t="shared" si="11"/>
        <v>7</v>
      </c>
      <c r="I102" s="4">
        <f t="shared" si="8"/>
        <v>16.625</v>
      </c>
      <c r="J102" s="2">
        <f t="shared" si="9"/>
        <v>11590000</v>
      </c>
      <c r="K102" s="22">
        <v>1</v>
      </c>
      <c r="N102" t="str">
        <v>H3-9.5-7</v>
      </c>
      <c r="O102">
        <v>16.625</v>
      </c>
      <c r="P102" s="19">
        <v>11590000</v>
      </c>
    </row>
    <row r="103" spans="5:16" x14ac:dyDescent="0.25">
      <c r="E103" s="1">
        <f t="shared" si="6"/>
        <v>97</v>
      </c>
      <c r="F103" s="10" t="str">
        <f t="shared" si="7"/>
        <v>H3-9.5-7.5</v>
      </c>
      <c r="G103" s="14">
        <f t="shared" si="10"/>
        <v>9.5</v>
      </c>
      <c r="H103" s="14">
        <f t="shared" si="11"/>
        <v>7.5</v>
      </c>
      <c r="I103" s="4">
        <f t="shared" si="8"/>
        <v>17.8125</v>
      </c>
      <c r="J103" s="2">
        <f t="shared" si="9"/>
        <v>11590000</v>
      </c>
      <c r="K103" s="22">
        <v>1</v>
      </c>
      <c r="N103" t="str">
        <v>H3-9.5-7.5</v>
      </c>
      <c r="O103">
        <v>17.8125</v>
      </c>
      <c r="P103" s="19">
        <v>11590000</v>
      </c>
    </row>
    <row r="104" spans="5:16" x14ac:dyDescent="0.25">
      <c r="E104" s="1">
        <f t="shared" si="6"/>
        <v>98</v>
      </c>
      <c r="F104" s="10" t="str">
        <f t="shared" si="7"/>
        <v>H3-9.5-8</v>
      </c>
      <c r="G104" s="14">
        <f t="shared" si="10"/>
        <v>9.5</v>
      </c>
      <c r="H104" s="14">
        <f t="shared" si="11"/>
        <v>8</v>
      </c>
      <c r="I104" s="4">
        <f t="shared" si="8"/>
        <v>19</v>
      </c>
      <c r="J104" s="2">
        <f t="shared" si="9"/>
        <v>11590000</v>
      </c>
      <c r="K104" s="22">
        <v>1</v>
      </c>
      <c r="N104" t="str">
        <v>H3-9.5-8</v>
      </c>
      <c r="O104">
        <v>19</v>
      </c>
      <c r="P104" s="19">
        <v>11590000</v>
      </c>
    </row>
    <row r="105" spans="5:16" x14ac:dyDescent="0.25">
      <c r="E105" s="1">
        <f t="shared" si="6"/>
        <v>99</v>
      </c>
      <c r="F105" s="10" t="str">
        <f t="shared" si="7"/>
        <v>H3-9.5-8.5</v>
      </c>
      <c r="G105" s="14">
        <f t="shared" si="10"/>
        <v>9.5</v>
      </c>
      <c r="H105" s="14">
        <f t="shared" si="11"/>
        <v>8.5</v>
      </c>
      <c r="I105" s="4">
        <f t="shared" si="8"/>
        <v>20.1875</v>
      </c>
      <c r="J105" s="2">
        <f t="shared" si="9"/>
        <v>11673344</v>
      </c>
      <c r="K105" s="22">
        <v>1</v>
      </c>
      <c r="N105" t="str">
        <v>H3-9.5-8.5</v>
      </c>
      <c r="O105">
        <v>20.1875</v>
      </c>
      <c r="P105" s="19">
        <v>11673344</v>
      </c>
    </row>
    <row r="106" spans="5:16" x14ac:dyDescent="0.25">
      <c r="E106" s="1">
        <f t="shared" si="6"/>
        <v>100</v>
      </c>
      <c r="F106" s="10" t="str">
        <f t="shared" si="7"/>
        <v>H3-9.5-9</v>
      </c>
      <c r="G106" s="14">
        <f t="shared" si="10"/>
        <v>9.5</v>
      </c>
      <c r="H106" s="14">
        <f t="shared" si="11"/>
        <v>9</v>
      </c>
      <c r="I106" s="4">
        <f t="shared" si="8"/>
        <v>21.375</v>
      </c>
      <c r="J106" s="2">
        <f t="shared" si="9"/>
        <v>12201188</v>
      </c>
      <c r="K106" s="22">
        <v>1</v>
      </c>
      <c r="N106" t="str">
        <v>H3-9.5-9</v>
      </c>
      <c r="O106">
        <v>21.375</v>
      </c>
      <c r="P106" s="19">
        <v>12201188</v>
      </c>
    </row>
    <row r="107" spans="5:16" x14ac:dyDescent="0.25">
      <c r="E107" s="1">
        <f t="shared" si="6"/>
        <v>101</v>
      </c>
      <c r="F107" s="10" t="str">
        <f t="shared" si="7"/>
        <v>H3-9.5-9.5</v>
      </c>
      <c r="G107" s="14">
        <f t="shared" si="10"/>
        <v>9.5</v>
      </c>
      <c r="H107" s="14">
        <f t="shared" si="11"/>
        <v>9.5</v>
      </c>
      <c r="I107" s="4">
        <f t="shared" si="8"/>
        <v>22.5625</v>
      </c>
      <c r="J107" s="2">
        <f t="shared" si="9"/>
        <v>12729031</v>
      </c>
      <c r="K107" s="22">
        <v>1</v>
      </c>
      <c r="N107" t="str">
        <v>H3-9.5-9.5</v>
      </c>
      <c r="O107">
        <v>22.5625</v>
      </c>
      <c r="P107" s="19">
        <v>12729031</v>
      </c>
    </row>
    <row r="108" spans="5:16" x14ac:dyDescent="0.25">
      <c r="E108" s="1">
        <f t="shared" si="6"/>
        <v>102</v>
      </c>
      <c r="F108" s="10" t="str">
        <f t="shared" si="7"/>
        <v>H3-9.5-10</v>
      </c>
      <c r="G108" s="14">
        <f t="shared" si="10"/>
        <v>9.5</v>
      </c>
      <c r="H108" s="14">
        <f t="shared" si="11"/>
        <v>10</v>
      </c>
      <c r="I108" s="4">
        <f t="shared" si="8"/>
        <v>23.75</v>
      </c>
      <c r="J108" s="2">
        <f t="shared" si="9"/>
        <v>13256875</v>
      </c>
      <c r="K108" s="22">
        <v>1</v>
      </c>
      <c r="N108" t="str">
        <v>H3-9.5-10</v>
      </c>
      <c r="O108">
        <v>23.75</v>
      </c>
      <c r="P108" s="19">
        <v>13256875</v>
      </c>
    </row>
    <row r="109" spans="5:16" x14ac:dyDescent="0.25">
      <c r="E109" s="1">
        <f t="shared" si="6"/>
        <v>103</v>
      </c>
      <c r="F109" s="10" t="str">
        <f t="shared" si="7"/>
        <v>H3-9.5-10.5</v>
      </c>
      <c r="G109" s="14">
        <f t="shared" si="10"/>
        <v>9.5</v>
      </c>
      <c r="H109" s="14">
        <f t="shared" si="11"/>
        <v>10.5</v>
      </c>
      <c r="I109" s="4">
        <f t="shared" si="8"/>
        <v>24.9375</v>
      </c>
      <c r="J109" s="2">
        <f t="shared" si="9"/>
        <v>13784719</v>
      </c>
      <c r="K109" s="22">
        <v>1</v>
      </c>
      <c r="N109" t="str">
        <v>H3-9.5-10.5</v>
      </c>
      <c r="O109">
        <v>24.9375</v>
      </c>
      <c r="P109" s="19">
        <v>13784719</v>
      </c>
    </row>
    <row r="110" spans="5:16" x14ac:dyDescent="0.25">
      <c r="E110" s="1">
        <f t="shared" si="6"/>
        <v>104</v>
      </c>
      <c r="F110" s="10" t="str">
        <f t="shared" si="7"/>
        <v>H3-9.5-11</v>
      </c>
      <c r="G110" s="14">
        <f t="shared" si="10"/>
        <v>9.5</v>
      </c>
      <c r="H110" s="14">
        <f t="shared" si="11"/>
        <v>11</v>
      </c>
      <c r="I110" s="4">
        <f t="shared" si="8"/>
        <v>26.125</v>
      </c>
      <c r="J110" s="2">
        <f t="shared" si="9"/>
        <v>14312563</v>
      </c>
      <c r="K110" s="22">
        <v>1</v>
      </c>
      <c r="N110" t="str">
        <v>H3-9.5-11</v>
      </c>
      <c r="O110">
        <v>26.125</v>
      </c>
      <c r="P110" s="19">
        <v>14312563</v>
      </c>
    </row>
    <row r="111" spans="5:16" x14ac:dyDescent="0.25">
      <c r="E111" s="1">
        <f t="shared" si="6"/>
        <v>105</v>
      </c>
      <c r="F111" s="10" t="str">
        <f t="shared" si="7"/>
        <v>H3-9.5-11.5</v>
      </c>
      <c r="G111" s="14">
        <f t="shared" si="10"/>
        <v>9.5</v>
      </c>
      <c r="H111" s="14">
        <f t="shared" si="11"/>
        <v>11.5</v>
      </c>
      <c r="I111" s="4">
        <f t="shared" si="8"/>
        <v>27.3125</v>
      </c>
      <c r="J111" s="2">
        <f t="shared" si="9"/>
        <v>14840406</v>
      </c>
      <c r="K111" s="22">
        <v>1</v>
      </c>
      <c r="N111" t="str">
        <v>H3-9.5-11.5</v>
      </c>
      <c r="O111">
        <v>27.3125</v>
      </c>
      <c r="P111" s="19">
        <v>14840406</v>
      </c>
    </row>
    <row r="112" spans="5:16" x14ac:dyDescent="0.25">
      <c r="E112" s="1">
        <f t="shared" si="6"/>
        <v>106</v>
      </c>
      <c r="F112" s="10" t="str">
        <f t="shared" si="7"/>
        <v>H3-9.5-12</v>
      </c>
      <c r="G112" s="14">
        <f t="shared" si="10"/>
        <v>9.5</v>
      </c>
      <c r="H112" s="14">
        <f t="shared" si="11"/>
        <v>12</v>
      </c>
      <c r="I112" s="4">
        <f t="shared" si="8"/>
        <v>28.5</v>
      </c>
      <c r="J112" s="2">
        <f t="shared" si="9"/>
        <v>15368250</v>
      </c>
      <c r="K112" s="22">
        <v>1</v>
      </c>
      <c r="N112" t="str">
        <v>H3-9.5-12</v>
      </c>
      <c r="O112">
        <v>28.5</v>
      </c>
      <c r="P112" s="19">
        <v>15368250</v>
      </c>
    </row>
    <row r="113" spans="5:16" x14ac:dyDescent="0.25">
      <c r="E113" s="1">
        <f t="shared" si="6"/>
        <v>107</v>
      </c>
      <c r="F113" s="10" t="str">
        <f t="shared" si="7"/>
        <v>H3-9.5-12.5</v>
      </c>
      <c r="G113" s="14">
        <f t="shared" si="10"/>
        <v>9.5</v>
      </c>
      <c r="H113" s="14">
        <f t="shared" si="11"/>
        <v>12.5</v>
      </c>
      <c r="I113" s="4">
        <f t="shared" si="8"/>
        <v>29.6875</v>
      </c>
      <c r="J113" s="2">
        <f t="shared" si="9"/>
        <v>15896094</v>
      </c>
      <c r="K113" s="22">
        <v>1</v>
      </c>
      <c r="N113" t="str">
        <v>H3-9.5-12.5</v>
      </c>
      <c r="O113">
        <v>29.6875</v>
      </c>
      <c r="P113" s="19">
        <v>15896094</v>
      </c>
    </row>
    <row r="114" spans="5:16" x14ac:dyDescent="0.25">
      <c r="E114" s="1">
        <f t="shared" si="6"/>
        <v>108</v>
      </c>
      <c r="F114" s="10" t="str">
        <f t="shared" si="7"/>
        <v>H3-9.5-13</v>
      </c>
      <c r="G114" s="14">
        <f t="shared" si="10"/>
        <v>9.5</v>
      </c>
      <c r="H114" s="14">
        <f t="shared" si="11"/>
        <v>13</v>
      </c>
      <c r="I114" s="4">
        <f t="shared" si="8"/>
        <v>30.875</v>
      </c>
      <c r="J114" s="2">
        <f t="shared" si="9"/>
        <v>16423938</v>
      </c>
      <c r="K114" s="22">
        <v>1</v>
      </c>
      <c r="N114" t="str">
        <v>H3-9.5-13</v>
      </c>
      <c r="O114">
        <v>30.875</v>
      </c>
      <c r="P114" s="19">
        <v>16423938</v>
      </c>
    </row>
    <row r="115" spans="5:16" x14ac:dyDescent="0.25">
      <c r="E115" s="1">
        <f t="shared" si="6"/>
        <v>109</v>
      </c>
      <c r="F115" s="10" t="str">
        <f t="shared" si="7"/>
        <v>H3-9.5-13.5</v>
      </c>
      <c r="G115" s="14">
        <f t="shared" si="10"/>
        <v>9.5</v>
      </c>
      <c r="H115" s="14">
        <f t="shared" si="11"/>
        <v>13.5</v>
      </c>
      <c r="I115" s="4">
        <f t="shared" si="8"/>
        <v>32.0625</v>
      </c>
      <c r="J115" s="2">
        <f t="shared" si="9"/>
        <v>16951781</v>
      </c>
      <c r="K115" s="22">
        <v>1</v>
      </c>
      <c r="N115" t="str">
        <v>H3-9.5-13.5</v>
      </c>
      <c r="O115">
        <v>32.0625</v>
      </c>
      <c r="P115" s="19">
        <v>16951781</v>
      </c>
    </row>
    <row r="116" spans="5:16" x14ac:dyDescent="0.25">
      <c r="E116" s="1">
        <f t="shared" si="6"/>
        <v>110</v>
      </c>
      <c r="F116" s="10" t="str">
        <f t="shared" si="7"/>
        <v>H3-9.5-14</v>
      </c>
      <c r="G116" s="14">
        <f t="shared" si="10"/>
        <v>9.5</v>
      </c>
      <c r="H116" s="14">
        <f t="shared" si="11"/>
        <v>14</v>
      </c>
      <c r="I116" s="4">
        <f t="shared" si="8"/>
        <v>33.25</v>
      </c>
      <c r="J116" s="2">
        <f t="shared" si="9"/>
        <v>17479625</v>
      </c>
      <c r="K116" s="22">
        <v>1</v>
      </c>
      <c r="N116" t="str">
        <v>H3-9.5-14</v>
      </c>
      <c r="O116">
        <v>33.25</v>
      </c>
      <c r="P116" s="19">
        <v>17479625</v>
      </c>
    </row>
    <row r="117" spans="5:16" x14ac:dyDescent="0.25">
      <c r="E117" s="1">
        <f t="shared" si="6"/>
        <v>111</v>
      </c>
      <c r="F117" s="10" t="str">
        <f t="shared" si="7"/>
        <v>H3-9.5-14.5</v>
      </c>
      <c r="G117" s="14">
        <f t="shared" si="10"/>
        <v>9.5</v>
      </c>
      <c r="H117" s="14">
        <f t="shared" si="11"/>
        <v>14.5</v>
      </c>
      <c r="I117" s="4">
        <f t="shared" si="8"/>
        <v>34.4375</v>
      </c>
      <c r="J117" s="2">
        <f t="shared" si="9"/>
        <v>18007469</v>
      </c>
      <c r="K117" s="22">
        <v>1</v>
      </c>
      <c r="N117" t="str">
        <v>H3-9.5-14.5</v>
      </c>
      <c r="O117">
        <v>34.4375</v>
      </c>
      <c r="P117" s="19">
        <v>18007469</v>
      </c>
    </row>
    <row r="118" spans="5:16" x14ac:dyDescent="0.25">
      <c r="E118" s="1">
        <f t="shared" si="6"/>
        <v>112</v>
      </c>
      <c r="F118" s="10" t="str">
        <f t="shared" si="7"/>
        <v>H3-9.5-15</v>
      </c>
      <c r="G118" s="14">
        <f t="shared" si="10"/>
        <v>9.5</v>
      </c>
      <c r="H118" s="14">
        <f t="shared" si="11"/>
        <v>15</v>
      </c>
      <c r="I118" s="4">
        <f t="shared" si="8"/>
        <v>35.625</v>
      </c>
      <c r="J118" s="2">
        <f t="shared" si="9"/>
        <v>18535313</v>
      </c>
      <c r="K118" s="22">
        <v>1</v>
      </c>
      <c r="N118" t="str">
        <v>H3-9.5-15</v>
      </c>
      <c r="O118">
        <v>35.625</v>
      </c>
      <c r="P118" s="19">
        <v>18535313</v>
      </c>
    </row>
    <row r="119" spans="5:16" x14ac:dyDescent="0.25">
      <c r="E119" s="1">
        <f t="shared" si="6"/>
        <v>113</v>
      </c>
      <c r="F119" s="10" t="str">
        <f t="shared" si="7"/>
        <v>H3-9.5-15.5</v>
      </c>
      <c r="G119" s="14">
        <f t="shared" si="10"/>
        <v>9.5</v>
      </c>
      <c r="H119" s="14">
        <f t="shared" si="11"/>
        <v>15.5</v>
      </c>
      <c r="I119" s="4">
        <f t="shared" si="8"/>
        <v>36.8125</v>
      </c>
      <c r="J119" s="2">
        <f t="shared" si="9"/>
        <v>19063156</v>
      </c>
      <c r="K119" s="22">
        <v>1</v>
      </c>
      <c r="N119" t="str">
        <v>H3-9.5-15.5</v>
      </c>
      <c r="O119">
        <v>36.8125</v>
      </c>
      <c r="P119" s="19">
        <v>19063156</v>
      </c>
    </row>
    <row r="120" spans="5:16" x14ac:dyDescent="0.25">
      <c r="E120" s="1">
        <f t="shared" si="6"/>
        <v>114</v>
      </c>
      <c r="F120" s="10" t="str">
        <f t="shared" si="7"/>
        <v>H3-9.5-16</v>
      </c>
      <c r="G120" s="14">
        <f t="shared" si="10"/>
        <v>9.5</v>
      </c>
      <c r="H120" s="14">
        <f t="shared" si="11"/>
        <v>16</v>
      </c>
      <c r="I120" s="4">
        <f t="shared" si="8"/>
        <v>38</v>
      </c>
      <c r="J120" s="2">
        <f t="shared" si="9"/>
        <v>19591000</v>
      </c>
      <c r="K120" s="22">
        <v>1</v>
      </c>
      <c r="N120" t="str">
        <v>H3-9.5-16</v>
      </c>
      <c r="O120">
        <v>38</v>
      </c>
      <c r="P120" s="19">
        <v>19591000</v>
      </c>
    </row>
    <row r="121" spans="5:16" x14ac:dyDescent="0.25">
      <c r="E121" s="1">
        <f t="shared" si="6"/>
        <v>115</v>
      </c>
      <c r="F121" s="10" t="str">
        <f t="shared" si="7"/>
        <v>H3-10-7</v>
      </c>
      <c r="G121" s="14">
        <f t="shared" si="10"/>
        <v>10</v>
      </c>
      <c r="H121" s="14">
        <f t="shared" si="11"/>
        <v>7</v>
      </c>
      <c r="I121" s="4">
        <f t="shared" si="8"/>
        <v>17.5</v>
      </c>
      <c r="J121" s="2">
        <f t="shared" si="9"/>
        <v>11590000</v>
      </c>
      <c r="K121" s="22">
        <v>1</v>
      </c>
      <c r="N121" t="str">
        <v>H3-10-7</v>
      </c>
      <c r="O121">
        <v>17.5</v>
      </c>
      <c r="P121" s="19">
        <v>11590000</v>
      </c>
    </row>
    <row r="122" spans="5:16" x14ac:dyDescent="0.25">
      <c r="E122" s="1">
        <f t="shared" si="6"/>
        <v>116</v>
      </c>
      <c r="F122" s="10" t="str">
        <f t="shared" si="7"/>
        <v>H3-10-7.5</v>
      </c>
      <c r="G122" s="14">
        <f t="shared" si="10"/>
        <v>10</v>
      </c>
      <c r="H122" s="14">
        <f t="shared" si="11"/>
        <v>7.5</v>
      </c>
      <c r="I122" s="4">
        <f t="shared" si="8"/>
        <v>18.75</v>
      </c>
      <c r="J122" s="2">
        <f t="shared" si="9"/>
        <v>11590000</v>
      </c>
      <c r="K122" s="22">
        <v>1</v>
      </c>
      <c r="N122" t="str">
        <v>H3-10-7.5</v>
      </c>
      <c r="O122">
        <v>18.75</v>
      </c>
      <c r="P122" s="19">
        <v>11590000</v>
      </c>
    </row>
    <row r="123" spans="5:16" x14ac:dyDescent="0.25">
      <c r="E123" s="1">
        <f t="shared" si="6"/>
        <v>117</v>
      </c>
      <c r="F123" s="10" t="str">
        <f t="shared" si="7"/>
        <v>H3-10-8</v>
      </c>
      <c r="G123" s="14">
        <f t="shared" si="10"/>
        <v>10</v>
      </c>
      <c r="H123" s="14">
        <f t="shared" si="11"/>
        <v>8</v>
      </c>
      <c r="I123" s="4">
        <f t="shared" si="8"/>
        <v>20</v>
      </c>
      <c r="J123" s="2">
        <f t="shared" si="9"/>
        <v>11590000</v>
      </c>
      <c r="K123" s="22">
        <v>1</v>
      </c>
      <c r="N123" t="str">
        <v>H3-10-8</v>
      </c>
      <c r="O123">
        <v>20</v>
      </c>
      <c r="P123" s="19">
        <v>11590000</v>
      </c>
    </row>
    <row r="124" spans="5:16" x14ac:dyDescent="0.25">
      <c r="E124" s="1">
        <f t="shared" si="6"/>
        <v>118</v>
      </c>
      <c r="F124" s="10" t="str">
        <f t="shared" si="7"/>
        <v>H3-10-8.5</v>
      </c>
      <c r="G124" s="14">
        <f t="shared" si="10"/>
        <v>10</v>
      </c>
      <c r="H124" s="14">
        <f t="shared" si="11"/>
        <v>8.5</v>
      </c>
      <c r="I124" s="4">
        <f t="shared" si="8"/>
        <v>21.25</v>
      </c>
      <c r="J124" s="2">
        <f t="shared" si="9"/>
        <v>12145625</v>
      </c>
      <c r="K124" s="22">
        <v>1</v>
      </c>
      <c r="N124" t="str">
        <v>H3-10-8.5</v>
      </c>
      <c r="O124">
        <v>21.25</v>
      </c>
      <c r="P124" s="19">
        <v>12145625</v>
      </c>
    </row>
    <row r="125" spans="5:16" x14ac:dyDescent="0.25">
      <c r="E125" s="1">
        <f t="shared" si="6"/>
        <v>119</v>
      </c>
      <c r="F125" s="10" t="str">
        <f t="shared" si="7"/>
        <v>H3-10-9</v>
      </c>
      <c r="G125" s="14">
        <f t="shared" si="10"/>
        <v>10</v>
      </c>
      <c r="H125" s="14">
        <f t="shared" si="11"/>
        <v>9</v>
      </c>
      <c r="I125" s="4">
        <f t="shared" si="8"/>
        <v>22.5</v>
      </c>
      <c r="J125" s="2">
        <f t="shared" si="9"/>
        <v>12701250</v>
      </c>
      <c r="K125" s="22">
        <v>1</v>
      </c>
      <c r="N125" t="str">
        <v>H3-10-9</v>
      </c>
      <c r="O125">
        <v>22.5</v>
      </c>
      <c r="P125" s="19">
        <v>12701250</v>
      </c>
    </row>
    <row r="126" spans="5:16" x14ac:dyDescent="0.25">
      <c r="E126" s="1">
        <f t="shared" si="6"/>
        <v>120</v>
      </c>
      <c r="F126" s="10" t="str">
        <f t="shared" si="7"/>
        <v>H3-10-9.5</v>
      </c>
      <c r="G126" s="14">
        <f t="shared" si="10"/>
        <v>10</v>
      </c>
      <c r="H126" s="14">
        <f t="shared" si="11"/>
        <v>9.5</v>
      </c>
      <c r="I126" s="4">
        <f t="shared" si="8"/>
        <v>23.75</v>
      </c>
      <c r="J126" s="2">
        <f t="shared" si="9"/>
        <v>13256875</v>
      </c>
      <c r="K126" s="22">
        <v>1</v>
      </c>
      <c r="N126" t="str">
        <v>H3-10-9.5</v>
      </c>
      <c r="O126">
        <v>23.75</v>
      </c>
      <c r="P126" s="19">
        <v>13256875</v>
      </c>
    </row>
    <row r="127" spans="5:16" x14ac:dyDescent="0.25">
      <c r="E127" s="1">
        <f t="shared" si="6"/>
        <v>121</v>
      </c>
      <c r="F127" s="10" t="str">
        <f t="shared" si="7"/>
        <v>H3-10-10</v>
      </c>
      <c r="G127" s="14">
        <f t="shared" si="10"/>
        <v>10</v>
      </c>
      <c r="H127" s="14">
        <f t="shared" si="11"/>
        <v>10</v>
      </c>
      <c r="I127" s="4">
        <f t="shared" si="8"/>
        <v>25</v>
      </c>
      <c r="J127" s="2">
        <f t="shared" si="9"/>
        <v>13812500</v>
      </c>
      <c r="K127" s="22">
        <v>1</v>
      </c>
      <c r="N127" t="str">
        <v>H3-10-10</v>
      </c>
      <c r="O127">
        <v>25</v>
      </c>
      <c r="P127" s="19">
        <v>13812500</v>
      </c>
    </row>
    <row r="128" spans="5:16" x14ac:dyDescent="0.25">
      <c r="E128" s="1">
        <f t="shared" si="6"/>
        <v>122</v>
      </c>
      <c r="F128" s="10" t="str">
        <f t="shared" si="7"/>
        <v>H3-10-10.5</v>
      </c>
      <c r="G128" s="14">
        <f t="shared" si="10"/>
        <v>10</v>
      </c>
      <c r="H128" s="14">
        <f t="shared" si="11"/>
        <v>10.5</v>
      </c>
      <c r="I128" s="4">
        <f t="shared" si="8"/>
        <v>26.25</v>
      </c>
      <c r="J128" s="2">
        <f t="shared" si="9"/>
        <v>14368125</v>
      </c>
      <c r="K128" s="22">
        <v>1</v>
      </c>
      <c r="N128" t="str">
        <v>H3-10-10.5</v>
      </c>
      <c r="O128">
        <v>26.25</v>
      </c>
      <c r="P128" s="19">
        <v>14368125</v>
      </c>
    </row>
    <row r="129" spans="5:16" x14ac:dyDescent="0.25">
      <c r="E129" s="1">
        <f t="shared" si="6"/>
        <v>123</v>
      </c>
      <c r="F129" s="10" t="str">
        <f t="shared" si="7"/>
        <v>H3-10-11</v>
      </c>
      <c r="G129" s="14">
        <f t="shared" si="10"/>
        <v>10</v>
      </c>
      <c r="H129" s="14">
        <f t="shared" si="11"/>
        <v>11</v>
      </c>
      <c r="I129" s="4">
        <f t="shared" si="8"/>
        <v>27.5</v>
      </c>
      <c r="J129" s="2">
        <f t="shared" si="9"/>
        <v>14923750</v>
      </c>
      <c r="K129" s="22">
        <v>1</v>
      </c>
      <c r="N129" t="str">
        <v>H3-10-11</v>
      </c>
      <c r="O129">
        <v>27.5</v>
      </c>
      <c r="P129" s="19">
        <v>14923750</v>
      </c>
    </row>
    <row r="130" spans="5:16" x14ac:dyDescent="0.25">
      <c r="E130" s="1">
        <f t="shared" si="6"/>
        <v>124</v>
      </c>
      <c r="F130" s="10" t="str">
        <f t="shared" si="7"/>
        <v>H3-10-11.5</v>
      </c>
      <c r="G130" s="14">
        <f t="shared" si="10"/>
        <v>10</v>
      </c>
      <c r="H130" s="14">
        <f t="shared" si="11"/>
        <v>11.5</v>
      </c>
      <c r="I130" s="4">
        <f t="shared" si="8"/>
        <v>28.75</v>
      </c>
      <c r="J130" s="2">
        <f t="shared" si="9"/>
        <v>15479375</v>
      </c>
      <c r="K130" s="22">
        <v>1</v>
      </c>
      <c r="N130" t="str">
        <v>H3-10-11.5</v>
      </c>
      <c r="O130">
        <v>28.75</v>
      </c>
      <c r="P130" s="19">
        <v>15479375</v>
      </c>
    </row>
    <row r="131" spans="5:16" x14ac:dyDescent="0.25">
      <c r="E131" s="1">
        <f t="shared" si="6"/>
        <v>125</v>
      </c>
      <c r="F131" s="10" t="str">
        <f t="shared" si="7"/>
        <v>H3-10-12</v>
      </c>
      <c r="G131" s="14">
        <f t="shared" si="10"/>
        <v>10</v>
      </c>
      <c r="H131" s="14">
        <f t="shared" si="11"/>
        <v>12</v>
      </c>
      <c r="I131" s="4">
        <f t="shared" si="8"/>
        <v>30</v>
      </c>
      <c r="J131" s="2">
        <f t="shared" si="9"/>
        <v>16035000</v>
      </c>
      <c r="K131" s="22">
        <v>1</v>
      </c>
      <c r="N131" t="str">
        <v>H3-10-12</v>
      </c>
      <c r="O131">
        <v>30</v>
      </c>
      <c r="P131" s="19">
        <v>16035000</v>
      </c>
    </row>
    <row r="132" spans="5:16" x14ac:dyDescent="0.25">
      <c r="E132" s="1">
        <f t="shared" si="6"/>
        <v>126</v>
      </c>
      <c r="F132" s="10" t="str">
        <f t="shared" si="7"/>
        <v>H3-10-12.5</v>
      </c>
      <c r="G132" s="14">
        <f t="shared" si="10"/>
        <v>10</v>
      </c>
      <c r="H132" s="14">
        <f t="shared" si="11"/>
        <v>12.5</v>
      </c>
      <c r="I132" s="4">
        <f t="shared" si="8"/>
        <v>31.25</v>
      </c>
      <c r="J132" s="2">
        <f t="shared" si="9"/>
        <v>16590625</v>
      </c>
      <c r="K132" s="22">
        <v>1</v>
      </c>
      <c r="N132" t="str">
        <v>H3-10-12.5</v>
      </c>
      <c r="O132">
        <v>31.25</v>
      </c>
      <c r="P132" s="19">
        <v>16590625</v>
      </c>
    </row>
    <row r="133" spans="5:16" x14ac:dyDescent="0.25">
      <c r="E133" s="1">
        <f t="shared" si="6"/>
        <v>127</v>
      </c>
      <c r="F133" s="10" t="str">
        <f t="shared" si="7"/>
        <v>H3-10-13</v>
      </c>
      <c r="G133" s="14">
        <f t="shared" si="10"/>
        <v>10</v>
      </c>
      <c r="H133" s="14">
        <f t="shared" si="11"/>
        <v>13</v>
      </c>
      <c r="I133" s="4">
        <f t="shared" si="8"/>
        <v>32.5</v>
      </c>
      <c r="J133" s="2">
        <f t="shared" si="9"/>
        <v>17146250</v>
      </c>
      <c r="K133" s="22">
        <v>1</v>
      </c>
      <c r="N133" t="str">
        <v>H3-10-13</v>
      </c>
      <c r="O133">
        <v>32.5</v>
      </c>
      <c r="P133" s="19">
        <v>17146250</v>
      </c>
    </row>
    <row r="134" spans="5:16" x14ac:dyDescent="0.25">
      <c r="E134" s="1">
        <f t="shared" si="6"/>
        <v>128</v>
      </c>
      <c r="F134" s="10" t="str">
        <f t="shared" si="7"/>
        <v>H3-10-13.5</v>
      </c>
      <c r="G134" s="14">
        <f t="shared" si="10"/>
        <v>10</v>
      </c>
      <c r="H134" s="14">
        <f t="shared" si="11"/>
        <v>13.5</v>
      </c>
      <c r="I134" s="4">
        <f t="shared" si="8"/>
        <v>33.75</v>
      </c>
      <c r="J134" s="2">
        <f t="shared" si="9"/>
        <v>17701875</v>
      </c>
      <c r="K134" s="22">
        <v>1</v>
      </c>
      <c r="N134" t="str">
        <v>H3-10-13.5</v>
      </c>
      <c r="O134">
        <v>33.75</v>
      </c>
      <c r="P134" s="19">
        <v>17701875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H3-10-14</v>
      </c>
      <c r="G135" s="14">
        <f t="shared" si="10"/>
        <v>10</v>
      </c>
      <c r="H135" s="14">
        <f t="shared" si="11"/>
        <v>14</v>
      </c>
      <c r="I135" s="4">
        <f t="shared" ref="I135:I198" si="14">SUM((G135*H135)/4)</f>
        <v>35</v>
      </c>
      <c r="J135" s="2">
        <f t="shared" ref="J135:J198" si="15">ROUND(SUM(IF(I135&lt;$K$4,$K$4,I135)*$C$6,$C$5),0)</f>
        <v>18257500</v>
      </c>
      <c r="K135" s="22">
        <v>1</v>
      </c>
      <c r="N135" t="str">
        <v>H3-10-14</v>
      </c>
      <c r="O135">
        <v>35</v>
      </c>
      <c r="P135" s="19">
        <v>18257500</v>
      </c>
    </row>
    <row r="136" spans="5:16" x14ac:dyDescent="0.25">
      <c r="E136" s="1">
        <f t="shared" si="12"/>
        <v>130</v>
      </c>
      <c r="F136" s="10" t="str">
        <f t="shared" si="13"/>
        <v>H3-10-14.5</v>
      </c>
      <c r="G136" s="14">
        <f t="shared" ref="G136:G199" si="16">$G$3+ROUNDDOWN($E135/($I$4+1),0)*0.5</f>
        <v>10</v>
      </c>
      <c r="H136" s="14">
        <f t="shared" ref="H136:H199" si="17">IF(MOD(E136-1,$I$4+1)=0,$H$3,H135+0.5)</f>
        <v>14.5</v>
      </c>
      <c r="I136" s="4">
        <f t="shared" si="14"/>
        <v>36.25</v>
      </c>
      <c r="J136" s="2">
        <f t="shared" si="15"/>
        <v>18813125</v>
      </c>
      <c r="K136" s="22">
        <v>1</v>
      </c>
      <c r="N136" t="str">
        <v>H3-10-14.5</v>
      </c>
      <c r="O136">
        <v>36.25</v>
      </c>
      <c r="P136" s="19">
        <v>18813125</v>
      </c>
    </row>
    <row r="137" spans="5:16" x14ac:dyDescent="0.25">
      <c r="E137" s="1">
        <f t="shared" si="12"/>
        <v>131</v>
      </c>
      <c r="F137" s="10" t="str">
        <f t="shared" si="13"/>
        <v>H3-10-15</v>
      </c>
      <c r="G137" s="14">
        <f t="shared" si="16"/>
        <v>10</v>
      </c>
      <c r="H137" s="14">
        <f t="shared" si="17"/>
        <v>15</v>
      </c>
      <c r="I137" s="4">
        <f t="shared" si="14"/>
        <v>37.5</v>
      </c>
      <c r="J137" s="2">
        <f t="shared" si="15"/>
        <v>19368750</v>
      </c>
      <c r="K137" s="22">
        <v>1</v>
      </c>
      <c r="N137" t="str">
        <v>H3-10-15</v>
      </c>
      <c r="O137">
        <v>37.5</v>
      </c>
      <c r="P137" s="19">
        <v>19368750</v>
      </c>
    </row>
    <row r="138" spans="5:16" x14ac:dyDescent="0.25">
      <c r="E138" s="1">
        <f t="shared" si="12"/>
        <v>132</v>
      </c>
      <c r="F138" s="10" t="str">
        <f t="shared" si="13"/>
        <v>H3-10-15.5</v>
      </c>
      <c r="G138" s="14">
        <f t="shared" si="16"/>
        <v>10</v>
      </c>
      <c r="H138" s="14">
        <f t="shared" si="17"/>
        <v>15.5</v>
      </c>
      <c r="I138" s="4">
        <f t="shared" si="14"/>
        <v>38.75</v>
      </c>
      <c r="J138" s="2">
        <f t="shared" si="15"/>
        <v>19924375</v>
      </c>
      <c r="K138" s="22">
        <v>1</v>
      </c>
      <c r="N138" t="str">
        <v>H3-10-15.5</v>
      </c>
      <c r="O138">
        <v>38.75</v>
      </c>
      <c r="P138" s="19">
        <v>19924375</v>
      </c>
    </row>
    <row r="139" spans="5:16" x14ac:dyDescent="0.25">
      <c r="E139" s="1">
        <f t="shared" si="12"/>
        <v>133</v>
      </c>
      <c r="F139" s="10" t="str">
        <f t="shared" si="13"/>
        <v>H3-10-16</v>
      </c>
      <c r="G139" s="14">
        <f t="shared" si="16"/>
        <v>10</v>
      </c>
      <c r="H139" s="14">
        <f t="shared" si="17"/>
        <v>16</v>
      </c>
      <c r="I139" s="4">
        <f t="shared" si="14"/>
        <v>40</v>
      </c>
      <c r="J139" s="2">
        <f t="shared" si="15"/>
        <v>20480000</v>
      </c>
      <c r="K139" s="22">
        <v>1</v>
      </c>
      <c r="N139" t="str">
        <v>H3-10-16</v>
      </c>
      <c r="O139">
        <v>40</v>
      </c>
      <c r="P139" s="19">
        <v>20480000</v>
      </c>
    </row>
    <row r="140" spans="5:16" x14ac:dyDescent="0.25">
      <c r="E140" s="1">
        <f t="shared" si="12"/>
        <v>134</v>
      </c>
      <c r="F140" s="10" t="str">
        <f t="shared" si="13"/>
        <v>H3-10.5-7</v>
      </c>
      <c r="G140" s="14">
        <f t="shared" si="16"/>
        <v>10.5</v>
      </c>
      <c r="H140" s="14">
        <f t="shared" si="17"/>
        <v>7</v>
      </c>
      <c r="I140" s="4">
        <f t="shared" si="14"/>
        <v>18.375</v>
      </c>
      <c r="J140" s="2">
        <f t="shared" si="15"/>
        <v>11590000</v>
      </c>
      <c r="K140" s="22">
        <v>1</v>
      </c>
      <c r="N140" t="str">
        <v>H3-10.5-7</v>
      </c>
      <c r="O140">
        <v>18.375</v>
      </c>
      <c r="P140" s="19">
        <v>11590000</v>
      </c>
    </row>
    <row r="141" spans="5:16" x14ac:dyDescent="0.25">
      <c r="E141" s="1">
        <f t="shared" si="12"/>
        <v>135</v>
      </c>
      <c r="F141" s="10" t="str">
        <f t="shared" si="13"/>
        <v>H3-10.5-7.5</v>
      </c>
      <c r="G141" s="14">
        <f t="shared" si="16"/>
        <v>10.5</v>
      </c>
      <c r="H141" s="14">
        <f t="shared" si="17"/>
        <v>7.5</v>
      </c>
      <c r="I141" s="4">
        <f t="shared" si="14"/>
        <v>19.6875</v>
      </c>
      <c r="J141" s="2">
        <f t="shared" si="15"/>
        <v>11590000</v>
      </c>
      <c r="K141" s="22">
        <v>1</v>
      </c>
      <c r="N141" t="str">
        <v>H3-10.5-7.5</v>
      </c>
      <c r="O141">
        <v>19.6875</v>
      </c>
      <c r="P141" s="19">
        <v>11590000</v>
      </c>
    </row>
    <row r="142" spans="5:16" x14ac:dyDescent="0.25">
      <c r="E142" s="1">
        <f t="shared" si="12"/>
        <v>136</v>
      </c>
      <c r="F142" s="10" t="str">
        <f t="shared" si="13"/>
        <v>H3-10.5-8</v>
      </c>
      <c r="G142" s="14">
        <f t="shared" si="16"/>
        <v>10.5</v>
      </c>
      <c r="H142" s="14">
        <f t="shared" si="17"/>
        <v>8</v>
      </c>
      <c r="I142" s="4">
        <f t="shared" si="14"/>
        <v>21</v>
      </c>
      <c r="J142" s="2">
        <f t="shared" si="15"/>
        <v>12034500</v>
      </c>
      <c r="K142" s="22">
        <v>1</v>
      </c>
      <c r="N142" t="str">
        <v>H3-10.5-8</v>
      </c>
      <c r="O142">
        <v>21</v>
      </c>
      <c r="P142" s="19">
        <v>12034500</v>
      </c>
    </row>
    <row r="143" spans="5:16" x14ac:dyDescent="0.25">
      <c r="E143" s="1">
        <f t="shared" si="12"/>
        <v>137</v>
      </c>
      <c r="F143" s="10" t="str">
        <f t="shared" si="13"/>
        <v>H3-10.5-8.5</v>
      </c>
      <c r="G143" s="14">
        <f t="shared" si="16"/>
        <v>10.5</v>
      </c>
      <c r="H143" s="14">
        <f t="shared" si="17"/>
        <v>8.5</v>
      </c>
      <c r="I143" s="4">
        <f t="shared" si="14"/>
        <v>22.3125</v>
      </c>
      <c r="J143" s="2">
        <f t="shared" si="15"/>
        <v>12617906</v>
      </c>
      <c r="K143" s="22">
        <v>1</v>
      </c>
      <c r="N143" t="str">
        <v>H3-10.5-8.5</v>
      </c>
      <c r="O143">
        <v>22.3125</v>
      </c>
      <c r="P143" s="19">
        <v>12617906</v>
      </c>
    </row>
    <row r="144" spans="5:16" x14ac:dyDescent="0.25">
      <c r="E144" s="1">
        <f t="shared" si="12"/>
        <v>138</v>
      </c>
      <c r="F144" s="10" t="str">
        <f t="shared" si="13"/>
        <v>H3-10.5-9</v>
      </c>
      <c r="G144" s="14">
        <f t="shared" si="16"/>
        <v>10.5</v>
      </c>
      <c r="H144" s="14">
        <f t="shared" si="17"/>
        <v>9</v>
      </c>
      <c r="I144" s="4">
        <f t="shared" si="14"/>
        <v>23.625</v>
      </c>
      <c r="J144" s="2">
        <f t="shared" si="15"/>
        <v>13201313</v>
      </c>
      <c r="K144" s="22">
        <v>1</v>
      </c>
      <c r="N144" t="str">
        <v>H3-10.5-9</v>
      </c>
      <c r="O144">
        <v>23.625</v>
      </c>
      <c r="P144" s="19">
        <v>13201313</v>
      </c>
    </row>
    <row r="145" spans="5:16" x14ac:dyDescent="0.25">
      <c r="E145" s="1">
        <f t="shared" si="12"/>
        <v>139</v>
      </c>
      <c r="F145" s="10" t="str">
        <f t="shared" si="13"/>
        <v>H3-10.5-9.5</v>
      </c>
      <c r="G145" s="14">
        <f t="shared" si="16"/>
        <v>10.5</v>
      </c>
      <c r="H145" s="14">
        <f t="shared" si="17"/>
        <v>9.5</v>
      </c>
      <c r="I145" s="4">
        <f t="shared" si="14"/>
        <v>24.9375</v>
      </c>
      <c r="J145" s="2">
        <f t="shared" si="15"/>
        <v>13784719</v>
      </c>
      <c r="K145" s="22">
        <v>1</v>
      </c>
      <c r="N145" t="str">
        <v>H3-10.5-9.5</v>
      </c>
      <c r="O145">
        <v>24.9375</v>
      </c>
      <c r="P145" s="19">
        <v>13784719</v>
      </c>
    </row>
    <row r="146" spans="5:16" x14ac:dyDescent="0.25">
      <c r="E146" s="1">
        <f t="shared" si="12"/>
        <v>140</v>
      </c>
      <c r="F146" s="10" t="str">
        <f t="shared" si="13"/>
        <v>H3-10.5-10</v>
      </c>
      <c r="G146" s="14">
        <f t="shared" si="16"/>
        <v>10.5</v>
      </c>
      <c r="H146" s="14">
        <f t="shared" si="17"/>
        <v>10</v>
      </c>
      <c r="I146" s="4">
        <f t="shared" si="14"/>
        <v>26.25</v>
      </c>
      <c r="J146" s="2">
        <f t="shared" si="15"/>
        <v>14368125</v>
      </c>
      <c r="K146" s="22">
        <v>1</v>
      </c>
      <c r="N146" t="str">
        <v>H3-10.5-10</v>
      </c>
      <c r="O146">
        <v>26.25</v>
      </c>
      <c r="P146" s="19">
        <v>14368125</v>
      </c>
    </row>
    <row r="147" spans="5:16" x14ac:dyDescent="0.25">
      <c r="E147" s="1">
        <f t="shared" si="12"/>
        <v>141</v>
      </c>
      <c r="F147" s="10" t="str">
        <f t="shared" si="13"/>
        <v>H3-10.5-10.5</v>
      </c>
      <c r="G147" s="14">
        <f t="shared" si="16"/>
        <v>10.5</v>
      </c>
      <c r="H147" s="14">
        <f t="shared" si="17"/>
        <v>10.5</v>
      </c>
      <c r="I147" s="4">
        <f t="shared" si="14"/>
        <v>27.5625</v>
      </c>
      <c r="J147" s="2">
        <f t="shared" si="15"/>
        <v>14951531</v>
      </c>
      <c r="K147" s="22">
        <v>1</v>
      </c>
      <c r="N147" t="str">
        <v>H3-10.5-10.5</v>
      </c>
      <c r="O147">
        <v>27.5625</v>
      </c>
      <c r="P147" s="19">
        <v>14951531</v>
      </c>
    </row>
    <row r="148" spans="5:16" x14ac:dyDescent="0.25">
      <c r="E148" s="1">
        <f t="shared" si="12"/>
        <v>142</v>
      </c>
      <c r="F148" s="10" t="str">
        <f t="shared" si="13"/>
        <v>H3-10.5-11</v>
      </c>
      <c r="G148" s="14">
        <f t="shared" si="16"/>
        <v>10.5</v>
      </c>
      <c r="H148" s="14">
        <f t="shared" si="17"/>
        <v>11</v>
      </c>
      <c r="I148" s="4">
        <f t="shared" si="14"/>
        <v>28.875</v>
      </c>
      <c r="J148" s="2">
        <f t="shared" si="15"/>
        <v>15534938</v>
      </c>
      <c r="K148" s="22">
        <v>1</v>
      </c>
      <c r="N148" t="str">
        <v>H3-10.5-11</v>
      </c>
      <c r="O148">
        <v>28.875</v>
      </c>
      <c r="P148" s="19">
        <v>15534938</v>
      </c>
    </row>
    <row r="149" spans="5:16" x14ac:dyDescent="0.25">
      <c r="E149" s="1">
        <f t="shared" si="12"/>
        <v>143</v>
      </c>
      <c r="F149" s="10" t="str">
        <f t="shared" si="13"/>
        <v>H3-10.5-11.5</v>
      </c>
      <c r="G149" s="14">
        <f t="shared" si="16"/>
        <v>10.5</v>
      </c>
      <c r="H149" s="14">
        <f t="shared" si="17"/>
        <v>11.5</v>
      </c>
      <c r="I149" s="4">
        <f t="shared" si="14"/>
        <v>30.1875</v>
      </c>
      <c r="J149" s="2">
        <f t="shared" si="15"/>
        <v>16118344</v>
      </c>
      <c r="K149" s="22">
        <v>1</v>
      </c>
      <c r="N149" t="str">
        <v>H3-10.5-11.5</v>
      </c>
      <c r="O149">
        <v>30.1875</v>
      </c>
      <c r="P149" s="19">
        <v>16118344</v>
      </c>
    </row>
    <row r="150" spans="5:16" x14ac:dyDescent="0.25">
      <c r="E150" s="1">
        <f t="shared" si="12"/>
        <v>144</v>
      </c>
      <c r="F150" s="10" t="str">
        <f t="shared" si="13"/>
        <v>H3-10.5-12</v>
      </c>
      <c r="G150" s="14">
        <f t="shared" si="16"/>
        <v>10.5</v>
      </c>
      <c r="H150" s="14">
        <f t="shared" si="17"/>
        <v>12</v>
      </c>
      <c r="I150" s="4">
        <f t="shared" si="14"/>
        <v>31.5</v>
      </c>
      <c r="J150" s="2">
        <f t="shared" si="15"/>
        <v>16701750</v>
      </c>
      <c r="K150" s="22">
        <v>1</v>
      </c>
      <c r="N150" t="str">
        <v>H3-10.5-12</v>
      </c>
      <c r="O150">
        <v>31.5</v>
      </c>
      <c r="P150" s="19">
        <v>16701750</v>
      </c>
    </row>
    <row r="151" spans="5:16" x14ac:dyDescent="0.25">
      <c r="E151" s="1">
        <f t="shared" si="12"/>
        <v>145</v>
      </c>
      <c r="F151" s="10" t="str">
        <f t="shared" si="13"/>
        <v>H3-10.5-12.5</v>
      </c>
      <c r="G151" s="14">
        <f t="shared" si="16"/>
        <v>10.5</v>
      </c>
      <c r="H151" s="14">
        <f t="shared" si="17"/>
        <v>12.5</v>
      </c>
      <c r="I151" s="4">
        <f t="shared" si="14"/>
        <v>32.8125</v>
      </c>
      <c r="J151" s="2">
        <f t="shared" si="15"/>
        <v>17285156</v>
      </c>
      <c r="K151" s="22">
        <v>1</v>
      </c>
      <c r="N151" t="str">
        <v>H3-10.5-12.5</v>
      </c>
      <c r="O151">
        <v>32.8125</v>
      </c>
      <c r="P151" s="19">
        <v>17285156</v>
      </c>
    </row>
    <row r="152" spans="5:16" x14ac:dyDescent="0.25">
      <c r="E152" s="1">
        <f t="shared" si="12"/>
        <v>146</v>
      </c>
      <c r="F152" s="10" t="str">
        <f t="shared" si="13"/>
        <v>H3-10.5-13</v>
      </c>
      <c r="G152" s="14">
        <f t="shared" si="16"/>
        <v>10.5</v>
      </c>
      <c r="H152" s="14">
        <f t="shared" si="17"/>
        <v>13</v>
      </c>
      <c r="I152" s="4">
        <f t="shared" si="14"/>
        <v>34.125</v>
      </c>
      <c r="J152" s="2">
        <f t="shared" si="15"/>
        <v>17868563</v>
      </c>
      <c r="K152" s="22">
        <v>1</v>
      </c>
      <c r="N152" t="str">
        <v>H3-10.5-13</v>
      </c>
      <c r="O152">
        <v>34.125</v>
      </c>
      <c r="P152" s="19">
        <v>17868563</v>
      </c>
    </row>
    <row r="153" spans="5:16" x14ac:dyDescent="0.25">
      <c r="E153" s="1">
        <f t="shared" si="12"/>
        <v>147</v>
      </c>
      <c r="F153" s="10" t="str">
        <f t="shared" si="13"/>
        <v>H3-10.5-13.5</v>
      </c>
      <c r="G153" s="14">
        <f t="shared" si="16"/>
        <v>10.5</v>
      </c>
      <c r="H153" s="14">
        <f t="shared" si="17"/>
        <v>13.5</v>
      </c>
      <c r="I153" s="4">
        <f t="shared" si="14"/>
        <v>35.4375</v>
      </c>
      <c r="J153" s="2">
        <f t="shared" si="15"/>
        <v>18451969</v>
      </c>
      <c r="K153" s="22">
        <v>1</v>
      </c>
      <c r="N153" t="str">
        <v>H3-10.5-13.5</v>
      </c>
      <c r="O153">
        <v>35.4375</v>
      </c>
      <c r="P153" s="19">
        <v>18451969</v>
      </c>
    </row>
    <row r="154" spans="5:16" x14ac:dyDescent="0.25">
      <c r="E154" s="1">
        <f t="shared" si="12"/>
        <v>148</v>
      </c>
      <c r="F154" s="10" t="str">
        <f t="shared" si="13"/>
        <v>H3-10.5-14</v>
      </c>
      <c r="G154" s="14">
        <f t="shared" si="16"/>
        <v>10.5</v>
      </c>
      <c r="H154" s="14">
        <f t="shared" si="17"/>
        <v>14</v>
      </c>
      <c r="I154" s="4">
        <f t="shared" si="14"/>
        <v>36.75</v>
      </c>
      <c r="J154" s="2">
        <f t="shared" si="15"/>
        <v>19035375</v>
      </c>
      <c r="K154" s="22">
        <v>1</v>
      </c>
      <c r="N154" t="str">
        <v>H3-10.5-14</v>
      </c>
      <c r="O154">
        <v>36.75</v>
      </c>
      <c r="P154" s="19">
        <v>19035375</v>
      </c>
    </row>
    <row r="155" spans="5:16" x14ac:dyDescent="0.25">
      <c r="E155" s="1">
        <f t="shared" si="12"/>
        <v>149</v>
      </c>
      <c r="F155" s="10" t="str">
        <f t="shared" si="13"/>
        <v>H3-10.5-14.5</v>
      </c>
      <c r="G155" s="14">
        <f t="shared" si="16"/>
        <v>10.5</v>
      </c>
      <c r="H155" s="14">
        <f t="shared" si="17"/>
        <v>14.5</v>
      </c>
      <c r="I155" s="4">
        <f t="shared" si="14"/>
        <v>38.0625</v>
      </c>
      <c r="J155" s="2">
        <f t="shared" si="15"/>
        <v>19618781</v>
      </c>
      <c r="K155" s="22">
        <v>1</v>
      </c>
      <c r="N155" t="str">
        <v>H3-10.5-14.5</v>
      </c>
      <c r="O155">
        <v>38.0625</v>
      </c>
      <c r="P155" s="19">
        <v>19618781</v>
      </c>
    </row>
    <row r="156" spans="5:16" x14ac:dyDescent="0.25">
      <c r="E156" s="1">
        <f t="shared" si="12"/>
        <v>150</v>
      </c>
      <c r="F156" s="10" t="str">
        <f t="shared" si="13"/>
        <v>H3-10.5-15</v>
      </c>
      <c r="G156" s="14">
        <f t="shared" si="16"/>
        <v>10.5</v>
      </c>
      <c r="H156" s="14">
        <f t="shared" si="17"/>
        <v>15</v>
      </c>
      <c r="I156" s="4">
        <f t="shared" si="14"/>
        <v>39.375</v>
      </c>
      <c r="J156" s="2">
        <f t="shared" si="15"/>
        <v>20202188</v>
      </c>
      <c r="K156" s="22">
        <v>1</v>
      </c>
      <c r="N156" t="str">
        <v>H3-10.5-15</v>
      </c>
      <c r="O156">
        <v>39.375</v>
      </c>
      <c r="P156" s="19">
        <v>20202188</v>
      </c>
    </row>
    <row r="157" spans="5:16" x14ac:dyDescent="0.25">
      <c r="E157" s="1">
        <f t="shared" si="12"/>
        <v>151</v>
      </c>
      <c r="F157" s="10" t="str">
        <f t="shared" si="13"/>
        <v>H3-10.5-15.5</v>
      </c>
      <c r="G157" s="14">
        <f t="shared" si="16"/>
        <v>10.5</v>
      </c>
      <c r="H157" s="14">
        <f t="shared" si="17"/>
        <v>15.5</v>
      </c>
      <c r="I157" s="4">
        <f t="shared" si="14"/>
        <v>40.6875</v>
      </c>
      <c r="J157" s="2">
        <f t="shared" si="15"/>
        <v>20785594</v>
      </c>
      <c r="K157" s="22">
        <v>1</v>
      </c>
      <c r="N157" t="str">
        <v>H3-10.5-15.5</v>
      </c>
      <c r="O157">
        <v>40.6875</v>
      </c>
      <c r="P157" s="19">
        <v>20785594</v>
      </c>
    </row>
    <row r="158" spans="5:16" x14ac:dyDescent="0.25">
      <c r="E158" s="1">
        <f t="shared" si="12"/>
        <v>152</v>
      </c>
      <c r="F158" s="10" t="str">
        <f t="shared" si="13"/>
        <v>H3-10.5-16</v>
      </c>
      <c r="G158" s="14">
        <f t="shared" si="16"/>
        <v>10.5</v>
      </c>
      <c r="H158" s="14">
        <f t="shared" si="17"/>
        <v>16</v>
      </c>
      <c r="I158" s="4">
        <f t="shared" si="14"/>
        <v>42</v>
      </c>
      <c r="J158" s="2">
        <f t="shared" si="15"/>
        <v>21369000</v>
      </c>
      <c r="K158" s="22">
        <v>1</v>
      </c>
      <c r="N158" t="str">
        <v>H3-10.5-16</v>
      </c>
      <c r="O158">
        <v>42</v>
      </c>
      <c r="P158" s="19">
        <v>21369000</v>
      </c>
    </row>
    <row r="159" spans="5:16" x14ac:dyDescent="0.25">
      <c r="E159" s="1">
        <f t="shared" si="12"/>
        <v>153</v>
      </c>
      <c r="F159" s="10" t="str">
        <f t="shared" si="13"/>
        <v>H3-11-7</v>
      </c>
      <c r="G159" s="14">
        <f t="shared" si="16"/>
        <v>11</v>
      </c>
      <c r="H159" s="14">
        <f t="shared" si="17"/>
        <v>7</v>
      </c>
      <c r="I159" s="4">
        <f t="shared" si="14"/>
        <v>19.25</v>
      </c>
      <c r="J159" s="2">
        <f t="shared" si="15"/>
        <v>11590000</v>
      </c>
      <c r="K159" s="22">
        <v>1</v>
      </c>
      <c r="N159" t="str">
        <v>H3-11-7</v>
      </c>
      <c r="O159">
        <v>19.25</v>
      </c>
      <c r="P159" s="19">
        <v>11590000</v>
      </c>
    </row>
    <row r="160" spans="5:16" x14ac:dyDescent="0.25">
      <c r="E160" s="1">
        <f t="shared" si="12"/>
        <v>154</v>
      </c>
      <c r="F160" s="10" t="str">
        <f t="shared" si="13"/>
        <v>H3-11-7.5</v>
      </c>
      <c r="G160" s="14">
        <f t="shared" si="16"/>
        <v>11</v>
      </c>
      <c r="H160" s="14">
        <f t="shared" si="17"/>
        <v>7.5</v>
      </c>
      <c r="I160" s="4">
        <f t="shared" si="14"/>
        <v>20.625</v>
      </c>
      <c r="J160" s="2">
        <f t="shared" si="15"/>
        <v>11867813</v>
      </c>
      <c r="K160" s="22">
        <v>1</v>
      </c>
      <c r="N160" t="str">
        <v>H3-11-7.5</v>
      </c>
      <c r="O160">
        <v>20.625</v>
      </c>
      <c r="P160" s="19">
        <v>11867813</v>
      </c>
    </row>
    <row r="161" spans="5:16" x14ac:dyDescent="0.25">
      <c r="E161" s="1">
        <f t="shared" si="12"/>
        <v>155</v>
      </c>
      <c r="F161" s="10" t="str">
        <f t="shared" si="13"/>
        <v>H3-11-8</v>
      </c>
      <c r="G161" s="14">
        <f t="shared" si="16"/>
        <v>11</v>
      </c>
      <c r="H161" s="14">
        <f t="shared" si="17"/>
        <v>8</v>
      </c>
      <c r="I161" s="4">
        <f t="shared" si="14"/>
        <v>22</v>
      </c>
      <c r="J161" s="2">
        <f t="shared" si="15"/>
        <v>12479000</v>
      </c>
      <c r="K161" s="22">
        <v>1</v>
      </c>
      <c r="N161" t="str">
        <v>H3-11-8</v>
      </c>
      <c r="O161">
        <v>22</v>
      </c>
      <c r="P161" s="19">
        <v>12479000</v>
      </c>
    </row>
    <row r="162" spans="5:16" x14ac:dyDescent="0.25">
      <c r="E162" s="1">
        <f t="shared" si="12"/>
        <v>156</v>
      </c>
      <c r="F162" s="10" t="str">
        <f t="shared" si="13"/>
        <v>H3-11-8.5</v>
      </c>
      <c r="G162" s="14">
        <f t="shared" si="16"/>
        <v>11</v>
      </c>
      <c r="H162" s="14">
        <f t="shared" si="17"/>
        <v>8.5</v>
      </c>
      <c r="I162" s="4">
        <f t="shared" si="14"/>
        <v>23.375</v>
      </c>
      <c r="J162" s="2">
        <f t="shared" si="15"/>
        <v>13090188</v>
      </c>
      <c r="K162" s="22">
        <v>1</v>
      </c>
      <c r="N162" t="str">
        <v>H3-11-8.5</v>
      </c>
      <c r="O162">
        <v>23.375</v>
      </c>
      <c r="P162" s="19">
        <v>13090188</v>
      </c>
    </row>
    <row r="163" spans="5:16" x14ac:dyDescent="0.25">
      <c r="E163" s="1">
        <f t="shared" si="12"/>
        <v>157</v>
      </c>
      <c r="F163" s="10" t="str">
        <f t="shared" si="13"/>
        <v>H3-11-9</v>
      </c>
      <c r="G163" s="14">
        <f t="shared" si="16"/>
        <v>11</v>
      </c>
      <c r="H163" s="14">
        <f t="shared" si="17"/>
        <v>9</v>
      </c>
      <c r="I163" s="4">
        <f t="shared" si="14"/>
        <v>24.75</v>
      </c>
      <c r="J163" s="2">
        <f t="shared" si="15"/>
        <v>13701375</v>
      </c>
      <c r="K163" s="22">
        <v>1</v>
      </c>
      <c r="N163" t="str">
        <v>H3-11-9</v>
      </c>
      <c r="O163">
        <v>24.75</v>
      </c>
      <c r="P163" s="19">
        <v>13701375</v>
      </c>
    </row>
    <row r="164" spans="5:16" x14ac:dyDescent="0.25">
      <c r="E164" s="1">
        <f t="shared" si="12"/>
        <v>158</v>
      </c>
      <c r="F164" s="10" t="str">
        <f t="shared" si="13"/>
        <v>H3-11-9.5</v>
      </c>
      <c r="G164" s="14">
        <f t="shared" si="16"/>
        <v>11</v>
      </c>
      <c r="H164" s="14">
        <f t="shared" si="17"/>
        <v>9.5</v>
      </c>
      <c r="I164" s="4">
        <f t="shared" si="14"/>
        <v>26.125</v>
      </c>
      <c r="J164" s="2">
        <f t="shared" si="15"/>
        <v>14312563</v>
      </c>
      <c r="K164" s="22">
        <v>1</v>
      </c>
      <c r="N164" t="str">
        <v>H3-11-9.5</v>
      </c>
      <c r="O164">
        <v>26.125</v>
      </c>
      <c r="P164" s="19">
        <v>14312563</v>
      </c>
    </row>
    <row r="165" spans="5:16" x14ac:dyDescent="0.25">
      <c r="E165" s="1">
        <f t="shared" si="12"/>
        <v>159</v>
      </c>
      <c r="F165" s="10" t="str">
        <f t="shared" si="13"/>
        <v>H3-11-10</v>
      </c>
      <c r="G165" s="14">
        <f t="shared" si="16"/>
        <v>11</v>
      </c>
      <c r="H165" s="14">
        <f t="shared" si="17"/>
        <v>10</v>
      </c>
      <c r="I165" s="4">
        <f t="shared" si="14"/>
        <v>27.5</v>
      </c>
      <c r="J165" s="2">
        <f t="shared" si="15"/>
        <v>14923750</v>
      </c>
      <c r="K165" s="22">
        <v>1</v>
      </c>
      <c r="N165" t="str">
        <v>H3-11-10</v>
      </c>
      <c r="O165">
        <v>27.5</v>
      </c>
      <c r="P165" s="19">
        <v>14923750</v>
      </c>
    </row>
    <row r="166" spans="5:16" x14ac:dyDescent="0.25">
      <c r="E166" s="1">
        <f t="shared" si="12"/>
        <v>160</v>
      </c>
      <c r="F166" s="10" t="str">
        <f t="shared" si="13"/>
        <v>H3-11-10.5</v>
      </c>
      <c r="G166" s="14">
        <f t="shared" si="16"/>
        <v>11</v>
      </c>
      <c r="H166" s="14">
        <f t="shared" si="17"/>
        <v>10.5</v>
      </c>
      <c r="I166" s="4">
        <f t="shared" si="14"/>
        <v>28.875</v>
      </c>
      <c r="J166" s="2">
        <f t="shared" si="15"/>
        <v>15534938</v>
      </c>
      <c r="K166" s="22">
        <v>1</v>
      </c>
      <c r="N166" t="str">
        <v>H3-11-10.5</v>
      </c>
      <c r="O166">
        <v>28.875</v>
      </c>
      <c r="P166" s="19">
        <v>15534938</v>
      </c>
    </row>
    <row r="167" spans="5:16" x14ac:dyDescent="0.25">
      <c r="E167" s="1">
        <f t="shared" si="12"/>
        <v>161</v>
      </c>
      <c r="F167" s="10" t="str">
        <f t="shared" si="13"/>
        <v>H3-11-11</v>
      </c>
      <c r="G167" s="14">
        <f t="shared" si="16"/>
        <v>11</v>
      </c>
      <c r="H167" s="14">
        <f t="shared" si="17"/>
        <v>11</v>
      </c>
      <c r="I167" s="4">
        <f t="shared" si="14"/>
        <v>30.25</v>
      </c>
      <c r="J167" s="2">
        <f t="shared" si="15"/>
        <v>16146125</v>
      </c>
      <c r="K167" s="22">
        <v>1</v>
      </c>
      <c r="N167" t="str">
        <v>H3-11-11</v>
      </c>
      <c r="O167">
        <v>30.25</v>
      </c>
      <c r="P167" s="19">
        <v>16146125</v>
      </c>
    </row>
    <row r="168" spans="5:16" x14ac:dyDescent="0.25">
      <c r="E168" s="1">
        <f t="shared" si="12"/>
        <v>162</v>
      </c>
      <c r="F168" s="10" t="str">
        <f t="shared" si="13"/>
        <v>H3-11-11.5</v>
      </c>
      <c r="G168" s="14">
        <f t="shared" si="16"/>
        <v>11</v>
      </c>
      <c r="H168" s="14">
        <f t="shared" si="17"/>
        <v>11.5</v>
      </c>
      <c r="I168" s="4">
        <f t="shared" si="14"/>
        <v>31.625</v>
      </c>
      <c r="J168" s="2">
        <f t="shared" si="15"/>
        <v>16757313</v>
      </c>
      <c r="K168" s="22">
        <v>1</v>
      </c>
      <c r="N168" t="str">
        <v>H3-11-11.5</v>
      </c>
      <c r="O168">
        <v>31.625</v>
      </c>
      <c r="P168" s="19">
        <v>16757313</v>
      </c>
    </row>
    <row r="169" spans="5:16" x14ac:dyDescent="0.25">
      <c r="E169" s="1">
        <f t="shared" si="12"/>
        <v>163</v>
      </c>
      <c r="F169" s="10" t="str">
        <f t="shared" si="13"/>
        <v>H3-11-12</v>
      </c>
      <c r="G169" s="14">
        <f t="shared" si="16"/>
        <v>11</v>
      </c>
      <c r="H169" s="14">
        <f t="shared" si="17"/>
        <v>12</v>
      </c>
      <c r="I169" s="4">
        <f t="shared" si="14"/>
        <v>33</v>
      </c>
      <c r="J169" s="2">
        <f t="shared" si="15"/>
        <v>17368500</v>
      </c>
      <c r="K169" s="22">
        <v>1</v>
      </c>
      <c r="N169" t="str">
        <v>H3-11-12</v>
      </c>
      <c r="O169">
        <v>33</v>
      </c>
      <c r="P169" s="19">
        <v>17368500</v>
      </c>
    </row>
    <row r="170" spans="5:16" x14ac:dyDescent="0.25">
      <c r="E170" s="1">
        <f t="shared" si="12"/>
        <v>164</v>
      </c>
      <c r="F170" s="10" t="str">
        <f t="shared" si="13"/>
        <v>H3-11-12.5</v>
      </c>
      <c r="G170" s="14">
        <f t="shared" si="16"/>
        <v>11</v>
      </c>
      <c r="H170" s="14">
        <f t="shared" si="17"/>
        <v>12.5</v>
      </c>
      <c r="I170" s="4">
        <f t="shared" si="14"/>
        <v>34.375</v>
      </c>
      <c r="J170" s="2">
        <f t="shared" si="15"/>
        <v>17979688</v>
      </c>
      <c r="K170" s="22">
        <v>1</v>
      </c>
      <c r="N170" t="str">
        <v>H3-11-12.5</v>
      </c>
      <c r="O170">
        <v>34.375</v>
      </c>
      <c r="P170" s="19">
        <v>17979688</v>
      </c>
    </row>
    <row r="171" spans="5:16" x14ac:dyDescent="0.25">
      <c r="E171" s="1">
        <f t="shared" si="12"/>
        <v>165</v>
      </c>
      <c r="F171" s="10" t="str">
        <f t="shared" si="13"/>
        <v>H3-11-13</v>
      </c>
      <c r="G171" s="14">
        <f t="shared" si="16"/>
        <v>11</v>
      </c>
      <c r="H171" s="14">
        <f t="shared" si="17"/>
        <v>13</v>
      </c>
      <c r="I171" s="4">
        <f t="shared" si="14"/>
        <v>35.75</v>
      </c>
      <c r="J171" s="2">
        <f t="shared" si="15"/>
        <v>18590875</v>
      </c>
      <c r="K171" s="22">
        <v>1</v>
      </c>
      <c r="N171" t="str">
        <v>H3-11-13</v>
      </c>
      <c r="O171">
        <v>35.75</v>
      </c>
      <c r="P171" s="19">
        <v>18590875</v>
      </c>
    </row>
    <row r="172" spans="5:16" x14ac:dyDescent="0.25">
      <c r="E172" s="1">
        <f t="shared" si="12"/>
        <v>166</v>
      </c>
      <c r="F172" s="10" t="str">
        <f t="shared" si="13"/>
        <v>H3-11-13.5</v>
      </c>
      <c r="G172" s="14">
        <f t="shared" si="16"/>
        <v>11</v>
      </c>
      <c r="H172" s="14">
        <f t="shared" si="17"/>
        <v>13.5</v>
      </c>
      <c r="I172" s="4">
        <f t="shared" si="14"/>
        <v>37.125</v>
      </c>
      <c r="J172" s="2">
        <f t="shared" si="15"/>
        <v>19202063</v>
      </c>
      <c r="K172" s="22">
        <v>1</v>
      </c>
      <c r="N172" t="str">
        <v>H3-11-13.5</v>
      </c>
      <c r="O172">
        <v>37.125</v>
      </c>
      <c r="P172" s="19">
        <v>19202063</v>
      </c>
    </row>
    <row r="173" spans="5:16" x14ac:dyDescent="0.25">
      <c r="E173" s="1">
        <f t="shared" si="12"/>
        <v>167</v>
      </c>
      <c r="F173" s="10" t="str">
        <f t="shared" si="13"/>
        <v>H3-11-14</v>
      </c>
      <c r="G173" s="14">
        <f t="shared" si="16"/>
        <v>11</v>
      </c>
      <c r="H173" s="14">
        <f t="shared" si="17"/>
        <v>14</v>
      </c>
      <c r="I173" s="4">
        <f t="shared" si="14"/>
        <v>38.5</v>
      </c>
      <c r="J173" s="2">
        <f t="shared" si="15"/>
        <v>19813250</v>
      </c>
      <c r="K173" s="22">
        <v>1</v>
      </c>
      <c r="N173" t="str">
        <v>H3-11-14</v>
      </c>
      <c r="O173">
        <v>38.5</v>
      </c>
      <c r="P173" s="19">
        <v>19813250</v>
      </c>
    </row>
    <row r="174" spans="5:16" x14ac:dyDescent="0.25">
      <c r="E174" s="1">
        <f t="shared" si="12"/>
        <v>168</v>
      </c>
      <c r="F174" s="10" t="str">
        <f t="shared" si="13"/>
        <v>H3-11-14.5</v>
      </c>
      <c r="G174" s="14">
        <f t="shared" si="16"/>
        <v>11</v>
      </c>
      <c r="H174" s="14">
        <f t="shared" si="17"/>
        <v>14.5</v>
      </c>
      <c r="I174" s="4">
        <f t="shared" si="14"/>
        <v>39.875</v>
      </c>
      <c r="J174" s="2">
        <f t="shared" si="15"/>
        <v>20424438</v>
      </c>
      <c r="K174" s="22">
        <v>1</v>
      </c>
      <c r="N174" t="str">
        <v>H3-11-14.5</v>
      </c>
      <c r="O174">
        <v>39.875</v>
      </c>
      <c r="P174" s="19">
        <v>20424438</v>
      </c>
    </row>
    <row r="175" spans="5:16" x14ac:dyDescent="0.25">
      <c r="E175" s="1">
        <f t="shared" si="12"/>
        <v>169</v>
      </c>
      <c r="F175" s="10" t="str">
        <f t="shared" si="13"/>
        <v>H3-11-15</v>
      </c>
      <c r="G175" s="14">
        <f t="shared" si="16"/>
        <v>11</v>
      </c>
      <c r="H175" s="14">
        <f t="shared" si="17"/>
        <v>15</v>
      </c>
      <c r="I175" s="4">
        <f t="shared" si="14"/>
        <v>41.25</v>
      </c>
      <c r="J175" s="2">
        <f t="shared" si="15"/>
        <v>21035625</v>
      </c>
      <c r="K175" s="22">
        <v>1</v>
      </c>
      <c r="N175" t="str">
        <v>H3-11-15</v>
      </c>
      <c r="O175">
        <v>41.25</v>
      </c>
      <c r="P175" s="19">
        <v>21035625</v>
      </c>
    </row>
    <row r="176" spans="5:16" x14ac:dyDescent="0.25">
      <c r="E176" s="1">
        <f t="shared" si="12"/>
        <v>170</v>
      </c>
      <c r="F176" s="10" t="str">
        <f t="shared" si="13"/>
        <v>H3-11-15.5</v>
      </c>
      <c r="G176" s="14">
        <f t="shared" si="16"/>
        <v>11</v>
      </c>
      <c r="H176" s="14">
        <f t="shared" si="17"/>
        <v>15.5</v>
      </c>
      <c r="I176" s="4">
        <f t="shared" si="14"/>
        <v>42.625</v>
      </c>
      <c r="J176" s="2">
        <f t="shared" si="15"/>
        <v>21646813</v>
      </c>
      <c r="K176" s="22">
        <v>1</v>
      </c>
      <c r="N176" t="str">
        <v>H3-11-15.5</v>
      </c>
      <c r="O176">
        <v>42.625</v>
      </c>
      <c r="P176" s="19">
        <v>21646813</v>
      </c>
    </row>
    <row r="177" spans="5:16" x14ac:dyDescent="0.25">
      <c r="E177" s="1">
        <f t="shared" si="12"/>
        <v>171</v>
      </c>
      <c r="F177" s="10" t="str">
        <f t="shared" si="13"/>
        <v>H3-11-16</v>
      </c>
      <c r="G177" s="14">
        <f t="shared" si="16"/>
        <v>11</v>
      </c>
      <c r="H177" s="14">
        <f t="shared" si="17"/>
        <v>16</v>
      </c>
      <c r="I177" s="4">
        <f t="shared" si="14"/>
        <v>44</v>
      </c>
      <c r="J177" s="2">
        <f t="shared" si="15"/>
        <v>22258000</v>
      </c>
      <c r="K177" s="22">
        <v>1</v>
      </c>
      <c r="N177" t="str">
        <v>H3-11-16</v>
      </c>
      <c r="O177">
        <v>44</v>
      </c>
      <c r="P177" s="19">
        <v>22258000</v>
      </c>
    </row>
    <row r="178" spans="5:16" x14ac:dyDescent="0.25">
      <c r="E178" s="1">
        <f t="shared" si="12"/>
        <v>172</v>
      </c>
      <c r="F178" s="10" t="str">
        <f t="shared" si="13"/>
        <v>H3-11.5-7</v>
      </c>
      <c r="G178" s="14">
        <f t="shared" si="16"/>
        <v>11.5</v>
      </c>
      <c r="H178" s="14">
        <f t="shared" si="17"/>
        <v>7</v>
      </c>
      <c r="I178" s="4">
        <f t="shared" si="14"/>
        <v>20.125</v>
      </c>
      <c r="J178" s="2">
        <f t="shared" si="15"/>
        <v>11645563</v>
      </c>
      <c r="K178" s="22">
        <v>1</v>
      </c>
      <c r="N178" t="str">
        <v>H3-11.5-7</v>
      </c>
      <c r="O178">
        <v>20.125</v>
      </c>
      <c r="P178" s="19">
        <v>11645563</v>
      </c>
    </row>
    <row r="179" spans="5:16" x14ac:dyDescent="0.25">
      <c r="E179" s="1">
        <f t="shared" si="12"/>
        <v>173</v>
      </c>
      <c r="F179" s="10" t="str">
        <f t="shared" si="13"/>
        <v>H3-11.5-7.5</v>
      </c>
      <c r="G179" s="14">
        <f t="shared" si="16"/>
        <v>11.5</v>
      </c>
      <c r="H179" s="14">
        <f t="shared" si="17"/>
        <v>7.5</v>
      </c>
      <c r="I179" s="4">
        <f t="shared" si="14"/>
        <v>21.5625</v>
      </c>
      <c r="J179" s="2">
        <f t="shared" si="15"/>
        <v>12284531</v>
      </c>
      <c r="K179" s="22">
        <v>1</v>
      </c>
      <c r="N179" t="str">
        <v>H3-11.5-7.5</v>
      </c>
      <c r="O179">
        <v>21.5625</v>
      </c>
      <c r="P179" s="19">
        <v>12284531</v>
      </c>
    </row>
    <row r="180" spans="5:16" x14ac:dyDescent="0.25">
      <c r="E180" s="1">
        <f t="shared" si="12"/>
        <v>174</v>
      </c>
      <c r="F180" s="10" t="str">
        <f t="shared" si="13"/>
        <v>H3-11.5-8</v>
      </c>
      <c r="G180" s="14">
        <f t="shared" si="16"/>
        <v>11.5</v>
      </c>
      <c r="H180" s="14">
        <f t="shared" si="17"/>
        <v>8</v>
      </c>
      <c r="I180" s="4">
        <f t="shared" si="14"/>
        <v>23</v>
      </c>
      <c r="J180" s="2">
        <f t="shared" si="15"/>
        <v>12923500</v>
      </c>
      <c r="K180" s="22">
        <v>1</v>
      </c>
      <c r="N180" t="str">
        <v>H3-11.5-8</v>
      </c>
      <c r="O180">
        <v>23</v>
      </c>
      <c r="P180" s="19">
        <v>12923500</v>
      </c>
    </row>
    <row r="181" spans="5:16" x14ac:dyDescent="0.25">
      <c r="E181" s="1">
        <f t="shared" si="12"/>
        <v>175</v>
      </c>
      <c r="F181" s="10" t="str">
        <f t="shared" si="13"/>
        <v>H3-11.5-8.5</v>
      </c>
      <c r="G181" s="14">
        <f t="shared" si="16"/>
        <v>11.5</v>
      </c>
      <c r="H181" s="14">
        <f t="shared" si="17"/>
        <v>8.5</v>
      </c>
      <c r="I181" s="4">
        <f t="shared" si="14"/>
        <v>24.4375</v>
      </c>
      <c r="J181" s="2">
        <f t="shared" si="15"/>
        <v>13562469</v>
      </c>
      <c r="K181" s="22">
        <v>1</v>
      </c>
      <c r="N181" t="str">
        <v>H3-11.5-8.5</v>
      </c>
      <c r="O181">
        <v>24.4375</v>
      </c>
      <c r="P181" s="19">
        <v>13562469</v>
      </c>
    </row>
    <row r="182" spans="5:16" x14ac:dyDescent="0.25">
      <c r="E182" s="1">
        <f t="shared" si="12"/>
        <v>176</v>
      </c>
      <c r="F182" s="10" t="str">
        <f t="shared" si="13"/>
        <v>H3-11.5-9</v>
      </c>
      <c r="G182" s="14">
        <f t="shared" si="16"/>
        <v>11.5</v>
      </c>
      <c r="H182" s="14">
        <f t="shared" si="17"/>
        <v>9</v>
      </c>
      <c r="I182" s="4">
        <f t="shared" si="14"/>
        <v>25.875</v>
      </c>
      <c r="J182" s="2">
        <f t="shared" si="15"/>
        <v>14201438</v>
      </c>
      <c r="K182" s="22">
        <v>1</v>
      </c>
      <c r="N182" t="str">
        <v>H3-11.5-9</v>
      </c>
      <c r="O182">
        <v>25.875</v>
      </c>
      <c r="P182" s="19">
        <v>14201438</v>
      </c>
    </row>
    <row r="183" spans="5:16" x14ac:dyDescent="0.25">
      <c r="E183" s="1">
        <f t="shared" si="12"/>
        <v>177</v>
      </c>
      <c r="F183" s="10" t="str">
        <f t="shared" si="13"/>
        <v>H3-11.5-9.5</v>
      </c>
      <c r="G183" s="14">
        <f t="shared" si="16"/>
        <v>11.5</v>
      </c>
      <c r="H183" s="14">
        <f t="shared" si="17"/>
        <v>9.5</v>
      </c>
      <c r="I183" s="4">
        <f t="shared" si="14"/>
        <v>27.3125</v>
      </c>
      <c r="J183" s="2">
        <f t="shared" si="15"/>
        <v>14840406</v>
      </c>
      <c r="K183" s="22">
        <v>1</v>
      </c>
      <c r="N183" t="str">
        <v>H3-11.5-9.5</v>
      </c>
      <c r="O183">
        <v>27.3125</v>
      </c>
      <c r="P183" s="19">
        <v>14840406</v>
      </c>
    </row>
    <row r="184" spans="5:16" x14ac:dyDescent="0.25">
      <c r="E184" s="1">
        <f t="shared" si="12"/>
        <v>178</v>
      </c>
      <c r="F184" s="10" t="str">
        <f t="shared" si="13"/>
        <v>H3-11.5-10</v>
      </c>
      <c r="G184" s="14">
        <f t="shared" si="16"/>
        <v>11.5</v>
      </c>
      <c r="H184" s="14">
        <f t="shared" si="17"/>
        <v>10</v>
      </c>
      <c r="I184" s="4">
        <f t="shared" si="14"/>
        <v>28.75</v>
      </c>
      <c r="J184" s="2">
        <f t="shared" si="15"/>
        <v>15479375</v>
      </c>
      <c r="K184" s="22">
        <v>1</v>
      </c>
      <c r="N184" t="str">
        <v>H3-11.5-10</v>
      </c>
      <c r="O184">
        <v>28.75</v>
      </c>
      <c r="P184" s="19">
        <v>15479375</v>
      </c>
    </row>
    <row r="185" spans="5:16" x14ac:dyDescent="0.25">
      <c r="E185" s="1">
        <f t="shared" si="12"/>
        <v>179</v>
      </c>
      <c r="F185" s="10" t="str">
        <f t="shared" si="13"/>
        <v>H3-11.5-10.5</v>
      </c>
      <c r="G185" s="14">
        <f t="shared" si="16"/>
        <v>11.5</v>
      </c>
      <c r="H185" s="14">
        <f t="shared" si="17"/>
        <v>10.5</v>
      </c>
      <c r="I185" s="4">
        <f t="shared" si="14"/>
        <v>30.1875</v>
      </c>
      <c r="J185" s="2">
        <f t="shared" si="15"/>
        <v>16118344</v>
      </c>
      <c r="K185" s="22">
        <v>1</v>
      </c>
      <c r="N185" t="str">
        <v>H3-11.5-10.5</v>
      </c>
      <c r="O185">
        <v>30.1875</v>
      </c>
      <c r="P185" s="19">
        <v>16118344</v>
      </c>
    </row>
    <row r="186" spans="5:16" x14ac:dyDescent="0.25">
      <c r="E186" s="1">
        <f t="shared" si="12"/>
        <v>180</v>
      </c>
      <c r="F186" s="10" t="str">
        <f t="shared" si="13"/>
        <v>H3-11.5-11</v>
      </c>
      <c r="G186" s="14">
        <f t="shared" si="16"/>
        <v>11.5</v>
      </c>
      <c r="H186" s="14">
        <f t="shared" si="17"/>
        <v>11</v>
      </c>
      <c r="I186" s="4">
        <f t="shared" si="14"/>
        <v>31.625</v>
      </c>
      <c r="J186" s="2">
        <f t="shared" si="15"/>
        <v>16757313</v>
      </c>
      <c r="K186" s="22">
        <v>1</v>
      </c>
      <c r="N186" t="str">
        <v>H3-11.5-11</v>
      </c>
      <c r="O186">
        <v>31.625</v>
      </c>
      <c r="P186" s="19">
        <v>16757313</v>
      </c>
    </row>
    <row r="187" spans="5:16" x14ac:dyDescent="0.25">
      <c r="E187" s="1">
        <f t="shared" si="12"/>
        <v>181</v>
      </c>
      <c r="F187" s="10" t="str">
        <f t="shared" si="13"/>
        <v>H3-11.5-11.5</v>
      </c>
      <c r="G187" s="14">
        <f t="shared" si="16"/>
        <v>11.5</v>
      </c>
      <c r="H187" s="14">
        <f t="shared" si="17"/>
        <v>11.5</v>
      </c>
      <c r="I187" s="4">
        <f t="shared" si="14"/>
        <v>33.0625</v>
      </c>
      <c r="J187" s="2">
        <f t="shared" si="15"/>
        <v>17396281</v>
      </c>
      <c r="K187" s="22">
        <v>1</v>
      </c>
      <c r="N187" t="str">
        <v>H3-11.5-11.5</v>
      </c>
      <c r="O187">
        <v>33.0625</v>
      </c>
      <c r="P187" s="19">
        <v>17396281</v>
      </c>
    </row>
    <row r="188" spans="5:16" x14ac:dyDescent="0.25">
      <c r="E188" s="1">
        <f t="shared" si="12"/>
        <v>182</v>
      </c>
      <c r="F188" s="10" t="str">
        <f t="shared" si="13"/>
        <v>H3-11.5-12</v>
      </c>
      <c r="G188" s="14">
        <f t="shared" si="16"/>
        <v>11.5</v>
      </c>
      <c r="H188" s="14">
        <f t="shared" si="17"/>
        <v>12</v>
      </c>
      <c r="I188" s="4">
        <f t="shared" si="14"/>
        <v>34.5</v>
      </c>
      <c r="J188" s="2">
        <f t="shared" si="15"/>
        <v>18035250</v>
      </c>
      <c r="K188" s="22">
        <v>1</v>
      </c>
      <c r="N188" t="str">
        <v>H3-11.5-12</v>
      </c>
      <c r="O188">
        <v>34.5</v>
      </c>
      <c r="P188" s="19">
        <v>18035250</v>
      </c>
    </row>
    <row r="189" spans="5:16" x14ac:dyDescent="0.25">
      <c r="E189" s="1">
        <f t="shared" si="12"/>
        <v>183</v>
      </c>
      <c r="F189" s="10" t="str">
        <f t="shared" si="13"/>
        <v>H3-11.5-12.5</v>
      </c>
      <c r="G189" s="14">
        <f t="shared" si="16"/>
        <v>11.5</v>
      </c>
      <c r="H189" s="14">
        <f t="shared" si="17"/>
        <v>12.5</v>
      </c>
      <c r="I189" s="4">
        <f t="shared" si="14"/>
        <v>35.9375</v>
      </c>
      <c r="J189" s="2">
        <f t="shared" si="15"/>
        <v>18674219</v>
      </c>
      <c r="K189" s="22">
        <v>1</v>
      </c>
      <c r="N189" t="str">
        <v>H3-11.5-12.5</v>
      </c>
      <c r="O189">
        <v>35.9375</v>
      </c>
      <c r="P189" s="19">
        <v>18674219</v>
      </c>
    </row>
    <row r="190" spans="5:16" x14ac:dyDescent="0.25">
      <c r="E190" s="1">
        <f t="shared" si="12"/>
        <v>184</v>
      </c>
      <c r="F190" s="10" t="str">
        <f t="shared" si="13"/>
        <v>H3-11.5-13</v>
      </c>
      <c r="G190" s="14">
        <f t="shared" si="16"/>
        <v>11.5</v>
      </c>
      <c r="H190" s="14">
        <f t="shared" si="17"/>
        <v>13</v>
      </c>
      <c r="I190" s="4">
        <f t="shared" si="14"/>
        <v>37.375</v>
      </c>
      <c r="J190" s="2">
        <f t="shared" si="15"/>
        <v>19313188</v>
      </c>
      <c r="K190" s="22">
        <v>1</v>
      </c>
      <c r="N190" t="str">
        <v>H3-11.5-13</v>
      </c>
      <c r="O190">
        <v>37.375</v>
      </c>
      <c r="P190" s="19">
        <v>19313188</v>
      </c>
    </row>
    <row r="191" spans="5:16" x14ac:dyDescent="0.25">
      <c r="E191" s="1">
        <f t="shared" si="12"/>
        <v>185</v>
      </c>
      <c r="F191" s="10" t="str">
        <f t="shared" si="13"/>
        <v>H3-11.5-13.5</v>
      </c>
      <c r="G191" s="14">
        <f t="shared" si="16"/>
        <v>11.5</v>
      </c>
      <c r="H191" s="14">
        <f t="shared" si="17"/>
        <v>13.5</v>
      </c>
      <c r="I191" s="4">
        <f t="shared" si="14"/>
        <v>38.8125</v>
      </c>
      <c r="J191" s="2">
        <f t="shared" si="15"/>
        <v>19952156</v>
      </c>
      <c r="K191" s="22">
        <v>1</v>
      </c>
      <c r="N191" t="str">
        <v>H3-11.5-13.5</v>
      </c>
      <c r="O191">
        <v>38.8125</v>
      </c>
      <c r="P191" s="19">
        <v>19952156</v>
      </c>
    </row>
    <row r="192" spans="5:16" x14ac:dyDescent="0.25">
      <c r="E192" s="1">
        <f t="shared" si="12"/>
        <v>186</v>
      </c>
      <c r="F192" s="10" t="str">
        <f t="shared" si="13"/>
        <v>H3-11.5-14</v>
      </c>
      <c r="G192" s="14">
        <f t="shared" si="16"/>
        <v>11.5</v>
      </c>
      <c r="H192" s="14">
        <f t="shared" si="17"/>
        <v>14</v>
      </c>
      <c r="I192" s="4">
        <f t="shared" si="14"/>
        <v>40.25</v>
      </c>
      <c r="J192" s="2">
        <f t="shared" si="15"/>
        <v>20591125</v>
      </c>
      <c r="K192" s="22">
        <v>1</v>
      </c>
      <c r="N192" t="str">
        <v>H3-11.5-14</v>
      </c>
      <c r="O192">
        <v>40.25</v>
      </c>
      <c r="P192" s="19">
        <v>20591125</v>
      </c>
    </row>
    <row r="193" spans="5:16" x14ac:dyDescent="0.25">
      <c r="E193" s="1">
        <f t="shared" si="12"/>
        <v>187</v>
      </c>
      <c r="F193" s="10" t="str">
        <f t="shared" si="13"/>
        <v>H3-11.5-14.5</v>
      </c>
      <c r="G193" s="14">
        <f t="shared" si="16"/>
        <v>11.5</v>
      </c>
      <c r="H193" s="14">
        <f t="shared" si="17"/>
        <v>14.5</v>
      </c>
      <c r="I193" s="4">
        <f t="shared" si="14"/>
        <v>41.6875</v>
      </c>
      <c r="J193" s="2">
        <f t="shared" si="15"/>
        <v>21230094</v>
      </c>
      <c r="K193" s="22">
        <v>1</v>
      </c>
      <c r="N193" t="str">
        <v>H3-11.5-14.5</v>
      </c>
      <c r="O193">
        <v>41.6875</v>
      </c>
      <c r="P193" s="19">
        <v>21230094</v>
      </c>
    </row>
    <row r="194" spans="5:16" x14ac:dyDescent="0.25">
      <c r="E194" s="1">
        <f t="shared" si="12"/>
        <v>188</v>
      </c>
      <c r="F194" s="10" t="str">
        <f t="shared" si="13"/>
        <v>H3-11.5-15</v>
      </c>
      <c r="G194" s="14">
        <f t="shared" si="16"/>
        <v>11.5</v>
      </c>
      <c r="H194" s="14">
        <f t="shared" si="17"/>
        <v>15</v>
      </c>
      <c r="I194" s="4">
        <f t="shared" si="14"/>
        <v>43.125</v>
      </c>
      <c r="J194" s="2">
        <f t="shared" si="15"/>
        <v>21869063</v>
      </c>
      <c r="K194" s="22">
        <v>1</v>
      </c>
      <c r="N194" t="str">
        <v>H3-11.5-15</v>
      </c>
      <c r="O194">
        <v>43.125</v>
      </c>
      <c r="P194" s="19">
        <v>21869063</v>
      </c>
    </row>
    <row r="195" spans="5:16" x14ac:dyDescent="0.25">
      <c r="E195" s="1">
        <f t="shared" si="12"/>
        <v>189</v>
      </c>
      <c r="F195" s="10" t="str">
        <f t="shared" si="13"/>
        <v>H3-11.5-15.5</v>
      </c>
      <c r="G195" s="14">
        <f t="shared" si="16"/>
        <v>11.5</v>
      </c>
      <c r="H195" s="14">
        <f t="shared" si="17"/>
        <v>15.5</v>
      </c>
      <c r="I195" s="4">
        <f t="shared" si="14"/>
        <v>44.5625</v>
      </c>
      <c r="J195" s="2">
        <f t="shared" si="15"/>
        <v>22508031</v>
      </c>
      <c r="K195" s="22">
        <v>1</v>
      </c>
      <c r="N195" t="str">
        <v>H3-11.5-15.5</v>
      </c>
      <c r="O195">
        <v>44.5625</v>
      </c>
      <c r="P195" s="19">
        <v>22508031</v>
      </c>
    </row>
    <row r="196" spans="5:16" x14ac:dyDescent="0.25">
      <c r="E196" s="1">
        <f t="shared" si="12"/>
        <v>190</v>
      </c>
      <c r="F196" s="10" t="str">
        <f t="shared" si="13"/>
        <v>H3-11.5-16</v>
      </c>
      <c r="G196" s="14">
        <f t="shared" si="16"/>
        <v>11.5</v>
      </c>
      <c r="H196" s="14">
        <f t="shared" si="17"/>
        <v>16</v>
      </c>
      <c r="I196" s="4">
        <f t="shared" si="14"/>
        <v>46</v>
      </c>
      <c r="J196" s="2">
        <f t="shared" si="15"/>
        <v>23147000</v>
      </c>
      <c r="K196" s="22">
        <v>1</v>
      </c>
      <c r="N196" t="str">
        <v>H3-11.5-16</v>
      </c>
      <c r="O196">
        <v>46</v>
      </c>
      <c r="P196" s="19">
        <v>23147000</v>
      </c>
    </row>
    <row r="197" spans="5:16" x14ac:dyDescent="0.25">
      <c r="E197" s="1">
        <f t="shared" si="12"/>
        <v>191</v>
      </c>
      <c r="F197" s="10" t="str">
        <f t="shared" si="13"/>
        <v>H3-12-7</v>
      </c>
      <c r="G197" s="14">
        <f t="shared" si="16"/>
        <v>12</v>
      </c>
      <c r="H197" s="14">
        <f t="shared" si="17"/>
        <v>7</v>
      </c>
      <c r="I197" s="4">
        <f t="shared" si="14"/>
        <v>21</v>
      </c>
      <c r="J197" s="2">
        <f t="shared" si="15"/>
        <v>12034500</v>
      </c>
      <c r="K197" s="22">
        <v>1</v>
      </c>
      <c r="N197" t="str">
        <v>H3-12-7</v>
      </c>
      <c r="O197">
        <v>21</v>
      </c>
      <c r="P197" s="19">
        <v>12034500</v>
      </c>
    </row>
    <row r="198" spans="5:16" x14ac:dyDescent="0.25">
      <c r="E198" s="1">
        <f t="shared" si="12"/>
        <v>192</v>
      </c>
      <c r="F198" s="10" t="str">
        <f t="shared" si="13"/>
        <v>H3-12-7.5</v>
      </c>
      <c r="G198" s="14">
        <f t="shared" si="16"/>
        <v>12</v>
      </c>
      <c r="H198" s="14">
        <f t="shared" si="17"/>
        <v>7.5</v>
      </c>
      <c r="I198" s="4">
        <f t="shared" si="14"/>
        <v>22.5</v>
      </c>
      <c r="J198" s="2">
        <f t="shared" si="15"/>
        <v>12701250</v>
      </c>
      <c r="K198" s="22">
        <v>1</v>
      </c>
      <c r="N198" t="str">
        <v>H3-12-7.5</v>
      </c>
      <c r="O198">
        <v>22.5</v>
      </c>
      <c r="P198" s="19">
        <v>12701250</v>
      </c>
    </row>
    <row r="199" spans="5:16" x14ac:dyDescent="0.25">
      <c r="E199" s="1">
        <f t="shared" ref="E199:E262" si="18">ROW()-6</f>
        <v>193</v>
      </c>
      <c r="F199" s="10" t="str">
        <f t="shared" ref="F199:F216" si="19">$C$4&amp;"-"&amp;G199&amp;"-"&amp;H199</f>
        <v>H3-12-8</v>
      </c>
      <c r="G199" s="14">
        <f t="shared" si="16"/>
        <v>12</v>
      </c>
      <c r="H199" s="14">
        <f t="shared" si="17"/>
        <v>8</v>
      </c>
      <c r="I199" s="4">
        <f t="shared" ref="I199:I216" si="20">SUM((G199*H199)/4)</f>
        <v>24</v>
      </c>
      <c r="J199" s="2">
        <f t="shared" ref="J199:J262" si="21">ROUND(SUM(IF(I199&lt;$K$4,$K$4,I199)*$C$6,$C$5),0)</f>
        <v>13368000</v>
      </c>
      <c r="K199" s="22">
        <v>1</v>
      </c>
      <c r="N199" t="str">
        <v>H3-12-8</v>
      </c>
      <c r="O199">
        <v>24</v>
      </c>
      <c r="P199" s="19">
        <v>13368000</v>
      </c>
    </row>
    <row r="200" spans="5:16" x14ac:dyDescent="0.25">
      <c r="E200" s="1">
        <f t="shared" si="18"/>
        <v>194</v>
      </c>
      <c r="F200" s="10" t="str">
        <f t="shared" si="19"/>
        <v>H3-12-8.5</v>
      </c>
      <c r="G200" s="14">
        <f t="shared" ref="G200:G216" si="22">$G$3+ROUNDDOWN($E199/($I$4+1),0)*0.5</f>
        <v>12</v>
      </c>
      <c r="H200" s="14">
        <f t="shared" ref="H200:H216" si="23">IF(MOD(E200-1,$I$4+1)=0,$H$3,H199+0.5)</f>
        <v>8.5</v>
      </c>
      <c r="I200" s="4">
        <f t="shared" si="20"/>
        <v>25.5</v>
      </c>
      <c r="J200" s="2">
        <f t="shared" si="21"/>
        <v>14034750</v>
      </c>
      <c r="K200" s="22">
        <v>1</v>
      </c>
      <c r="N200" t="str">
        <v>H3-12-8.5</v>
      </c>
      <c r="O200">
        <v>25.5</v>
      </c>
      <c r="P200" s="19">
        <v>14034750</v>
      </c>
    </row>
    <row r="201" spans="5:16" x14ac:dyDescent="0.25">
      <c r="E201" s="1">
        <f t="shared" si="18"/>
        <v>195</v>
      </c>
      <c r="F201" s="10" t="str">
        <f t="shared" si="19"/>
        <v>H3-12-9</v>
      </c>
      <c r="G201" s="14">
        <f t="shared" si="22"/>
        <v>12</v>
      </c>
      <c r="H201" s="14">
        <f t="shared" si="23"/>
        <v>9</v>
      </c>
      <c r="I201" s="4">
        <f t="shared" si="20"/>
        <v>27</v>
      </c>
      <c r="J201" s="2">
        <f t="shared" si="21"/>
        <v>14701500</v>
      </c>
      <c r="K201" s="22">
        <v>1</v>
      </c>
      <c r="N201" t="str">
        <v>H3-12-9</v>
      </c>
      <c r="O201">
        <v>27</v>
      </c>
      <c r="P201" s="19">
        <v>14701500</v>
      </c>
    </row>
    <row r="202" spans="5:16" x14ac:dyDescent="0.25">
      <c r="E202" s="1">
        <f t="shared" si="18"/>
        <v>196</v>
      </c>
      <c r="F202" s="10" t="str">
        <f t="shared" si="19"/>
        <v>H3-12-9.5</v>
      </c>
      <c r="G202" s="14">
        <f t="shared" si="22"/>
        <v>12</v>
      </c>
      <c r="H202" s="14">
        <f t="shared" si="23"/>
        <v>9.5</v>
      </c>
      <c r="I202" s="4">
        <f t="shared" si="20"/>
        <v>28.5</v>
      </c>
      <c r="J202" s="2">
        <f t="shared" si="21"/>
        <v>15368250</v>
      </c>
      <c r="K202" s="22">
        <v>1</v>
      </c>
      <c r="N202" t="str">
        <v>H3-12-9.5</v>
      </c>
      <c r="O202">
        <v>28.5</v>
      </c>
      <c r="P202" s="19">
        <v>15368250</v>
      </c>
    </row>
    <row r="203" spans="5:16" x14ac:dyDescent="0.25">
      <c r="E203" s="1">
        <f t="shared" si="18"/>
        <v>197</v>
      </c>
      <c r="F203" s="10" t="str">
        <f t="shared" si="19"/>
        <v>H3-12-10</v>
      </c>
      <c r="G203" s="14">
        <f t="shared" si="22"/>
        <v>12</v>
      </c>
      <c r="H203" s="14">
        <f t="shared" si="23"/>
        <v>10</v>
      </c>
      <c r="I203" s="4">
        <f t="shared" si="20"/>
        <v>30</v>
      </c>
      <c r="J203" s="2">
        <f t="shared" si="21"/>
        <v>16035000</v>
      </c>
      <c r="K203" s="22">
        <v>1</v>
      </c>
      <c r="N203" t="str">
        <v>H3-12-10</v>
      </c>
      <c r="O203">
        <v>30</v>
      </c>
      <c r="P203" s="19">
        <v>16035000</v>
      </c>
    </row>
    <row r="204" spans="5:16" x14ac:dyDescent="0.25">
      <c r="E204" s="1">
        <f t="shared" si="18"/>
        <v>198</v>
      </c>
      <c r="F204" s="10" t="str">
        <f t="shared" si="19"/>
        <v>H3-12-10.5</v>
      </c>
      <c r="G204" s="14">
        <f t="shared" si="22"/>
        <v>12</v>
      </c>
      <c r="H204" s="14">
        <f t="shared" si="23"/>
        <v>10.5</v>
      </c>
      <c r="I204" s="4">
        <f t="shared" si="20"/>
        <v>31.5</v>
      </c>
      <c r="J204" s="2">
        <f t="shared" si="21"/>
        <v>16701750</v>
      </c>
      <c r="K204" s="22">
        <v>1</v>
      </c>
      <c r="N204" t="str">
        <v>H3-12-10.5</v>
      </c>
      <c r="O204">
        <v>31.5</v>
      </c>
      <c r="P204" s="19">
        <v>16701750</v>
      </c>
    </row>
    <row r="205" spans="5:16" x14ac:dyDescent="0.25">
      <c r="E205" s="1">
        <f t="shared" si="18"/>
        <v>199</v>
      </c>
      <c r="F205" s="10" t="str">
        <f t="shared" si="19"/>
        <v>H3-12-11</v>
      </c>
      <c r="G205" s="14">
        <f t="shared" si="22"/>
        <v>12</v>
      </c>
      <c r="H205" s="14">
        <f t="shared" si="23"/>
        <v>11</v>
      </c>
      <c r="I205" s="4">
        <f t="shared" si="20"/>
        <v>33</v>
      </c>
      <c r="J205" s="2">
        <f t="shared" si="21"/>
        <v>17368500</v>
      </c>
      <c r="K205" s="22">
        <v>1</v>
      </c>
      <c r="N205" t="str">
        <v>H3-12-11</v>
      </c>
      <c r="O205">
        <v>33</v>
      </c>
      <c r="P205" s="19">
        <v>17368500</v>
      </c>
    </row>
    <row r="206" spans="5:16" x14ac:dyDescent="0.25">
      <c r="E206" s="1">
        <f t="shared" si="18"/>
        <v>200</v>
      </c>
      <c r="F206" s="10" t="str">
        <f t="shared" si="19"/>
        <v>H3-12-11.5</v>
      </c>
      <c r="G206" s="14">
        <f t="shared" si="22"/>
        <v>12</v>
      </c>
      <c r="H206" s="14">
        <f t="shared" si="23"/>
        <v>11.5</v>
      </c>
      <c r="I206" s="4">
        <f t="shared" si="20"/>
        <v>34.5</v>
      </c>
      <c r="J206" s="2">
        <f t="shared" si="21"/>
        <v>18035250</v>
      </c>
      <c r="K206" s="22">
        <v>1</v>
      </c>
      <c r="N206" t="str">
        <v>H3-12-11.5</v>
      </c>
      <c r="O206">
        <v>34.5</v>
      </c>
      <c r="P206" s="19">
        <v>18035250</v>
      </c>
    </row>
    <row r="207" spans="5:16" x14ac:dyDescent="0.25">
      <c r="E207" s="1">
        <f t="shared" si="18"/>
        <v>201</v>
      </c>
      <c r="F207" s="10" t="str">
        <f t="shared" si="19"/>
        <v>H3-12-12</v>
      </c>
      <c r="G207" s="14">
        <f t="shared" si="22"/>
        <v>12</v>
      </c>
      <c r="H207" s="14">
        <f t="shared" si="23"/>
        <v>12</v>
      </c>
      <c r="I207" s="4">
        <f t="shared" si="20"/>
        <v>36</v>
      </c>
      <c r="J207" s="2">
        <f t="shared" si="21"/>
        <v>18702000</v>
      </c>
      <c r="K207" s="22">
        <v>1</v>
      </c>
      <c r="N207" t="str">
        <v>H3-12-12</v>
      </c>
      <c r="O207">
        <v>36</v>
      </c>
      <c r="P207" s="19">
        <v>18702000</v>
      </c>
    </row>
    <row r="208" spans="5:16" x14ac:dyDescent="0.25">
      <c r="E208" s="1">
        <f t="shared" si="18"/>
        <v>202</v>
      </c>
      <c r="F208" s="10" t="str">
        <f t="shared" si="19"/>
        <v>H3-12-12.5</v>
      </c>
      <c r="G208" s="14">
        <f t="shared" si="22"/>
        <v>12</v>
      </c>
      <c r="H208" s="14">
        <f t="shared" si="23"/>
        <v>12.5</v>
      </c>
      <c r="I208" s="4">
        <f t="shared" si="20"/>
        <v>37.5</v>
      </c>
      <c r="J208" s="2">
        <f t="shared" si="21"/>
        <v>19368750</v>
      </c>
      <c r="K208" s="22">
        <v>1</v>
      </c>
      <c r="N208" t="str">
        <v>H3-12-12.5</v>
      </c>
      <c r="O208">
        <v>37.5</v>
      </c>
      <c r="P208" s="19">
        <v>19368750</v>
      </c>
    </row>
    <row r="209" spans="5:16" x14ac:dyDescent="0.25">
      <c r="E209" s="1">
        <f t="shared" si="18"/>
        <v>203</v>
      </c>
      <c r="F209" s="10" t="str">
        <f t="shared" si="19"/>
        <v>H3-12-13</v>
      </c>
      <c r="G209" s="14">
        <f t="shared" si="22"/>
        <v>12</v>
      </c>
      <c r="H209" s="14">
        <f t="shared" si="23"/>
        <v>13</v>
      </c>
      <c r="I209" s="4">
        <f t="shared" si="20"/>
        <v>39</v>
      </c>
      <c r="J209" s="2">
        <f t="shared" si="21"/>
        <v>20035500</v>
      </c>
      <c r="K209" s="22">
        <v>1</v>
      </c>
      <c r="N209" t="str">
        <v>H3-12-13</v>
      </c>
      <c r="O209">
        <v>39</v>
      </c>
      <c r="P209" s="19">
        <v>20035500</v>
      </c>
    </row>
    <row r="210" spans="5:16" x14ac:dyDescent="0.25">
      <c r="E210" s="1">
        <f t="shared" si="18"/>
        <v>204</v>
      </c>
      <c r="F210" s="10" t="str">
        <f t="shared" si="19"/>
        <v>H3-12-13.5</v>
      </c>
      <c r="G210" s="14">
        <f t="shared" si="22"/>
        <v>12</v>
      </c>
      <c r="H210" s="14">
        <f t="shared" si="23"/>
        <v>13.5</v>
      </c>
      <c r="I210" s="4">
        <f t="shared" si="20"/>
        <v>40.5</v>
      </c>
      <c r="J210" s="2">
        <f t="shared" si="21"/>
        <v>20702250</v>
      </c>
      <c r="K210" s="22">
        <v>1</v>
      </c>
      <c r="N210" t="str">
        <v>H3-12-13.5</v>
      </c>
      <c r="O210">
        <v>40.5</v>
      </c>
      <c r="P210" s="19">
        <v>20702250</v>
      </c>
    </row>
    <row r="211" spans="5:16" x14ac:dyDescent="0.25">
      <c r="E211" s="1">
        <f t="shared" si="18"/>
        <v>205</v>
      </c>
      <c r="F211" s="10" t="str">
        <f t="shared" si="19"/>
        <v>H3-12-14</v>
      </c>
      <c r="G211" s="14">
        <f t="shared" si="22"/>
        <v>12</v>
      </c>
      <c r="H211" s="14">
        <f t="shared" si="23"/>
        <v>14</v>
      </c>
      <c r="I211" s="4">
        <f t="shared" si="20"/>
        <v>42</v>
      </c>
      <c r="J211" s="2">
        <f t="shared" si="21"/>
        <v>21369000</v>
      </c>
      <c r="K211" s="22">
        <v>1</v>
      </c>
      <c r="N211" t="str">
        <v>H3-12-14</v>
      </c>
      <c r="O211">
        <v>42</v>
      </c>
      <c r="P211" s="19">
        <v>21369000</v>
      </c>
    </row>
    <row r="212" spans="5:16" x14ac:dyDescent="0.25">
      <c r="E212" s="1">
        <f t="shared" si="18"/>
        <v>206</v>
      </c>
      <c r="F212" s="10" t="str">
        <f t="shared" si="19"/>
        <v>H3-12-14.5</v>
      </c>
      <c r="G212" s="14">
        <f t="shared" si="22"/>
        <v>12</v>
      </c>
      <c r="H212" s="14">
        <f t="shared" si="23"/>
        <v>14.5</v>
      </c>
      <c r="I212" s="4">
        <f t="shared" si="20"/>
        <v>43.5</v>
      </c>
      <c r="J212" s="2">
        <f t="shared" si="21"/>
        <v>22035750</v>
      </c>
      <c r="K212" s="22">
        <v>1</v>
      </c>
      <c r="N212" t="str">
        <v>H3-12-14.5</v>
      </c>
      <c r="O212">
        <v>43.5</v>
      </c>
      <c r="P212" s="19">
        <v>22035750</v>
      </c>
    </row>
    <row r="213" spans="5:16" x14ac:dyDescent="0.25">
      <c r="E213" s="1">
        <f t="shared" si="18"/>
        <v>207</v>
      </c>
      <c r="F213" s="10" t="str">
        <f t="shared" si="19"/>
        <v>H3-12-15</v>
      </c>
      <c r="G213" s="14">
        <f t="shared" si="22"/>
        <v>12</v>
      </c>
      <c r="H213" s="14">
        <f t="shared" si="23"/>
        <v>15</v>
      </c>
      <c r="I213" s="4">
        <f t="shared" si="20"/>
        <v>45</v>
      </c>
      <c r="J213" s="2">
        <f t="shared" si="21"/>
        <v>22702500</v>
      </c>
      <c r="K213" s="22">
        <v>1</v>
      </c>
      <c r="N213" t="str">
        <v>H3-12-15</v>
      </c>
      <c r="O213">
        <v>45</v>
      </c>
      <c r="P213" s="19">
        <v>22702500</v>
      </c>
    </row>
    <row r="214" spans="5:16" x14ac:dyDescent="0.25">
      <c r="E214" s="1">
        <f t="shared" si="18"/>
        <v>208</v>
      </c>
      <c r="F214" s="10" t="str">
        <f t="shared" si="19"/>
        <v>H3-12-15.5</v>
      </c>
      <c r="G214" s="14">
        <f t="shared" si="22"/>
        <v>12</v>
      </c>
      <c r="H214" s="14">
        <f t="shared" si="23"/>
        <v>15.5</v>
      </c>
      <c r="I214" s="4">
        <f t="shared" si="20"/>
        <v>46.5</v>
      </c>
      <c r="J214" s="2">
        <f t="shared" si="21"/>
        <v>23369250</v>
      </c>
      <c r="K214" s="22">
        <v>1</v>
      </c>
      <c r="N214" t="str">
        <v>H3-12-15.5</v>
      </c>
      <c r="O214">
        <v>46.5</v>
      </c>
      <c r="P214" s="19">
        <v>23369250</v>
      </c>
    </row>
    <row r="215" spans="5:16" x14ac:dyDescent="0.25">
      <c r="E215" s="1">
        <f t="shared" si="18"/>
        <v>209</v>
      </c>
      <c r="F215" s="10" t="str">
        <f t="shared" si="19"/>
        <v>H3-12-16</v>
      </c>
      <c r="G215" s="14">
        <f t="shared" si="22"/>
        <v>12</v>
      </c>
      <c r="H215" s="14">
        <f t="shared" si="23"/>
        <v>16</v>
      </c>
      <c r="I215" s="4">
        <f t="shared" si="20"/>
        <v>48</v>
      </c>
      <c r="J215" s="2">
        <f t="shared" si="21"/>
        <v>24036000</v>
      </c>
      <c r="K215" s="22">
        <v>1</v>
      </c>
      <c r="N215" t="str">
        <v>H3-12-16</v>
      </c>
      <c r="O215">
        <v>48</v>
      </c>
      <c r="P215" s="19">
        <v>24036000</v>
      </c>
    </row>
    <row r="216" spans="5:16" x14ac:dyDescent="0.25">
      <c r="E216" s="1">
        <f t="shared" si="18"/>
        <v>210</v>
      </c>
      <c r="F216" s="10" t="str">
        <f t="shared" si="19"/>
        <v>H3-12.5-7</v>
      </c>
      <c r="G216" s="14">
        <f t="shared" si="22"/>
        <v>12.5</v>
      </c>
      <c r="H216" s="14">
        <f t="shared" si="23"/>
        <v>7</v>
      </c>
      <c r="I216" s="4">
        <f t="shared" si="20"/>
        <v>21.875</v>
      </c>
      <c r="J216" s="2">
        <f t="shared" si="21"/>
        <v>12423438</v>
      </c>
      <c r="K216" s="22">
        <v>1</v>
      </c>
      <c r="N216" t="str">
        <v>H3-12.5-7</v>
      </c>
      <c r="O216">
        <v>21.875</v>
      </c>
      <c r="P216" s="19">
        <v>12423438</v>
      </c>
    </row>
    <row r="217" spans="5:16" x14ac:dyDescent="0.25">
      <c r="E217" s="1">
        <f t="shared" si="18"/>
        <v>211</v>
      </c>
      <c r="F217" s="10" t="str">
        <f t="shared" ref="F217:F241" si="24">$C$4&amp;"-"&amp;G217&amp;"-"&amp;H217</f>
        <v>H3-12.5-7.5</v>
      </c>
      <c r="G217" s="14">
        <f t="shared" ref="G217:G241" si="25">$G$3+ROUNDDOWN($E216/($I$4+1),0)*0.5</f>
        <v>12.5</v>
      </c>
      <c r="H217" s="14">
        <f t="shared" ref="H217:H241" si="26">IF(MOD(E217-1,$I$4+1)=0,$H$3,H216+0.5)</f>
        <v>7.5</v>
      </c>
      <c r="I217" s="4">
        <f t="shared" ref="I217:I242" si="27">SUM((G217*H217)/4)</f>
        <v>23.4375</v>
      </c>
      <c r="J217" s="2">
        <f t="shared" si="21"/>
        <v>13117969</v>
      </c>
      <c r="K217" s="22">
        <v>1</v>
      </c>
      <c r="N217" t="str">
        <v>H3-12.5-7.5</v>
      </c>
      <c r="O217">
        <v>23.4375</v>
      </c>
      <c r="P217" s="19">
        <v>13117969</v>
      </c>
    </row>
    <row r="218" spans="5:16" x14ac:dyDescent="0.25">
      <c r="E218" s="1">
        <f t="shared" si="18"/>
        <v>212</v>
      </c>
      <c r="F218" s="10" t="str">
        <f t="shared" si="24"/>
        <v>H3-12.5-8</v>
      </c>
      <c r="G218" s="14">
        <f t="shared" si="25"/>
        <v>12.5</v>
      </c>
      <c r="H218" s="14">
        <f t="shared" si="26"/>
        <v>8</v>
      </c>
      <c r="I218" s="4">
        <f t="shared" si="27"/>
        <v>25</v>
      </c>
      <c r="J218" s="2">
        <f t="shared" si="21"/>
        <v>13812500</v>
      </c>
      <c r="K218" s="22">
        <v>1</v>
      </c>
      <c r="N218" t="str">
        <v>H3-12.5-8</v>
      </c>
      <c r="O218">
        <v>25</v>
      </c>
      <c r="P218" s="19">
        <v>13812500</v>
      </c>
    </row>
    <row r="219" spans="5:16" x14ac:dyDescent="0.25">
      <c r="E219" s="1">
        <f t="shared" si="18"/>
        <v>213</v>
      </c>
      <c r="F219" s="10" t="str">
        <f t="shared" si="24"/>
        <v>H3-12.5-8.5</v>
      </c>
      <c r="G219" s="14">
        <f t="shared" si="25"/>
        <v>12.5</v>
      </c>
      <c r="H219" s="14">
        <f t="shared" si="26"/>
        <v>8.5</v>
      </c>
      <c r="I219" s="4">
        <f t="shared" si="27"/>
        <v>26.5625</v>
      </c>
      <c r="J219" s="2">
        <f t="shared" si="21"/>
        <v>14507031</v>
      </c>
      <c r="K219" s="22">
        <v>1</v>
      </c>
      <c r="N219" t="str">
        <v>H3-12.5-8.5</v>
      </c>
      <c r="O219">
        <v>26.5625</v>
      </c>
      <c r="P219" s="19">
        <v>14507031</v>
      </c>
    </row>
    <row r="220" spans="5:16" x14ac:dyDescent="0.25">
      <c r="E220" s="1">
        <f t="shared" si="18"/>
        <v>214</v>
      </c>
      <c r="F220" s="10" t="str">
        <f t="shared" si="24"/>
        <v>H3-12.5-9</v>
      </c>
      <c r="G220" s="14">
        <f t="shared" si="25"/>
        <v>12.5</v>
      </c>
      <c r="H220" s="14">
        <f t="shared" si="26"/>
        <v>9</v>
      </c>
      <c r="I220" s="4">
        <f t="shared" si="27"/>
        <v>28.125</v>
      </c>
      <c r="J220" s="2">
        <f t="shared" si="21"/>
        <v>15201563</v>
      </c>
      <c r="K220" s="22">
        <v>1</v>
      </c>
      <c r="N220" t="str">
        <v>H3-12.5-9</v>
      </c>
      <c r="O220">
        <v>28.125</v>
      </c>
      <c r="P220" s="19">
        <v>15201563</v>
      </c>
    </row>
    <row r="221" spans="5:16" x14ac:dyDescent="0.25">
      <c r="E221" s="1">
        <f t="shared" si="18"/>
        <v>215</v>
      </c>
      <c r="F221" s="10" t="str">
        <f t="shared" si="24"/>
        <v>H3-12.5-9.5</v>
      </c>
      <c r="G221" s="14">
        <f t="shared" si="25"/>
        <v>12.5</v>
      </c>
      <c r="H221" s="14">
        <f t="shared" si="26"/>
        <v>9.5</v>
      </c>
      <c r="I221" s="4">
        <f t="shared" si="27"/>
        <v>29.6875</v>
      </c>
      <c r="J221" s="2">
        <f t="shared" si="21"/>
        <v>15896094</v>
      </c>
      <c r="K221" s="22">
        <v>1</v>
      </c>
      <c r="N221" t="str">
        <v>H3-12.5-9.5</v>
      </c>
      <c r="O221">
        <v>29.6875</v>
      </c>
      <c r="P221" s="19">
        <v>15896094</v>
      </c>
    </row>
    <row r="222" spans="5:16" x14ac:dyDescent="0.25">
      <c r="E222" s="1">
        <f t="shared" si="18"/>
        <v>216</v>
      </c>
      <c r="F222" s="10" t="str">
        <f t="shared" si="24"/>
        <v>H3-12.5-10</v>
      </c>
      <c r="G222" s="14">
        <f t="shared" si="25"/>
        <v>12.5</v>
      </c>
      <c r="H222" s="14">
        <f t="shared" si="26"/>
        <v>10</v>
      </c>
      <c r="I222" s="4">
        <f t="shared" si="27"/>
        <v>31.25</v>
      </c>
      <c r="J222" s="2">
        <f t="shared" si="21"/>
        <v>16590625</v>
      </c>
      <c r="K222" s="22">
        <v>1</v>
      </c>
      <c r="N222" t="str">
        <v>H3-12.5-10</v>
      </c>
      <c r="O222">
        <v>31.25</v>
      </c>
      <c r="P222" s="19">
        <v>16590625</v>
      </c>
    </row>
    <row r="223" spans="5:16" x14ac:dyDescent="0.25">
      <c r="E223" s="1">
        <f t="shared" si="18"/>
        <v>217</v>
      </c>
      <c r="F223" s="10" t="str">
        <f t="shared" si="24"/>
        <v>H3-12.5-10.5</v>
      </c>
      <c r="G223" s="14">
        <f t="shared" si="25"/>
        <v>12.5</v>
      </c>
      <c r="H223" s="14">
        <f t="shared" si="26"/>
        <v>10.5</v>
      </c>
      <c r="I223" s="4">
        <f t="shared" si="27"/>
        <v>32.8125</v>
      </c>
      <c r="J223" s="2">
        <f t="shared" si="21"/>
        <v>17285156</v>
      </c>
      <c r="K223" s="22">
        <v>1</v>
      </c>
      <c r="N223" t="str">
        <v>H3-12.5-10.5</v>
      </c>
      <c r="O223">
        <v>32.8125</v>
      </c>
      <c r="P223" s="19">
        <v>17285156</v>
      </c>
    </row>
    <row r="224" spans="5:16" x14ac:dyDescent="0.25">
      <c r="E224" s="1">
        <f t="shared" si="18"/>
        <v>218</v>
      </c>
      <c r="F224" s="10" t="str">
        <f t="shared" si="24"/>
        <v>H3-12.5-11</v>
      </c>
      <c r="G224" s="14">
        <f t="shared" si="25"/>
        <v>12.5</v>
      </c>
      <c r="H224" s="14">
        <f t="shared" si="26"/>
        <v>11</v>
      </c>
      <c r="I224" s="4">
        <f t="shared" si="27"/>
        <v>34.375</v>
      </c>
      <c r="J224" s="2">
        <f t="shared" si="21"/>
        <v>17979688</v>
      </c>
      <c r="K224" s="22">
        <v>1</v>
      </c>
      <c r="N224" t="str">
        <v>H3-12.5-11</v>
      </c>
      <c r="O224">
        <v>34.375</v>
      </c>
      <c r="P224" s="19">
        <v>17979688</v>
      </c>
    </row>
    <row r="225" spans="5:16" x14ac:dyDescent="0.25">
      <c r="E225" s="1">
        <f t="shared" si="18"/>
        <v>219</v>
      </c>
      <c r="F225" s="10" t="str">
        <f t="shared" si="24"/>
        <v>H3-12.5-11.5</v>
      </c>
      <c r="G225" s="14">
        <f t="shared" si="25"/>
        <v>12.5</v>
      </c>
      <c r="H225" s="14">
        <f t="shared" si="26"/>
        <v>11.5</v>
      </c>
      <c r="I225" s="4">
        <f t="shared" si="27"/>
        <v>35.9375</v>
      </c>
      <c r="J225" s="2">
        <f t="shared" si="21"/>
        <v>18674219</v>
      </c>
      <c r="K225" s="22">
        <v>1</v>
      </c>
      <c r="N225" t="str">
        <v>H3-12.5-11.5</v>
      </c>
      <c r="O225">
        <v>35.9375</v>
      </c>
      <c r="P225" s="19">
        <v>18674219</v>
      </c>
    </row>
    <row r="226" spans="5:16" x14ac:dyDescent="0.25">
      <c r="E226" s="1">
        <f t="shared" si="18"/>
        <v>220</v>
      </c>
      <c r="F226" s="10" t="str">
        <f t="shared" si="24"/>
        <v>H3-12.5-12</v>
      </c>
      <c r="G226" s="14">
        <f t="shared" si="25"/>
        <v>12.5</v>
      </c>
      <c r="H226" s="14">
        <f t="shared" si="26"/>
        <v>12</v>
      </c>
      <c r="I226" s="4">
        <f t="shared" si="27"/>
        <v>37.5</v>
      </c>
      <c r="J226" s="2">
        <f t="shared" si="21"/>
        <v>19368750</v>
      </c>
      <c r="K226" s="22">
        <v>1</v>
      </c>
      <c r="N226" t="str">
        <v>H3-12.5-12</v>
      </c>
      <c r="O226">
        <v>37.5</v>
      </c>
      <c r="P226" s="19">
        <v>19368750</v>
      </c>
    </row>
    <row r="227" spans="5:16" x14ac:dyDescent="0.25">
      <c r="E227" s="1">
        <f t="shared" si="18"/>
        <v>221</v>
      </c>
      <c r="F227" s="10" t="str">
        <f t="shared" si="24"/>
        <v>H3-12.5-12.5</v>
      </c>
      <c r="G227" s="14">
        <f t="shared" si="25"/>
        <v>12.5</v>
      </c>
      <c r="H227" s="14">
        <f t="shared" si="26"/>
        <v>12.5</v>
      </c>
      <c r="I227" s="4">
        <f t="shared" si="27"/>
        <v>39.0625</v>
      </c>
      <c r="J227" s="2">
        <f t="shared" si="21"/>
        <v>20063281</v>
      </c>
      <c r="K227" s="22">
        <v>1</v>
      </c>
      <c r="N227" t="str">
        <v>H3-12.5-12.5</v>
      </c>
      <c r="O227">
        <v>39.0625</v>
      </c>
      <c r="P227" s="19">
        <v>20063281</v>
      </c>
    </row>
    <row r="228" spans="5:16" x14ac:dyDescent="0.25">
      <c r="E228" s="1">
        <f t="shared" si="18"/>
        <v>222</v>
      </c>
      <c r="F228" s="10" t="str">
        <f t="shared" si="24"/>
        <v>H3-12.5-13</v>
      </c>
      <c r="G228" s="14">
        <f t="shared" si="25"/>
        <v>12.5</v>
      </c>
      <c r="H228" s="14">
        <f t="shared" si="26"/>
        <v>13</v>
      </c>
      <c r="I228" s="4">
        <f t="shared" si="27"/>
        <v>40.625</v>
      </c>
      <c r="J228" s="2">
        <f t="shared" si="21"/>
        <v>20757813</v>
      </c>
      <c r="K228" s="22">
        <v>1</v>
      </c>
      <c r="N228" t="str">
        <v>H3-12.5-13</v>
      </c>
      <c r="O228">
        <v>40.625</v>
      </c>
      <c r="P228" s="19">
        <v>20757813</v>
      </c>
    </row>
    <row r="229" spans="5:16" x14ac:dyDescent="0.25">
      <c r="E229" s="1">
        <f t="shared" si="18"/>
        <v>223</v>
      </c>
      <c r="F229" s="10" t="str">
        <f t="shared" si="24"/>
        <v>H3-12.5-13.5</v>
      </c>
      <c r="G229" s="14">
        <f t="shared" si="25"/>
        <v>12.5</v>
      </c>
      <c r="H229" s="14">
        <f t="shared" si="26"/>
        <v>13.5</v>
      </c>
      <c r="I229" s="4">
        <f t="shared" si="27"/>
        <v>42.1875</v>
      </c>
      <c r="J229" s="2">
        <f t="shared" si="21"/>
        <v>21452344</v>
      </c>
      <c r="K229" s="22">
        <v>1</v>
      </c>
      <c r="N229" t="str">
        <v>H3-12.5-13.5</v>
      </c>
      <c r="O229">
        <v>42.1875</v>
      </c>
      <c r="P229" s="19">
        <v>21452344</v>
      </c>
    </row>
    <row r="230" spans="5:16" x14ac:dyDescent="0.25">
      <c r="E230" s="1">
        <f t="shared" si="18"/>
        <v>224</v>
      </c>
      <c r="F230" s="10" t="str">
        <f t="shared" si="24"/>
        <v>H3-12.5-14</v>
      </c>
      <c r="G230" s="14">
        <f t="shared" si="25"/>
        <v>12.5</v>
      </c>
      <c r="H230" s="14">
        <f t="shared" si="26"/>
        <v>14</v>
      </c>
      <c r="I230" s="4">
        <f t="shared" si="27"/>
        <v>43.75</v>
      </c>
      <c r="J230" s="2">
        <f t="shared" si="21"/>
        <v>22146875</v>
      </c>
      <c r="K230" s="22">
        <v>1</v>
      </c>
      <c r="N230" t="str">
        <v>H3-12.5-14</v>
      </c>
      <c r="O230">
        <v>43.75</v>
      </c>
      <c r="P230" s="19">
        <v>22146875</v>
      </c>
    </row>
    <row r="231" spans="5:16" x14ac:dyDescent="0.25">
      <c r="E231" s="1">
        <f t="shared" si="18"/>
        <v>225</v>
      </c>
      <c r="F231" s="10" t="str">
        <f t="shared" si="24"/>
        <v>H3-12.5-14.5</v>
      </c>
      <c r="G231" s="14">
        <f t="shared" si="25"/>
        <v>12.5</v>
      </c>
      <c r="H231" s="14">
        <f t="shared" si="26"/>
        <v>14.5</v>
      </c>
      <c r="I231" s="4">
        <f t="shared" si="27"/>
        <v>45.3125</v>
      </c>
      <c r="J231" s="2">
        <f t="shared" si="21"/>
        <v>22841406</v>
      </c>
      <c r="K231" s="22">
        <v>1</v>
      </c>
      <c r="N231" t="str">
        <v>H3-12.5-14.5</v>
      </c>
      <c r="O231">
        <v>45.3125</v>
      </c>
      <c r="P231" s="19">
        <v>22841406</v>
      </c>
    </row>
    <row r="232" spans="5:16" x14ac:dyDescent="0.25">
      <c r="E232" s="1">
        <f t="shared" si="18"/>
        <v>226</v>
      </c>
      <c r="F232" s="10" t="str">
        <f t="shared" si="24"/>
        <v>H3-12.5-15</v>
      </c>
      <c r="G232" s="14">
        <f t="shared" si="25"/>
        <v>12.5</v>
      </c>
      <c r="H232" s="14">
        <f t="shared" si="26"/>
        <v>15</v>
      </c>
      <c r="I232" s="4">
        <f t="shared" si="27"/>
        <v>46.875</v>
      </c>
      <c r="J232" s="2">
        <f t="shared" si="21"/>
        <v>23535938</v>
      </c>
      <c r="K232" s="22">
        <v>1</v>
      </c>
      <c r="N232" t="str">
        <v>H3-12.5-15</v>
      </c>
      <c r="O232">
        <v>46.875</v>
      </c>
      <c r="P232" s="19">
        <v>23535938</v>
      </c>
    </row>
    <row r="233" spans="5:16" x14ac:dyDescent="0.25">
      <c r="E233" s="1">
        <f t="shared" si="18"/>
        <v>227</v>
      </c>
      <c r="F233" s="10" t="str">
        <f t="shared" si="24"/>
        <v>H3-12.5-15.5</v>
      </c>
      <c r="G233" s="14">
        <f t="shared" si="25"/>
        <v>12.5</v>
      </c>
      <c r="H233" s="14">
        <f t="shared" si="26"/>
        <v>15.5</v>
      </c>
      <c r="I233" s="4">
        <f t="shared" si="27"/>
        <v>48.4375</v>
      </c>
      <c r="J233" s="2">
        <f t="shared" si="21"/>
        <v>24230469</v>
      </c>
      <c r="K233" s="22">
        <v>1</v>
      </c>
      <c r="N233" t="str">
        <v>H3-12.5-15.5</v>
      </c>
      <c r="O233">
        <v>48.4375</v>
      </c>
      <c r="P233" s="19">
        <v>24230469</v>
      </c>
    </row>
    <row r="234" spans="5:16" x14ac:dyDescent="0.25">
      <c r="E234" s="1">
        <f t="shared" si="18"/>
        <v>228</v>
      </c>
      <c r="F234" s="10" t="str">
        <f t="shared" si="24"/>
        <v>H3-12.5-16</v>
      </c>
      <c r="G234" s="14">
        <f t="shared" si="25"/>
        <v>12.5</v>
      </c>
      <c r="H234" s="14">
        <f t="shared" si="26"/>
        <v>16</v>
      </c>
      <c r="I234" s="4">
        <f t="shared" si="27"/>
        <v>50</v>
      </c>
      <c r="J234" s="2">
        <f t="shared" si="21"/>
        <v>24925000</v>
      </c>
      <c r="K234" s="22">
        <v>1</v>
      </c>
      <c r="N234" t="str">
        <v>H3-12.5-16</v>
      </c>
      <c r="O234">
        <v>50</v>
      </c>
      <c r="P234" s="19">
        <v>24925000</v>
      </c>
    </row>
    <row r="235" spans="5:16" x14ac:dyDescent="0.25">
      <c r="E235" s="1">
        <f t="shared" si="18"/>
        <v>229</v>
      </c>
      <c r="F235" s="10" t="str">
        <f t="shared" si="24"/>
        <v>H3-13-7</v>
      </c>
      <c r="G235" s="14">
        <f t="shared" si="25"/>
        <v>13</v>
      </c>
      <c r="H235" s="14">
        <f t="shared" si="26"/>
        <v>7</v>
      </c>
      <c r="I235" s="4">
        <f t="shared" si="27"/>
        <v>22.75</v>
      </c>
      <c r="J235" s="2">
        <f t="shared" si="21"/>
        <v>12812375</v>
      </c>
      <c r="K235" s="22">
        <v>1</v>
      </c>
      <c r="N235" t="str">
        <v>H3-13-7</v>
      </c>
      <c r="O235">
        <v>22.75</v>
      </c>
      <c r="P235" s="19">
        <v>12812375</v>
      </c>
    </row>
    <row r="236" spans="5:16" x14ac:dyDescent="0.25">
      <c r="E236" s="1">
        <f t="shared" si="18"/>
        <v>230</v>
      </c>
      <c r="F236" s="10" t="str">
        <f t="shared" si="24"/>
        <v>H3-13-7.5</v>
      </c>
      <c r="G236" s="14">
        <f t="shared" si="25"/>
        <v>13</v>
      </c>
      <c r="H236" s="14">
        <f t="shared" si="26"/>
        <v>7.5</v>
      </c>
      <c r="I236" s="4">
        <f t="shared" si="27"/>
        <v>24.375</v>
      </c>
      <c r="J236" s="2">
        <f t="shared" si="21"/>
        <v>13534688</v>
      </c>
      <c r="K236" s="22">
        <v>1</v>
      </c>
      <c r="N236" t="str">
        <v>H3-13-7.5</v>
      </c>
      <c r="O236">
        <v>24.375</v>
      </c>
      <c r="P236" s="19">
        <v>13534688</v>
      </c>
    </row>
    <row r="237" spans="5:16" x14ac:dyDescent="0.25">
      <c r="E237" s="1">
        <f t="shared" si="18"/>
        <v>231</v>
      </c>
      <c r="F237" s="10" t="str">
        <f t="shared" si="24"/>
        <v>H3-13-8</v>
      </c>
      <c r="G237" s="14">
        <f t="shared" si="25"/>
        <v>13</v>
      </c>
      <c r="H237" s="14">
        <f t="shared" si="26"/>
        <v>8</v>
      </c>
      <c r="I237" s="4">
        <f t="shared" si="27"/>
        <v>26</v>
      </c>
      <c r="J237" s="2">
        <f t="shared" si="21"/>
        <v>14257000</v>
      </c>
      <c r="K237" s="22">
        <v>1</v>
      </c>
      <c r="N237" t="str">
        <v>H3-13-8</v>
      </c>
      <c r="O237">
        <v>26</v>
      </c>
      <c r="P237" s="19">
        <v>14257000</v>
      </c>
    </row>
    <row r="238" spans="5:16" x14ac:dyDescent="0.25">
      <c r="E238" s="1">
        <f t="shared" si="18"/>
        <v>232</v>
      </c>
      <c r="F238" s="10" t="str">
        <f t="shared" si="24"/>
        <v>H3-13-8.5</v>
      </c>
      <c r="G238" s="14">
        <f t="shared" si="25"/>
        <v>13</v>
      </c>
      <c r="H238" s="14">
        <f t="shared" si="26"/>
        <v>8.5</v>
      </c>
      <c r="I238" s="4">
        <f t="shared" si="27"/>
        <v>27.625</v>
      </c>
      <c r="J238" s="2">
        <f t="shared" si="21"/>
        <v>14979313</v>
      </c>
      <c r="K238" s="22">
        <v>1</v>
      </c>
      <c r="N238" t="str">
        <v>H3-13-8.5</v>
      </c>
      <c r="O238">
        <v>27.625</v>
      </c>
      <c r="P238" s="19">
        <v>14979313</v>
      </c>
    </row>
    <row r="239" spans="5:16" x14ac:dyDescent="0.25">
      <c r="E239" s="1">
        <f t="shared" si="18"/>
        <v>233</v>
      </c>
      <c r="F239" s="10" t="str">
        <f t="shared" si="24"/>
        <v>H3-13-9</v>
      </c>
      <c r="G239" s="14">
        <f t="shared" si="25"/>
        <v>13</v>
      </c>
      <c r="H239" s="14">
        <f t="shared" si="26"/>
        <v>9</v>
      </c>
      <c r="I239" s="4">
        <f t="shared" si="27"/>
        <v>29.25</v>
      </c>
      <c r="J239" s="2">
        <f t="shared" si="21"/>
        <v>15701625</v>
      </c>
      <c r="K239" s="22">
        <v>1</v>
      </c>
      <c r="N239" t="str">
        <v>H3-13-9</v>
      </c>
      <c r="O239">
        <v>29.25</v>
      </c>
      <c r="P239" s="19">
        <v>15701625</v>
      </c>
    </row>
    <row r="240" spans="5:16" x14ac:dyDescent="0.25">
      <c r="E240" s="1">
        <f t="shared" si="18"/>
        <v>234</v>
      </c>
      <c r="F240" s="10" t="str">
        <f t="shared" si="24"/>
        <v>H3-13-9.5</v>
      </c>
      <c r="G240" s="14">
        <f t="shared" si="25"/>
        <v>13</v>
      </c>
      <c r="H240" s="14">
        <f t="shared" si="26"/>
        <v>9.5</v>
      </c>
      <c r="I240" s="4">
        <f t="shared" si="27"/>
        <v>30.875</v>
      </c>
      <c r="J240" s="2">
        <f t="shared" si="21"/>
        <v>16423938</v>
      </c>
      <c r="K240" s="22">
        <v>1</v>
      </c>
      <c r="N240" t="str">
        <v>H3-13-9.5</v>
      </c>
      <c r="O240">
        <v>30.875</v>
      </c>
      <c r="P240" s="19">
        <v>16423938</v>
      </c>
    </row>
    <row r="241" spans="5:16" x14ac:dyDescent="0.25">
      <c r="E241" s="1">
        <f t="shared" si="18"/>
        <v>235</v>
      </c>
      <c r="F241" s="10" t="str">
        <f t="shared" si="24"/>
        <v>H3-13-10</v>
      </c>
      <c r="G241" s="14">
        <f t="shared" si="25"/>
        <v>13</v>
      </c>
      <c r="H241" s="14">
        <f t="shared" si="26"/>
        <v>10</v>
      </c>
      <c r="I241" s="4">
        <f t="shared" si="27"/>
        <v>32.5</v>
      </c>
      <c r="J241" s="2">
        <f t="shared" si="21"/>
        <v>17146250</v>
      </c>
      <c r="K241" s="22">
        <v>1</v>
      </c>
      <c r="N241" t="str">
        <v>H3-13-10</v>
      </c>
      <c r="O241">
        <v>32.5</v>
      </c>
      <c r="P241" s="19">
        <v>17146250</v>
      </c>
    </row>
    <row r="242" spans="5:16" x14ac:dyDescent="0.25">
      <c r="E242" s="1">
        <f t="shared" si="18"/>
        <v>236</v>
      </c>
      <c r="F242" s="10" t="str">
        <f>$C$4&amp;"-"&amp;G242&amp;"-"&amp;H242</f>
        <v>H3-13-10.5</v>
      </c>
      <c r="G242" s="14">
        <f>$G$3+ROUNDDOWN($E241/($I$4+1),0)*0.5</f>
        <v>13</v>
      </c>
      <c r="H242" s="14">
        <f>IF(MOD(E242-1,$I$4+1)=0,$H$3,H241+0.5)</f>
        <v>10.5</v>
      </c>
      <c r="I242" s="4">
        <f t="shared" si="27"/>
        <v>34.125</v>
      </c>
      <c r="J242" s="2">
        <f t="shared" si="21"/>
        <v>17868563</v>
      </c>
      <c r="K242" s="22">
        <v>1</v>
      </c>
      <c r="N242" t="str">
        <v>H3-13-10.5</v>
      </c>
      <c r="O242">
        <v>34.125</v>
      </c>
      <c r="P242" s="19">
        <v>17868563</v>
      </c>
    </row>
    <row r="243" spans="5:16" x14ac:dyDescent="0.25">
      <c r="E243" s="1">
        <f t="shared" si="18"/>
        <v>237</v>
      </c>
      <c r="F243" s="10" t="str">
        <f t="shared" ref="F243:F257" si="28">$C$4&amp;"-"&amp;G243&amp;"-"&amp;H243</f>
        <v>H3-13-11</v>
      </c>
      <c r="G243" s="14">
        <f t="shared" ref="G243:G257" si="29">$G$3+ROUNDDOWN($E242/($I$4+1),0)*0.5</f>
        <v>13</v>
      </c>
      <c r="H243" s="14">
        <f t="shared" ref="H243:H257" si="30">IF(MOD(E243-1,$I$4+1)=0,$H$3,H242+0.5)</f>
        <v>11</v>
      </c>
      <c r="I243" s="4">
        <f t="shared" ref="I243:I272" si="31">SUM((G243*H243)/4)</f>
        <v>35.75</v>
      </c>
      <c r="J243" s="2">
        <f t="shared" si="21"/>
        <v>18590875</v>
      </c>
      <c r="K243" s="22">
        <v>1</v>
      </c>
      <c r="N243" t="str">
        <v>H3-13-11</v>
      </c>
      <c r="O243">
        <v>35.75</v>
      </c>
      <c r="P243" s="19">
        <v>18590875</v>
      </c>
    </row>
    <row r="244" spans="5:16" x14ac:dyDescent="0.25">
      <c r="E244" s="1">
        <f t="shared" si="18"/>
        <v>238</v>
      </c>
      <c r="F244" s="10" t="str">
        <f t="shared" si="28"/>
        <v>H3-13-11.5</v>
      </c>
      <c r="G244" s="14">
        <f t="shared" si="29"/>
        <v>13</v>
      </c>
      <c r="H244" s="14">
        <f t="shared" si="30"/>
        <v>11.5</v>
      </c>
      <c r="I244" s="4">
        <f t="shared" si="31"/>
        <v>37.375</v>
      </c>
      <c r="J244" s="2">
        <f t="shared" si="21"/>
        <v>19313188</v>
      </c>
      <c r="K244" s="22">
        <v>1</v>
      </c>
      <c r="N244" t="str">
        <v>H3-13-11.5</v>
      </c>
      <c r="O244">
        <v>37.375</v>
      </c>
      <c r="P244" s="19">
        <v>19313188</v>
      </c>
    </row>
    <row r="245" spans="5:16" x14ac:dyDescent="0.25">
      <c r="E245" s="1">
        <f t="shared" si="18"/>
        <v>239</v>
      </c>
      <c r="F245" s="10" t="str">
        <f t="shared" si="28"/>
        <v>H3-13-12</v>
      </c>
      <c r="G245" s="14">
        <f t="shared" si="29"/>
        <v>13</v>
      </c>
      <c r="H245" s="14">
        <f t="shared" si="30"/>
        <v>12</v>
      </c>
      <c r="I245" s="4">
        <f t="shared" si="31"/>
        <v>39</v>
      </c>
      <c r="J245" s="2">
        <f t="shared" si="21"/>
        <v>20035500</v>
      </c>
      <c r="K245" s="22">
        <v>1</v>
      </c>
      <c r="N245" t="str">
        <v>H3-13-12</v>
      </c>
      <c r="O245">
        <v>39</v>
      </c>
      <c r="P245" s="19">
        <v>20035500</v>
      </c>
    </row>
    <row r="246" spans="5:16" x14ac:dyDescent="0.25">
      <c r="E246" s="1">
        <f t="shared" si="18"/>
        <v>240</v>
      </c>
      <c r="F246" s="10" t="str">
        <f t="shared" si="28"/>
        <v>H3-13-12.5</v>
      </c>
      <c r="G246" s="14">
        <f t="shared" si="29"/>
        <v>13</v>
      </c>
      <c r="H246" s="14">
        <f t="shared" si="30"/>
        <v>12.5</v>
      </c>
      <c r="I246" s="4">
        <f t="shared" si="31"/>
        <v>40.625</v>
      </c>
      <c r="J246" s="2">
        <f t="shared" si="21"/>
        <v>20757813</v>
      </c>
      <c r="K246" s="22">
        <v>1</v>
      </c>
      <c r="N246" t="str">
        <v>H3-13-12.5</v>
      </c>
      <c r="O246">
        <v>40.625</v>
      </c>
      <c r="P246" s="19">
        <v>20757813</v>
      </c>
    </row>
    <row r="247" spans="5:16" x14ac:dyDescent="0.25">
      <c r="E247" s="1">
        <f t="shared" si="18"/>
        <v>241</v>
      </c>
      <c r="F247" s="10" t="str">
        <f t="shared" si="28"/>
        <v>H3-13-13</v>
      </c>
      <c r="G247" s="14">
        <f t="shared" si="29"/>
        <v>13</v>
      </c>
      <c r="H247" s="14">
        <f t="shared" si="30"/>
        <v>13</v>
      </c>
      <c r="I247" s="4">
        <f t="shared" si="31"/>
        <v>42.25</v>
      </c>
      <c r="J247" s="2">
        <f t="shared" si="21"/>
        <v>21480125</v>
      </c>
      <c r="K247" s="22">
        <v>1</v>
      </c>
      <c r="N247" t="str">
        <v>H3-13-13</v>
      </c>
      <c r="O247">
        <v>42.25</v>
      </c>
      <c r="P247" s="19">
        <v>21480125</v>
      </c>
    </row>
    <row r="248" spans="5:16" x14ac:dyDescent="0.25">
      <c r="E248" s="1">
        <f t="shared" si="18"/>
        <v>242</v>
      </c>
      <c r="F248" s="10" t="str">
        <f t="shared" si="28"/>
        <v>H3-13-13.5</v>
      </c>
      <c r="G248" s="14">
        <f t="shared" si="29"/>
        <v>13</v>
      </c>
      <c r="H248" s="14">
        <f t="shared" si="30"/>
        <v>13.5</v>
      </c>
      <c r="I248" s="4">
        <f t="shared" si="31"/>
        <v>43.875</v>
      </c>
      <c r="J248" s="2">
        <f t="shared" si="21"/>
        <v>22202438</v>
      </c>
      <c r="K248" s="22">
        <v>1</v>
      </c>
      <c r="N248" t="str">
        <v>H3-13-13.5</v>
      </c>
      <c r="O248">
        <v>43.875</v>
      </c>
      <c r="P248" s="19">
        <v>22202438</v>
      </c>
    </row>
    <row r="249" spans="5:16" x14ac:dyDescent="0.25">
      <c r="E249" s="1">
        <f t="shared" si="18"/>
        <v>243</v>
      </c>
      <c r="F249" s="10" t="str">
        <f t="shared" si="28"/>
        <v>H3-13-14</v>
      </c>
      <c r="G249" s="14">
        <f t="shared" si="29"/>
        <v>13</v>
      </c>
      <c r="H249" s="14">
        <f t="shared" si="30"/>
        <v>14</v>
      </c>
      <c r="I249" s="4">
        <f t="shared" si="31"/>
        <v>45.5</v>
      </c>
      <c r="J249" s="2">
        <f t="shared" si="21"/>
        <v>22924750</v>
      </c>
      <c r="K249" s="22">
        <v>1</v>
      </c>
      <c r="N249" t="str">
        <v>H3-13-14</v>
      </c>
      <c r="O249">
        <v>45.5</v>
      </c>
      <c r="P249" s="19">
        <v>22924750</v>
      </c>
    </row>
    <row r="250" spans="5:16" x14ac:dyDescent="0.25">
      <c r="E250" s="1">
        <f t="shared" si="18"/>
        <v>244</v>
      </c>
      <c r="F250" s="10" t="str">
        <f t="shared" si="28"/>
        <v>H3-13-14.5</v>
      </c>
      <c r="G250" s="14">
        <f t="shared" si="29"/>
        <v>13</v>
      </c>
      <c r="H250" s="14">
        <f t="shared" si="30"/>
        <v>14.5</v>
      </c>
      <c r="I250" s="4">
        <f t="shared" si="31"/>
        <v>47.125</v>
      </c>
      <c r="J250" s="2">
        <f t="shared" si="21"/>
        <v>23647063</v>
      </c>
      <c r="K250" s="22">
        <v>1</v>
      </c>
      <c r="N250" t="str">
        <v>H3-13-14.5</v>
      </c>
      <c r="O250">
        <v>47.125</v>
      </c>
      <c r="P250" s="19">
        <v>23647063</v>
      </c>
    </row>
    <row r="251" spans="5:16" x14ac:dyDescent="0.25">
      <c r="E251" s="1">
        <f t="shared" si="18"/>
        <v>245</v>
      </c>
      <c r="F251" s="10" t="str">
        <f t="shared" si="28"/>
        <v>H3-13-15</v>
      </c>
      <c r="G251" s="14">
        <f t="shared" si="29"/>
        <v>13</v>
      </c>
      <c r="H251" s="14">
        <f t="shared" si="30"/>
        <v>15</v>
      </c>
      <c r="I251" s="4">
        <f t="shared" si="31"/>
        <v>48.75</v>
      </c>
      <c r="J251" s="2">
        <f t="shared" si="21"/>
        <v>24369375</v>
      </c>
      <c r="K251" s="22">
        <v>1</v>
      </c>
      <c r="N251" t="str">
        <v>H3-13-15</v>
      </c>
      <c r="O251">
        <v>48.75</v>
      </c>
      <c r="P251" s="19">
        <v>24369375</v>
      </c>
    </row>
    <row r="252" spans="5:16" x14ac:dyDescent="0.25">
      <c r="E252" s="1">
        <f t="shared" si="18"/>
        <v>246</v>
      </c>
      <c r="F252" s="10" t="str">
        <f t="shared" si="28"/>
        <v>H3-13-15.5</v>
      </c>
      <c r="G252" s="14">
        <f t="shared" si="29"/>
        <v>13</v>
      </c>
      <c r="H252" s="14">
        <f t="shared" si="30"/>
        <v>15.5</v>
      </c>
      <c r="I252" s="4">
        <f t="shared" si="31"/>
        <v>50.375</v>
      </c>
      <c r="J252" s="2">
        <f t="shared" si="21"/>
        <v>25091688</v>
      </c>
      <c r="K252" s="22">
        <v>1</v>
      </c>
      <c r="N252" t="str">
        <v>H3-13-15.5</v>
      </c>
      <c r="O252">
        <v>50.375</v>
      </c>
      <c r="P252" s="19">
        <v>25091688</v>
      </c>
    </row>
    <row r="253" spans="5:16" x14ac:dyDescent="0.25">
      <c r="E253" s="1">
        <f t="shared" si="18"/>
        <v>247</v>
      </c>
      <c r="F253" s="10" t="str">
        <f t="shared" si="28"/>
        <v>H3-13-16</v>
      </c>
      <c r="G253" s="14">
        <f t="shared" si="29"/>
        <v>13</v>
      </c>
      <c r="H253" s="14">
        <f t="shared" si="30"/>
        <v>16</v>
      </c>
      <c r="I253" s="4">
        <f t="shared" si="31"/>
        <v>52</v>
      </c>
      <c r="J253" s="2">
        <f t="shared" si="21"/>
        <v>25814000</v>
      </c>
      <c r="K253" s="22">
        <v>1</v>
      </c>
      <c r="N253" t="str">
        <v>H3-13-16</v>
      </c>
      <c r="O253">
        <v>52</v>
      </c>
      <c r="P253" s="19">
        <v>25814000</v>
      </c>
    </row>
    <row r="254" spans="5:16" x14ac:dyDescent="0.25">
      <c r="E254" s="1">
        <f t="shared" si="18"/>
        <v>248</v>
      </c>
      <c r="F254" s="10" t="str">
        <f t="shared" si="28"/>
        <v>H3-13.5-7</v>
      </c>
      <c r="G254" s="14">
        <f t="shared" si="29"/>
        <v>13.5</v>
      </c>
      <c r="H254" s="14">
        <f t="shared" si="30"/>
        <v>7</v>
      </c>
      <c r="I254" s="4">
        <f t="shared" si="31"/>
        <v>23.625</v>
      </c>
      <c r="J254" s="2">
        <f t="shared" si="21"/>
        <v>13201313</v>
      </c>
      <c r="K254" s="22">
        <v>1</v>
      </c>
      <c r="N254" t="str">
        <v>H3-13.5-7</v>
      </c>
      <c r="O254">
        <v>23.625</v>
      </c>
      <c r="P254" s="19">
        <v>13201313</v>
      </c>
    </row>
    <row r="255" spans="5:16" x14ac:dyDescent="0.25">
      <c r="E255" s="1">
        <f t="shared" si="18"/>
        <v>249</v>
      </c>
      <c r="F255" s="10" t="str">
        <f t="shared" si="28"/>
        <v>H3-13.5-7.5</v>
      </c>
      <c r="G255" s="14">
        <f t="shared" si="29"/>
        <v>13.5</v>
      </c>
      <c r="H255" s="14">
        <f t="shared" si="30"/>
        <v>7.5</v>
      </c>
      <c r="I255" s="4">
        <f t="shared" si="31"/>
        <v>25.3125</v>
      </c>
      <c r="J255" s="2">
        <f t="shared" si="21"/>
        <v>13951406</v>
      </c>
      <c r="K255" s="22">
        <v>1</v>
      </c>
      <c r="N255" t="str">
        <v>H3-13.5-7.5</v>
      </c>
      <c r="O255">
        <v>25.3125</v>
      </c>
      <c r="P255" s="19">
        <v>13951406</v>
      </c>
    </row>
    <row r="256" spans="5:16" x14ac:dyDescent="0.25">
      <c r="E256" s="1">
        <f t="shared" si="18"/>
        <v>250</v>
      </c>
      <c r="F256" s="10" t="str">
        <f t="shared" si="28"/>
        <v>H3-13.5-8</v>
      </c>
      <c r="G256" s="14">
        <f t="shared" si="29"/>
        <v>13.5</v>
      </c>
      <c r="H256" s="14">
        <f t="shared" si="30"/>
        <v>8</v>
      </c>
      <c r="I256" s="4">
        <f t="shared" si="31"/>
        <v>27</v>
      </c>
      <c r="J256" s="2">
        <f t="shared" si="21"/>
        <v>14701500</v>
      </c>
      <c r="K256" s="22">
        <v>1</v>
      </c>
      <c r="N256" t="str">
        <v>H3-13.5-8</v>
      </c>
      <c r="O256">
        <v>27</v>
      </c>
      <c r="P256" s="19">
        <v>14701500</v>
      </c>
    </row>
    <row r="257" spans="5:16" x14ac:dyDescent="0.25">
      <c r="E257" s="1">
        <f t="shared" si="18"/>
        <v>251</v>
      </c>
      <c r="F257" s="10" t="str">
        <f t="shared" si="28"/>
        <v>H3-13.5-8.5</v>
      </c>
      <c r="G257" s="14">
        <f t="shared" si="29"/>
        <v>13.5</v>
      </c>
      <c r="H257" s="14">
        <f t="shared" si="30"/>
        <v>8.5</v>
      </c>
      <c r="I257" s="4">
        <f t="shared" si="31"/>
        <v>28.6875</v>
      </c>
      <c r="J257" s="2">
        <f t="shared" si="21"/>
        <v>15451594</v>
      </c>
      <c r="K257" s="22">
        <v>1</v>
      </c>
      <c r="N257" t="str">
        <v>H3-13.5-8.5</v>
      </c>
      <c r="O257">
        <v>28.6875</v>
      </c>
      <c r="P257" s="19">
        <v>15451594</v>
      </c>
    </row>
    <row r="258" spans="5:16" x14ac:dyDescent="0.25">
      <c r="E258" s="1">
        <f t="shared" si="18"/>
        <v>252</v>
      </c>
      <c r="F258" s="10" t="str">
        <f>$C$4&amp;"-"&amp;G258&amp;"-"&amp;H258</f>
        <v>H3-13.5-9</v>
      </c>
      <c r="G258" s="14">
        <f>$G$3+ROUNDDOWN($E257/($I$4+1),0)*0.5</f>
        <v>13.5</v>
      </c>
      <c r="H258" s="14">
        <f>IF(MOD(E258-1,$I$4+1)=0,$H$3,H257+0.5)</f>
        <v>9</v>
      </c>
      <c r="I258" s="4">
        <f t="shared" si="31"/>
        <v>30.375</v>
      </c>
      <c r="J258" s="2">
        <f t="shared" si="21"/>
        <v>16201688</v>
      </c>
      <c r="K258" s="22">
        <v>1</v>
      </c>
      <c r="N258" t="str">
        <v>H3-13.5-9</v>
      </c>
      <c r="O258">
        <v>30.375</v>
      </c>
      <c r="P258" s="19">
        <v>16201688</v>
      </c>
    </row>
    <row r="259" spans="5:16" x14ac:dyDescent="0.25">
      <c r="E259" s="1">
        <f t="shared" si="18"/>
        <v>253</v>
      </c>
      <c r="F259" s="10" t="str">
        <f t="shared" ref="F259:F272" si="32">$C$4&amp;"-"&amp;G259&amp;"-"&amp;H259</f>
        <v>H3-13.5-9.5</v>
      </c>
      <c r="G259" s="14">
        <f t="shared" ref="G259:G272" si="33">$G$3+ROUNDDOWN($E258/($I$4+1),0)*0.5</f>
        <v>13.5</v>
      </c>
      <c r="H259" s="14">
        <f t="shared" ref="H259:H272" si="34">IF(MOD(E259-1,$I$4+1)=0,$H$3,H258+0.5)</f>
        <v>9.5</v>
      </c>
      <c r="I259" s="4">
        <f t="shared" si="31"/>
        <v>32.0625</v>
      </c>
      <c r="J259" s="2">
        <f t="shared" si="21"/>
        <v>16951781</v>
      </c>
      <c r="K259" s="22">
        <v>1</v>
      </c>
      <c r="N259" t="str">
        <v>H3-13.5-9.5</v>
      </c>
      <c r="O259">
        <v>32.0625</v>
      </c>
      <c r="P259" s="19">
        <v>16951781</v>
      </c>
    </row>
    <row r="260" spans="5:16" x14ac:dyDescent="0.25">
      <c r="E260" s="1">
        <f t="shared" si="18"/>
        <v>254</v>
      </c>
      <c r="F260" s="10" t="str">
        <f t="shared" si="32"/>
        <v>H3-13.5-10</v>
      </c>
      <c r="G260" s="14">
        <f t="shared" si="33"/>
        <v>13.5</v>
      </c>
      <c r="H260" s="14">
        <f t="shared" si="34"/>
        <v>10</v>
      </c>
      <c r="I260" s="4">
        <f t="shared" si="31"/>
        <v>33.75</v>
      </c>
      <c r="J260" s="2">
        <f t="shared" si="21"/>
        <v>17701875</v>
      </c>
      <c r="K260" s="22">
        <v>1</v>
      </c>
      <c r="N260" t="str">
        <v>H3-13.5-10</v>
      </c>
      <c r="O260">
        <v>33.75</v>
      </c>
      <c r="P260" s="19">
        <v>17701875</v>
      </c>
    </row>
    <row r="261" spans="5:16" x14ac:dyDescent="0.25">
      <c r="E261" s="1">
        <f t="shared" si="18"/>
        <v>255</v>
      </c>
      <c r="F261" s="10" t="str">
        <f t="shared" si="32"/>
        <v>H3-13.5-10.5</v>
      </c>
      <c r="G261" s="14">
        <f t="shared" si="33"/>
        <v>13.5</v>
      </c>
      <c r="H261" s="14">
        <f t="shared" si="34"/>
        <v>10.5</v>
      </c>
      <c r="I261" s="4">
        <f t="shared" si="31"/>
        <v>35.4375</v>
      </c>
      <c r="J261" s="2">
        <f t="shared" si="21"/>
        <v>18451969</v>
      </c>
      <c r="K261" s="22">
        <v>1</v>
      </c>
      <c r="N261" t="str">
        <v>H3-13.5-10.5</v>
      </c>
      <c r="O261">
        <v>35.4375</v>
      </c>
      <c r="P261" s="19">
        <v>18451969</v>
      </c>
    </row>
    <row r="262" spans="5:16" x14ac:dyDescent="0.25">
      <c r="E262" s="1">
        <f t="shared" si="18"/>
        <v>256</v>
      </c>
      <c r="F262" s="10" t="str">
        <f t="shared" si="32"/>
        <v>H3-13.5-11</v>
      </c>
      <c r="G262" s="14">
        <f t="shared" si="33"/>
        <v>13.5</v>
      </c>
      <c r="H262" s="14">
        <f t="shared" si="34"/>
        <v>11</v>
      </c>
      <c r="I262" s="4">
        <f t="shared" si="31"/>
        <v>37.125</v>
      </c>
      <c r="J262" s="2">
        <f t="shared" si="21"/>
        <v>19202063</v>
      </c>
      <c r="K262" s="22">
        <v>1</v>
      </c>
      <c r="N262" t="str">
        <v>H3-13.5-11</v>
      </c>
      <c r="O262">
        <v>37.125</v>
      </c>
      <c r="P262" s="19">
        <v>19202063</v>
      </c>
    </row>
    <row r="263" spans="5:16" x14ac:dyDescent="0.25">
      <c r="E263" s="1">
        <f t="shared" ref="E263:E272" si="35">ROW()-6</f>
        <v>257</v>
      </c>
      <c r="F263" s="10" t="str">
        <f t="shared" si="32"/>
        <v>H3-13.5-11.5</v>
      </c>
      <c r="G263" s="14">
        <f t="shared" si="33"/>
        <v>13.5</v>
      </c>
      <c r="H263" s="14">
        <f t="shared" si="34"/>
        <v>11.5</v>
      </c>
      <c r="I263" s="4">
        <f t="shared" si="31"/>
        <v>38.8125</v>
      </c>
      <c r="J263" s="2">
        <f t="shared" ref="J263:J272" si="36">ROUND(SUM(IF(I263&lt;$K$4,$K$4,I263)*$C$6,$C$5),0)</f>
        <v>19952156</v>
      </c>
      <c r="K263" s="22">
        <v>1</v>
      </c>
      <c r="N263" t="str">
        <v>H3-13.5-11.5</v>
      </c>
      <c r="O263">
        <v>38.8125</v>
      </c>
      <c r="P263" s="19">
        <v>19952156</v>
      </c>
    </row>
    <row r="264" spans="5:16" x14ac:dyDescent="0.25">
      <c r="E264" s="1">
        <f t="shared" si="35"/>
        <v>258</v>
      </c>
      <c r="F264" s="10" t="str">
        <f t="shared" si="32"/>
        <v>H3-13.5-12</v>
      </c>
      <c r="G264" s="14">
        <f t="shared" si="33"/>
        <v>13.5</v>
      </c>
      <c r="H264" s="14">
        <f t="shared" si="34"/>
        <v>12</v>
      </c>
      <c r="I264" s="4">
        <f t="shared" si="31"/>
        <v>40.5</v>
      </c>
      <c r="J264" s="2">
        <f t="shared" si="36"/>
        <v>20702250</v>
      </c>
      <c r="K264" s="22">
        <v>1</v>
      </c>
      <c r="N264" t="str">
        <v>H3-13.5-12</v>
      </c>
      <c r="O264">
        <v>40.5</v>
      </c>
      <c r="P264" s="19">
        <v>20702250</v>
      </c>
    </row>
    <row r="265" spans="5:16" x14ac:dyDescent="0.25">
      <c r="E265" s="1">
        <f t="shared" si="35"/>
        <v>259</v>
      </c>
      <c r="F265" s="10" t="str">
        <f t="shared" si="32"/>
        <v>H3-13.5-12.5</v>
      </c>
      <c r="G265" s="14">
        <f t="shared" si="33"/>
        <v>13.5</v>
      </c>
      <c r="H265" s="14">
        <f t="shared" si="34"/>
        <v>12.5</v>
      </c>
      <c r="I265" s="4">
        <f t="shared" si="31"/>
        <v>42.1875</v>
      </c>
      <c r="J265" s="2">
        <f t="shared" si="36"/>
        <v>21452344</v>
      </c>
      <c r="K265" s="22">
        <v>1</v>
      </c>
      <c r="N265" t="str">
        <v>H3-13.5-12.5</v>
      </c>
      <c r="O265">
        <v>42.1875</v>
      </c>
      <c r="P265" s="19">
        <v>21452344</v>
      </c>
    </row>
    <row r="266" spans="5:16" x14ac:dyDescent="0.25">
      <c r="E266" s="1">
        <f t="shared" si="35"/>
        <v>260</v>
      </c>
      <c r="F266" s="10" t="str">
        <f t="shared" si="32"/>
        <v>H3-13.5-13</v>
      </c>
      <c r="G266" s="14">
        <f t="shared" si="33"/>
        <v>13.5</v>
      </c>
      <c r="H266" s="14">
        <f t="shared" si="34"/>
        <v>13</v>
      </c>
      <c r="I266" s="4">
        <f t="shared" si="31"/>
        <v>43.875</v>
      </c>
      <c r="J266" s="2">
        <f t="shared" si="36"/>
        <v>22202438</v>
      </c>
      <c r="K266" s="22">
        <v>1</v>
      </c>
      <c r="N266" t="str">
        <v>H3-13.5-13</v>
      </c>
      <c r="O266">
        <v>43.875</v>
      </c>
      <c r="P266" s="19">
        <v>22202438</v>
      </c>
    </row>
    <row r="267" spans="5:16" x14ac:dyDescent="0.25">
      <c r="E267" s="1">
        <f t="shared" si="35"/>
        <v>261</v>
      </c>
      <c r="F267" s="10" t="str">
        <f t="shared" si="32"/>
        <v>H3-13.5-13.5</v>
      </c>
      <c r="G267" s="14">
        <f t="shared" si="33"/>
        <v>13.5</v>
      </c>
      <c r="H267" s="14">
        <f t="shared" si="34"/>
        <v>13.5</v>
      </c>
      <c r="I267" s="4">
        <f t="shared" si="31"/>
        <v>45.5625</v>
      </c>
      <c r="J267" s="2">
        <f t="shared" si="36"/>
        <v>22952531</v>
      </c>
      <c r="K267" s="22">
        <v>1</v>
      </c>
      <c r="N267" t="str">
        <v>H3-13.5-13.5</v>
      </c>
      <c r="O267">
        <v>45.5625</v>
      </c>
      <c r="P267" s="19">
        <v>22952531</v>
      </c>
    </row>
    <row r="268" spans="5:16" x14ac:dyDescent="0.25">
      <c r="E268" s="1">
        <f t="shared" si="35"/>
        <v>262</v>
      </c>
      <c r="F268" s="10" t="str">
        <f t="shared" si="32"/>
        <v>H3-13.5-14</v>
      </c>
      <c r="G268" s="14">
        <f t="shared" si="33"/>
        <v>13.5</v>
      </c>
      <c r="H268" s="14">
        <f t="shared" si="34"/>
        <v>14</v>
      </c>
      <c r="I268" s="4">
        <f t="shared" si="31"/>
        <v>47.25</v>
      </c>
      <c r="J268" s="2">
        <f t="shared" si="36"/>
        <v>23702625</v>
      </c>
      <c r="K268" s="22">
        <v>1</v>
      </c>
      <c r="N268" t="str">
        <v>H3-13.5-14</v>
      </c>
      <c r="O268">
        <v>47.25</v>
      </c>
      <c r="P268" s="19">
        <v>23702625</v>
      </c>
    </row>
    <row r="269" spans="5:16" x14ac:dyDescent="0.25">
      <c r="E269" s="1">
        <f t="shared" si="35"/>
        <v>263</v>
      </c>
      <c r="F269" s="10" t="str">
        <f t="shared" si="32"/>
        <v>H3-13.5-14.5</v>
      </c>
      <c r="G269" s="14">
        <f t="shared" si="33"/>
        <v>13.5</v>
      </c>
      <c r="H269" s="14">
        <f t="shared" si="34"/>
        <v>14.5</v>
      </c>
      <c r="I269" s="4">
        <f t="shared" si="31"/>
        <v>48.9375</v>
      </c>
      <c r="J269" s="2">
        <f t="shared" si="36"/>
        <v>24452719</v>
      </c>
      <c r="K269" s="22">
        <v>1</v>
      </c>
      <c r="N269" t="str">
        <v>H3-13.5-14.5</v>
      </c>
      <c r="O269">
        <v>48.9375</v>
      </c>
      <c r="P269" s="19">
        <v>24452719</v>
      </c>
    </row>
    <row r="270" spans="5:16" x14ac:dyDescent="0.25">
      <c r="E270" s="1">
        <f t="shared" si="35"/>
        <v>264</v>
      </c>
      <c r="F270" s="10" t="str">
        <f t="shared" si="32"/>
        <v>H3-13.5-15</v>
      </c>
      <c r="G270" s="14">
        <f t="shared" si="33"/>
        <v>13.5</v>
      </c>
      <c r="H270" s="14">
        <f t="shared" si="34"/>
        <v>15</v>
      </c>
      <c r="I270" s="4">
        <f t="shared" si="31"/>
        <v>50.625</v>
      </c>
      <c r="J270" s="2">
        <f t="shared" si="36"/>
        <v>25202813</v>
      </c>
      <c r="K270" s="22">
        <v>1</v>
      </c>
      <c r="N270" t="str">
        <v>H3-13.5-15</v>
      </c>
      <c r="O270">
        <v>50.625</v>
      </c>
      <c r="P270" s="19">
        <v>25202813</v>
      </c>
    </row>
    <row r="271" spans="5:16" x14ac:dyDescent="0.25">
      <c r="E271" s="1">
        <f t="shared" si="35"/>
        <v>265</v>
      </c>
      <c r="F271" s="10" t="str">
        <f t="shared" si="32"/>
        <v>H3-13.5-15.5</v>
      </c>
      <c r="G271" s="14">
        <f t="shared" si="33"/>
        <v>13.5</v>
      </c>
      <c r="H271" s="14">
        <f t="shared" si="34"/>
        <v>15.5</v>
      </c>
      <c r="I271" s="4">
        <f t="shared" si="31"/>
        <v>52.3125</v>
      </c>
      <c r="J271" s="2">
        <f t="shared" si="36"/>
        <v>25952906</v>
      </c>
      <c r="K271" s="22">
        <v>1</v>
      </c>
      <c r="N271" t="str">
        <v>H3-13.5-15.5</v>
      </c>
      <c r="O271">
        <v>52.3125</v>
      </c>
      <c r="P271" s="19">
        <v>25952906</v>
      </c>
    </row>
    <row r="272" spans="5:16" x14ac:dyDescent="0.25">
      <c r="E272" s="1">
        <f t="shared" si="35"/>
        <v>266</v>
      </c>
      <c r="F272" s="10" t="str">
        <f t="shared" si="32"/>
        <v>H3-13.5-16</v>
      </c>
      <c r="G272" s="14">
        <f t="shared" si="33"/>
        <v>13.5</v>
      </c>
      <c r="H272" s="14">
        <f t="shared" si="34"/>
        <v>16</v>
      </c>
      <c r="I272" s="4">
        <f t="shared" si="31"/>
        <v>54</v>
      </c>
      <c r="J272" s="2">
        <f t="shared" si="36"/>
        <v>26703000</v>
      </c>
      <c r="K272" s="22">
        <v>1</v>
      </c>
      <c r="N272" t="str">
        <v>H3-13.5-16</v>
      </c>
      <c r="O272">
        <v>54</v>
      </c>
      <c r="P272" s="19">
        <v>26703000</v>
      </c>
    </row>
    <row r="273" spans="16:16" x14ac:dyDescent="0.25">
      <c r="P273" s="19"/>
    </row>
    <row r="274" spans="16:16" x14ac:dyDescent="0.25">
      <c r="P274" s="19"/>
    </row>
    <row r="275" spans="16:16" x14ac:dyDescent="0.25">
      <c r="P275" s="19"/>
    </row>
    <row r="276" spans="16:16" x14ac:dyDescent="0.25">
      <c r="P276" s="19"/>
    </row>
    <row r="277" spans="16:16" x14ac:dyDescent="0.25">
      <c r="P277" s="19"/>
    </row>
    <row r="278" spans="16:16" x14ac:dyDescent="0.25">
      <c r="P278" s="19"/>
    </row>
    <row r="279" spans="16:16" x14ac:dyDescent="0.25">
      <c r="P279" s="19"/>
    </row>
    <row r="280" spans="16:16" x14ac:dyDescent="0.25">
      <c r="P280" s="19"/>
    </row>
    <row r="281" spans="16:16" x14ac:dyDescent="0.25">
      <c r="P281" s="19"/>
    </row>
    <row r="282" spans="16:16" x14ac:dyDescent="0.25">
      <c r="P282" s="19"/>
    </row>
    <row r="283" spans="16:16" x14ac:dyDescent="0.25">
      <c r="P283" s="19"/>
    </row>
    <row r="284" spans="16:16" x14ac:dyDescent="0.25">
      <c r="P284" s="19"/>
    </row>
    <row r="285" spans="16:16" x14ac:dyDescent="0.25">
      <c r="P285" s="19"/>
    </row>
    <row r="286" spans="16:16" x14ac:dyDescent="0.25">
      <c r="P286" s="19"/>
    </row>
    <row r="287" spans="16:16" x14ac:dyDescent="0.25">
      <c r="P287" s="19"/>
    </row>
    <row r="288" spans="16:16" x14ac:dyDescent="0.25">
      <c r="P288" s="19"/>
    </row>
    <row r="289" spans="16:16" x14ac:dyDescent="0.25">
      <c r="P289" s="19"/>
    </row>
    <row r="290" spans="16:16" x14ac:dyDescent="0.25">
      <c r="P290" s="19"/>
    </row>
    <row r="291" spans="16:16" x14ac:dyDescent="0.25">
      <c r="P291" s="19"/>
    </row>
    <row r="292" spans="16:16" x14ac:dyDescent="0.25">
      <c r="P292" s="19"/>
    </row>
    <row r="293" spans="16:16" x14ac:dyDescent="0.25">
      <c r="P293" s="19"/>
    </row>
    <row r="294" spans="16:16" x14ac:dyDescent="0.25">
      <c r="P294" s="19"/>
    </row>
    <row r="295" spans="16:16" x14ac:dyDescent="0.25">
      <c r="P295" s="19"/>
    </row>
    <row r="296" spans="16:16" x14ac:dyDescent="0.25">
      <c r="P296" s="19"/>
    </row>
    <row r="297" spans="16:16" x14ac:dyDescent="0.25">
      <c r="P297" s="19"/>
    </row>
    <row r="298" spans="16:16" x14ac:dyDescent="0.25">
      <c r="P298" s="19"/>
    </row>
    <row r="299" spans="16:16" x14ac:dyDescent="0.25">
      <c r="P299" s="19"/>
    </row>
    <row r="300" spans="16:16" x14ac:dyDescent="0.25">
      <c r="P300" s="19"/>
    </row>
    <row r="301" spans="16:16" x14ac:dyDescent="0.25">
      <c r="P301" s="19"/>
    </row>
    <row r="302" spans="16:16" x14ac:dyDescent="0.25">
      <c r="P302" s="19"/>
    </row>
    <row r="303" spans="16:16" x14ac:dyDescent="0.25">
      <c r="P303" s="19"/>
    </row>
    <row r="304" spans="16:16" x14ac:dyDescent="0.25">
      <c r="P304" s="19"/>
    </row>
    <row r="305" spans="16:16" x14ac:dyDescent="0.25">
      <c r="P305" s="19"/>
    </row>
    <row r="306" spans="16:16" x14ac:dyDescent="0.25">
      <c r="P306" s="19"/>
    </row>
    <row r="307" spans="16:16" x14ac:dyDescent="0.25">
      <c r="P307" s="19"/>
    </row>
    <row r="308" spans="16:16" x14ac:dyDescent="0.25">
      <c r="P308" s="19"/>
    </row>
    <row r="309" spans="16:16" x14ac:dyDescent="0.25">
      <c r="P309" s="19"/>
    </row>
    <row r="310" spans="16:16" x14ac:dyDescent="0.25">
      <c r="P310" s="19"/>
    </row>
    <row r="311" spans="16:16" x14ac:dyDescent="0.25">
      <c r="P311" s="19"/>
    </row>
    <row r="312" spans="16:16" x14ac:dyDescent="0.25">
      <c r="P312" s="19"/>
    </row>
    <row r="313" spans="16:16" x14ac:dyDescent="0.25">
      <c r="P313" s="19"/>
    </row>
    <row r="314" spans="16:16" x14ac:dyDescent="0.25">
      <c r="P314" s="19"/>
    </row>
    <row r="315" spans="16:16" x14ac:dyDescent="0.25">
      <c r="P315" s="19"/>
    </row>
    <row r="316" spans="16:16" x14ac:dyDescent="0.25">
      <c r="P316" s="19"/>
    </row>
    <row r="317" spans="16:16" x14ac:dyDescent="0.25">
      <c r="P317" s="19"/>
    </row>
    <row r="318" spans="16:16" x14ac:dyDescent="0.25">
      <c r="P318" s="19"/>
    </row>
    <row r="319" spans="16:16" x14ac:dyDescent="0.25">
      <c r="P319" s="19"/>
    </row>
    <row r="320" spans="16:16" x14ac:dyDescent="0.25">
      <c r="P320" s="19"/>
    </row>
    <row r="321" spans="16:16" x14ac:dyDescent="0.25">
      <c r="P321" s="19"/>
    </row>
    <row r="322" spans="16:16" x14ac:dyDescent="0.25">
      <c r="P322" s="19"/>
    </row>
    <row r="323" spans="16:16" x14ac:dyDescent="0.25">
      <c r="P323" s="19"/>
    </row>
    <row r="324" spans="16:16" x14ac:dyDescent="0.25">
      <c r="P324" s="19"/>
    </row>
    <row r="325" spans="16:16" x14ac:dyDescent="0.25">
      <c r="P325" s="19"/>
    </row>
    <row r="326" spans="16:16" x14ac:dyDescent="0.25">
      <c r="P326" s="19"/>
    </row>
    <row r="327" spans="16:16" x14ac:dyDescent="0.25">
      <c r="P327" s="19"/>
    </row>
    <row r="328" spans="16:16" x14ac:dyDescent="0.25">
      <c r="P328" s="19"/>
    </row>
    <row r="329" spans="16:16" x14ac:dyDescent="0.25">
      <c r="P329" s="19"/>
    </row>
    <row r="330" spans="16:16" x14ac:dyDescent="0.25">
      <c r="P330" s="19"/>
    </row>
    <row r="331" spans="16:16" x14ac:dyDescent="0.25">
      <c r="P331" s="19"/>
    </row>
    <row r="332" spans="16:16" x14ac:dyDescent="0.25">
      <c r="P332" s="19"/>
    </row>
    <row r="333" spans="16:16" x14ac:dyDescent="0.25">
      <c r="P333" s="19"/>
    </row>
    <row r="334" spans="16:16" x14ac:dyDescent="0.25">
      <c r="P334" s="19"/>
    </row>
    <row r="335" spans="16:16" x14ac:dyDescent="0.25">
      <c r="P335" s="19"/>
    </row>
    <row r="336" spans="1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6</vt:i4>
      </vt:variant>
    </vt:vector>
  </HeadingPairs>
  <TitlesOfParts>
    <vt:vector size="19" baseType="lpstr">
      <vt:lpstr>減坪単価</vt:lpstr>
      <vt:lpstr>B1</vt:lpstr>
      <vt:lpstr>B2</vt:lpstr>
      <vt:lpstr>NV</vt:lpstr>
      <vt:lpstr>NL</vt:lpstr>
      <vt:lpstr>N1</vt:lpstr>
      <vt:lpstr>N2</vt:lpstr>
      <vt:lpstr>NC</vt:lpstr>
      <vt:lpstr>N3</vt:lpstr>
      <vt:lpstr>A1</vt:lpstr>
      <vt:lpstr>A2</vt:lpstr>
      <vt:lpstr>A3</vt:lpstr>
      <vt:lpstr>H3</vt:lpstr>
      <vt:lpstr>アクティブハウス</vt:lpstr>
      <vt:lpstr>ネクストハウス</vt:lpstr>
      <vt:lpstr>はちみつハウス</vt:lpstr>
      <vt:lpstr>ブランドリストx</vt:lpstr>
      <vt:lpstr>ブルージア</vt:lpstr>
      <vt:lpstr>更新対象ファイル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NTK.OFFICE.032</dc:creator>
  <cp:lastModifiedBy>NTK.OFFICE.032</cp:lastModifiedBy>
  <dcterms:created xsi:type="dcterms:W3CDTF">2025-09-14T00:02:54Z</dcterms:created>
  <dcterms:modified xsi:type="dcterms:W3CDTF">2025-11-15T00:42:33Z</dcterms:modified>
</cp:coreProperties>
</file>