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k.nogi\Desktop\新・マスターシート\20230421_マスターシートプリザンター化\帳票テンプレート\"/>
    </mc:Choice>
  </mc:AlternateContent>
  <xr:revisionPtr revIDLastSave="0" documentId="13_ncr:1_{ACCDEB52-8C3D-404C-AC54-28A6D8F560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御提案書" sheetId="2" r:id="rId1"/>
    <sheet name="param" sheetId="1" state="hidden" r:id="rId2"/>
  </sheets>
  <definedNames>
    <definedName name="_xlnm.Print_Area" localSheetId="0">御提案書!$A$1:$N$49</definedName>
    <definedName name="消費税選択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5" i="2" l="1"/>
  <c r="M24" i="2"/>
  <c r="C56" i="1" l="1"/>
  <c r="C50" i="1"/>
  <c r="C51" i="1"/>
  <c r="C52" i="1"/>
  <c r="C53" i="1"/>
  <c r="C54" i="1"/>
  <c r="C55" i="1"/>
  <c r="C49" i="1"/>
  <c r="C34" i="1"/>
  <c r="C57" i="1" l="1"/>
  <c r="H46" i="2" l="1"/>
  <c r="D78" i="1"/>
  <c r="D77" i="1"/>
  <c r="D76" i="1"/>
  <c r="D75" i="1"/>
  <c r="D74" i="1"/>
  <c r="C46" i="1" s="1"/>
  <c r="L29" i="2" s="1"/>
  <c r="D73" i="1"/>
  <c r="C45" i="1" s="1"/>
  <c r="L43" i="2"/>
  <c r="L41" i="2"/>
  <c r="L40" i="2"/>
  <c r="L39" i="2"/>
  <c r="L38" i="2"/>
  <c r="L37" i="2"/>
  <c r="L36" i="2"/>
  <c r="L35" i="2"/>
  <c r="L34" i="2"/>
  <c r="C40" i="1"/>
  <c r="D41" i="2" s="1"/>
  <c r="D40" i="2"/>
  <c r="D39" i="2"/>
  <c r="C35" i="1"/>
  <c r="D35" i="2"/>
  <c r="D31" i="2"/>
  <c r="A31" i="2" s="1"/>
  <c r="D30" i="2"/>
  <c r="D29" i="2"/>
  <c r="D28" i="2"/>
  <c r="M23" i="2"/>
  <c r="I25" i="2"/>
  <c r="I24" i="2"/>
  <c r="I23" i="2"/>
  <c r="E25" i="2"/>
  <c r="B23" i="2"/>
  <c r="L21" i="2"/>
  <c r="H21" i="2"/>
  <c r="A21" i="2"/>
  <c r="D21" i="2"/>
  <c r="K18" i="2"/>
  <c r="I17" i="2"/>
  <c r="L15" i="2"/>
  <c r="M14" i="2"/>
  <c r="K14" i="2"/>
  <c r="K13" i="2"/>
  <c r="K12" i="2"/>
  <c r="M11" i="2"/>
  <c r="K11" i="2"/>
  <c r="K10" i="2"/>
  <c r="C15" i="2"/>
  <c r="A12" i="2"/>
  <c r="A8" i="2"/>
  <c r="L7" i="2"/>
  <c r="A4" i="2"/>
  <c r="L28" i="2" l="1"/>
  <c r="L31" i="2" s="1"/>
  <c r="C47" i="1"/>
  <c r="C41" i="1"/>
  <c r="D36" i="2"/>
  <c r="C36" i="1"/>
  <c r="D37" i="2" l="1"/>
  <c r="C43" i="1"/>
  <c r="D43" i="2" s="1"/>
</calcChain>
</file>

<file path=xl/sharedStrings.xml><?xml version="1.0" encoding="utf-8"?>
<sst xmlns="http://schemas.openxmlformats.org/spreadsheetml/2006/main" count="289" uniqueCount="283">
  <si>
    <t>御　提　案　書</t>
    <rPh sb="0" eb="7">
      <t>ゴテイアｎ</t>
    </rPh>
    <phoneticPr fontId="3"/>
  </si>
  <si>
    <t>担当</t>
    <rPh sb="0" eb="2">
      <t>タント</t>
    </rPh>
    <phoneticPr fontId="3"/>
  </si>
  <si>
    <t>建築場所</t>
    <rPh sb="0" eb="4">
      <t>ケンチｋ</t>
    </rPh>
    <phoneticPr fontId="3"/>
  </si>
  <si>
    <t>作 成 日</t>
    <rPh sb="0" eb="5">
      <t>サクセ</t>
    </rPh>
    <phoneticPr fontId="3"/>
  </si>
  <si>
    <t>有効期限</t>
    <rPh sb="0" eb="4">
      <t>ユウｋ</t>
    </rPh>
    <phoneticPr fontId="3"/>
  </si>
  <si>
    <t>作成日より30日以内</t>
    <phoneticPr fontId="3"/>
  </si>
  <si>
    <t>お客様現住所</t>
    <phoneticPr fontId="3"/>
  </si>
  <si>
    <t>お客様連絡先</t>
    <phoneticPr fontId="3"/>
  </si>
  <si>
    <t>お客様担当</t>
    <phoneticPr fontId="3"/>
  </si>
  <si>
    <t>今回ご提案物件</t>
    <rPh sb="0" eb="2">
      <t>コンカ</t>
    </rPh>
    <rPh sb="5" eb="7">
      <t>ブッケｎ</t>
    </rPh>
    <phoneticPr fontId="3"/>
  </si>
  <si>
    <t>(Ａ+Ｂ+ C + D)</t>
    <phoneticPr fontId="3"/>
  </si>
  <si>
    <t>(建物坪単価</t>
    <rPh sb="1" eb="3">
      <t>タテモｎ</t>
    </rPh>
    <rPh sb="3" eb="6">
      <t>ツボタン</t>
    </rPh>
    <phoneticPr fontId="3"/>
  </si>
  <si>
    <t>)</t>
    <phoneticPr fontId="3"/>
  </si>
  <si>
    <t>構　　　造</t>
    <rPh sb="0" eb="5">
      <t>コウゾ</t>
    </rPh>
    <phoneticPr fontId="3"/>
  </si>
  <si>
    <t>形　　　式</t>
    <rPh sb="0" eb="5">
      <t>ケイシｋ</t>
    </rPh>
    <phoneticPr fontId="3"/>
  </si>
  <si>
    <t>外　部　仕　様</t>
    <rPh sb="0" eb="7">
      <t>ガイｂ</t>
    </rPh>
    <phoneticPr fontId="3"/>
  </si>
  <si>
    <t>内　部　仕　様</t>
    <rPh sb="0" eb="7">
      <t>ナイｂ</t>
    </rPh>
    <phoneticPr fontId="3"/>
  </si>
  <si>
    <t>施　　工　　面　　積</t>
    <rPh sb="0" eb="10">
      <t>セコ</t>
    </rPh>
    <phoneticPr fontId="3"/>
  </si>
  <si>
    <t>床　　　面　　　積</t>
    <rPh sb="0" eb="1">
      <t>ユカ</t>
    </rPh>
    <rPh sb="4" eb="9">
      <t>メンセｋ</t>
    </rPh>
    <phoneticPr fontId="3"/>
  </si>
  <si>
    <t>延</t>
    <rPh sb="0" eb="1">
      <t>ノ</t>
    </rPh>
    <phoneticPr fontId="3"/>
  </si>
  <si>
    <t>1F</t>
    <phoneticPr fontId="3"/>
  </si>
  <si>
    <t>地下</t>
    <rPh sb="0" eb="2">
      <t>チカ</t>
    </rPh>
    <phoneticPr fontId="3"/>
  </si>
  <si>
    <t>2F</t>
    <phoneticPr fontId="3"/>
  </si>
  <si>
    <t>計</t>
    <rPh sb="0" eb="1">
      <t>ケイ</t>
    </rPh>
    <phoneticPr fontId="3"/>
  </si>
  <si>
    <t>3F</t>
    <phoneticPr fontId="3"/>
  </si>
  <si>
    <t>予算内訳</t>
    <rPh sb="0" eb="2">
      <t>ヨサン</t>
    </rPh>
    <rPh sb="2" eb="4">
      <t>ウチワケ</t>
    </rPh>
    <phoneticPr fontId="3"/>
  </si>
  <si>
    <t>資金内訳（建物）</t>
    <rPh sb="0" eb="2">
      <t>シキン</t>
    </rPh>
    <rPh sb="2" eb="4">
      <t>ウチワケ</t>
    </rPh>
    <rPh sb="5" eb="7">
      <t>タテモノ</t>
    </rPh>
    <phoneticPr fontId="3"/>
  </si>
  <si>
    <t>Ａ．建物工事費</t>
    <rPh sb="2" eb="7">
      <t>タテモｎ</t>
    </rPh>
    <phoneticPr fontId="3"/>
  </si>
  <si>
    <t>自己資金</t>
    <rPh sb="0" eb="2">
      <t>ジコ</t>
    </rPh>
    <rPh sb="2" eb="4">
      <t>シキン</t>
    </rPh>
    <phoneticPr fontId="3"/>
  </si>
  <si>
    <t>Ｂ．追加変更工事費</t>
    <rPh sb="2" eb="9">
      <t>ツイｋ</t>
    </rPh>
    <phoneticPr fontId="3"/>
  </si>
  <si>
    <t>融資</t>
    <rPh sb="0" eb="2">
      <t>ユウシ</t>
    </rPh>
    <phoneticPr fontId="3"/>
  </si>
  <si>
    <t>Ｃ．確定付帯工事費</t>
    <rPh sb="2" eb="9">
      <t>カクテ</t>
    </rPh>
    <phoneticPr fontId="3"/>
  </si>
  <si>
    <t>資金内訳合計</t>
    <rPh sb="0" eb="2">
      <t>シキン</t>
    </rPh>
    <rPh sb="2" eb="4">
      <t>ウチワケ</t>
    </rPh>
    <rPh sb="4" eb="6">
      <t>ゴウケイ</t>
    </rPh>
    <phoneticPr fontId="3"/>
  </si>
  <si>
    <t>お支払い計画（建物）</t>
    <rPh sb="1" eb="3">
      <t>シハラ</t>
    </rPh>
    <rPh sb="4" eb="6">
      <t>ケイカク</t>
    </rPh>
    <rPh sb="7" eb="9">
      <t>タテモノ</t>
    </rPh>
    <phoneticPr fontId="3"/>
  </si>
  <si>
    <t>契約時</t>
    <rPh sb="0" eb="2">
      <t>ケイヤク</t>
    </rPh>
    <rPh sb="2" eb="3">
      <t>ジ</t>
    </rPh>
    <phoneticPr fontId="3"/>
  </si>
  <si>
    <t>Ｅ．預り金立替金</t>
    <rPh sb="2" eb="3">
      <t>アズカｒ</t>
    </rPh>
    <rPh sb="5" eb="8">
      <t>タテカ</t>
    </rPh>
    <phoneticPr fontId="3"/>
  </si>
  <si>
    <t>消費税等</t>
    <rPh sb="0" eb="4">
      <t>ショウ</t>
    </rPh>
    <phoneticPr fontId="3"/>
  </si>
  <si>
    <t>着工時</t>
    <rPh sb="0" eb="2">
      <t>チャッコウ</t>
    </rPh>
    <rPh sb="2" eb="3">
      <t>ジ</t>
    </rPh>
    <phoneticPr fontId="3"/>
  </si>
  <si>
    <t>合　　計</t>
    <rPh sb="0" eb="4">
      <t>ゴウケ</t>
    </rPh>
    <phoneticPr fontId="3"/>
  </si>
  <si>
    <t>上棟時</t>
    <rPh sb="0" eb="2">
      <t>ジョウトウ</t>
    </rPh>
    <rPh sb="2" eb="3">
      <t>ジ</t>
    </rPh>
    <phoneticPr fontId="3"/>
  </si>
  <si>
    <t>Ｆ．土地代金</t>
    <rPh sb="2" eb="6">
      <t>トｃｈ</t>
    </rPh>
    <phoneticPr fontId="3"/>
  </si>
  <si>
    <t>Ｇ．土地関係費用</t>
    <rPh sb="2" eb="8">
      <t>トチカンケ</t>
    </rPh>
    <phoneticPr fontId="3"/>
  </si>
  <si>
    <t>引き渡し時</t>
    <rPh sb="0" eb="1">
      <t>ヒ</t>
    </rPh>
    <rPh sb="2" eb="3">
      <t>ワタ</t>
    </rPh>
    <rPh sb="4" eb="5">
      <t>ジ</t>
    </rPh>
    <phoneticPr fontId="3"/>
  </si>
  <si>
    <t>総費用合計</t>
    <rPh sb="0" eb="5">
      <t>ソウヒヨ</t>
    </rPh>
    <phoneticPr fontId="3"/>
  </si>
  <si>
    <t>お支払い合計</t>
    <rPh sb="1" eb="3">
      <t>シハラ</t>
    </rPh>
    <rPh sb="4" eb="6">
      <t>ゴウケイ</t>
    </rPh>
    <phoneticPr fontId="3"/>
  </si>
  <si>
    <t>備考</t>
    <rPh sb="0" eb="2">
      <t>ビコウ</t>
    </rPh>
    <phoneticPr fontId="3"/>
  </si>
  <si>
    <t>注文者</t>
    <phoneticPr fontId="2"/>
  </si>
  <si>
    <t>=注文者</t>
    <phoneticPr fontId="2"/>
  </si>
  <si>
    <t>A4</t>
    <phoneticPr fontId="2"/>
  </si>
  <si>
    <t>建上地_地名地番</t>
    <phoneticPr fontId="2"/>
  </si>
  <si>
    <t>=IF(建上地_地名地番="","",建上地_地名地番)</t>
    <phoneticPr fontId="2"/>
  </si>
  <si>
    <t>A8</t>
    <phoneticPr fontId="2"/>
  </si>
  <si>
    <t>お客様_現住所</t>
    <phoneticPr fontId="2"/>
  </si>
  <si>
    <t>=お客様_現住所</t>
    <phoneticPr fontId="2"/>
  </si>
  <si>
    <t>A12</t>
    <phoneticPr fontId="2"/>
  </si>
  <si>
    <t>お客様_電話番号</t>
    <phoneticPr fontId="2"/>
  </si>
  <si>
    <t>=お客様_電話番号</t>
    <phoneticPr fontId="2"/>
  </si>
  <si>
    <t>C15</t>
    <phoneticPr fontId="2"/>
  </si>
  <si>
    <t>契約会社</t>
    <phoneticPr fontId="2"/>
  </si>
  <si>
    <t>=契約会社</t>
    <phoneticPr fontId="2"/>
  </si>
  <si>
    <t>K10</t>
    <phoneticPr fontId="2"/>
  </si>
  <si>
    <t>契約ブランド</t>
    <phoneticPr fontId="2"/>
  </si>
  <si>
    <t>=契約ブランド</t>
    <phoneticPr fontId="2"/>
  </si>
  <si>
    <t>K11</t>
    <phoneticPr fontId="2"/>
  </si>
  <si>
    <t>営業所</t>
    <phoneticPr fontId="2"/>
  </si>
  <si>
    <t>=営業所</t>
    <phoneticPr fontId="2"/>
  </si>
  <si>
    <t>M11</t>
    <phoneticPr fontId="2"/>
  </si>
  <si>
    <t>営業所住所1</t>
    <phoneticPr fontId="2"/>
  </si>
  <si>
    <t>=営業所住所1</t>
    <phoneticPr fontId="2"/>
  </si>
  <si>
    <t>K12</t>
    <phoneticPr fontId="2"/>
  </si>
  <si>
    <t>営業所住所2</t>
    <phoneticPr fontId="2"/>
  </si>
  <si>
    <t>K13</t>
    <phoneticPr fontId="2"/>
  </si>
  <si>
    <t>=営業所住所2</t>
    <phoneticPr fontId="2"/>
  </si>
  <si>
    <t>電話番号</t>
    <phoneticPr fontId="2"/>
  </si>
  <si>
    <t>K14</t>
    <phoneticPr fontId="2"/>
  </si>
  <si>
    <t>=電話番号</t>
    <phoneticPr fontId="2"/>
  </si>
  <si>
    <t>FAX番号</t>
    <phoneticPr fontId="2"/>
  </si>
  <si>
    <t>M14</t>
    <phoneticPr fontId="2"/>
  </si>
  <si>
    <t>=FAX番号</t>
    <phoneticPr fontId="2"/>
  </si>
  <si>
    <t>担当営業</t>
    <phoneticPr fontId="2"/>
  </si>
  <si>
    <t>L15</t>
    <phoneticPr fontId="2"/>
  </si>
  <si>
    <t>=担当営業</t>
    <phoneticPr fontId="2"/>
  </si>
  <si>
    <t>請負金額_税別</t>
    <phoneticPr fontId="2"/>
  </si>
  <si>
    <t>=請負金額_税別</t>
    <phoneticPr fontId="2"/>
  </si>
  <si>
    <t>I17</t>
    <phoneticPr fontId="2"/>
  </si>
  <si>
    <t>K18</t>
    <phoneticPr fontId="2"/>
  </si>
  <si>
    <t>建物坪単価</t>
    <phoneticPr fontId="2"/>
  </si>
  <si>
    <t>=基本入力!G135</t>
    <phoneticPr fontId="2"/>
  </si>
  <si>
    <t>=構造&amp;"("&amp;RW_LVL&amp;")"</t>
    <phoneticPr fontId="2"/>
  </si>
  <si>
    <t>A21</t>
    <phoneticPr fontId="2"/>
  </si>
  <si>
    <t>シリーズ</t>
    <phoneticPr fontId="2"/>
  </si>
  <si>
    <t>D21</t>
    <phoneticPr fontId="2"/>
  </si>
  <si>
    <t>=シリーズ</t>
    <phoneticPr fontId="2"/>
  </si>
  <si>
    <t>外部仕様</t>
    <phoneticPr fontId="2"/>
  </si>
  <si>
    <t>H21</t>
    <phoneticPr fontId="2"/>
  </si>
  <si>
    <t>=外部仕様</t>
    <phoneticPr fontId="2"/>
  </si>
  <si>
    <t>内部仕様</t>
    <phoneticPr fontId="2"/>
  </si>
  <si>
    <t>L21</t>
    <phoneticPr fontId="2"/>
  </si>
  <si>
    <t>=内部仕様</t>
    <phoneticPr fontId="2"/>
  </si>
  <si>
    <t>建築面積</t>
    <phoneticPr fontId="2"/>
  </si>
  <si>
    <t>=建築面積</t>
    <phoneticPr fontId="2"/>
  </si>
  <si>
    <t>B23</t>
    <phoneticPr fontId="2"/>
  </si>
  <si>
    <t>建築面積_坪</t>
    <phoneticPr fontId="2"/>
  </si>
  <si>
    <t>=建築面積_坪</t>
    <phoneticPr fontId="2"/>
  </si>
  <si>
    <t>E25</t>
    <phoneticPr fontId="2"/>
  </si>
  <si>
    <t>１F床面積</t>
    <phoneticPr fontId="2"/>
  </si>
  <si>
    <t>I23</t>
    <phoneticPr fontId="2"/>
  </si>
  <si>
    <t>=_１F床面積</t>
    <phoneticPr fontId="2"/>
  </si>
  <si>
    <t>２F床面積</t>
    <phoneticPr fontId="2"/>
  </si>
  <si>
    <t>=_２F床面積</t>
    <phoneticPr fontId="2"/>
  </si>
  <si>
    <t>I24</t>
    <phoneticPr fontId="2"/>
  </si>
  <si>
    <t>３F床面積</t>
    <phoneticPr fontId="2"/>
  </si>
  <si>
    <t>=_３F床面積</t>
    <phoneticPr fontId="2"/>
  </si>
  <si>
    <t>I25</t>
    <phoneticPr fontId="2"/>
  </si>
  <si>
    <t>地下面積</t>
    <phoneticPr fontId="2"/>
  </si>
  <si>
    <t>=地下面積</t>
    <phoneticPr fontId="2"/>
  </si>
  <si>
    <t>M23</t>
    <phoneticPr fontId="2"/>
  </si>
  <si>
    <t>延床面積</t>
    <phoneticPr fontId="2"/>
  </si>
  <si>
    <t>M24</t>
    <phoneticPr fontId="2"/>
  </si>
  <si>
    <t>=延床面積</t>
    <phoneticPr fontId="2"/>
  </si>
  <si>
    <t>延床面積_坪</t>
    <phoneticPr fontId="2"/>
  </si>
  <si>
    <t>M25</t>
    <phoneticPr fontId="2"/>
  </si>
  <si>
    <t>=延床面積_坪</t>
    <phoneticPr fontId="2"/>
  </si>
  <si>
    <t>=A.建物工事見積</t>
    <phoneticPr fontId="2"/>
  </si>
  <si>
    <t>A.建物工事見積</t>
    <phoneticPr fontId="2"/>
  </si>
  <si>
    <t>D28</t>
    <phoneticPr fontId="2"/>
  </si>
  <si>
    <t>B.追加変更工事見積</t>
    <phoneticPr fontId="2"/>
  </si>
  <si>
    <t>=B.追加変更工事見積</t>
    <phoneticPr fontId="2"/>
  </si>
  <si>
    <t>D29</t>
    <phoneticPr fontId="2"/>
  </si>
  <si>
    <t>C.付帯工事見積</t>
    <phoneticPr fontId="2"/>
  </si>
  <si>
    <t>=C.付帯工事見積</t>
    <phoneticPr fontId="2"/>
  </si>
  <si>
    <t>D30</t>
    <phoneticPr fontId="2"/>
  </si>
  <si>
    <t>D.値引き</t>
    <phoneticPr fontId="2"/>
  </si>
  <si>
    <t>=D.値引き</t>
    <phoneticPr fontId="2"/>
  </si>
  <si>
    <t>D31</t>
    <phoneticPr fontId="2"/>
  </si>
  <si>
    <t>E.預り金立替金</t>
    <phoneticPr fontId="2"/>
  </si>
  <si>
    <t>=E.預り金立替金</t>
    <phoneticPr fontId="2"/>
  </si>
  <si>
    <t>D35</t>
    <phoneticPr fontId="2"/>
  </si>
  <si>
    <t>D36</t>
    <phoneticPr fontId="2"/>
  </si>
  <si>
    <t>D37</t>
    <phoneticPr fontId="2"/>
  </si>
  <si>
    <t>合計</t>
    <rPh sb="0" eb="2">
      <t>ゴウケイ</t>
    </rPh>
    <phoneticPr fontId="2"/>
  </si>
  <si>
    <t>=F.土地代金</t>
    <phoneticPr fontId="2"/>
  </si>
  <si>
    <t>F.土地代金</t>
    <phoneticPr fontId="2"/>
  </si>
  <si>
    <t>D39</t>
    <phoneticPr fontId="2"/>
  </si>
  <si>
    <t>G.土地関係費用</t>
    <phoneticPr fontId="2"/>
  </si>
  <si>
    <t>D40</t>
    <phoneticPr fontId="2"/>
  </si>
  <si>
    <t>=G.土地関係費用</t>
    <phoneticPr fontId="2"/>
  </si>
  <si>
    <t>消費税等1</t>
    <phoneticPr fontId="2"/>
  </si>
  <si>
    <t>D41</t>
    <phoneticPr fontId="2"/>
  </si>
  <si>
    <t>D43</t>
    <phoneticPr fontId="2"/>
  </si>
  <si>
    <t>=基本入力!D137</t>
    <phoneticPr fontId="2"/>
  </si>
  <si>
    <t>=基本入力!D138</t>
    <phoneticPr fontId="2"/>
  </si>
  <si>
    <t>=基本入力!D143</t>
    <phoneticPr fontId="2"/>
  </si>
  <si>
    <t>=基本入力!D147</t>
    <phoneticPr fontId="2"/>
  </si>
  <si>
    <t>自己資金</t>
    <phoneticPr fontId="2"/>
  </si>
  <si>
    <t>=自己資金</t>
    <phoneticPr fontId="2"/>
  </si>
  <si>
    <t>L28</t>
    <phoneticPr fontId="2"/>
  </si>
  <si>
    <t>融資</t>
    <rPh sb="0" eb="2">
      <t>ユウシ</t>
    </rPh>
    <phoneticPr fontId="2"/>
  </si>
  <si>
    <t>L29</t>
    <phoneticPr fontId="2"/>
  </si>
  <si>
    <t>資金内訳合計</t>
    <phoneticPr fontId="2"/>
  </si>
  <si>
    <t>支払金額1</t>
    <phoneticPr fontId="2"/>
  </si>
  <si>
    <t>=支払金額1</t>
    <phoneticPr fontId="2"/>
  </si>
  <si>
    <t>L34</t>
    <phoneticPr fontId="2"/>
  </si>
  <si>
    <t>支払金額2</t>
    <phoneticPr fontId="2"/>
  </si>
  <si>
    <t>支払金額3</t>
  </si>
  <si>
    <t>支払金額4</t>
  </si>
  <si>
    <t>支払金額5</t>
  </si>
  <si>
    <t>支払金額6</t>
  </si>
  <si>
    <t>支払金額7</t>
  </si>
  <si>
    <t>支払金額8</t>
  </si>
  <si>
    <t>=支払金額2</t>
    <phoneticPr fontId="2"/>
  </si>
  <si>
    <t>=支払金額4</t>
  </si>
  <si>
    <t>=支払金額5</t>
  </si>
  <si>
    <t>=支払金額6</t>
  </si>
  <si>
    <t>=支払金額7</t>
  </si>
  <si>
    <t>=支払金額8</t>
  </si>
  <si>
    <t>L35</t>
    <phoneticPr fontId="2"/>
  </si>
  <si>
    <t>L36</t>
  </si>
  <si>
    <t>L37</t>
  </si>
  <si>
    <t>L38</t>
  </si>
  <si>
    <t>L39</t>
  </si>
  <si>
    <t>L40</t>
  </si>
  <si>
    <t>L41</t>
  </si>
  <si>
    <t>=支払金額3</t>
  </si>
  <si>
    <t>支払代金_税込合計</t>
    <phoneticPr fontId="2"/>
  </si>
  <si>
    <t>L43</t>
    <phoneticPr fontId="2"/>
  </si>
  <si>
    <t>=支払代金_税込合計</t>
    <phoneticPr fontId="2"/>
  </si>
  <si>
    <t>備考</t>
    <phoneticPr fontId="2"/>
  </si>
  <si>
    <t>H46</t>
    <phoneticPr fontId="2"/>
  </si>
  <si>
    <t>=備考</t>
    <phoneticPr fontId="2"/>
  </si>
  <si>
    <t>=基本入力!J48+基本入力!J49+基本入力!J50</t>
    <phoneticPr fontId="2"/>
  </si>
  <si>
    <t>値</t>
    <rPh sb="0" eb="1">
      <t>アタイ</t>
    </rPh>
    <phoneticPr fontId="2"/>
  </si>
  <si>
    <t>項目</t>
    <rPh sb="0" eb="2">
      <t>コウモク</t>
    </rPh>
    <phoneticPr fontId="2"/>
  </si>
  <si>
    <t>C2</t>
    <phoneticPr fontId="2"/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</si>
  <si>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</si>
  <si>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</si>
  <si>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</si>
  <si>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</si>
  <si>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</si>
  <si>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</si>
  <si>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</si>
  <si>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</si>
  <si>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</si>
  <si>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</si>
  <si>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</si>
  <si>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</si>
  <si>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</si>
  <si>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</si>
  <si>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</si>
  <si>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</si>
  <si>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</si>
  <si>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</si>
  <si>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</si>
  <si>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</si>
  <si>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</si>
  <si>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</si>
  <si>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</si>
  <si>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</si>
  <si>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</si>
  <si>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</si>
  <si>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</si>
  <si>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</si>
  <si>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</si>
  <si>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</si>
  <si>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</si>
  <si>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</si>
  <si>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</si>
  <si>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</si>
  <si>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</si>
  <si>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</si>
  <si>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</si>
  <si>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</si>
  <si>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</si>
  <si>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</si>
  <si>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</si>
  <si>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</si>
  <si>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</si>
  <si>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</si>
  <si>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</si>
  <si>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</si>
  <si>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</si>
  <si>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</si>
  <si>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</si>
  <si>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</si>
  <si>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</si>
  <si>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店長</t>
    <rPh sb="0" eb="2">
      <t>テンチョウ</t>
    </rPh>
    <phoneticPr fontId="3"/>
  </si>
  <si>
    <t>自己資金</t>
    <rPh sb="0" eb="4">
      <t>ジコシキン</t>
    </rPh>
    <phoneticPr fontId="4"/>
  </si>
  <si>
    <t>フラット35S</t>
  </si>
  <si>
    <t>銀行ローン</t>
    <rPh sb="0" eb="2">
      <t>ギンコウ</t>
    </rPh>
    <phoneticPr fontId="4"/>
  </si>
  <si>
    <t>住宅ローン</t>
    <rPh sb="0" eb="2">
      <t>ジュウタク</t>
    </rPh>
    <phoneticPr fontId="4"/>
  </si>
  <si>
    <t>財形</t>
    <rPh sb="0" eb="2">
      <t>ザイケイ</t>
    </rPh>
    <phoneticPr fontId="4"/>
  </si>
  <si>
    <t>その他</t>
    <rPh sb="2" eb="3">
      <t>タ</t>
    </rPh>
    <phoneticPr fontId="4"/>
  </si>
  <si>
    <t>構造&amp;RWLVL</t>
    <phoneticPr fontId="2"/>
  </si>
  <si>
    <t>税込み合計</t>
    <rPh sb="0" eb="2">
      <t>ゼイコ</t>
    </rPh>
    <rPh sb="3" eb="5">
      <t>ゴウケイ</t>
    </rPh>
    <phoneticPr fontId="2"/>
  </si>
  <si>
    <t>G.消費税等</t>
    <rPh sb="2" eb="6">
      <t>ショウ</t>
    </rPh>
    <phoneticPr fontId="3"/>
  </si>
  <si>
    <t>G.消費税等2</t>
    <phoneticPr fontId="2"/>
  </si>
  <si>
    <t>税込総費用合計</t>
    <rPh sb="0" eb="2">
      <t>ゼイコ</t>
    </rPh>
    <phoneticPr fontId="2"/>
  </si>
  <si>
    <t>契約金</t>
  </si>
  <si>
    <t>着工時金</t>
  </si>
  <si>
    <t>中間金</t>
  </si>
  <si>
    <t>最終金</t>
  </si>
  <si>
    <t>支払方法</t>
    <rPh sb="0" eb="2">
      <t>シハラ</t>
    </rPh>
    <rPh sb="2" eb="4">
      <t>ホウホウ</t>
    </rPh>
    <phoneticPr fontId="2"/>
  </si>
  <si>
    <t>金額(税込)</t>
    <rPh sb="0" eb="2">
      <t>キンガク</t>
    </rPh>
    <rPh sb="3" eb="5">
      <t>ゼイコ</t>
    </rPh>
    <phoneticPr fontId="2"/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</si>
  <si>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</si>
  <si>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</si>
  <si>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</si>
  <si>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</si>
  <si>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</si>
  <si>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</si>
  <si>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</si>
  <si>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</si>
  <si>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</si>
  <si>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</si>
  <si>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</si>
  <si>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</si>
  <si>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</si>
  <si>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</si>
  <si>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</si>
  <si>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</si>
  <si>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</si>
  <si>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</si>
  <si>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PH階床面積</t>
    <rPh sb="2" eb="3">
      <t>カイ</t>
    </rPh>
    <rPh sb="3" eb="4">
      <t>ユカ</t>
    </rPh>
    <rPh sb="4" eb="6">
      <t>メンセキ</t>
    </rPh>
    <phoneticPr fontId="2"/>
  </si>
  <si>
    <t>PH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</si>
</sst>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;;;@"/>
    <numFmt numFmtId="177" formatCode="yyyy&quot;年&quot;m&quot;月&quot;d&quot;日&quot;;;;"/>
    <numFmt numFmtId="178" formatCode="#;;&quot;TEL&quot;;&quot;TEL &quot;@"/>
    <numFmt numFmtId="179" formatCode="#;;;&quot;FAX &quot;@"/>
    <numFmt numFmtId="180" formatCode="#,##0_ &quot;円&quot;;;;"/>
    <numFmt numFmtId="181" formatCode="#,##0.00_ &quot;㎡&quot;;;;"/>
    <numFmt numFmtId="182" formatCode="&quot;(&quot;#,##0.00_ &quot;坪)&quot;"/>
    <numFmt numFmtId="183" formatCode="#,##0_ ;\△#,##0_ ;"/>
    <numFmt numFmtId="184" formatCode="_(* #,##0_);_(* \(#,##0\);_(* &quot;-&quot;_);_(@_)"/>
    <numFmt numFmtId="185" formatCode="General;;"/>
  </numFmts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24"/>
      <name val="Yu Gothic"/>
      <family val="2"/>
      <charset val="128"/>
      <scheme val="minor"/>
    </font>
    <font>
      <sz val="18"/>
      <name val="游明朝"/>
      <family val="1"/>
      <charset val="128"/>
    </font>
    <font>
      <sz val="10"/>
      <name val="游明朝"/>
      <family val="1"/>
      <charset val="128"/>
    </font>
    <font>
      <sz val="16"/>
      <name val="游明朝"/>
      <family val="1"/>
      <charset val="128"/>
    </font>
    <font>
      <sz val="14"/>
      <name val="游明朝"/>
      <family val="1"/>
      <charset val="128"/>
    </font>
    <font>
      <sz val="9"/>
      <name val="游明朝"/>
      <family val="1"/>
      <charset val="128"/>
    </font>
    <font>
      <sz val="24"/>
      <name val="游明朝"/>
      <family val="1"/>
      <charset val="128"/>
    </font>
    <font>
      <sz val="20"/>
      <name val="游明朝"/>
      <family val="1"/>
      <charset val="128"/>
    </font>
    <font>
      <sz val="4"/>
      <name val="游明朝"/>
      <family val="1"/>
      <charset val="128"/>
    </font>
    <font>
      <sz val="9"/>
      <color theme="1"/>
      <name val="Meiryo UI"/>
      <family val="3"/>
      <charset val="128"/>
    </font>
    <font>
      <sz val="11"/>
      <color theme="1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40" fontId="1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</cellStyleXfs>
  <cellXfs count="114">
    <xf numFmtId="0" fontId="0" fillId="0" borderId="0" xfId="0"/>
    <xf numFmtId="0" fontId="6" fillId="2" borderId="2" xfId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6" xfId="1" applyFont="1" applyBorder="1" applyAlignment="1">
      <alignment horizontal="center" vertical="center"/>
    </xf>
    <xf numFmtId="0" fontId="7" fillId="0" borderId="0" xfId="1" applyFont="1" applyAlignment="1"/>
    <xf numFmtId="0" fontId="6" fillId="0" borderId="9" xfId="1" applyFont="1" applyBorder="1" applyAlignment="1">
      <alignment horizontal="center" vertical="center"/>
    </xf>
    <xf numFmtId="0" fontId="8" fillId="0" borderId="0" xfId="1" applyFont="1" applyAlignment="1">
      <alignment horizontal="right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9" fillId="0" borderId="6" xfId="1" applyFont="1" applyBorder="1">
      <alignment vertical="center"/>
    </xf>
    <xf numFmtId="0" fontId="9" fillId="0" borderId="9" xfId="1" applyFont="1" applyBorder="1">
      <alignment vertical="center"/>
    </xf>
    <xf numFmtId="49" fontId="6" fillId="0" borderId="0" xfId="1" applyNumberFormat="1" applyFont="1">
      <alignment vertical="center"/>
    </xf>
    <xf numFmtId="0" fontId="9" fillId="0" borderId="11" xfId="1" applyFont="1" applyBorder="1">
      <alignment vertical="center"/>
    </xf>
    <xf numFmtId="0" fontId="6" fillId="0" borderId="13" xfId="1" applyFont="1" applyBorder="1">
      <alignment vertical="center"/>
    </xf>
    <xf numFmtId="49" fontId="6" fillId="0" borderId="0" xfId="1" applyNumberFormat="1" applyFont="1" applyAlignment="1">
      <alignment horizontal="center" vertical="center"/>
    </xf>
    <xf numFmtId="0" fontId="6" fillId="0" borderId="13" xfId="1" applyFont="1" applyBorder="1" applyAlignment="1">
      <alignment vertical="center" shrinkToFit="1"/>
    </xf>
    <xf numFmtId="0" fontId="6" fillId="3" borderId="12" xfId="1" applyFont="1" applyFill="1" applyBorder="1">
      <alignment vertical="center"/>
    </xf>
    <xf numFmtId="0" fontId="6" fillId="0" borderId="14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12" xfId="1" applyFont="1" applyBorder="1">
      <alignment vertical="center"/>
    </xf>
    <xf numFmtId="0" fontId="6" fillId="0" borderId="15" xfId="1" applyFont="1" applyBorder="1" applyAlignment="1">
      <alignment horizontal="center" vertical="center"/>
    </xf>
    <xf numFmtId="183" fontId="6" fillId="0" borderId="15" xfId="1" applyNumberFormat="1" applyFont="1" applyBorder="1">
      <alignment vertical="center"/>
    </xf>
    <xf numFmtId="184" fontId="6" fillId="0" borderId="0" xfId="1" applyNumberFormat="1" applyFont="1" applyAlignment="1">
      <alignment horizontal="right" vertical="center"/>
    </xf>
    <xf numFmtId="0" fontId="6" fillId="0" borderId="6" xfId="1" applyFont="1" applyBorder="1" applyAlignment="1">
      <alignment vertical="top"/>
    </xf>
    <xf numFmtId="0" fontId="6" fillId="0" borderId="14" xfId="1" applyFont="1" applyBorder="1" applyAlignment="1">
      <alignment vertical="top"/>
    </xf>
    <xf numFmtId="0" fontId="6" fillId="0" borderId="7" xfId="1" applyFont="1" applyBorder="1" applyAlignment="1">
      <alignment vertical="top"/>
    </xf>
    <xf numFmtId="0" fontId="12" fillId="0" borderId="0" xfId="1" applyFont="1">
      <alignment vertical="center"/>
    </xf>
    <xf numFmtId="0" fontId="12" fillId="0" borderId="0" xfId="1" applyFont="1" applyAlignment="1">
      <alignment horizontal="right"/>
    </xf>
    <xf numFmtId="183" fontId="12" fillId="0" borderId="0" xfId="2" applyNumberFormat="1" applyFont="1" applyAlignment="1">
      <alignment horizontal="right" vertical="center"/>
    </xf>
    <xf numFmtId="0" fontId="13" fillId="0" borderId="0" xfId="0" applyFont="1"/>
    <xf numFmtId="0" fontId="13" fillId="0" borderId="2" xfId="0" applyFont="1" applyBorder="1"/>
    <xf numFmtId="0" fontId="13" fillId="0" borderId="0" xfId="0" quotePrefix="1" applyFont="1"/>
    <xf numFmtId="0" fontId="13" fillId="0" borderId="5" xfId="0" applyFont="1" applyBorder="1"/>
    <xf numFmtId="22" fontId="13" fillId="0" borderId="0" xfId="0" applyNumberFormat="1" applyFont="1"/>
    <xf numFmtId="0" fontId="6" fillId="0" borderId="14" xfId="1" applyFont="1" applyBorder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6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13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183" fontId="6" fillId="0" borderId="3" xfId="2" applyNumberFormat="1" applyFont="1" applyBorder="1" applyAlignment="1">
      <alignment horizontal="right" vertical="center"/>
    </xf>
    <xf numFmtId="183" fontId="6" fillId="0" borderId="15" xfId="2" applyNumberFormat="1" applyFont="1" applyBorder="1" applyAlignment="1">
      <alignment horizontal="right" vertical="center"/>
    </xf>
    <xf numFmtId="183" fontId="6" fillId="0" borderId="4" xfId="2" applyNumberFormat="1" applyFont="1" applyBorder="1" applyAlignment="1">
      <alignment horizontal="right" vertical="center"/>
    </xf>
    <xf numFmtId="0" fontId="6" fillId="0" borderId="2" xfId="1" applyFont="1" applyBorder="1" applyAlignment="1">
      <alignment horizontal="left" vertical="center"/>
    </xf>
    <xf numFmtId="183" fontId="6" fillId="0" borderId="2" xfId="1" applyNumberFormat="1" applyFont="1" applyBorder="1">
      <alignment vertical="center"/>
    </xf>
    <xf numFmtId="183" fontId="6" fillId="0" borderId="2" xfId="2" applyNumberFormat="1" applyFont="1" applyBorder="1" applyAlignment="1">
      <alignment horizontal="right" vertical="center"/>
    </xf>
    <xf numFmtId="176" fontId="6" fillId="0" borderId="9" xfId="1" applyNumberFormat="1" applyFont="1" applyBorder="1" applyAlignment="1">
      <alignment horizontal="left" vertical="top"/>
    </xf>
    <xf numFmtId="176" fontId="6" fillId="0" borderId="0" xfId="1" applyNumberFormat="1" applyFont="1" applyAlignment="1">
      <alignment horizontal="left" vertical="top"/>
    </xf>
    <xf numFmtId="176" fontId="6" fillId="0" borderId="1" xfId="1" applyNumberFormat="1" applyFont="1" applyBorder="1" applyAlignment="1">
      <alignment horizontal="left" vertical="top"/>
    </xf>
    <xf numFmtId="176" fontId="6" fillId="0" borderId="11" xfId="1" applyNumberFormat="1" applyFont="1" applyBorder="1" applyAlignment="1">
      <alignment horizontal="left" vertical="top"/>
    </xf>
    <xf numFmtId="176" fontId="6" fillId="0" borderId="13" xfId="1" applyNumberFormat="1" applyFont="1" applyBorder="1" applyAlignment="1">
      <alignment horizontal="left" vertical="top"/>
    </xf>
    <xf numFmtId="176" fontId="6" fillId="0" borderId="12" xfId="1" applyNumberFormat="1" applyFont="1" applyBorder="1" applyAlignment="1">
      <alignment horizontal="left" vertical="top"/>
    </xf>
    <xf numFmtId="0" fontId="6" fillId="0" borderId="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83" fontId="6" fillId="0" borderId="3" xfId="1" applyNumberFormat="1" applyFont="1" applyBorder="1">
      <alignment vertical="center"/>
    </xf>
    <xf numFmtId="183" fontId="6" fillId="0" borderId="15" xfId="1" applyNumberFormat="1" applyFont="1" applyBorder="1">
      <alignment vertical="center"/>
    </xf>
    <xf numFmtId="183" fontId="6" fillId="0" borderId="4" xfId="1" applyNumberFormat="1" applyFont="1" applyBorder="1">
      <alignment vertical="center"/>
    </xf>
    <xf numFmtId="0" fontId="6" fillId="0" borderId="2" xfId="1" applyFont="1" applyBorder="1">
      <alignment vertical="center"/>
    </xf>
    <xf numFmtId="183" fontId="6" fillId="0" borderId="2" xfId="1" applyNumberFormat="1" applyFont="1" applyBorder="1" applyAlignment="1">
      <alignment horizontal="right" vertical="center"/>
    </xf>
    <xf numFmtId="181" fontId="6" fillId="0" borderId="13" xfId="1" applyNumberFormat="1" applyFont="1" applyBorder="1">
      <alignment vertical="center"/>
    </xf>
    <xf numFmtId="182" fontId="6" fillId="0" borderId="13" xfId="1" applyNumberFormat="1" applyFont="1" applyBorder="1">
      <alignment vertical="center"/>
    </xf>
    <xf numFmtId="38" fontId="6" fillId="0" borderId="13" xfId="3" applyFont="1" applyBorder="1" applyAlignment="1">
      <alignment horizontal="right" vertical="center"/>
    </xf>
    <xf numFmtId="38" fontId="6" fillId="0" borderId="12" xfId="3" applyFont="1" applyBorder="1" applyAlignment="1">
      <alignment horizontal="right" vertical="center"/>
    </xf>
    <xf numFmtId="181" fontId="6" fillId="0" borderId="14" xfId="1" applyNumberFormat="1" applyFont="1" applyBorder="1">
      <alignment vertical="center"/>
    </xf>
    <xf numFmtId="181" fontId="6" fillId="0" borderId="14" xfId="1" applyNumberFormat="1" applyFont="1" applyBorder="1" applyAlignment="1">
      <alignment horizontal="right" vertical="center"/>
    </xf>
    <xf numFmtId="181" fontId="6" fillId="0" borderId="7" xfId="1" applyNumberFormat="1" applyFont="1" applyBorder="1" applyAlignment="1">
      <alignment horizontal="right" vertical="center"/>
    </xf>
    <xf numFmtId="181" fontId="6" fillId="0" borderId="0" xfId="1" applyNumberFormat="1" applyFont="1">
      <alignment vertical="center"/>
    </xf>
    <xf numFmtId="181" fontId="6" fillId="0" borderId="1" xfId="1" applyNumberFormat="1" applyFont="1" applyBorder="1">
      <alignment vertical="center"/>
    </xf>
    <xf numFmtId="185" fontId="6" fillId="0" borderId="2" xfId="1" applyNumberFormat="1" applyFont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right" vertical="center"/>
    </xf>
    <xf numFmtId="180" fontId="6" fillId="3" borderId="13" xfId="1" applyNumberFormat="1" applyFont="1" applyFill="1" applyBorder="1" applyAlignment="1">
      <alignment horizontal="right" vertical="center"/>
    </xf>
    <xf numFmtId="178" fontId="6" fillId="0" borderId="0" xfId="1" applyNumberFormat="1" applyFont="1" applyAlignment="1">
      <alignment horizontal="left" vertical="center" shrinkToFit="1"/>
    </xf>
    <xf numFmtId="179" fontId="6" fillId="0" borderId="0" xfId="1" applyNumberFormat="1" applyFont="1" applyAlignment="1">
      <alignment horizontal="left" vertical="center" shrinkToFit="1"/>
    </xf>
    <xf numFmtId="185" fontId="6" fillId="0" borderId="13" xfId="1" applyNumberFormat="1" applyFont="1" applyBorder="1" applyAlignment="1">
      <alignment horizontal="center" vertical="center"/>
    </xf>
    <xf numFmtId="185" fontId="6" fillId="0" borderId="13" xfId="1" applyNumberFormat="1" applyFont="1" applyBorder="1" applyAlignment="1">
      <alignment horizontal="center" vertical="center" shrinkToFit="1"/>
    </xf>
    <xf numFmtId="0" fontId="10" fillId="3" borderId="6" xfId="1" applyFont="1" applyFill="1" applyBorder="1" applyAlignment="1">
      <alignment horizontal="center" vertical="center"/>
    </xf>
    <xf numFmtId="0" fontId="10" fillId="3" borderId="14" xfId="1" applyFont="1" applyFill="1" applyBorder="1" applyAlignment="1">
      <alignment horizontal="center" vertical="center"/>
    </xf>
    <xf numFmtId="180" fontId="11" fillId="3" borderId="14" xfId="1" applyNumberFormat="1" applyFont="1" applyFill="1" applyBorder="1">
      <alignment vertical="center"/>
    </xf>
    <xf numFmtId="180" fontId="11" fillId="3" borderId="7" xfId="1" applyNumberFormat="1" applyFont="1" applyFill="1" applyBorder="1">
      <alignment vertical="center"/>
    </xf>
    <xf numFmtId="0" fontId="6" fillId="0" borderId="14" xfId="1" applyFont="1" applyBorder="1" applyAlignment="1">
      <alignment horizontal="left" vertical="center"/>
    </xf>
    <xf numFmtId="185" fontId="6" fillId="0" borderId="14" xfId="1" applyNumberFormat="1" applyFont="1" applyBorder="1" applyAlignment="1">
      <alignment horizontal="left" vertical="center" shrinkToFit="1"/>
    </xf>
    <xf numFmtId="185" fontId="6" fillId="0" borderId="0" xfId="1" applyNumberFormat="1" applyFont="1" applyAlignment="1">
      <alignment horizontal="left" vertical="center" shrinkToFit="1"/>
    </xf>
    <xf numFmtId="185" fontId="6" fillId="0" borderId="0" xfId="1" applyNumberFormat="1" applyFont="1" applyAlignment="1">
      <alignment vertical="center" shrinkToFit="1"/>
    </xf>
    <xf numFmtId="185" fontId="6" fillId="0" borderId="13" xfId="1" applyNumberFormat="1" applyFont="1" applyBorder="1" applyAlignment="1">
      <alignment vertical="center" shrinkToFit="1"/>
    </xf>
    <xf numFmtId="176" fontId="9" fillId="0" borderId="14" xfId="1" applyNumberFormat="1" applyFont="1" applyBorder="1">
      <alignment vertical="center"/>
    </xf>
    <xf numFmtId="176" fontId="9" fillId="0" borderId="7" xfId="1" applyNumberFormat="1" applyFont="1" applyBorder="1">
      <alignment vertical="center"/>
    </xf>
    <xf numFmtId="0" fontId="6" fillId="0" borderId="0" xfId="1" applyFont="1">
      <alignment vertical="center"/>
    </xf>
    <xf numFmtId="177" fontId="9" fillId="0" borderId="0" xfId="1" applyNumberFormat="1" applyFont="1" applyAlignment="1">
      <alignment horizontal="left" vertical="center"/>
    </xf>
    <xf numFmtId="177" fontId="9" fillId="0" borderId="1" xfId="1" applyNumberFormat="1" applyFont="1" applyBorder="1" applyAlignment="1">
      <alignment horizontal="left" vertical="center"/>
    </xf>
    <xf numFmtId="0" fontId="9" fillId="0" borderId="0" xfId="1" applyFont="1">
      <alignment vertical="center"/>
    </xf>
    <xf numFmtId="0" fontId="9" fillId="0" borderId="1" xfId="1" applyFont="1" applyBorder="1">
      <alignment vertical="center"/>
    </xf>
    <xf numFmtId="0" fontId="9" fillId="0" borderId="13" xfId="1" applyFont="1" applyBorder="1">
      <alignment vertical="center"/>
    </xf>
    <xf numFmtId="0" fontId="9" fillId="0" borderId="12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85" fontId="8" fillId="0" borderId="0" xfId="1" applyNumberFormat="1" applyFont="1" applyAlignment="1">
      <alignment horizontal="left" shrinkToFit="1"/>
    </xf>
    <xf numFmtId="185" fontId="8" fillId="0" borderId="13" xfId="1" applyNumberFormat="1" applyFont="1" applyBorder="1" applyAlignment="1">
      <alignment horizontal="left" shrinkToFit="1"/>
    </xf>
  </cellXfs>
  <cellStyles count="4">
    <cellStyle name="桁区切り" xfId="3" builtinId="6"/>
    <cellStyle name="桁区切り [0.00] 2" xfId="2" xr:uid="{23B0C1A4-564D-4AFA-B35E-AED93225DF14}"/>
    <cellStyle name="標準" xfId="0" builtinId="0"/>
    <cellStyle name="標準 2" xfId="1" xr:uid="{B4878578-6F25-4CC6-AF28-1BD88AD433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B7EB-7C7E-46C7-B28E-3FC8F48E8662}">
  <sheetPr codeName="Sheet15">
    <pageSetUpPr fitToPage="1"/>
  </sheetPr>
  <dimension ref="A1:P49"/>
  <sheetViews>
    <sheetView showGridLines="0" tabSelected="1" view="pageBreakPreview" topLeftCell="A8" zoomScale="115" zoomScaleNormal="100" zoomScaleSheetLayoutView="115" workbookViewId="0">
      <selection activeCell="M24" sqref="M24:N24"/>
    </sheetView>
  </sheetViews>
  <sheetFormatPr defaultColWidth="10.75" defaultRowHeight="16.5"/>
  <cols>
    <col min="1" max="1" width="3.75" style="2" customWidth="1"/>
    <col min="2" max="2" width="6.75" style="2" customWidth="1"/>
    <col min="3" max="3" width="10.25" style="2" customWidth="1"/>
    <col min="4" max="4" width="3.75" style="2" customWidth="1"/>
    <col min="5" max="5" width="6.75" style="2" customWidth="1"/>
    <col min="6" max="6" width="9.5" style="2" customWidth="1"/>
    <col min="7" max="7" width="1" style="2" customWidth="1"/>
    <col min="8" max="8" width="3.75" style="2" customWidth="1"/>
    <col min="9" max="9" width="5.75" style="2" customWidth="1"/>
    <col min="10" max="10" width="1" style="2" customWidth="1"/>
    <col min="11" max="11" width="10.5" style="2" customWidth="1"/>
    <col min="12" max="12" width="5.375" style="2" customWidth="1"/>
    <col min="13" max="13" width="6.75" style="2" customWidth="1"/>
    <col min="14" max="14" width="10.25" style="2" customWidth="1"/>
    <col min="15" max="16384" width="10.75" style="2"/>
  </cols>
  <sheetData>
    <row r="1" spans="1:14" ht="16.899999999999999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100"/>
      <c r="K1" s="1" t="s">
        <v>245</v>
      </c>
      <c r="L1" s="101" t="s">
        <v>1</v>
      </c>
      <c r="M1" s="102"/>
      <c r="N1" s="1" t="s">
        <v>1</v>
      </c>
    </row>
    <row r="2" spans="1:14" ht="13.9" customHeight="1">
      <c r="A2" s="99"/>
      <c r="B2" s="99"/>
      <c r="C2" s="99"/>
      <c r="D2" s="99"/>
      <c r="E2" s="99"/>
      <c r="F2" s="99"/>
      <c r="G2" s="99"/>
      <c r="H2" s="99"/>
      <c r="I2" s="99"/>
      <c r="J2" s="100"/>
      <c r="K2" s="103"/>
      <c r="L2" s="106"/>
      <c r="M2" s="107"/>
      <c r="N2" s="103"/>
    </row>
    <row r="3" spans="1:14" ht="19.5" customHeight="1">
      <c r="B3" s="4"/>
      <c r="C3" s="4"/>
      <c r="E3" s="4"/>
      <c r="K3" s="104"/>
      <c r="L3" s="108"/>
      <c r="M3" s="109"/>
      <c r="N3" s="104"/>
    </row>
    <row r="4" spans="1:14" ht="30.75" customHeight="1">
      <c r="A4" s="112">
        <f>param!C2</f>
        <v>0</v>
      </c>
      <c r="B4" s="112"/>
      <c r="C4" s="112"/>
      <c r="D4" s="112"/>
      <c r="E4" s="112"/>
      <c r="F4" s="112"/>
      <c r="G4" s="112"/>
      <c r="H4" s="6"/>
      <c r="K4" s="105"/>
      <c r="L4" s="110"/>
      <c r="M4" s="111"/>
      <c r="N4" s="105"/>
    </row>
    <row r="5" spans="1:14" s="28" customFormat="1" ht="6.75">
      <c r="A5" s="113"/>
      <c r="B5" s="113"/>
      <c r="C5" s="113"/>
      <c r="D5" s="113"/>
      <c r="E5" s="113"/>
      <c r="F5" s="113"/>
      <c r="G5" s="113"/>
      <c r="H5" s="29"/>
      <c r="L5" s="29"/>
    </row>
    <row r="6" spans="1:14" ht="13.9" customHeight="1">
      <c r="I6" s="8"/>
      <c r="K6" s="9"/>
      <c r="L6" s="90"/>
      <c r="M6" s="90"/>
      <c r="N6" s="91"/>
    </row>
    <row r="7" spans="1:14" ht="13.9" customHeight="1">
      <c r="A7" s="92" t="s">
        <v>2</v>
      </c>
      <c r="B7" s="92"/>
      <c r="C7" s="92"/>
      <c r="D7" s="92"/>
      <c r="E7" s="92"/>
      <c r="F7" s="92"/>
      <c r="G7" s="92"/>
      <c r="H7" s="92"/>
      <c r="I7" s="92"/>
      <c r="K7" s="10" t="s">
        <v>3</v>
      </c>
      <c r="L7" s="93">
        <f ca="1">TODAY()</f>
        <v>45255</v>
      </c>
      <c r="M7" s="93"/>
      <c r="N7" s="94"/>
    </row>
    <row r="8" spans="1:14" ht="13.9" customHeight="1">
      <c r="A8" s="88">
        <f>param!C3</f>
        <v>0</v>
      </c>
      <c r="B8" s="88"/>
      <c r="C8" s="88"/>
      <c r="D8" s="88"/>
      <c r="E8" s="88"/>
      <c r="F8" s="88"/>
      <c r="G8" s="88"/>
      <c r="H8" s="88"/>
      <c r="I8" s="88"/>
      <c r="J8" s="11"/>
      <c r="K8" s="10" t="s">
        <v>4</v>
      </c>
      <c r="L8" s="95" t="s">
        <v>5</v>
      </c>
      <c r="M8" s="95"/>
      <c r="N8" s="96"/>
    </row>
    <row r="9" spans="1:14" ht="13.9" customHeight="1">
      <c r="A9" s="89"/>
      <c r="B9" s="89"/>
      <c r="C9" s="89"/>
      <c r="D9" s="89"/>
      <c r="E9" s="89"/>
      <c r="F9" s="89"/>
      <c r="G9" s="89"/>
      <c r="H9" s="89"/>
      <c r="I9" s="89"/>
      <c r="J9" s="11"/>
      <c r="K9" s="12"/>
      <c r="L9" s="97"/>
      <c r="M9" s="97"/>
      <c r="N9" s="98"/>
    </row>
    <row r="10" spans="1:14" ht="13.9" customHeight="1">
      <c r="A10" s="85" t="s">
        <v>6</v>
      </c>
      <c r="B10" s="85"/>
      <c r="C10" s="85"/>
      <c r="D10" s="85"/>
      <c r="E10" s="85"/>
      <c r="F10" s="85"/>
      <c r="G10" s="85"/>
      <c r="H10" s="85"/>
      <c r="I10" s="85"/>
      <c r="K10" s="86">
        <f>param!C6</f>
        <v>0</v>
      </c>
      <c r="L10" s="86"/>
      <c r="M10" s="86"/>
      <c r="N10" s="86"/>
    </row>
    <row r="11" spans="1:14" ht="13.9" customHeight="1">
      <c r="K11" s="87">
        <f>param!C7</f>
        <v>0</v>
      </c>
      <c r="L11" s="87"/>
      <c r="M11" s="87">
        <f>param!C8</f>
        <v>0</v>
      </c>
      <c r="N11" s="87"/>
    </row>
    <row r="12" spans="1:14" ht="13.9" customHeight="1">
      <c r="A12" s="88">
        <f>param!C4</f>
        <v>0</v>
      </c>
      <c r="B12" s="88"/>
      <c r="C12" s="88"/>
      <c r="D12" s="88"/>
      <c r="E12" s="88"/>
      <c r="F12" s="88"/>
      <c r="G12" s="88"/>
      <c r="H12" s="88"/>
      <c r="I12" s="88"/>
      <c r="J12" s="88"/>
      <c r="K12" s="87">
        <f>param!C9</f>
        <v>0</v>
      </c>
      <c r="L12" s="87"/>
      <c r="M12" s="87"/>
      <c r="N12" s="87"/>
    </row>
    <row r="13" spans="1:14" ht="13.9" customHeight="1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7">
        <f>param!C10</f>
        <v>0</v>
      </c>
      <c r="L13" s="87"/>
      <c r="M13" s="87"/>
      <c r="N13" s="87"/>
    </row>
    <row r="14" spans="1:14" ht="13.9" customHeight="1">
      <c r="K14" s="77">
        <f>param!C11</f>
        <v>0</v>
      </c>
      <c r="L14" s="77"/>
      <c r="M14" s="78">
        <f>param!C12</f>
        <v>0</v>
      </c>
      <c r="N14" s="78"/>
    </row>
    <row r="15" spans="1:14" ht="13.9" customHeight="1">
      <c r="A15" s="13" t="s">
        <v>7</v>
      </c>
      <c r="B15" s="13"/>
      <c r="C15" s="79">
        <f>param!C5</f>
        <v>0</v>
      </c>
      <c r="D15" s="79"/>
      <c r="E15" s="79"/>
      <c r="F15" s="79"/>
      <c r="G15" s="79"/>
      <c r="H15" s="14"/>
      <c r="K15" s="15" t="s">
        <v>8</v>
      </c>
      <c r="L15" s="80">
        <f>param!C13</f>
        <v>0</v>
      </c>
      <c r="M15" s="80"/>
      <c r="N15" s="80"/>
    </row>
    <row r="16" spans="1:14" s="28" customFormat="1" ht="6.75"/>
    <row r="17" spans="1:16" ht="39">
      <c r="A17" s="81" t="s">
        <v>9</v>
      </c>
      <c r="B17" s="82"/>
      <c r="C17" s="82"/>
      <c r="D17" s="82"/>
      <c r="E17" s="82"/>
      <c r="F17" s="82"/>
      <c r="G17" s="82"/>
      <c r="H17" s="82"/>
      <c r="I17" s="83">
        <f>param!C14</f>
        <v>0</v>
      </c>
      <c r="J17" s="83"/>
      <c r="K17" s="83"/>
      <c r="L17" s="83"/>
      <c r="M17" s="83"/>
      <c r="N17" s="84"/>
    </row>
    <row r="18" spans="1:16" ht="22.9" customHeight="1">
      <c r="A18" s="73" t="s">
        <v>10</v>
      </c>
      <c r="B18" s="74"/>
      <c r="C18" s="74"/>
      <c r="D18" s="74"/>
      <c r="E18" s="74"/>
      <c r="F18" s="75" t="s">
        <v>11</v>
      </c>
      <c r="G18" s="75"/>
      <c r="H18" s="75"/>
      <c r="I18" s="75"/>
      <c r="J18" s="75"/>
      <c r="K18" s="76">
        <f>param!C15</f>
        <v>0</v>
      </c>
      <c r="L18" s="76"/>
      <c r="M18" s="76"/>
      <c r="N18" s="16" t="s">
        <v>12</v>
      </c>
    </row>
    <row r="19" spans="1:16" s="28" customFormat="1" ht="6.75"/>
    <row r="20" spans="1:16" ht="18" customHeight="1">
      <c r="A20" s="42" t="s">
        <v>13</v>
      </c>
      <c r="B20" s="42"/>
      <c r="C20" s="42"/>
      <c r="D20" s="42" t="s">
        <v>14</v>
      </c>
      <c r="E20" s="42"/>
      <c r="F20" s="42"/>
      <c r="G20" s="42"/>
      <c r="H20" s="42" t="s">
        <v>15</v>
      </c>
      <c r="I20" s="42"/>
      <c r="J20" s="42"/>
      <c r="K20" s="42"/>
      <c r="L20" s="42" t="s">
        <v>16</v>
      </c>
      <c r="M20" s="42"/>
      <c r="N20" s="42"/>
    </row>
    <row r="21" spans="1:16" ht="34.15" customHeight="1">
      <c r="A21" s="72">
        <f>param!C16</f>
        <v>0</v>
      </c>
      <c r="B21" s="72"/>
      <c r="C21" s="72"/>
      <c r="D21" s="72">
        <f>param!C17</f>
        <v>0</v>
      </c>
      <c r="E21" s="72"/>
      <c r="F21" s="72"/>
      <c r="G21" s="72"/>
      <c r="H21" s="72">
        <f>param!C18</f>
        <v>0</v>
      </c>
      <c r="I21" s="72"/>
      <c r="J21" s="72"/>
      <c r="K21" s="72"/>
      <c r="L21" s="72">
        <f>param!C19</f>
        <v>0</v>
      </c>
      <c r="M21" s="72"/>
      <c r="N21" s="72"/>
    </row>
    <row r="22" spans="1:16" ht="18" customHeight="1">
      <c r="A22" s="42" t="s">
        <v>17</v>
      </c>
      <c r="B22" s="42"/>
      <c r="C22" s="42"/>
      <c r="D22" s="42"/>
      <c r="E22" s="42"/>
      <c r="F22" s="42"/>
      <c r="G22" s="42"/>
      <c r="H22" s="42" t="s">
        <v>18</v>
      </c>
      <c r="I22" s="42"/>
      <c r="J22" s="42"/>
      <c r="K22" s="42"/>
      <c r="L22" s="42"/>
      <c r="M22" s="42"/>
      <c r="N22" s="42"/>
    </row>
    <row r="23" spans="1:16" ht="18" customHeight="1">
      <c r="A23" s="3" t="s">
        <v>19</v>
      </c>
      <c r="B23" s="67">
        <f>param!C20</f>
        <v>0</v>
      </c>
      <c r="C23" s="67"/>
      <c r="D23" s="17"/>
      <c r="E23" s="17"/>
      <c r="F23" s="17"/>
      <c r="G23" s="18"/>
      <c r="H23" s="38" t="s">
        <v>20</v>
      </c>
      <c r="I23" s="67">
        <f>param!C22</f>
        <v>0</v>
      </c>
      <c r="J23" s="67"/>
      <c r="K23" s="67"/>
      <c r="L23" s="36" t="s">
        <v>21</v>
      </c>
      <c r="M23" s="68">
        <f>param!C25</f>
        <v>0</v>
      </c>
      <c r="N23" s="69"/>
    </row>
    <row r="24" spans="1:16" ht="18" customHeight="1">
      <c r="A24" s="5"/>
      <c r="B24" s="70"/>
      <c r="C24" s="70"/>
      <c r="D24" s="19"/>
      <c r="E24" s="70"/>
      <c r="F24" s="70"/>
      <c r="G24" s="20"/>
      <c r="H24" s="39" t="s">
        <v>22</v>
      </c>
      <c r="I24" s="70">
        <f>param!C23</f>
        <v>0</v>
      </c>
      <c r="J24" s="70"/>
      <c r="K24" s="70"/>
      <c r="L24" s="37" t="s">
        <v>282</v>
      </c>
      <c r="M24" s="70">
        <f>param!C28</f>
        <v>0</v>
      </c>
      <c r="N24" s="71"/>
      <c r="O24" s="37"/>
      <c r="P24" s="37"/>
    </row>
    <row r="25" spans="1:16" ht="18" customHeight="1">
      <c r="A25" s="7"/>
      <c r="B25" s="63"/>
      <c r="C25" s="63"/>
      <c r="D25" s="13"/>
      <c r="E25" s="64">
        <f>param!C21</f>
        <v>0</v>
      </c>
      <c r="F25" s="64"/>
      <c r="G25" s="21"/>
      <c r="H25" s="40" t="s">
        <v>24</v>
      </c>
      <c r="I25" s="63">
        <f>param!C24</f>
        <v>0</v>
      </c>
      <c r="J25" s="63"/>
      <c r="K25" s="63"/>
      <c r="L25" s="41" t="s">
        <v>23</v>
      </c>
      <c r="M25" s="65" t="str">
        <f>TEXT(param!C26,"0.00")&amp;"㎡"&amp;" ("&amp;TEXT(param!C27,"0.00")&amp;"坪)"</f>
        <v>0.00㎡ (0.00坪)</v>
      </c>
      <c r="N25" s="66"/>
    </row>
    <row r="26" spans="1:16" s="28" customFormat="1" ht="6.75"/>
    <row r="27" spans="1:16" ht="18" customHeight="1">
      <c r="A27" s="55" t="s">
        <v>25</v>
      </c>
      <c r="B27" s="56"/>
      <c r="C27" s="56"/>
      <c r="D27" s="56"/>
      <c r="E27" s="56"/>
      <c r="F27" s="57"/>
      <c r="H27" s="42" t="s">
        <v>26</v>
      </c>
      <c r="I27" s="42"/>
      <c r="J27" s="42"/>
      <c r="K27" s="42"/>
      <c r="L27" s="42"/>
      <c r="M27" s="42"/>
      <c r="N27" s="42"/>
    </row>
    <row r="28" spans="1:16" ht="18" customHeight="1">
      <c r="A28" s="61" t="s">
        <v>27</v>
      </c>
      <c r="B28" s="61"/>
      <c r="C28" s="61"/>
      <c r="D28" s="43">
        <f>param!C29</f>
        <v>0</v>
      </c>
      <c r="E28" s="44"/>
      <c r="F28" s="45"/>
      <c r="H28" s="46" t="s">
        <v>28</v>
      </c>
      <c r="I28" s="46"/>
      <c r="J28" s="46"/>
      <c r="K28" s="46"/>
      <c r="L28" s="62">
        <f>param!C45</f>
        <v>0</v>
      </c>
      <c r="M28" s="62"/>
      <c r="N28" s="62"/>
    </row>
    <row r="29" spans="1:16" ht="18" customHeight="1">
      <c r="A29" s="61" t="s">
        <v>29</v>
      </c>
      <c r="B29" s="61"/>
      <c r="C29" s="61"/>
      <c r="D29" s="43">
        <f>param!C30</f>
        <v>0</v>
      </c>
      <c r="E29" s="44"/>
      <c r="F29" s="45"/>
      <c r="H29" s="46" t="s">
        <v>30</v>
      </c>
      <c r="I29" s="46"/>
      <c r="J29" s="46"/>
      <c r="K29" s="46"/>
      <c r="L29" s="62">
        <f>param!C46</f>
        <v>0</v>
      </c>
      <c r="M29" s="62"/>
      <c r="N29" s="62"/>
    </row>
    <row r="30" spans="1:16" ht="18" customHeight="1">
      <c r="A30" s="61" t="s">
        <v>31</v>
      </c>
      <c r="B30" s="61"/>
      <c r="C30" s="61"/>
      <c r="D30" s="43">
        <f>param!C31</f>
        <v>0</v>
      </c>
      <c r="E30" s="44"/>
      <c r="F30" s="45"/>
      <c r="H30" s="22"/>
      <c r="I30" s="22"/>
      <c r="J30" s="22"/>
      <c r="K30" s="22"/>
      <c r="L30" s="23"/>
      <c r="M30" s="23"/>
      <c r="N30" s="23"/>
    </row>
    <row r="31" spans="1:16" ht="18" customHeight="1">
      <c r="A31" s="61" t="str">
        <f>IF(D31&lt;&gt;0,"Ｄ．値引き","")</f>
        <v/>
      </c>
      <c r="B31" s="61"/>
      <c r="C31" s="61"/>
      <c r="D31" s="43">
        <f>param!C32</f>
        <v>0</v>
      </c>
      <c r="E31" s="44"/>
      <c r="F31" s="45"/>
      <c r="H31" s="55" t="s">
        <v>32</v>
      </c>
      <c r="I31" s="56"/>
      <c r="J31" s="56"/>
      <c r="K31" s="57"/>
      <c r="L31" s="62">
        <f>SUM(L28:L30)</f>
        <v>0</v>
      </c>
      <c r="M31" s="62"/>
      <c r="N31" s="62"/>
    </row>
    <row r="32" spans="1:16" ht="18" customHeight="1">
      <c r="A32" s="61"/>
      <c r="B32" s="61"/>
      <c r="C32" s="61"/>
      <c r="D32" s="43"/>
      <c r="E32" s="44"/>
      <c r="F32" s="45"/>
      <c r="H32" s="19"/>
      <c r="I32" s="19"/>
      <c r="J32" s="19"/>
      <c r="K32" s="19"/>
      <c r="L32" s="24"/>
      <c r="M32" s="24"/>
      <c r="N32" s="24"/>
    </row>
    <row r="33" spans="1:14" ht="18" customHeight="1">
      <c r="A33" s="61"/>
      <c r="B33" s="61"/>
      <c r="C33" s="61"/>
      <c r="D33" s="43"/>
      <c r="E33" s="44"/>
      <c r="F33" s="45"/>
      <c r="H33" s="55" t="s">
        <v>33</v>
      </c>
      <c r="I33" s="56"/>
      <c r="J33" s="56"/>
      <c r="K33" s="56"/>
      <c r="L33" s="56"/>
      <c r="M33" s="56"/>
      <c r="N33" s="57"/>
    </row>
    <row r="34" spans="1:14" ht="18" customHeight="1">
      <c r="A34" s="61"/>
      <c r="B34" s="61"/>
      <c r="C34" s="61"/>
      <c r="D34" s="43"/>
      <c r="E34" s="44"/>
      <c r="F34" s="45"/>
      <c r="H34" s="46" t="s">
        <v>34</v>
      </c>
      <c r="I34" s="46"/>
      <c r="J34" s="46"/>
      <c r="K34" s="46"/>
      <c r="L34" s="47">
        <f>param!C49</f>
        <v>0</v>
      </c>
      <c r="M34" s="47"/>
      <c r="N34" s="47"/>
    </row>
    <row r="35" spans="1:14" ht="18" customHeight="1">
      <c r="A35" s="61" t="s">
        <v>35</v>
      </c>
      <c r="B35" s="61"/>
      <c r="C35" s="61"/>
      <c r="D35" s="43">
        <f>param!C33</f>
        <v>0</v>
      </c>
      <c r="E35" s="44"/>
      <c r="F35" s="45"/>
      <c r="H35" s="46"/>
      <c r="I35" s="46"/>
      <c r="J35" s="46"/>
      <c r="K35" s="46"/>
      <c r="L35" s="47">
        <f>param!C50</f>
        <v>0</v>
      </c>
      <c r="M35" s="47"/>
      <c r="N35" s="47"/>
    </row>
    <row r="36" spans="1:14" ht="18" customHeight="1">
      <c r="A36" s="42" t="s">
        <v>36</v>
      </c>
      <c r="B36" s="42"/>
      <c r="C36" s="42"/>
      <c r="D36" s="43">
        <f>param!C35</f>
        <v>0</v>
      </c>
      <c r="E36" s="44"/>
      <c r="F36" s="45"/>
      <c r="H36" s="46" t="s">
        <v>37</v>
      </c>
      <c r="I36" s="46"/>
      <c r="J36" s="46"/>
      <c r="K36" s="46"/>
      <c r="L36" s="47">
        <f>param!C51</f>
        <v>0</v>
      </c>
      <c r="M36" s="47"/>
      <c r="N36" s="47"/>
    </row>
    <row r="37" spans="1:14" ht="18" customHeight="1">
      <c r="A37" s="42" t="s">
        <v>38</v>
      </c>
      <c r="B37" s="42"/>
      <c r="C37" s="42"/>
      <c r="D37" s="48">
        <f>param!C36</f>
        <v>0</v>
      </c>
      <c r="E37" s="48"/>
      <c r="F37" s="48"/>
      <c r="H37" s="46"/>
      <c r="I37" s="46"/>
      <c r="J37" s="46"/>
      <c r="K37" s="46"/>
      <c r="L37" s="47">
        <f>param!C52</f>
        <v>0</v>
      </c>
      <c r="M37" s="47"/>
      <c r="N37" s="47"/>
    </row>
    <row r="38" spans="1:14" ht="18" customHeight="1">
      <c r="H38" s="46" t="s">
        <v>39</v>
      </c>
      <c r="I38" s="46"/>
      <c r="J38" s="46"/>
      <c r="K38" s="46"/>
      <c r="L38" s="47">
        <f>param!C53</f>
        <v>0</v>
      </c>
      <c r="M38" s="47"/>
      <c r="N38" s="47"/>
    </row>
    <row r="39" spans="1:14" ht="18" customHeight="1">
      <c r="A39" s="61" t="s">
        <v>40</v>
      </c>
      <c r="B39" s="61"/>
      <c r="C39" s="61"/>
      <c r="D39" s="43">
        <f>param!C38</f>
        <v>0</v>
      </c>
      <c r="E39" s="44"/>
      <c r="F39" s="45"/>
      <c r="H39" s="46"/>
      <c r="I39" s="46"/>
      <c r="J39" s="46"/>
      <c r="K39" s="46"/>
      <c r="L39" s="47">
        <f>param!C54</f>
        <v>0</v>
      </c>
      <c r="M39" s="47"/>
      <c r="N39" s="47"/>
    </row>
    <row r="40" spans="1:14" ht="18" customHeight="1">
      <c r="A40" s="61" t="s">
        <v>41</v>
      </c>
      <c r="B40" s="61"/>
      <c r="C40" s="61"/>
      <c r="D40" s="43">
        <f>param!C39</f>
        <v>0</v>
      </c>
      <c r="E40" s="44"/>
      <c r="F40" s="45"/>
      <c r="H40" s="46" t="s">
        <v>42</v>
      </c>
      <c r="I40" s="46"/>
      <c r="J40" s="46"/>
      <c r="K40" s="46"/>
      <c r="L40" s="47">
        <f>param!C55</f>
        <v>0</v>
      </c>
      <c r="M40" s="47"/>
      <c r="N40" s="47"/>
    </row>
    <row r="41" spans="1:14" ht="18" customHeight="1">
      <c r="A41" s="55" t="s">
        <v>254</v>
      </c>
      <c r="B41" s="56"/>
      <c r="C41" s="57"/>
      <c r="D41" s="43">
        <f>param!C40</f>
        <v>0</v>
      </c>
      <c r="E41" s="44"/>
      <c r="F41" s="45"/>
      <c r="H41" s="46"/>
      <c r="I41" s="46"/>
      <c r="J41" s="46"/>
      <c r="K41" s="46"/>
      <c r="L41" s="47">
        <f>param!C56</f>
        <v>0</v>
      </c>
      <c r="M41" s="47"/>
      <c r="N41" s="47"/>
    </row>
    <row r="42" spans="1:14" s="28" customFormat="1" ht="6.75">
      <c r="D42" s="30"/>
      <c r="E42" s="30"/>
      <c r="F42" s="30"/>
    </row>
    <row r="43" spans="1:14" ht="18" customHeight="1">
      <c r="A43" s="55" t="s">
        <v>43</v>
      </c>
      <c r="B43" s="56"/>
      <c r="C43" s="57"/>
      <c r="D43" s="43">
        <f>param!C43</f>
        <v>0</v>
      </c>
      <c r="E43" s="44"/>
      <c r="F43" s="45"/>
      <c r="H43" s="55" t="s">
        <v>44</v>
      </c>
      <c r="I43" s="56"/>
      <c r="J43" s="56"/>
      <c r="K43" s="57"/>
      <c r="L43" s="58">
        <f>param!C57</f>
        <v>0</v>
      </c>
      <c r="M43" s="59"/>
      <c r="N43" s="60"/>
    </row>
    <row r="44" spans="1:14" s="28" customFormat="1" ht="6.75"/>
    <row r="45" spans="1:14" ht="18" customHeight="1">
      <c r="H45" s="25" t="s">
        <v>45</v>
      </c>
      <c r="I45" s="26"/>
      <c r="J45" s="26"/>
      <c r="K45" s="26"/>
      <c r="L45" s="26"/>
      <c r="M45" s="26"/>
      <c r="N45" s="27"/>
    </row>
    <row r="46" spans="1:14" ht="18" customHeight="1">
      <c r="H46" s="49">
        <f>param!C58</f>
        <v>0</v>
      </c>
      <c r="I46" s="50"/>
      <c r="J46" s="50"/>
      <c r="K46" s="50"/>
      <c r="L46" s="50"/>
      <c r="M46" s="50"/>
      <c r="N46" s="51"/>
    </row>
    <row r="47" spans="1:14" ht="18" customHeight="1">
      <c r="H47" s="49"/>
      <c r="I47" s="50"/>
      <c r="J47" s="50"/>
      <c r="K47" s="50"/>
      <c r="L47" s="50"/>
      <c r="M47" s="50"/>
      <c r="N47" s="51"/>
    </row>
    <row r="48" spans="1:14" ht="18" customHeight="1">
      <c r="H48" s="49"/>
      <c r="I48" s="50"/>
      <c r="J48" s="50"/>
      <c r="K48" s="50"/>
      <c r="L48" s="50"/>
      <c r="M48" s="50"/>
      <c r="N48" s="51"/>
    </row>
    <row r="49" spans="8:14" ht="18" customHeight="1">
      <c r="H49" s="52"/>
      <c r="I49" s="53"/>
      <c r="J49" s="53"/>
      <c r="K49" s="53"/>
      <c r="L49" s="53"/>
      <c r="M49" s="53"/>
      <c r="N49" s="54"/>
    </row>
  </sheetData>
  <sheetProtection algorithmName="SHA-512" hashValue="btGnV/8XVmh61zPXMf/ILi7+YeiLsZj/CrPkt+w6fWwEuOfO1+Jqwo4lg1pgbS52eCQt+St3Cf/aHIz7Lh8tmQ==" saltValue="7EEjEXXlDdvsfK+EcXB3PQ==" spinCount="100000" sheet="1" objects="1" scenarios="1"/>
  <mergeCells count="101">
    <mergeCell ref="L6:N6"/>
    <mergeCell ref="A7:I7"/>
    <mergeCell ref="L7:N7"/>
    <mergeCell ref="A8:I9"/>
    <mergeCell ref="L8:N8"/>
    <mergeCell ref="L9:N9"/>
    <mergeCell ref="A1:J2"/>
    <mergeCell ref="L1:M1"/>
    <mergeCell ref="K2:K4"/>
    <mergeCell ref="L2:M4"/>
    <mergeCell ref="N2:N4"/>
    <mergeCell ref="A4:G5"/>
    <mergeCell ref="K14:L14"/>
    <mergeCell ref="M14:N14"/>
    <mergeCell ref="C15:G15"/>
    <mergeCell ref="L15:N15"/>
    <mergeCell ref="A17:H17"/>
    <mergeCell ref="I17:N17"/>
    <mergeCell ref="A10:I10"/>
    <mergeCell ref="K10:N10"/>
    <mergeCell ref="K11:L11"/>
    <mergeCell ref="M11:N11"/>
    <mergeCell ref="A12:J13"/>
    <mergeCell ref="K12:N12"/>
    <mergeCell ref="K13:N13"/>
    <mergeCell ref="A21:C21"/>
    <mergeCell ref="D21:G21"/>
    <mergeCell ref="H21:K21"/>
    <mergeCell ref="L21:N21"/>
    <mergeCell ref="A22:G22"/>
    <mergeCell ref="H22:N22"/>
    <mergeCell ref="A18:E18"/>
    <mergeCell ref="F18:J18"/>
    <mergeCell ref="K18:M18"/>
    <mergeCell ref="A20:C20"/>
    <mergeCell ref="D20:G20"/>
    <mergeCell ref="H20:K20"/>
    <mergeCell ref="L20:N20"/>
    <mergeCell ref="B25:C25"/>
    <mergeCell ref="E25:F25"/>
    <mergeCell ref="I25:K25"/>
    <mergeCell ref="M25:N25"/>
    <mergeCell ref="A27:F27"/>
    <mergeCell ref="H27:N27"/>
    <mergeCell ref="B23:C23"/>
    <mergeCell ref="I23:K23"/>
    <mergeCell ref="M23:N23"/>
    <mergeCell ref="B24:C24"/>
    <mergeCell ref="E24:F24"/>
    <mergeCell ref="I24:K24"/>
    <mergeCell ref="M24:N24"/>
    <mergeCell ref="A30:C30"/>
    <mergeCell ref="D30:F30"/>
    <mergeCell ref="A31:C31"/>
    <mergeCell ref="D31:F31"/>
    <mergeCell ref="H31:K31"/>
    <mergeCell ref="L31:N31"/>
    <mergeCell ref="A28:C28"/>
    <mergeCell ref="D28:F28"/>
    <mergeCell ref="H28:K28"/>
    <mergeCell ref="L28:N28"/>
    <mergeCell ref="A29:C29"/>
    <mergeCell ref="D29:F29"/>
    <mergeCell ref="H29:K29"/>
    <mergeCell ref="L29:N29"/>
    <mergeCell ref="A32:C32"/>
    <mergeCell ref="D32:F32"/>
    <mergeCell ref="A33:C33"/>
    <mergeCell ref="D33:F33"/>
    <mergeCell ref="H33:N33"/>
    <mergeCell ref="A34:C34"/>
    <mergeCell ref="D34:F34"/>
    <mergeCell ref="H34:K35"/>
    <mergeCell ref="L34:N34"/>
    <mergeCell ref="A35:C35"/>
    <mergeCell ref="D35:F35"/>
    <mergeCell ref="L35:N35"/>
    <mergeCell ref="A36:C36"/>
    <mergeCell ref="D36:F36"/>
    <mergeCell ref="H36:K37"/>
    <mergeCell ref="L36:N36"/>
    <mergeCell ref="A37:C37"/>
    <mergeCell ref="D37:F37"/>
    <mergeCell ref="L37:N37"/>
    <mergeCell ref="H46:N49"/>
    <mergeCell ref="D41:F41"/>
    <mergeCell ref="L41:N41"/>
    <mergeCell ref="A43:C43"/>
    <mergeCell ref="D43:F43"/>
    <mergeCell ref="H43:K43"/>
    <mergeCell ref="L43:N43"/>
    <mergeCell ref="H38:K39"/>
    <mergeCell ref="L38:N38"/>
    <mergeCell ref="A39:C39"/>
    <mergeCell ref="D39:F39"/>
    <mergeCell ref="L39:N39"/>
    <mergeCell ref="A40:C40"/>
    <mergeCell ref="D40:F40"/>
    <mergeCell ref="H40:K41"/>
    <mergeCell ref="L40:N40"/>
    <mergeCell ref="A41:C41"/>
  </mergeCells>
  <phoneticPr fontId="2"/>
  <printOptions horizontalCentered="1"/>
  <pageMargins left="0.59055118110236227" right="0.59055118110236227" top="0.59055118110236227" bottom="0.59055118110236227" header="0" footer="0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opLeftCell="A13" zoomScale="160" zoomScaleNormal="160" workbookViewId="0">
      <selection activeCell="G25" sqref="G25"/>
    </sheetView>
  </sheetViews>
  <sheetFormatPr defaultRowHeight="12"/>
  <cols>
    <col min="1" max="1" width="4.25" style="31" bestFit="1" customWidth="1"/>
    <col min="2" max="2" width="14.875" style="31" customWidth="1"/>
    <col min="3" max="4" width="10.5" style="31" customWidth="1"/>
    <col min="5" max="5" width="18.875" style="31" customWidth="1"/>
    <col min="6" max="6" width="3.75" style="31" customWidth="1"/>
    <col min="7" max="16384" width="9" style="31"/>
  </cols>
  <sheetData>
    <row r="1" spans="1:5">
      <c r="B1" s="31" t="s">
        <v>192</v>
      </c>
      <c r="C1" s="31" t="s">
        <v>191</v>
      </c>
    </row>
    <row r="2" spans="1:5">
      <c r="A2" s="31" t="s">
        <v>193</v>
      </c>
      <c r="B2" s="31" t="s">
        <v>46</v>
      </c>
      <c r="C2" s="32"/>
      <c r="D2" s="31" t="s">
        <v>48</v>
      </c>
      <c r="E2" s="33" t="s">
        <v>47</v>
      </c>
    </row>
    <row r="3" spans="1:5">
      <c r="A3" s="31" t="s">
        <v>194</v>
      </c>
      <c r="B3" s="31" t="s">
        <v>49</v>
      </c>
      <c r="C3" s="32"/>
      <c r="D3" s="31" t="s">
        <v>51</v>
      </c>
      <c r="E3" s="33" t="s">
        <v>50</v>
      </c>
    </row>
    <row r="4" spans="1:5">
      <c r="A4" s="31" t="s">
        <v>195</v>
      </c>
      <c r="B4" s="31" t="s">
        <v>52</v>
      </c>
      <c r="C4" s="32"/>
      <c r="D4" s="31" t="s">
        <v>54</v>
      </c>
      <c r="E4" s="33" t="s">
        <v>53</v>
      </c>
    </row>
    <row r="5" spans="1:5">
      <c r="A5" s="31" t="s">
        <v>196</v>
      </c>
      <c r="B5" s="31" t="s">
        <v>55</v>
      </c>
      <c r="C5" s="32"/>
      <c r="D5" s="31" t="s">
        <v>57</v>
      </c>
      <c r="E5" s="33" t="s">
        <v>56</v>
      </c>
    </row>
    <row r="6" spans="1:5">
      <c r="A6" s="31" t="s">
        <v>197</v>
      </c>
      <c r="B6" s="31" t="s">
        <v>58</v>
      </c>
      <c r="C6" s="32"/>
      <c r="D6" s="31" t="s">
        <v>60</v>
      </c>
      <c r="E6" s="33" t="s">
        <v>59</v>
      </c>
    </row>
    <row r="7" spans="1:5">
      <c r="A7" s="31" t="s">
        <v>198</v>
      </c>
      <c r="B7" s="31" t="s">
        <v>61</v>
      </c>
      <c r="C7" s="32"/>
      <c r="D7" s="31" t="s">
        <v>63</v>
      </c>
      <c r="E7" s="33" t="s">
        <v>62</v>
      </c>
    </row>
    <row r="8" spans="1:5">
      <c r="A8" s="31" t="s">
        <v>199</v>
      </c>
      <c r="B8" s="31" t="s">
        <v>64</v>
      </c>
      <c r="C8" s="32"/>
      <c r="D8" s="31" t="s">
        <v>66</v>
      </c>
      <c r="E8" s="33" t="s">
        <v>65</v>
      </c>
    </row>
    <row r="9" spans="1:5">
      <c r="A9" s="31" t="s">
        <v>200</v>
      </c>
      <c r="B9" s="31" t="s">
        <v>67</v>
      </c>
      <c r="C9" s="32"/>
      <c r="D9" s="31" t="s">
        <v>69</v>
      </c>
      <c r="E9" s="33" t="s">
        <v>68</v>
      </c>
    </row>
    <row r="10" spans="1:5">
      <c r="A10" s="31" t="s">
        <v>201</v>
      </c>
      <c r="B10" s="31" t="s">
        <v>70</v>
      </c>
      <c r="C10" s="32"/>
      <c r="D10" s="31" t="s">
        <v>71</v>
      </c>
      <c r="E10" s="33" t="s">
        <v>72</v>
      </c>
    </row>
    <row r="11" spans="1:5">
      <c r="A11" s="31" t="s">
        <v>202</v>
      </c>
      <c r="B11" s="31" t="s">
        <v>73</v>
      </c>
      <c r="C11" s="32"/>
      <c r="D11" s="31" t="s">
        <v>74</v>
      </c>
      <c r="E11" s="33" t="s">
        <v>75</v>
      </c>
    </row>
    <row r="12" spans="1:5">
      <c r="A12" s="31" t="s">
        <v>203</v>
      </c>
      <c r="B12" s="31" t="s">
        <v>76</v>
      </c>
      <c r="C12" s="32"/>
      <c r="D12" s="31" t="s">
        <v>77</v>
      </c>
      <c r="E12" s="33" t="s">
        <v>78</v>
      </c>
    </row>
    <row r="13" spans="1:5">
      <c r="A13" s="31" t="s">
        <v>204</v>
      </c>
      <c r="B13" s="31" t="s">
        <v>79</v>
      </c>
      <c r="C13" s="32"/>
      <c r="D13" s="31" t="s">
        <v>80</v>
      </c>
      <c r="E13" s="33" t="s">
        <v>81</v>
      </c>
    </row>
    <row r="14" spans="1:5">
      <c r="A14" s="31" t="s">
        <v>205</v>
      </c>
      <c r="B14" s="31" t="s">
        <v>82</v>
      </c>
      <c r="C14" s="32"/>
      <c r="D14" s="31" t="s">
        <v>84</v>
      </c>
      <c r="E14" s="33" t="s">
        <v>83</v>
      </c>
    </row>
    <row r="15" spans="1:5">
      <c r="A15" s="31" t="s">
        <v>206</v>
      </c>
      <c r="B15" s="31" t="s">
        <v>86</v>
      </c>
      <c r="C15" s="32"/>
      <c r="D15" s="31" t="s">
        <v>85</v>
      </c>
      <c r="E15" s="33" t="s">
        <v>87</v>
      </c>
    </row>
    <row r="16" spans="1:5">
      <c r="A16" s="31" t="s">
        <v>207</v>
      </c>
      <c r="B16" s="31" t="s">
        <v>252</v>
      </c>
      <c r="C16" s="32"/>
      <c r="D16" s="31" t="s">
        <v>89</v>
      </c>
      <c r="E16" s="33" t="s">
        <v>88</v>
      </c>
    </row>
    <row r="17" spans="1:5">
      <c r="A17" s="31" t="s">
        <v>208</v>
      </c>
      <c r="B17" s="31" t="s">
        <v>90</v>
      </c>
      <c r="C17" s="32"/>
      <c r="D17" s="31" t="s">
        <v>91</v>
      </c>
      <c r="E17" s="33" t="s">
        <v>92</v>
      </c>
    </row>
    <row r="18" spans="1:5">
      <c r="A18" s="31" t="s">
        <v>209</v>
      </c>
      <c r="B18" s="31" t="s">
        <v>93</v>
      </c>
      <c r="C18" s="32"/>
      <c r="D18" s="31" t="s">
        <v>94</v>
      </c>
      <c r="E18" s="33" t="s">
        <v>95</v>
      </c>
    </row>
    <row r="19" spans="1:5">
      <c r="A19" s="31" t="s">
        <v>210</v>
      </c>
      <c r="B19" s="31" t="s">
        <v>96</v>
      </c>
      <c r="C19" s="32"/>
      <c r="D19" s="31" t="s">
        <v>97</v>
      </c>
      <c r="E19" s="33" t="s">
        <v>98</v>
      </c>
    </row>
    <row r="20" spans="1:5">
      <c r="A20" s="31" t="s">
        <v>211</v>
      </c>
      <c r="B20" s="31" t="s">
        <v>99</v>
      </c>
      <c r="C20" s="32"/>
      <c r="D20" s="31" t="s">
        <v>101</v>
      </c>
      <c r="E20" s="33" t="s">
        <v>100</v>
      </c>
    </row>
    <row r="21" spans="1:5">
      <c r="A21" s="31" t="s">
        <v>212</v>
      </c>
      <c r="B21" s="31" t="s">
        <v>102</v>
      </c>
      <c r="C21" s="32"/>
      <c r="D21" s="31" t="s">
        <v>104</v>
      </c>
      <c r="E21" s="33" t="s">
        <v>103</v>
      </c>
    </row>
    <row r="22" spans="1:5">
      <c r="A22" s="31" t="s">
        <v>213</v>
      </c>
      <c r="B22" s="31" t="s">
        <v>105</v>
      </c>
      <c r="C22" s="32"/>
      <c r="D22" s="31" t="s">
        <v>106</v>
      </c>
      <c r="E22" s="33" t="s">
        <v>107</v>
      </c>
    </row>
    <row r="23" spans="1:5">
      <c r="A23" s="31" t="s">
        <v>214</v>
      </c>
      <c r="B23" s="31" t="s">
        <v>108</v>
      </c>
      <c r="C23" s="32"/>
      <c r="D23" s="31" t="s">
        <v>110</v>
      </c>
      <c r="E23" s="33" t="s">
        <v>109</v>
      </c>
    </row>
    <row r="24" spans="1:5">
      <c r="A24" s="31" t="s">
        <v>215</v>
      </c>
      <c r="B24" s="31" t="s">
        <v>111</v>
      </c>
      <c r="C24" s="32"/>
      <c r="D24" s="31" t="s">
        <v>113</v>
      </c>
      <c r="E24" s="33" t="s">
        <v>112</v>
      </c>
    </row>
    <row r="25" spans="1:5">
      <c r="A25" s="31" t="s">
        <v>216</v>
      </c>
      <c r="B25" s="31" t="s">
        <v>114</v>
      </c>
      <c r="C25" s="32"/>
      <c r="D25" s="31" t="s">
        <v>116</v>
      </c>
      <c r="E25" s="33" t="s">
        <v>115</v>
      </c>
    </row>
    <row r="26" spans="1:5">
      <c r="A26" s="31" t="s">
        <v>217</v>
      </c>
      <c r="B26" s="31" t="s">
        <v>117</v>
      </c>
      <c r="C26" s="32"/>
      <c r="D26" s="31" t="s">
        <v>118</v>
      </c>
      <c r="E26" s="33" t="s">
        <v>119</v>
      </c>
    </row>
    <row r="27" spans="1:5">
      <c r="A27" s="31" t="s">
        <v>218</v>
      </c>
      <c r="B27" s="31" t="s">
        <v>120</v>
      </c>
      <c r="C27" s="32"/>
      <c r="D27" s="31" t="s">
        <v>121</v>
      </c>
      <c r="E27" s="33" t="s">
        <v>122</v>
      </c>
    </row>
    <row r="28" spans="1:5">
      <c r="A28" s="31" t="s">
        <v>219</v>
      </c>
      <c r="B28" s="31" t="s">
        <v>281</v>
      </c>
      <c r="C28" s="32"/>
      <c r="E28" s="33"/>
    </row>
    <row r="29" spans="1:5">
      <c r="A29" s="31" t="s">
        <v>220</v>
      </c>
      <c r="B29" s="31" t="s">
        <v>124</v>
      </c>
      <c r="C29" s="32"/>
      <c r="D29" s="31" t="s">
        <v>125</v>
      </c>
      <c r="E29" s="33" t="s">
        <v>123</v>
      </c>
    </row>
    <row r="30" spans="1:5">
      <c r="A30" s="31" t="s">
        <v>221</v>
      </c>
      <c r="B30" s="31" t="s">
        <v>126</v>
      </c>
      <c r="C30" s="32"/>
      <c r="D30" s="31" t="s">
        <v>128</v>
      </c>
      <c r="E30" s="33" t="s">
        <v>127</v>
      </c>
    </row>
    <row r="31" spans="1:5">
      <c r="A31" s="31" t="s">
        <v>222</v>
      </c>
      <c r="B31" s="31" t="s">
        <v>129</v>
      </c>
      <c r="C31" s="32"/>
      <c r="D31" s="31" t="s">
        <v>131</v>
      </c>
      <c r="E31" s="33" t="s">
        <v>130</v>
      </c>
    </row>
    <row r="32" spans="1:5">
      <c r="A32" s="31" t="s">
        <v>223</v>
      </c>
      <c r="B32" s="31" t="s">
        <v>132</v>
      </c>
      <c r="C32" s="32"/>
      <c r="D32" s="31" t="s">
        <v>134</v>
      </c>
      <c r="E32" s="33" t="s">
        <v>133</v>
      </c>
    </row>
    <row r="33" spans="1:5">
      <c r="A33" s="31" t="s">
        <v>224</v>
      </c>
      <c r="B33" s="31" t="s">
        <v>135</v>
      </c>
      <c r="C33" s="32"/>
      <c r="D33" s="31" t="s">
        <v>137</v>
      </c>
      <c r="E33" s="33" t="s">
        <v>136</v>
      </c>
    </row>
    <row r="34" spans="1:5">
      <c r="A34" s="31" t="s">
        <v>225</v>
      </c>
      <c r="B34" s="31" t="s">
        <v>140</v>
      </c>
      <c r="C34" s="32">
        <f>SUM(C29:C33)</f>
        <v>0</v>
      </c>
      <c r="E34" s="33"/>
    </row>
    <row r="35" spans="1:5">
      <c r="A35" s="31" t="s">
        <v>226</v>
      </c>
      <c r="B35" s="31" t="s">
        <v>147</v>
      </c>
      <c r="C35" s="32">
        <f>ROUNDDOWN(C34*0.1,0)</f>
        <v>0</v>
      </c>
      <c r="D35" s="31" t="s">
        <v>138</v>
      </c>
      <c r="E35" s="33" t="s">
        <v>150</v>
      </c>
    </row>
    <row r="36" spans="1:5">
      <c r="A36" s="31" t="s">
        <v>227</v>
      </c>
      <c r="B36" s="31" t="s">
        <v>253</v>
      </c>
      <c r="C36" s="32">
        <f>C35+C34</f>
        <v>0</v>
      </c>
      <c r="D36" s="31" t="s">
        <v>139</v>
      </c>
      <c r="E36" s="33" t="s">
        <v>151</v>
      </c>
    </row>
    <row r="37" spans="1:5">
      <c r="A37" s="31" t="s">
        <v>228</v>
      </c>
      <c r="C37" s="32"/>
      <c r="E37" s="33"/>
    </row>
    <row r="38" spans="1:5">
      <c r="A38" s="31" t="s">
        <v>229</v>
      </c>
      <c r="B38" s="31" t="s">
        <v>142</v>
      </c>
      <c r="C38" s="32"/>
      <c r="D38" s="31" t="s">
        <v>143</v>
      </c>
      <c r="E38" s="33" t="s">
        <v>141</v>
      </c>
    </row>
    <row r="39" spans="1:5">
      <c r="A39" s="31" t="s">
        <v>230</v>
      </c>
      <c r="B39" s="31" t="s">
        <v>144</v>
      </c>
      <c r="C39" s="32"/>
      <c r="D39" s="31" t="s">
        <v>145</v>
      </c>
      <c r="E39" s="33" t="s">
        <v>146</v>
      </c>
    </row>
    <row r="40" spans="1:5">
      <c r="A40" s="31" t="s">
        <v>231</v>
      </c>
      <c r="B40" s="31" t="s">
        <v>255</v>
      </c>
      <c r="C40" s="34">
        <f>ROUNDDOWN(C39*0.1,0)</f>
        <v>0</v>
      </c>
      <c r="D40" s="31" t="s">
        <v>148</v>
      </c>
      <c r="E40" s="33" t="s">
        <v>152</v>
      </c>
    </row>
    <row r="41" spans="1:5">
      <c r="A41" s="31" t="s">
        <v>232</v>
      </c>
      <c r="B41" s="31" t="s">
        <v>140</v>
      </c>
      <c r="C41" s="32">
        <f>SUM(C38:C40)</f>
        <v>0</v>
      </c>
      <c r="E41" s="33"/>
    </row>
    <row r="42" spans="1:5">
      <c r="A42" s="31" t="s">
        <v>233</v>
      </c>
      <c r="C42" s="32"/>
      <c r="E42" s="33"/>
    </row>
    <row r="43" spans="1:5">
      <c r="A43" s="31" t="s">
        <v>234</v>
      </c>
      <c r="B43" s="31" t="s">
        <v>256</v>
      </c>
      <c r="C43" s="32">
        <f>C36+C41</f>
        <v>0</v>
      </c>
      <c r="D43" s="31" t="s">
        <v>149</v>
      </c>
      <c r="E43" s="33" t="s">
        <v>153</v>
      </c>
    </row>
    <row r="44" spans="1:5">
      <c r="A44" s="31" t="s">
        <v>235</v>
      </c>
      <c r="E44" s="33"/>
    </row>
    <row r="45" spans="1:5">
      <c r="A45" s="31" t="s">
        <v>236</v>
      </c>
      <c r="B45" s="31" t="s">
        <v>154</v>
      </c>
      <c r="C45" s="32">
        <f>D73</f>
        <v>0</v>
      </c>
      <c r="D45" s="31" t="s">
        <v>156</v>
      </c>
      <c r="E45" s="33" t="s">
        <v>155</v>
      </c>
    </row>
    <row r="46" spans="1:5">
      <c r="A46" s="31" t="s">
        <v>237</v>
      </c>
      <c r="B46" s="31" t="s">
        <v>157</v>
      </c>
      <c r="C46" s="32">
        <f>D74+D75+D76</f>
        <v>0</v>
      </c>
      <c r="D46" s="31" t="s">
        <v>158</v>
      </c>
      <c r="E46" s="33" t="s">
        <v>190</v>
      </c>
    </row>
    <row r="47" spans="1:5">
      <c r="A47" s="31" t="s">
        <v>238</v>
      </c>
      <c r="B47" s="31" t="s">
        <v>159</v>
      </c>
      <c r="C47" s="32">
        <f>SUM(C45:C46)</f>
        <v>0</v>
      </c>
    </row>
    <row r="48" spans="1:5">
      <c r="A48" s="31" t="s">
        <v>239</v>
      </c>
    </row>
    <row r="49" spans="1:11">
      <c r="A49" s="31" t="s">
        <v>240</v>
      </c>
      <c r="B49" s="31" t="s">
        <v>160</v>
      </c>
      <c r="C49" s="32">
        <f t="shared" ref="C49:C56" si="0">D64</f>
        <v>0</v>
      </c>
      <c r="D49" s="31" t="s">
        <v>162</v>
      </c>
      <c r="E49" s="33" t="s">
        <v>161</v>
      </c>
    </row>
    <row r="50" spans="1:11">
      <c r="A50" s="31" t="s">
        <v>241</v>
      </c>
      <c r="B50" s="31" t="s">
        <v>163</v>
      </c>
      <c r="C50" s="32">
        <f t="shared" si="0"/>
        <v>0</v>
      </c>
      <c r="D50" s="31" t="s">
        <v>176</v>
      </c>
      <c r="E50" s="33" t="s">
        <v>170</v>
      </c>
    </row>
    <row r="51" spans="1:11">
      <c r="A51" s="31" t="s">
        <v>242</v>
      </c>
      <c r="B51" s="31" t="s">
        <v>164</v>
      </c>
      <c r="C51" s="32">
        <f t="shared" si="0"/>
        <v>0</v>
      </c>
      <c r="D51" s="31" t="s">
        <v>177</v>
      </c>
      <c r="E51" s="33" t="s">
        <v>183</v>
      </c>
    </row>
    <row r="52" spans="1:11">
      <c r="A52" s="31" t="s">
        <v>243</v>
      </c>
      <c r="B52" s="31" t="s">
        <v>165</v>
      </c>
      <c r="C52" s="32">
        <f t="shared" si="0"/>
        <v>0</v>
      </c>
      <c r="D52" s="31" t="s">
        <v>178</v>
      </c>
      <c r="E52" s="33" t="s">
        <v>171</v>
      </c>
    </row>
    <row r="53" spans="1:11">
      <c r="A53" s="31" t="s">
        <v>244</v>
      </c>
      <c r="B53" s="31" t="s">
        <v>166</v>
      </c>
      <c r="C53" s="32">
        <f t="shared" si="0"/>
        <v>0</v>
      </c>
      <c r="D53" s="31" t="s">
        <v>179</v>
      </c>
      <c r="E53" s="33" t="s">
        <v>172</v>
      </c>
    </row>
    <row r="54" spans="1:11">
      <c r="A54" s="31" t="s">
        <v>263</v>
      </c>
      <c r="B54" s="31" t="s">
        <v>167</v>
      </c>
      <c r="C54" s="32">
        <f t="shared" si="0"/>
        <v>0</v>
      </c>
      <c r="D54" s="31" t="s">
        <v>180</v>
      </c>
      <c r="E54" s="33" t="s">
        <v>173</v>
      </c>
    </row>
    <row r="55" spans="1:11">
      <c r="A55" s="31" t="s">
        <v>264</v>
      </c>
      <c r="B55" s="31" t="s">
        <v>168</v>
      </c>
      <c r="C55" s="32">
        <f t="shared" si="0"/>
        <v>0</v>
      </c>
      <c r="D55" s="31" t="s">
        <v>181</v>
      </c>
      <c r="E55" s="33" t="s">
        <v>174</v>
      </c>
    </row>
    <row r="56" spans="1:11">
      <c r="A56" s="31" t="s">
        <v>265</v>
      </c>
      <c r="B56" s="31" t="s">
        <v>169</v>
      </c>
      <c r="C56" s="32">
        <f t="shared" si="0"/>
        <v>0</v>
      </c>
      <c r="D56" s="31" t="s">
        <v>182</v>
      </c>
      <c r="E56" s="33" t="s">
        <v>175</v>
      </c>
    </row>
    <row r="57" spans="1:11">
      <c r="A57" s="31" t="s">
        <v>266</v>
      </c>
      <c r="B57" s="31" t="s">
        <v>184</v>
      </c>
      <c r="C57" s="32">
        <f>SUM(C49:C56)</f>
        <v>0</v>
      </c>
      <c r="D57" s="31" t="s">
        <v>185</v>
      </c>
      <c r="E57" s="33" t="s">
        <v>186</v>
      </c>
    </row>
    <row r="58" spans="1:11">
      <c r="A58" s="31" t="s">
        <v>267</v>
      </c>
      <c r="B58" s="31" t="s">
        <v>187</v>
      </c>
      <c r="C58" s="32"/>
      <c r="D58" s="31" t="s">
        <v>188</v>
      </c>
      <c r="E58" s="33" t="s">
        <v>189</v>
      </c>
    </row>
    <row r="59" spans="1:11">
      <c r="A59" s="31" t="s">
        <v>268</v>
      </c>
    </row>
    <row r="60" spans="1:11">
      <c r="A60" s="31" t="s">
        <v>269</v>
      </c>
    </row>
    <row r="61" spans="1:11">
      <c r="A61" s="31" t="s">
        <v>270</v>
      </c>
    </row>
    <row r="62" spans="1:11">
      <c r="A62" s="31" t="s">
        <v>271</v>
      </c>
      <c r="K62" s="35"/>
    </row>
    <row r="63" spans="1:11">
      <c r="A63" s="31" t="s">
        <v>272</v>
      </c>
      <c r="C63" s="31" t="s">
        <v>261</v>
      </c>
      <c r="D63" s="31" t="s">
        <v>262</v>
      </c>
    </row>
    <row r="64" spans="1:11">
      <c r="A64" s="31" t="s">
        <v>273</v>
      </c>
      <c r="B64" s="31" t="s">
        <v>257</v>
      </c>
      <c r="C64" s="32"/>
      <c r="D64" s="32"/>
    </row>
    <row r="65" spans="1:4">
      <c r="A65" s="31" t="s">
        <v>274</v>
      </c>
      <c r="B65" s="31" t="s">
        <v>257</v>
      </c>
      <c r="C65" s="32"/>
      <c r="D65" s="32"/>
    </row>
    <row r="66" spans="1:4">
      <c r="A66" s="31" t="s">
        <v>275</v>
      </c>
      <c r="B66" s="31" t="s">
        <v>258</v>
      </c>
      <c r="C66" s="32"/>
      <c r="D66" s="32"/>
    </row>
    <row r="67" spans="1:4">
      <c r="A67" s="31" t="s">
        <v>276</v>
      </c>
      <c r="B67" s="31" t="s">
        <v>258</v>
      </c>
      <c r="C67" s="32"/>
      <c r="D67" s="32"/>
    </row>
    <row r="68" spans="1:4">
      <c r="A68" s="31" t="s">
        <v>277</v>
      </c>
      <c r="B68" s="31" t="s">
        <v>259</v>
      </c>
      <c r="C68" s="32"/>
      <c r="D68" s="32"/>
    </row>
    <row r="69" spans="1:4">
      <c r="A69" s="31" t="s">
        <v>278</v>
      </c>
      <c r="B69" s="31" t="s">
        <v>259</v>
      </c>
      <c r="C69" s="32"/>
      <c r="D69" s="32"/>
    </row>
    <row r="70" spans="1:4">
      <c r="A70" s="31" t="s">
        <v>279</v>
      </c>
      <c r="B70" s="31" t="s">
        <v>260</v>
      </c>
      <c r="C70" s="32"/>
      <c r="D70" s="32"/>
    </row>
    <row r="71" spans="1:4">
      <c r="A71" s="31" t="s">
        <v>280</v>
      </c>
      <c r="B71" s="31" t="s">
        <v>260</v>
      </c>
      <c r="C71" s="32"/>
      <c r="D71" s="32"/>
    </row>
    <row r="73" spans="1:4">
      <c r="C73" s="31" t="s">
        <v>246</v>
      </c>
      <c r="D73" s="31">
        <f>SUMIF(C63:C71,C73,D63:D71)</f>
        <v>0</v>
      </c>
    </row>
    <row r="74" spans="1:4">
      <c r="C74" s="31" t="s">
        <v>247</v>
      </c>
      <c r="D74" s="31">
        <f>SUMIF(C63:C71,C74,D63:D71)</f>
        <v>0</v>
      </c>
    </row>
    <row r="75" spans="1:4">
      <c r="C75" s="31" t="s">
        <v>248</v>
      </c>
      <c r="D75" s="31">
        <f>SUMIF(C63:C71,C75,D63:D71)</f>
        <v>0</v>
      </c>
    </row>
    <row r="76" spans="1:4">
      <c r="C76" s="31" t="s">
        <v>249</v>
      </c>
      <c r="D76" s="31">
        <f>SUMIF(C63:C71,C76,D63:D71)</f>
        <v>0</v>
      </c>
    </row>
    <row r="77" spans="1:4">
      <c r="C77" s="31" t="s">
        <v>250</v>
      </c>
      <c r="D77" s="31">
        <f>SUMIF(C63:C71,C77,D63:D71)</f>
        <v>0</v>
      </c>
    </row>
    <row r="78" spans="1:4">
      <c r="C78" s="31" t="s">
        <v>251</v>
      </c>
      <c r="D78" s="31">
        <f>SUMIF(C63:C71,C78,D63:D71)</f>
        <v>0</v>
      </c>
    </row>
  </sheetData>
  <sheetProtection algorithmName="SHA-512" hashValue="ckIuvCnrHuBBM5qNuk90x1SBfRkXvy5DIyRo4Pyi0B22rZ2Qry7IwyJjYauU9TXKhveeEFcsGpcUd1JGh/7Y2g==" saltValue="LM1IltWMSlqKkm8ilShLig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御提案書</vt:lpstr>
      <vt:lpstr>param</vt:lpstr>
      <vt:lpstr>御提案書!Print_Area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光晴</dc:creator>
  <cp:lastModifiedBy>健一郎 野木</cp:lastModifiedBy>
  <cp:lastPrinted>2023-05-07T06:52:28Z</cp:lastPrinted>
  <dcterms:created xsi:type="dcterms:W3CDTF">2015-06-05T18:19:34Z</dcterms:created>
  <dcterms:modified xsi:type="dcterms:W3CDTF">2023-11-25T01:18:17Z</dcterms:modified>
</cp:coreProperties>
</file>