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nogi\Desktop\★\新・マスターシート\20230421_マスターシートプリザンター化\帳票テンプレート\"/>
    </mc:Choice>
  </mc:AlternateContent>
  <xr:revisionPtr revIDLastSave="0" documentId="13_ncr:1_{3BD96240-126A-423D-85B8-3DA32507EA48}" xr6:coauthVersionLast="47" xr6:coauthVersionMax="47" xr10:uidLastSave="{00000000-0000-0000-0000-000000000000}"/>
  <bookViews>
    <workbookView xWindow="-120" yWindow="-120" windowWidth="29040" windowHeight="15720" xr2:uid="{EEB98433-FCBC-47AC-8D35-8335512DC510}"/>
  </bookViews>
  <sheets>
    <sheet name="追加変更工事契約書" sheetId="1" r:id="rId1"/>
    <sheet name="param" sheetId="2" state="hidden" r:id="rId2"/>
  </sheets>
  <definedNames>
    <definedName name="_xlnm.Print_Area" localSheetId="0">追加変更工事契約書!$B$2:$R$51</definedName>
    <definedName name="見積根拠">追加変更工事契約書!$W$23:$W$30</definedName>
    <definedName name="消費税選択" hidden="1">#REF!</definedName>
    <definedName name="打合せ種別">追加変更工事契約書!$Y$23:$Y$25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9" i="1" l="1"/>
  <c r="P49" i="1"/>
  <c r="N49" i="1"/>
  <c r="L49" i="1"/>
  <c r="J49" i="1"/>
  <c r="H49" i="1"/>
  <c r="S35" i="1"/>
  <c r="S34" i="1"/>
  <c r="P26" i="1"/>
  <c r="P36" i="1"/>
  <c r="N36" i="1"/>
  <c r="K36" i="1"/>
  <c r="J36" i="1"/>
  <c r="I36" i="1"/>
  <c r="H36" i="1"/>
  <c r="G36" i="1"/>
  <c r="F36" i="1"/>
  <c r="E36" i="1"/>
  <c r="D36" i="1"/>
  <c r="L36" i="1" s="1"/>
  <c r="C36" i="1"/>
  <c r="P35" i="1"/>
  <c r="N35" i="1"/>
  <c r="K35" i="1"/>
  <c r="J35" i="1"/>
  <c r="I35" i="1"/>
  <c r="H35" i="1"/>
  <c r="G35" i="1"/>
  <c r="F35" i="1"/>
  <c r="E35" i="1"/>
  <c r="D35" i="1"/>
  <c r="L35" i="1" s="1"/>
  <c r="C35" i="1"/>
  <c r="P34" i="1"/>
  <c r="N34" i="1"/>
  <c r="K34" i="1"/>
  <c r="J34" i="1"/>
  <c r="I34" i="1"/>
  <c r="H34" i="1"/>
  <c r="G34" i="1"/>
  <c r="F34" i="1"/>
  <c r="E34" i="1"/>
  <c r="D34" i="1"/>
  <c r="L34" i="1" s="1"/>
  <c r="C34" i="1"/>
  <c r="P33" i="1"/>
  <c r="N33" i="1"/>
  <c r="K33" i="1"/>
  <c r="J33" i="1"/>
  <c r="I33" i="1"/>
  <c r="H33" i="1"/>
  <c r="G33" i="1"/>
  <c r="F33" i="1"/>
  <c r="E33" i="1"/>
  <c r="D33" i="1"/>
  <c r="L33" i="1" s="1"/>
  <c r="C33" i="1"/>
  <c r="P32" i="1"/>
  <c r="N32" i="1"/>
  <c r="K32" i="1"/>
  <c r="J32" i="1"/>
  <c r="I32" i="1"/>
  <c r="H32" i="1"/>
  <c r="G32" i="1"/>
  <c r="F32" i="1"/>
  <c r="E32" i="1"/>
  <c r="D32" i="1"/>
  <c r="L32" i="1" s="1"/>
  <c r="C32" i="1"/>
  <c r="P31" i="1"/>
  <c r="N31" i="1"/>
  <c r="K31" i="1"/>
  <c r="J31" i="1"/>
  <c r="I31" i="1"/>
  <c r="H31" i="1"/>
  <c r="G31" i="1"/>
  <c r="F31" i="1"/>
  <c r="E31" i="1"/>
  <c r="D31" i="1"/>
  <c r="L31" i="1" s="1"/>
  <c r="C31" i="1"/>
  <c r="P30" i="1"/>
  <c r="N30" i="1"/>
  <c r="K30" i="1"/>
  <c r="J30" i="1"/>
  <c r="I30" i="1"/>
  <c r="H30" i="1"/>
  <c r="G30" i="1"/>
  <c r="F30" i="1"/>
  <c r="E30" i="1"/>
  <c r="D30" i="1"/>
  <c r="L30" i="1" s="1"/>
  <c r="C30" i="1"/>
  <c r="P29" i="1"/>
  <c r="N29" i="1"/>
  <c r="K29" i="1"/>
  <c r="J29" i="1"/>
  <c r="I29" i="1"/>
  <c r="H29" i="1"/>
  <c r="G29" i="1"/>
  <c r="F29" i="1"/>
  <c r="E29" i="1"/>
  <c r="D29" i="1"/>
  <c r="V29" i="1" s="1"/>
  <c r="C29" i="1"/>
  <c r="P28" i="1"/>
  <c r="N28" i="1"/>
  <c r="K28" i="1"/>
  <c r="J28" i="1"/>
  <c r="I28" i="1"/>
  <c r="H28" i="1"/>
  <c r="G28" i="1"/>
  <c r="F28" i="1"/>
  <c r="E28" i="1"/>
  <c r="D28" i="1"/>
  <c r="L28" i="1" s="1"/>
  <c r="C28" i="1"/>
  <c r="P27" i="1"/>
  <c r="N27" i="1"/>
  <c r="K27" i="1"/>
  <c r="J27" i="1"/>
  <c r="I27" i="1"/>
  <c r="H27" i="1"/>
  <c r="G27" i="1"/>
  <c r="F27" i="1"/>
  <c r="E27" i="1"/>
  <c r="D27" i="1"/>
  <c r="L27" i="1" s="1"/>
  <c r="C27" i="1"/>
  <c r="N26" i="1"/>
  <c r="K26" i="1"/>
  <c r="J26" i="1"/>
  <c r="I26" i="1"/>
  <c r="H26" i="1"/>
  <c r="G26" i="1"/>
  <c r="F26" i="1"/>
  <c r="E26" i="1"/>
  <c r="D26" i="1"/>
  <c r="L26" i="1" s="1"/>
  <c r="C26" i="1"/>
  <c r="P25" i="1"/>
  <c r="N25" i="1"/>
  <c r="K25" i="1"/>
  <c r="J25" i="1"/>
  <c r="I25" i="1"/>
  <c r="H25" i="1"/>
  <c r="G25" i="1"/>
  <c r="F25" i="1"/>
  <c r="E25" i="1"/>
  <c r="D25" i="1"/>
  <c r="L25" i="1" s="1"/>
  <c r="C25" i="1"/>
  <c r="P24" i="1"/>
  <c r="N24" i="1"/>
  <c r="K24" i="1"/>
  <c r="J24" i="1"/>
  <c r="I24" i="1"/>
  <c r="H24" i="1"/>
  <c r="G24" i="1"/>
  <c r="F24" i="1"/>
  <c r="E24" i="1"/>
  <c r="D24" i="1"/>
  <c r="L24" i="1" s="1"/>
  <c r="C24" i="1"/>
  <c r="P23" i="1"/>
  <c r="N23" i="1"/>
  <c r="K23" i="1"/>
  <c r="J23" i="1"/>
  <c r="I23" i="1"/>
  <c r="H23" i="1"/>
  <c r="G23" i="1"/>
  <c r="F23" i="1"/>
  <c r="E23" i="1"/>
  <c r="D23" i="1"/>
  <c r="L23" i="1" s="1"/>
  <c r="C23" i="1"/>
  <c r="P22" i="1"/>
  <c r="N22" i="1"/>
  <c r="K22" i="1"/>
  <c r="J22" i="1"/>
  <c r="I22" i="1"/>
  <c r="H22" i="1"/>
  <c r="G22" i="1"/>
  <c r="F22" i="1"/>
  <c r="E22" i="1"/>
  <c r="D22" i="1"/>
  <c r="L22" i="1" s="1"/>
  <c r="C22" i="1"/>
  <c r="U36" i="1"/>
  <c r="T36" i="1"/>
  <c r="U35" i="1"/>
  <c r="T35" i="1"/>
  <c r="U34" i="1"/>
  <c r="T34" i="1"/>
  <c r="U33" i="1"/>
  <c r="T33" i="1"/>
  <c r="U32" i="1"/>
  <c r="T32" i="1"/>
  <c r="U31" i="1"/>
  <c r="T31" i="1"/>
  <c r="U30" i="1"/>
  <c r="T30" i="1"/>
  <c r="U29" i="1"/>
  <c r="T29" i="1"/>
  <c r="U28" i="1"/>
  <c r="T28" i="1"/>
  <c r="U27" i="1"/>
  <c r="T27" i="1"/>
  <c r="U26" i="1"/>
  <c r="T26" i="1"/>
  <c r="U25" i="1"/>
  <c r="T25" i="1"/>
  <c r="U24" i="1"/>
  <c r="T24" i="1"/>
  <c r="U23" i="1"/>
  <c r="T23" i="1"/>
  <c r="U22" i="1"/>
  <c r="T22" i="1"/>
  <c r="C6" i="1"/>
  <c r="C5" i="1"/>
  <c r="D16" i="2"/>
  <c r="M17" i="1" s="1"/>
  <c r="D17" i="2"/>
  <c r="D18" i="1" s="1"/>
  <c r="U15" i="1" s="1"/>
  <c r="D17" i="1"/>
  <c r="C50" i="1"/>
  <c r="C49" i="1"/>
  <c r="P38" i="1"/>
  <c r="D19" i="1"/>
  <c r="P2" i="1"/>
  <c r="D15" i="1"/>
  <c r="N15" i="1"/>
  <c r="D16" i="1"/>
  <c r="P13" i="1"/>
  <c r="O11" i="1"/>
  <c r="C4" i="1"/>
  <c r="C3" i="1"/>
  <c r="D13" i="1"/>
  <c r="D11" i="1"/>
  <c r="V30" i="1" l="1"/>
  <c r="S36" i="1"/>
  <c r="V31" i="1"/>
  <c r="S25" i="1"/>
  <c r="V32" i="1"/>
  <c r="S30" i="1"/>
  <c r="V33" i="1"/>
  <c r="S31" i="1"/>
  <c r="V34" i="1"/>
  <c r="S32" i="1"/>
  <c r="V35" i="1"/>
  <c r="S33" i="1"/>
  <c r="V36" i="1"/>
  <c r="S26" i="1"/>
  <c r="S27" i="1"/>
  <c r="V24" i="1"/>
  <c r="S28" i="1"/>
  <c r="V25" i="1"/>
  <c r="S29" i="1"/>
  <c r="V26" i="1"/>
  <c r="L29" i="1"/>
  <c r="V27" i="1"/>
  <c r="V28" i="1"/>
  <c r="S24" i="1"/>
  <c r="V23" i="1"/>
  <c r="S23" i="1"/>
  <c r="V22" i="1"/>
  <c r="G18" i="1"/>
  <c r="T15" i="1"/>
  <c r="T6" i="1" s="1"/>
  <c r="S22" i="1"/>
  <c r="N38" i="1" l="1"/>
  <c r="N37" i="1"/>
  <c r="N39" i="1" l="1"/>
</calcChain>
</file>

<file path=xl/sharedStrings.xml><?xml version="1.0" encoding="utf-8"?>
<sst xmlns="http://schemas.openxmlformats.org/spreadsheetml/2006/main" count="172" uniqueCount="162">
  <si>
    <t>印
紙</t>
    <rPh sb="0" eb="1">
      <t>シルシ</t>
    </rPh>
    <rPh sb="2" eb="3">
      <t>カミ</t>
    </rPh>
    <phoneticPr fontId="8"/>
  </si>
  <si>
    <t>NG項目があります</t>
    <rPh sb="2" eb="4">
      <t>コウモク</t>
    </rPh>
    <phoneticPr fontId="8"/>
  </si>
  <si>
    <t>追加変更工事契約書</t>
    <rPh sb="0" eb="2">
      <t>ツイカ</t>
    </rPh>
    <rPh sb="2" eb="6">
      <t>ヘンコウコウジ</t>
    </rPh>
    <rPh sb="6" eb="9">
      <t>ケイヤクショ</t>
    </rPh>
    <phoneticPr fontId="8"/>
  </si>
  <si>
    <t>電子契約：</t>
    <rPh sb="0" eb="4">
      <t>デンシケイヤク</t>
    </rPh>
    <phoneticPr fontId="8"/>
  </si>
  <si>
    <t>顧客コード</t>
    <rPh sb="0" eb="2">
      <t>コキャク</t>
    </rPh>
    <phoneticPr fontId="8"/>
  </si>
  <si>
    <t>担当者</t>
    <rPh sb="0" eb="3">
      <t>タントウシャ</t>
    </rPh>
    <phoneticPr fontId="8"/>
  </si>
  <si>
    <t>印</t>
    <rPh sb="0" eb="1">
      <t>イン</t>
    </rPh>
    <phoneticPr fontId="8"/>
  </si>
  <si>
    <t>契約コード</t>
    <rPh sb="0" eb="2">
      <t>ケイヤク</t>
    </rPh>
    <phoneticPr fontId="8"/>
  </si>
  <si>
    <t>NO.</t>
    <phoneticPr fontId="8"/>
  </si>
  <si>
    <t>件名</t>
    <rPh sb="0" eb="2">
      <t>ケンメイ</t>
    </rPh>
    <phoneticPr fontId="8"/>
  </si>
  <si>
    <t>担当営業所</t>
    <rPh sb="0" eb="5">
      <t>タントウエイギョウショ</t>
    </rPh>
    <phoneticPr fontId="8"/>
  </si>
  <si>
    <t>建築場所</t>
    <rPh sb="0" eb="4">
      <t>ケンチクバショ</t>
    </rPh>
    <phoneticPr fontId="8"/>
  </si>
  <si>
    <t>日時</t>
    <rPh sb="0" eb="2">
      <t>ニチジ</t>
    </rPh>
    <phoneticPr fontId="8"/>
  </si>
  <si>
    <t>場所</t>
    <rPh sb="0" eb="2">
      <t>バショ</t>
    </rPh>
    <phoneticPr fontId="8"/>
  </si>
  <si>
    <t>・「備考欄」に「非課税」と入れると消費税を計算せずに加算される</t>
    <rPh sb="2" eb="4">
      <t>ビコウ</t>
    </rPh>
    <rPh sb="4" eb="5">
      <t>ラン</t>
    </rPh>
    <rPh sb="8" eb="11">
      <t>ヒカゼイ</t>
    </rPh>
    <rPh sb="13" eb="14">
      <t>イ</t>
    </rPh>
    <rPh sb="17" eb="20">
      <t>ショウヒゼイ</t>
    </rPh>
    <rPh sb="21" eb="23">
      <t>ケイサン</t>
    </rPh>
    <rPh sb="26" eb="28">
      <t>カサン</t>
    </rPh>
    <phoneticPr fontId="8"/>
  </si>
  <si>
    <t>打合せ種別</t>
    <rPh sb="0" eb="2">
      <t>ウチアワ</t>
    </rPh>
    <rPh sb="3" eb="5">
      <t>シュベツ</t>
    </rPh>
    <phoneticPr fontId="8"/>
  </si>
  <si>
    <t>・項目欄が空欄の場合は無視</t>
  </si>
  <si>
    <t>参加者</t>
    <rPh sb="0" eb="3">
      <t>サンカシャ</t>
    </rPh>
    <phoneticPr fontId="8"/>
  </si>
  <si>
    <t>・番号と根拠が両方入ってたら、見積番号優先</t>
  </si>
  <si>
    <t>種別</t>
    <rPh sb="0" eb="2">
      <t>シュベツ</t>
    </rPh>
    <phoneticPr fontId="8"/>
  </si>
  <si>
    <t>項　目　（品番記入）</t>
    <phoneticPr fontId="8"/>
  </si>
  <si>
    <t>見積番号</t>
    <rPh sb="0" eb="2">
      <t>ミツモリ</t>
    </rPh>
    <rPh sb="2" eb="4">
      <t>バンゴウ</t>
    </rPh>
    <phoneticPr fontId="8"/>
  </si>
  <si>
    <t>金額</t>
    <rPh sb="0" eb="2">
      <t>キンガク</t>
    </rPh>
    <phoneticPr fontId="8"/>
  </si>
  <si>
    <t>備考</t>
    <rPh sb="0" eb="2">
      <t>ビコウ</t>
    </rPh>
    <phoneticPr fontId="8"/>
  </si>
  <si>
    <t>↓</t>
    <phoneticPr fontId="8"/>
  </si>
  <si>
    <t>見積番号</t>
    <rPh sb="0" eb="4">
      <t>ミツモリバンゴウ</t>
    </rPh>
    <phoneticPr fontId="8"/>
  </si>
  <si>
    <t>見積根拠</t>
    <rPh sb="0" eb="2">
      <t>ミツモリ</t>
    </rPh>
    <rPh sb="2" eb="4">
      <t>コンキョ</t>
    </rPh>
    <phoneticPr fontId="8"/>
  </si>
  <si>
    <t>見積根拠</t>
    <rPh sb="0" eb="2">
      <t>ミツモリ</t>
    </rPh>
    <rPh sb="2" eb="4">
      <t>コンキョ</t>
    </rPh>
    <phoneticPr fontId="23"/>
  </si>
  <si>
    <t>簡易積算</t>
  </si>
  <si>
    <t>本契約～承認図</t>
  </si>
  <si>
    <t>単価表</t>
  </si>
  <si>
    <t>承認図～ご確認書</t>
  </si>
  <si>
    <t>定価掛率</t>
  </si>
  <si>
    <t xml:space="preserve"> ご確認書以降～</t>
  </si>
  <si>
    <t>業者見積</t>
  </si>
  <si>
    <t>定義書</t>
  </si>
  <si>
    <t>工務部見積</t>
  </si>
  <si>
    <t>備考</t>
  </si>
  <si>
    <t>別紙明細</t>
    <rPh sb="0" eb="4">
      <t>ベッシメイサイ</t>
    </rPh>
    <phoneticPr fontId="8"/>
  </si>
  <si>
    <t>←ICの別明細利用時</t>
    <rPh sb="4" eb="5">
      <t>ベツ</t>
    </rPh>
    <rPh sb="5" eb="7">
      <t>メイサイ</t>
    </rPh>
    <rPh sb="7" eb="10">
      <t>リヨウジ</t>
    </rPh>
    <phoneticPr fontId="8"/>
  </si>
  <si>
    <t>小　計</t>
    <rPh sb="0" eb="1">
      <t>ショウ</t>
    </rPh>
    <rPh sb="2" eb="3">
      <t>ケイ</t>
    </rPh>
    <phoneticPr fontId="8"/>
  </si>
  <si>
    <t>↑手入力可能</t>
    <rPh sb="1" eb="4">
      <t>テニュウリョク</t>
    </rPh>
    <rPh sb="4" eb="6">
      <t>カノウ</t>
    </rPh>
    <phoneticPr fontId="8"/>
  </si>
  <si>
    <t>消費税</t>
    <rPh sb="0" eb="3">
      <t>ショウヒゼイ</t>
    </rPh>
    <phoneticPr fontId="8"/>
  </si>
  <si>
    <t>合　計</t>
    <rPh sb="0" eb="1">
      <t>ゴウ</t>
    </rPh>
    <rPh sb="2" eb="3">
      <t>ケイ</t>
    </rPh>
    <phoneticPr fontId="8"/>
  </si>
  <si>
    <t>入金予定日</t>
    <rPh sb="0" eb="2">
      <t>ニュウキン</t>
    </rPh>
    <rPh sb="2" eb="5">
      <t>ヨテイビ</t>
    </rPh>
    <phoneticPr fontId="8"/>
  </si>
  <si>
    <t>最終金残金時</t>
    <phoneticPr fontId="8"/>
  </si>
  <si>
    <t>予定</t>
    <rPh sb="0" eb="2">
      <t>ヨテイ</t>
    </rPh>
    <phoneticPr fontId="8"/>
  </si>
  <si>
    <t>日付（西暦）</t>
    <rPh sb="0" eb="2">
      <t>ヒヅケ</t>
    </rPh>
    <rPh sb="3" eb="5">
      <t>セイレキ</t>
    </rPh>
    <phoneticPr fontId="8"/>
  </si>
  <si>
    <t>氏名</t>
    <rPh sb="0" eb="2">
      <t>シメイ</t>
    </rPh>
    <phoneticPr fontId="8"/>
  </si>
  <si>
    <t>※お振込は下記の口座にお願い致します。</t>
    <phoneticPr fontId="8"/>
  </si>
  <si>
    <t>担当営業</t>
    <rPh sb="0" eb="2">
      <t>タントウ</t>
    </rPh>
    <rPh sb="2" eb="4">
      <t>エイギョウ</t>
    </rPh>
    <phoneticPr fontId="8"/>
  </si>
  <si>
    <t>担当IC</t>
    <rPh sb="0" eb="2">
      <t>タントウ</t>
    </rPh>
    <phoneticPr fontId="8"/>
  </si>
  <si>
    <t>営業設計</t>
    <rPh sb="0" eb="2">
      <t>エイギョウ</t>
    </rPh>
    <rPh sb="2" eb="4">
      <t>セッケイ</t>
    </rPh>
    <phoneticPr fontId="8"/>
  </si>
  <si>
    <t>管理設計</t>
    <rPh sb="0" eb="2">
      <t>カンリ</t>
    </rPh>
    <rPh sb="2" eb="4">
      <t>セッケイ</t>
    </rPh>
    <phoneticPr fontId="8"/>
  </si>
  <si>
    <t>担当監督</t>
    <rPh sb="0" eb="2">
      <t>タントウ</t>
    </rPh>
    <rPh sb="2" eb="4">
      <t>カントク</t>
    </rPh>
    <phoneticPr fontId="8"/>
  </si>
  <si>
    <t>値</t>
    <rPh sb="0" eb="1">
      <t>アタイ</t>
    </rPh>
    <phoneticPr fontId="30"/>
  </si>
  <si>
    <t>C2</t>
    <phoneticPr fontId="3"/>
  </si>
  <si>
    <t>顧客コード</t>
    <rPh sb="0" eb="2">
      <t>コキャク</t>
    </rPh>
    <phoneticPr fontId="3"/>
  </si>
  <si>
    <t>=顧客コード</t>
    <phoneticPr fontId="30"/>
  </si>
  <si>
    <t>契約コード</t>
    <rPh sb="0" eb="2">
      <t>ケイヤク</t>
    </rPh>
    <phoneticPr fontId="3"/>
  </si>
  <si>
    <t>=契約コード</t>
    <phoneticPr fontId="30"/>
  </si>
  <si>
    <t>C4</t>
  </si>
  <si>
    <t>工事名</t>
    <rPh sb="0" eb="2">
      <t>コウジ</t>
    </rPh>
    <rPh sb="2" eb="3">
      <t>メイ</t>
    </rPh>
    <phoneticPr fontId="3"/>
  </si>
  <si>
    <t>=工事名</t>
    <phoneticPr fontId="3"/>
  </si>
  <si>
    <t>C5</t>
  </si>
  <si>
    <t>建築場所</t>
    <rPh sb="0" eb="2">
      <t>ケンチク</t>
    </rPh>
    <rPh sb="2" eb="4">
      <t>バショ</t>
    </rPh>
    <phoneticPr fontId="3"/>
  </si>
  <si>
    <t>=建上地_地名地番</t>
    <phoneticPr fontId="3"/>
  </si>
  <si>
    <t>C6</t>
  </si>
  <si>
    <t>契約会社</t>
    <rPh sb="0" eb="4">
      <t>ケイヤクガイシャ</t>
    </rPh>
    <phoneticPr fontId="3"/>
  </si>
  <si>
    <t>=契約会社</t>
    <phoneticPr fontId="3"/>
  </si>
  <si>
    <t>C7</t>
  </si>
  <si>
    <t>契約会社_住所</t>
    <rPh sb="5" eb="7">
      <t>ジュウショ</t>
    </rPh>
    <phoneticPr fontId="3"/>
  </si>
  <si>
    <t>=契約会社_住所</t>
    <rPh sb="6" eb="8">
      <t>ジュウショ</t>
    </rPh>
    <phoneticPr fontId="3"/>
  </si>
  <si>
    <t>C8</t>
  </si>
  <si>
    <t>契約会社_電話番号</t>
    <phoneticPr fontId="3"/>
  </si>
  <si>
    <t>=契約会社_電話番号</t>
    <phoneticPr fontId="3"/>
  </si>
  <si>
    <t>C9</t>
  </si>
  <si>
    <t>契約営業所</t>
    <rPh sb="0" eb="2">
      <t>ケイヤク</t>
    </rPh>
    <rPh sb="2" eb="5">
      <t>エイギョウショ</t>
    </rPh>
    <phoneticPr fontId="3"/>
  </si>
  <si>
    <t>C10</t>
  </si>
  <si>
    <t>C12</t>
  </si>
  <si>
    <t>振込先</t>
    <rPh sb="0" eb="3">
      <t>フリコミサキ</t>
    </rPh>
    <phoneticPr fontId="3"/>
  </si>
  <si>
    <t>=振込先</t>
    <rPh sb="1" eb="4">
      <t>フリコミサキ</t>
    </rPh>
    <phoneticPr fontId="3"/>
  </si>
  <si>
    <t>C14</t>
  </si>
  <si>
    <t>C15</t>
  </si>
  <si>
    <t>C16</t>
  </si>
  <si>
    <t>C17</t>
  </si>
  <si>
    <t>C18</t>
  </si>
  <si>
    <t>C19</t>
  </si>
  <si>
    <t>C21</t>
    <phoneticPr fontId="3"/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</si>
  <si>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</si>
  <si>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</si>
  <si>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</si>
  <si>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</si>
  <si>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</si>
  <si>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</si>
  <si>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</si>
  <si>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</si>
  <si>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</si>
  <si>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</si>
  <si>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</si>
  <si>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</si>
  <si>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</si>
  <si>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</si>
  <si>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</t>
  </si>
  <si>
    <t>C11</t>
  </si>
  <si>
    <t>C13</t>
  </si>
  <si>
    <t>代表取締役</t>
    <rPh sb="0" eb="2">
      <t>ダイヒョウ</t>
    </rPh>
    <rPh sb="2" eb="5">
      <t>トリシマリヤク</t>
    </rPh>
    <phoneticPr fontId="3"/>
  </si>
  <si>
    <t>展示場</t>
    <rPh sb="0" eb="3">
      <t>テンジジョウ</t>
    </rPh>
    <phoneticPr fontId="3"/>
  </si>
  <si>
    <t>現場</t>
    <rPh sb="0" eb="2">
      <t>ゲンバ</t>
    </rPh>
    <phoneticPr fontId="3"/>
  </si>
  <si>
    <t>お客様宅</t>
    <rPh sb="1" eb="3">
      <t>キャクサマ</t>
    </rPh>
    <rPh sb="3" eb="4">
      <t>タク</t>
    </rPh>
    <phoneticPr fontId="3"/>
  </si>
  <si>
    <t>その他</t>
    <rPh sb="2" eb="3">
      <t>タ</t>
    </rPh>
    <phoneticPr fontId="3"/>
  </si>
  <si>
    <t>各担当者はメインレコードから参照</t>
    <rPh sb="0" eb="4">
      <t>カクタントウシャ</t>
    </rPh>
    <rPh sb="14" eb="16">
      <t>サンショウ</t>
    </rPh>
    <phoneticPr fontId="3"/>
  </si>
  <si>
    <t>印刷前に変更OK</t>
    <rPh sb="0" eb="2">
      <t>インサツ</t>
    </rPh>
    <rPh sb="2" eb="3">
      <t>マエ</t>
    </rPh>
    <rPh sb="4" eb="6">
      <t>ヘンコウ</t>
    </rPh>
    <phoneticPr fontId="3"/>
  </si>
  <si>
    <t>場所</t>
    <rPh sb="0" eb="2">
      <t>バショ</t>
    </rPh>
    <phoneticPr fontId="3"/>
  </si>
  <si>
    <t>参加者</t>
    <phoneticPr fontId="3"/>
  </si>
  <si>
    <t>シート番号</t>
    <rPh sb="3" eb="5">
      <t>バンゴウ</t>
    </rPh>
    <phoneticPr fontId="3"/>
  </si>
  <si>
    <t>日時</t>
    <rPh sb="0" eb="2">
      <t>ニチジ</t>
    </rPh>
    <phoneticPr fontId="3"/>
  </si>
  <si>
    <t>打合せ種別</t>
    <rPh sb="0" eb="2">
      <t>ウチアワ</t>
    </rPh>
    <rPh sb="3" eb="5">
      <t>シュベツ</t>
    </rPh>
    <phoneticPr fontId="3"/>
  </si>
  <si>
    <t>参加者</t>
    <rPh sb="0" eb="3">
      <t>サンカシャ</t>
    </rPh>
    <phoneticPr fontId="3"/>
  </si>
  <si>
    <t>電子契約</t>
    <rPh sb="0" eb="4">
      <t>デンシケイヤク</t>
    </rPh>
    <phoneticPr fontId="3"/>
  </si>
  <si>
    <t>消費税</t>
    <rPh sb="0" eb="3">
      <t>ショウヒゼイ</t>
    </rPh>
    <phoneticPr fontId="3"/>
  </si>
  <si>
    <t>種別</t>
    <rPh sb="0" eb="2">
      <t>シュベツ</t>
    </rPh>
    <phoneticPr fontId="3"/>
  </si>
  <si>
    <t>項目</t>
    <rPh sb="0" eb="2">
      <t>コウモク</t>
    </rPh>
    <phoneticPr fontId="3"/>
  </si>
  <si>
    <t>見積番号</t>
    <rPh sb="0" eb="2">
      <t>ミツモリ</t>
    </rPh>
    <rPh sb="2" eb="4">
      <t>バンゴウ</t>
    </rPh>
    <phoneticPr fontId="3"/>
  </si>
  <si>
    <t>見積根拠</t>
    <rPh sb="0" eb="2">
      <t>ミツモリ</t>
    </rPh>
    <rPh sb="2" eb="4">
      <t>コンキョ</t>
    </rPh>
    <phoneticPr fontId="3"/>
  </si>
  <si>
    <t>金額</t>
    <rPh sb="0" eb="2">
      <t>キンガク</t>
    </rPh>
    <phoneticPr fontId="3"/>
  </si>
  <si>
    <t>備考</t>
    <rPh sb="0" eb="2">
      <t>ビコウ</t>
    </rPh>
    <phoneticPr fontId="3"/>
  </si>
  <si>
    <t>項目#1</t>
    <rPh sb="0" eb="2">
      <t>コウモク</t>
    </rPh>
    <phoneticPr fontId="3"/>
  </si>
  <si>
    <t>項目#2</t>
    <rPh sb="0" eb="2">
      <t>コウモク</t>
    </rPh>
    <phoneticPr fontId="3"/>
  </si>
  <si>
    <t>項目#3</t>
    <rPh sb="0" eb="2">
      <t>コウモク</t>
    </rPh>
    <phoneticPr fontId="3"/>
  </si>
  <si>
    <t>項目#4</t>
    <rPh sb="0" eb="2">
      <t>コウモク</t>
    </rPh>
    <phoneticPr fontId="3"/>
  </si>
  <si>
    <t>項目#5</t>
    <rPh sb="0" eb="2">
      <t>コウモク</t>
    </rPh>
    <phoneticPr fontId="3"/>
  </si>
  <si>
    <t>項目#6</t>
    <rPh sb="0" eb="2">
      <t>コウモク</t>
    </rPh>
    <phoneticPr fontId="3"/>
  </si>
  <si>
    <t>項目#7</t>
    <rPh sb="0" eb="2">
      <t>コウモク</t>
    </rPh>
    <phoneticPr fontId="3"/>
  </si>
  <si>
    <t>項目#8</t>
    <rPh sb="0" eb="2">
      <t>コウモク</t>
    </rPh>
    <phoneticPr fontId="3"/>
  </si>
  <si>
    <t>項目#9</t>
    <rPh sb="0" eb="2">
      <t>コウモク</t>
    </rPh>
    <phoneticPr fontId="3"/>
  </si>
  <si>
    <t>項目#10</t>
    <rPh sb="0" eb="2">
      <t>コウモク</t>
    </rPh>
    <phoneticPr fontId="3"/>
  </si>
  <si>
    <t>項目#11</t>
    <rPh sb="0" eb="2">
      <t>コウモク</t>
    </rPh>
    <phoneticPr fontId="3"/>
  </si>
  <si>
    <t>項目#12</t>
    <rPh sb="0" eb="2">
      <t>コウモク</t>
    </rPh>
    <phoneticPr fontId="3"/>
  </si>
  <si>
    <t>項目#13</t>
    <rPh sb="0" eb="2">
      <t>コウモク</t>
    </rPh>
    <phoneticPr fontId="3"/>
  </si>
  <si>
    <t>項目#14</t>
    <rPh sb="0" eb="2">
      <t>コウモク</t>
    </rPh>
    <phoneticPr fontId="3"/>
  </si>
  <si>
    <t>項目#15</t>
    <rPh sb="0" eb="2">
      <t>コウモク</t>
    </rPh>
    <phoneticPr fontId="3"/>
  </si>
  <si>
    <t>担当営業</t>
  </si>
  <si>
    <t>担当IC</t>
  </si>
  <si>
    <t>営業設計</t>
  </si>
  <si>
    <t>管理設計</t>
  </si>
  <si>
    <t>担当監督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</si>
  <si>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</si>
  <si>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</si>
  <si>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</si>
  <si>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</si>
  <si>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</si>
  <si>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</si>
  <si>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</si>
  <si>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</si>
  <si>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</si>
  <si>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担当者</t>
    <rPh sb="0" eb="3">
      <t>タントウシャ</t>
    </rPh>
    <phoneticPr fontId="3"/>
  </si>
  <si>
    <t>プリザンター上で選択する</t>
    <rPh sb="6" eb="7">
      <t>ジョウ</t>
    </rPh>
    <rPh sb="8" eb="10">
      <t>センタク</t>
    </rPh>
    <phoneticPr fontId="8"/>
  </si>
  <si>
    <r>
      <t>電子契約ではない場合は□     電子契約の場合は</t>
    </r>
    <r>
      <rPr>
        <b/>
        <sz val="16"/>
        <color rgb="FFFF0000"/>
        <rFont val="Segoe UI Symbol"/>
        <family val="3"/>
      </rPr>
      <t>☑</t>
    </r>
    <r>
      <rPr>
        <b/>
        <sz val="16"/>
        <color rgb="FFFF0000"/>
        <rFont val="游ゴシック"/>
        <family val="3"/>
        <charset val="128"/>
      </rPr>
      <t>となる</t>
    </r>
    <rPh sb="0" eb="4">
      <t>デンシケイヤク</t>
    </rPh>
    <rPh sb="8" eb="10">
      <t>バアイ</t>
    </rPh>
    <rPh sb="17" eb="21">
      <t>デンシケイヤク</t>
    </rPh>
    <rPh sb="22" eb="24">
      <t>バアイ</t>
    </rPh>
    <phoneticPr fontId="3"/>
  </si>
  <si>
    <t>10</t>
    <phoneticPr fontId="8"/>
  </si>
  <si>
    <t>←10万円以下問い合わせ不要ルール使用時</t>
    <rPh sb="3" eb="7">
      <t>マンエンイカ</t>
    </rPh>
    <rPh sb="7" eb="8">
      <t>ト</t>
    </rPh>
    <rPh sb="9" eb="10">
      <t>ア</t>
    </rPh>
    <rPh sb="12" eb="14">
      <t>フヨウ</t>
    </rPh>
    <rPh sb="17" eb="20">
      <t>シヨウジ</t>
    </rPh>
    <phoneticPr fontId="8"/>
  </si>
  <si>
    <t>項目チェック</t>
    <rPh sb="0" eb="2">
      <t>コウモク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</si>
</sst>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General;;"/>
    <numFmt numFmtId="178" formatCode="0_);[Red]\(0\)"/>
    <numFmt numFmtId="179" formatCode="#,##0_ ;\△#,##0_ ;0_;"/>
  </numFmts>
  <fonts count="35">
    <font>
      <sz val="10"/>
      <color theme="1"/>
      <name val="Meiryo UI"/>
      <family val="2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Meiryo UI"/>
      <family val="2"/>
      <charset val="128"/>
    </font>
    <font>
      <b/>
      <sz val="16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72"/>
      <color theme="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26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26"/>
      <color rgb="FFFF000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20"/>
      <color rgb="FFFF0000"/>
      <name val="游ゴシック"/>
      <family val="3"/>
      <charset val="128"/>
      <scheme val="minor"/>
    </font>
    <font>
      <sz val="10"/>
      <color theme="0" tint="-0.249977111117893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20"/>
      <color rgb="FFFFFF00"/>
      <name val="Meiryo UI"/>
      <family val="3"/>
      <charset val="128"/>
    </font>
    <font>
      <b/>
      <sz val="20"/>
      <color rgb="FFFF0000"/>
      <name val="Meiryo UI"/>
      <family val="3"/>
      <charset val="128"/>
    </font>
    <font>
      <b/>
      <sz val="16"/>
      <color rgb="FFFF0000"/>
      <name val="游ゴシック"/>
      <family val="3"/>
      <charset val="128"/>
      <scheme val="minor"/>
    </font>
    <font>
      <sz val="14"/>
      <name val="IPA P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6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4"/>
      <name val="Meiryo UI"/>
      <family val="3"/>
      <charset val="128"/>
    </font>
    <font>
      <sz val="11"/>
      <name val="Meiryo UI"/>
      <family val="3"/>
      <charset val="128"/>
    </font>
    <font>
      <b/>
      <sz val="16"/>
      <color rgb="FFFFFF00"/>
      <name val="游ゴシック"/>
      <family val="3"/>
      <charset val="128"/>
      <scheme val="minor"/>
    </font>
    <font>
      <b/>
      <sz val="16"/>
      <color rgb="FFFF0000"/>
      <name val="Meiryo UI"/>
      <family val="3"/>
      <charset val="128"/>
    </font>
    <font>
      <sz val="14"/>
      <color theme="0" tint="-0.34998626667073579"/>
      <name val="游ゴシック"/>
      <family val="3"/>
      <charset val="128"/>
      <scheme val="minor"/>
    </font>
    <font>
      <sz val="9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b/>
      <sz val="14"/>
      <color rgb="FFFF0000"/>
      <name val="Meiryo UI"/>
      <family val="3"/>
      <charset val="128"/>
    </font>
    <font>
      <b/>
      <sz val="12"/>
      <name val="游ゴシック"/>
      <family val="3"/>
      <charset val="128"/>
      <scheme val="minor"/>
    </font>
    <font>
      <b/>
      <sz val="16"/>
      <color rgb="FFFF0000"/>
      <name val="Segoe UI Symbol"/>
      <family val="3"/>
    </font>
    <font>
      <b/>
      <sz val="16"/>
      <color rgb="FFFF0000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1" fillId="0" borderId="0"/>
  </cellStyleXfs>
  <cellXfs count="127">
    <xf numFmtId="0" fontId="0" fillId="0" borderId="0" xfId="0">
      <alignment vertical="center"/>
    </xf>
    <xf numFmtId="0" fontId="2" fillId="0" borderId="0" xfId="3" applyFont="1" applyAlignment="1">
      <alignment vertical="center" shrinkToFit="1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 shrinkToFit="1"/>
    </xf>
    <xf numFmtId="0" fontId="10" fillId="0" borderId="0" xfId="3" applyFont="1" applyAlignment="1">
      <alignment horizontal="right" vertical="center" shrinkToFit="1"/>
    </xf>
    <xf numFmtId="0" fontId="11" fillId="3" borderId="1" xfId="3" applyFont="1" applyFill="1" applyBorder="1" applyAlignment="1" applyProtection="1">
      <alignment horizontal="center" vertical="center" shrinkToFit="1"/>
      <protection locked="0"/>
    </xf>
    <xf numFmtId="0" fontId="12" fillId="0" borderId="0" xfId="3" applyFont="1" applyAlignment="1">
      <alignment vertical="center" shrinkToFit="1"/>
    </xf>
    <xf numFmtId="0" fontId="5" fillId="0" borderId="0" xfId="3" applyFont="1" applyAlignment="1">
      <alignment vertical="center" shrinkToFit="1"/>
    </xf>
    <xf numFmtId="0" fontId="5" fillId="0" borderId="2" xfId="3" applyFont="1" applyBorder="1" applyAlignment="1">
      <alignment vertical="center" shrinkToFit="1"/>
    </xf>
    <xf numFmtId="0" fontId="14" fillId="0" borderId="2" xfId="3" applyFont="1" applyBorder="1" applyAlignment="1">
      <alignment horizontal="center" vertical="center" shrinkToFit="1"/>
    </xf>
    <xf numFmtId="0" fontId="15" fillId="0" borderId="0" xfId="3" applyFont="1" applyAlignment="1">
      <alignment vertical="center" shrinkToFit="1"/>
    </xf>
    <xf numFmtId="0" fontId="16" fillId="0" borderId="7" xfId="3" applyFont="1" applyBorder="1" applyAlignment="1">
      <alignment horizontal="left" vertical="center" shrinkToFit="1"/>
    </xf>
    <xf numFmtId="0" fontId="5" fillId="0" borderId="7" xfId="3" applyFont="1" applyBorder="1" applyAlignment="1">
      <alignment horizontal="left" vertical="center" shrinkToFit="1"/>
    </xf>
    <xf numFmtId="0" fontId="17" fillId="0" borderId="0" xfId="3" applyFont="1" applyAlignment="1">
      <alignment horizontal="left" vertical="center"/>
    </xf>
    <xf numFmtId="0" fontId="18" fillId="0" borderId="0" xfId="3" applyFont="1" applyAlignment="1">
      <alignment horizontal="left" vertical="center" shrinkToFit="1"/>
    </xf>
    <xf numFmtId="0" fontId="2" fillId="0" borderId="8" xfId="3" applyFont="1" applyBorder="1" applyAlignment="1">
      <alignment vertical="center" shrinkToFit="1"/>
    </xf>
    <xf numFmtId="0" fontId="18" fillId="0" borderId="0" xfId="3" applyFont="1" applyAlignment="1">
      <alignment horizontal="left" vertical="center"/>
    </xf>
    <xf numFmtId="0" fontId="12" fillId="0" borderId="9" xfId="3" applyFont="1" applyBorder="1" applyAlignment="1">
      <alignment vertical="center" shrinkToFit="1"/>
    </xf>
    <xf numFmtId="0" fontId="12" fillId="0" borderId="10" xfId="3" applyFont="1" applyBorder="1" applyAlignment="1">
      <alignment vertical="center" shrinkToFit="1"/>
    </xf>
    <xf numFmtId="0" fontId="2" fillId="0" borderId="9" xfId="3" applyFont="1" applyBorder="1" applyAlignment="1">
      <alignment vertical="center" shrinkToFit="1"/>
    </xf>
    <xf numFmtId="0" fontId="15" fillId="0" borderId="10" xfId="3" applyFont="1" applyBorder="1" applyAlignment="1">
      <alignment vertical="center" shrinkToFit="1"/>
    </xf>
    <xf numFmtId="0" fontId="18" fillId="0" borderId="0" xfId="3" applyFont="1" applyAlignment="1">
      <alignment horizontal="center" vertical="center" shrinkToFit="1"/>
    </xf>
    <xf numFmtId="0" fontId="16" fillId="0" borderId="1" xfId="3" applyFont="1" applyBorder="1" applyAlignment="1">
      <alignment horizontal="center" vertical="center" shrinkToFit="1"/>
    </xf>
    <xf numFmtId="0" fontId="16" fillId="0" borderId="14" xfId="3" applyFont="1" applyBorder="1" applyAlignment="1" applyProtection="1">
      <alignment horizontal="center" vertical="center" shrinkToFit="1"/>
      <protection locked="0"/>
    </xf>
    <xf numFmtId="0" fontId="22" fillId="0" borderId="0" xfId="3" applyFont="1" applyAlignment="1">
      <alignment vertical="center" shrinkToFit="1"/>
    </xf>
    <xf numFmtId="0" fontId="24" fillId="0" borderId="0" xfId="3" applyFont="1" applyAlignment="1">
      <alignment vertical="center" shrinkToFit="1"/>
    </xf>
    <xf numFmtId="0" fontId="25" fillId="0" borderId="0" xfId="3" applyFont="1" applyAlignment="1">
      <alignment vertical="center" shrinkToFit="1"/>
    </xf>
    <xf numFmtId="0" fontId="4" fillId="0" borderId="0" xfId="3" applyFont="1" applyAlignment="1">
      <alignment vertical="center" shrinkToFit="1"/>
    </xf>
    <xf numFmtId="0" fontId="26" fillId="0" borderId="0" xfId="3" applyFont="1" applyAlignment="1">
      <alignment vertical="center"/>
    </xf>
    <xf numFmtId="0" fontId="27" fillId="0" borderId="0" xfId="3" applyFont="1" applyAlignment="1">
      <alignment vertical="center" shrinkToFit="1"/>
    </xf>
    <xf numFmtId="0" fontId="16" fillId="0" borderId="27" xfId="3" applyFont="1" applyBorder="1" applyAlignment="1">
      <alignment vertical="center" shrinkToFit="1"/>
    </xf>
    <xf numFmtId="0" fontId="16" fillId="0" borderId="0" xfId="3" applyFont="1" applyAlignment="1">
      <alignment vertical="center" shrinkToFit="1"/>
    </xf>
    <xf numFmtId="0" fontId="16" fillId="0" borderId="2" xfId="3" applyFont="1" applyBorder="1" applyAlignment="1">
      <alignment vertical="center" shrinkToFit="1"/>
    </xf>
    <xf numFmtId="0" fontId="28" fillId="0" borderId="2" xfId="3" applyFont="1" applyBorder="1" applyAlignment="1">
      <alignment horizontal="right" vertical="center" shrinkToFit="1"/>
    </xf>
    <xf numFmtId="0" fontId="2" fillId="0" borderId="28" xfId="3" applyFont="1" applyBorder="1" applyAlignment="1">
      <alignment vertical="center" shrinkToFit="1"/>
    </xf>
    <xf numFmtId="0" fontId="2" fillId="0" borderId="29" xfId="3" applyFont="1" applyBorder="1" applyAlignment="1">
      <alignment vertical="center" shrinkToFit="1"/>
    </xf>
    <xf numFmtId="0" fontId="2" fillId="0" borderId="30" xfId="3" applyFont="1" applyBorder="1" applyAlignment="1">
      <alignment vertical="center" shrinkToFit="1"/>
    </xf>
    <xf numFmtId="0" fontId="29" fillId="0" borderId="0" xfId="0" applyFont="1">
      <alignment vertical="center"/>
    </xf>
    <xf numFmtId="0" fontId="29" fillId="0" borderId="0" xfId="0" quotePrefix="1" applyFont="1" applyAlignment="1">
      <alignment horizontal="left"/>
    </xf>
    <xf numFmtId="0" fontId="29" fillId="0" borderId="31" xfId="0" quotePrefix="1" applyFont="1" applyBorder="1" applyAlignment="1">
      <alignment horizontal="left"/>
    </xf>
    <xf numFmtId="0" fontId="29" fillId="0" borderId="0" xfId="0" quotePrefix="1" applyFont="1" applyAlignment="1"/>
    <xf numFmtId="0" fontId="29" fillId="0" borderId="0" xfId="0" quotePrefix="1" applyFont="1">
      <alignment vertical="center"/>
    </xf>
    <xf numFmtId="0" fontId="2" fillId="0" borderId="0" xfId="3" applyFont="1" applyAlignment="1">
      <alignment vertical="center"/>
    </xf>
    <xf numFmtId="0" fontId="31" fillId="0" borderId="0" xfId="3" applyFont="1" applyAlignment="1">
      <alignment vertical="center" shrinkToFit="1"/>
    </xf>
    <xf numFmtId="9" fontId="0" fillId="0" borderId="0" xfId="2" applyFont="1">
      <alignment vertical="center"/>
    </xf>
    <xf numFmtId="0" fontId="29" fillId="0" borderId="31" xfId="0" applyFont="1" applyBorder="1" applyAlignment="1">
      <alignment horizontal="left" vertical="center"/>
    </xf>
    <xf numFmtId="0" fontId="16" fillId="0" borderId="32" xfId="3" applyFont="1" applyBorder="1" applyAlignment="1">
      <alignment horizontal="center" vertical="center" shrinkToFit="1"/>
    </xf>
    <xf numFmtId="177" fontId="20" fillId="4" borderId="21" xfId="3" applyNumberFormat="1" applyFont="1" applyFill="1" applyBorder="1" applyAlignment="1" applyProtection="1">
      <alignment horizontal="center" vertical="center" shrinkToFit="1"/>
      <protection locked="0"/>
    </xf>
    <xf numFmtId="177" fontId="20" fillId="4" borderId="15" xfId="3" applyNumberFormat="1" applyFont="1" applyFill="1" applyBorder="1" applyAlignment="1" applyProtection="1">
      <alignment horizontal="center" vertical="center" shrinkToFit="1"/>
      <protection locked="0"/>
    </xf>
    <xf numFmtId="177" fontId="20" fillId="4" borderId="18" xfId="3" applyNumberFormat="1" applyFont="1" applyFill="1" applyBorder="1" applyAlignment="1" applyProtection="1">
      <alignment horizontal="center" vertical="center" shrinkToFit="1"/>
      <protection locked="0"/>
    </xf>
    <xf numFmtId="0" fontId="32" fillId="0" borderId="2" xfId="3" applyFont="1" applyBorder="1" applyAlignment="1">
      <alignment horizontal="right" vertical="center" shrinkToFit="1"/>
    </xf>
    <xf numFmtId="0" fontId="2" fillId="0" borderId="0" xfId="3" applyFont="1" applyAlignment="1">
      <alignment horizontal="center" vertical="center" shrinkToFit="1"/>
    </xf>
    <xf numFmtId="178" fontId="29" fillId="0" borderId="31" xfId="0" applyNumberFormat="1" applyFont="1" applyBorder="1" applyAlignment="1">
      <alignment horizontal="left" vertical="center"/>
    </xf>
    <xf numFmtId="49" fontId="4" fillId="0" borderId="0" xfId="3" applyNumberFormat="1" applyFont="1" applyAlignment="1">
      <alignment vertical="center" shrinkToFit="1"/>
    </xf>
    <xf numFmtId="49" fontId="26" fillId="0" borderId="0" xfId="3" applyNumberFormat="1" applyFont="1" applyAlignment="1">
      <alignment vertical="center"/>
    </xf>
    <xf numFmtId="49" fontId="29" fillId="0" borderId="31" xfId="0" applyNumberFormat="1" applyFont="1" applyBorder="1" applyAlignment="1">
      <alignment horizontal="left" vertical="center"/>
    </xf>
    <xf numFmtId="177" fontId="2" fillId="4" borderId="16" xfId="3" applyNumberFormat="1" applyFont="1" applyFill="1" applyBorder="1" applyAlignment="1" applyProtection="1">
      <alignment horizontal="center" vertical="center" shrinkToFit="1"/>
      <protection locked="0"/>
    </xf>
    <xf numFmtId="177" fontId="2" fillId="4" borderId="19" xfId="3" applyNumberFormat="1" applyFont="1" applyFill="1" applyBorder="1" applyAlignment="1" applyProtection="1">
      <alignment horizontal="center" vertical="center" shrinkToFit="1"/>
      <protection locked="0"/>
    </xf>
    <xf numFmtId="0" fontId="16" fillId="0" borderId="27" xfId="3" applyFont="1" applyBorder="1" applyAlignment="1">
      <alignment horizontal="center" vertical="center" shrinkToFit="1"/>
    </xf>
    <xf numFmtId="0" fontId="16" fillId="4" borderId="27" xfId="3" applyFont="1" applyFill="1" applyBorder="1" applyAlignment="1" applyProtection="1">
      <alignment horizontal="center" vertical="center" shrinkToFit="1"/>
      <protection locked="0"/>
    </xf>
    <xf numFmtId="0" fontId="16" fillId="0" borderId="27" xfId="3" applyFont="1" applyBorder="1" applyAlignment="1">
      <alignment horizontal="left" shrinkToFit="1"/>
    </xf>
    <xf numFmtId="0" fontId="2" fillId="0" borderId="22" xfId="3" applyFont="1" applyBorder="1" applyAlignment="1">
      <alignment horizontal="center" vertical="center" shrinkToFit="1"/>
    </xf>
    <xf numFmtId="177" fontId="5" fillId="0" borderId="0" xfId="3" applyNumberFormat="1" applyFont="1" applyAlignment="1">
      <alignment horizontal="left" vertical="center"/>
    </xf>
    <xf numFmtId="177" fontId="5" fillId="0" borderId="35" xfId="3" applyNumberFormat="1" applyFont="1" applyBorder="1" applyAlignment="1">
      <alignment horizontal="left" vertical="center"/>
    </xf>
    <xf numFmtId="0" fontId="16" fillId="0" borderId="24" xfId="3" applyFont="1" applyBorder="1" applyAlignment="1">
      <alignment horizontal="center" vertical="center" shrinkToFit="1"/>
    </xf>
    <xf numFmtId="0" fontId="16" fillId="0" borderId="25" xfId="3" applyFont="1" applyBorder="1" applyAlignment="1">
      <alignment horizontal="center" vertical="center" shrinkToFit="1"/>
    </xf>
    <xf numFmtId="9" fontId="16" fillId="0" borderId="25" xfId="2" applyFont="1" applyBorder="1" applyAlignment="1" applyProtection="1">
      <alignment horizontal="center" vertical="center" shrinkToFit="1"/>
    </xf>
    <xf numFmtId="9" fontId="16" fillId="0" borderId="26" xfId="2" applyFont="1" applyBorder="1" applyAlignment="1" applyProtection="1">
      <alignment horizontal="center" vertical="center" shrinkToFit="1"/>
    </xf>
    <xf numFmtId="0" fontId="16" fillId="0" borderId="11" xfId="3" applyFont="1" applyBorder="1" applyAlignment="1">
      <alignment horizontal="center" vertical="center" shrinkToFit="1"/>
    </xf>
    <xf numFmtId="0" fontId="16" fillId="0" borderId="12" xfId="3" applyFont="1" applyBorder="1" applyAlignment="1">
      <alignment horizontal="center" vertical="center" shrinkToFit="1"/>
    </xf>
    <xf numFmtId="0" fontId="16" fillId="0" borderId="12" xfId="3" applyFont="1" applyBorder="1" applyAlignment="1">
      <alignment horizontal="left" vertical="center" shrinkToFit="1"/>
    </xf>
    <xf numFmtId="0" fontId="16" fillId="0" borderId="13" xfId="3" applyFont="1" applyBorder="1" applyAlignment="1">
      <alignment horizontal="left" vertical="center" shrinkToFit="1"/>
    </xf>
    <xf numFmtId="177" fontId="16" fillId="4" borderId="19" xfId="3" applyNumberFormat="1" applyFont="1" applyFill="1" applyBorder="1" applyAlignment="1" applyProtection="1">
      <alignment horizontal="left" vertical="center" shrinkToFit="1"/>
      <protection locked="0"/>
    </xf>
    <xf numFmtId="0" fontId="16" fillId="0" borderId="19" xfId="3" applyFont="1" applyBorder="1" applyAlignment="1">
      <alignment horizontal="center" vertical="center" shrinkToFit="1"/>
    </xf>
    <xf numFmtId="179" fontId="16" fillId="4" borderId="19" xfId="1" applyNumberFormat="1" applyFont="1" applyFill="1" applyBorder="1" applyAlignment="1" applyProtection="1">
      <alignment horizontal="right" vertical="center" shrinkToFit="1"/>
      <protection locked="0"/>
    </xf>
    <xf numFmtId="177" fontId="16" fillId="4" borderId="19" xfId="3" applyNumberFormat="1" applyFont="1" applyFill="1" applyBorder="1" applyAlignment="1" applyProtection="1">
      <alignment horizontal="center" vertical="center" shrinkToFit="1"/>
      <protection locked="0"/>
    </xf>
    <xf numFmtId="177" fontId="16" fillId="4" borderId="20" xfId="3" applyNumberFormat="1" applyFont="1" applyFill="1" applyBorder="1" applyAlignment="1" applyProtection="1">
      <alignment horizontal="center" vertical="center" shrinkToFit="1"/>
      <protection locked="0"/>
    </xf>
    <xf numFmtId="0" fontId="16" fillId="0" borderId="21" xfId="3" applyFont="1" applyBorder="1" applyAlignment="1">
      <alignment horizontal="center" vertical="center" shrinkToFit="1"/>
    </xf>
    <xf numFmtId="0" fontId="16" fillId="0" borderId="22" xfId="3" applyFont="1" applyBorder="1" applyAlignment="1">
      <alignment horizontal="center" vertical="center" shrinkToFit="1"/>
    </xf>
    <xf numFmtId="0" fontId="16" fillId="0" borderId="22" xfId="3" applyFont="1" applyBorder="1" applyAlignment="1">
      <alignment horizontal="left" vertical="center" shrinkToFit="1"/>
    </xf>
    <xf numFmtId="0" fontId="16" fillId="0" borderId="23" xfId="3" applyFont="1" applyBorder="1" applyAlignment="1">
      <alignment horizontal="left" vertical="center" shrinkToFit="1"/>
    </xf>
    <xf numFmtId="177" fontId="16" fillId="4" borderId="16" xfId="3" applyNumberFormat="1" applyFont="1" applyFill="1" applyBorder="1" applyAlignment="1" applyProtection="1">
      <alignment horizontal="left" vertical="center" shrinkToFit="1"/>
      <protection locked="0"/>
    </xf>
    <xf numFmtId="0" fontId="16" fillId="0" borderId="16" xfId="3" applyFont="1" applyBorder="1" applyAlignment="1">
      <alignment horizontal="center" vertical="center" shrinkToFit="1"/>
    </xf>
    <xf numFmtId="179" fontId="16" fillId="4" borderId="16" xfId="1" applyNumberFormat="1" applyFont="1" applyFill="1" applyBorder="1" applyAlignment="1" applyProtection="1">
      <alignment horizontal="right" vertical="center" shrinkToFit="1"/>
      <protection locked="0"/>
    </xf>
    <xf numFmtId="177" fontId="16" fillId="4" borderId="16" xfId="3" applyNumberFormat="1" applyFont="1" applyFill="1" applyBorder="1" applyAlignment="1" applyProtection="1">
      <alignment horizontal="center" vertical="center" shrinkToFit="1"/>
      <protection locked="0"/>
    </xf>
    <xf numFmtId="177" fontId="16" fillId="4" borderId="17" xfId="3" applyNumberFormat="1" applyFont="1" applyFill="1" applyBorder="1" applyAlignment="1" applyProtection="1">
      <alignment horizontal="center" vertical="center" shrinkToFit="1"/>
      <protection locked="0"/>
    </xf>
    <xf numFmtId="177" fontId="16" fillId="4" borderId="22" xfId="3" applyNumberFormat="1" applyFont="1" applyFill="1" applyBorder="1" applyAlignment="1" applyProtection="1">
      <alignment horizontal="left" vertical="center" shrinkToFit="1"/>
      <protection locked="0"/>
    </xf>
    <xf numFmtId="179" fontId="16" fillId="4" borderId="22" xfId="1" applyNumberFormat="1" applyFont="1" applyFill="1" applyBorder="1" applyAlignment="1" applyProtection="1">
      <alignment horizontal="right" vertical="center" shrinkToFit="1"/>
      <protection locked="0"/>
    </xf>
    <xf numFmtId="177" fontId="16" fillId="4" borderId="22" xfId="3" applyNumberFormat="1" applyFont="1" applyFill="1" applyBorder="1" applyAlignment="1" applyProtection="1">
      <alignment horizontal="center" vertical="center" shrinkToFit="1"/>
      <protection locked="0"/>
    </xf>
    <xf numFmtId="177" fontId="16" fillId="4" borderId="23" xfId="3" applyNumberFormat="1" applyFont="1" applyFill="1" applyBorder="1" applyAlignment="1" applyProtection="1">
      <alignment horizontal="center" vertical="center" shrinkToFit="1"/>
      <protection locked="0"/>
    </xf>
    <xf numFmtId="0" fontId="5" fillId="0" borderId="6" xfId="3" applyFont="1" applyBorder="1" applyAlignment="1">
      <alignment horizontal="center" vertical="center" shrinkToFit="1"/>
    </xf>
    <xf numFmtId="0" fontId="5" fillId="0" borderId="7" xfId="3" applyFont="1" applyBorder="1" applyAlignment="1">
      <alignment horizontal="center" vertical="center" shrinkToFit="1"/>
    </xf>
    <xf numFmtId="177" fontId="16" fillId="4" borderId="7" xfId="3" applyNumberFormat="1" applyFont="1" applyFill="1" applyBorder="1" applyAlignment="1" applyProtection="1">
      <alignment horizontal="left" vertical="center" shrinkToFit="1"/>
      <protection locked="0"/>
    </xf>
    <xf numFmtId="177" fontId="16" fillId="4" borderId="8" xfId="3" applyNumberFormat="1" applyFont="1" applyFill="1" applyBorder="1" applyAlignment="1" applyProtection="1">
      <alignment horizontal="left" vertical="center" shrinkToFit="1"/>
      <protection locked="0"/>
    </xf>
    <xf numFmtId="0" fontId="16" fillId="0" borderId="33" xfId="3" applyFont="1" applyBorder="1" applyAlignment="1">
      <alignment horizontal="center" vertical="center" shrinkToFit="1"/>
    </xf>
    <xf numFmtId="0" fontId="16" fillId="0" borderId="34" xfId="3" applyFont="1" applyBorder="1" applyAlignment="1">
      <alignment horizontal="center" vertical="center" shrinkToFit="1"/>
    </xf>
    <xf numFmtId="0" fontId="19" fillId="0" borderId="7" xfId="3" applyFont="1" applyBorder="1" applyAlignment="1">
      <alignment horizontal="left" vertical="center" shrinkToFit="1"/>
    </xf>
    <xf numFmtId="0" fontId="5" fillId="0" borderId="3" xfId="3" applyFont="1" applyBorder="1" applyAlignment="1">
      <alignment horizontal="center" vertical="center" shrinkToFit="1"/>
    </xf>
    <xf numFmtId="0" fontId="5" fillId="0" borderId="4" xfId="3" applyFont="1" applyBorder="1" applyAlignment="1">
      <alignment horizontal="center" vertical="center" shrinkToFit="1"/>
    </xf>
    <xf numFmtId="0" fontId="5" fillId="0" borderId="4" xfId="3" applyFont="1" applyBorder="1" applyAlignment="1">
      <alignment horizontal="right" vertical="center" shrinkToFit="1"/>
    </xf>
    <xf numFmtId="177" fontId="16" fillId="0" borderId="4" xfId="3" applyNumberFormat="1" applyFont="1" applyBorder="1" applyAlignment="1">
      <alignment horizontal="center" vertical="center" shrinkToFit="1"/>
    </xf>
    <xf numFmtId="177" fontId="16" fillId="0" borderId="5" xfId="3" applyNumberFormat="1" applyFont="1" applyBorder="1" applyAlignment="1">
      <alignment horizontal="center" vertical="center" shrinkToFit="1"/>
    </xf>
    <xf numFmtId="177" fontId="16" fillId="0" borderId="7" xfId="3" applyNumberFormat="1" applyFont="1" applyBorder="1" applyAlignment="1">
      <alignment horizontal="left" vertical="center" shrinkToFit="1"/>
    </xf>
    <xf numFmtId="177" fontId="16" fillId="0" borderId="8" xfId="3" applyNumberFormat="1" applyFont="1" applyBorder="1" applyAlignment="1">
      <alignment horizontal="left" vertical="center" shrinkToFit="1"/>
    </xf>
    <xf numFmtId="177" fontId="16" fillId="0" borderId="4" xfId="3" applyNumberFormat="1" applyFont="1" applyBorder="1" applyAlignment="1">
      <alignment horizontal="left" vertical="center" shrinkToFit="1"/>
    </xf>
    <xf numFmtId="0" fontId="19" fillId="0" borderId="0" xfId="3" applyFont="1" applyAlignment="1">
      <alignment horizontal="left" vertical="center" wrapText="1" shrinkToFit="1"/>
    </xf>
    <xf numFmtId="0" fontId="19" fillId="0" borderId="0" xfId="3" applyFont="1" applyAlignment="1">
      <alignment horizontal="left" vertical="center" shrinkToFit="1"/>
    </xf>
    <xf numFmtId="0" fontId="13" fillId="0" borderId="0" xfId="3" applyFont="1" applyAlignment="1">
      <alignment horizontal="left" vertical="top" shrinkToFit="1"/>
    </xf>
    <xf numFmtId="0" fontId="4" fillId="0" borderId="0" xfId="3" applyFont="1" applyAlignment="1">
      <alignment horizontal="right" vertical="center" shrinkToFit="1"/>
    </xf>
    <xf numFmtId="0" fontId="7" fillId="0" borderId="0" xfId="3" applyFont="1" applyAlignment="1">
      <alignment horizontal="center" vertical="center" wrapText="1" shrinkToFit="1"/>
    </xf>
    <xf numFmtId="0" fontId="7" fillId="0" borderId="0" xfId="3" applyFont="1" applyAlignment="1">
      <alignment horizontal="center" vertical="center" shrinkToFit="1"/>
    </xf>
    <xf numFmtId="0" fontId="6" fillId="2" borderId="0" xfId="3" applyFont="1" applyFill="1" applyAlignment="1">
      <alignment horizontal="center" vertical="center" shrinkToFit="1"/>
    </xf>
    <xf numFmtId="0" fontId="9" fillId="0" borderId="0" xfId="3" applyFont="1" applyAlignment="1">
      <alignment horizontal="center" vertical="center" shrinkToFit="1"/>
    </xf>
    <xf numFmtId="177" fontId="5" fillId="0" borderId="2" xfId="3" applyNumberFormat="1" applyFont="1" applyBorder="1" applyAlignment="1">
      <alignment horizontal="left" vertical="center" shrinkToFit="1"/>
    </xf>
    <xf numFmtId="177" fontId="5" fillId="4" borderId="2" xfId="3" applyNumberFormat="1" applyFont="1" applyFill="1" applyBorder="1" applyAlignment="1" applyProtection="1">
      <alignment horizontal="center" vertical="center" shrinkToFit="1"/>
      <protection locked="0"/>
    </xf>
    <xf numFmtId="38" fontId="32" fillId="0" borderId="2" xfId="1" applyFont="1" applyBorder="1" applyAlignment="1">
      <alignment horizontal="center" vertical="center" shrinkToFit="1"/>
    </xf>
    <xf numFmtId="179" fontId="16" fillId="0" borderId="22" xfId="1" applyNumberFormat="1" applyFont="1" applyBorder="1" applyAlignment="1" applyProtection="1">
      <alignment horizontal="right" vertical="center" shrinkToFit="1"/>
    </xf>
    <xf numFmtId="179" fontId="16" fillId="0" borderId="25" xfId="1" applyNumberFormat="1" applyFont="1" applyBorder="1" applyAlignment="1" applyProtection="1">
      <alignment horizontal="right" vertical="center" shrinkToFit="1"/>
    </xf>
    <xf numFmtId="179" fontId="16" fillId="0" borderId="12" xfId="1" applyNumberFormat="1" applyFont="1" applyBorder="1" applyAlignment="1" applyProtection="1">
      <alignment horizontal="right" vertical="center" shrinkToFit="1"/>
    </xf>
    <xf numFmtId="0" fontId="16" fillId="0" borderId="36" xfId="3" applyFont="1" applyBorder="1" applyAlignment="1">
      <alignment horizontal="center" vertical="center" shrinkToFit="1"/>
    </xf>
    <xf numFmtId="0" fontId="16" fillId="0" borderId="37" xfId="3" applyFont="1" applyBorder="1" applyAlignment="1" applyProtection="1">
      <alignment horizontal="center" vertical="center" shrinkToFit="1"/>
      <protection locked="0"/>
    </xf>
    <xf numFmtId="0" fontId="2" fillId="0" borderId="38" xfId="3" applyFont="1" applyBorder="1" applyAlignment="1">
      <alignment horizontal="center" vertical="center" shrinkToFit="1"/>
    </xf>
    <xf numFmtId="0" fontId="2" fillId="0" borderId="39" xfId="3" applyFont="1" applyBorder="1" applyAlignment="1">
      <alignment horizontal="center" vertical="center" shrinkToFit="1"/>
    </xf>
    <xf numFmtId="0" fontId="2" fillId="0" borderId="14" xfId="3" applyFont="1" applyBorder="1" applyAlignment="1">
      <alignment horizontal="center" vertical="center" shrinkToFit="1"/>
    </xf>
    <xf numFmtId="0" fontId="2" fillId="0" borderId="1" xfId="3" applyFont="1" applyBorder="1" applyAlignment="1">
      <alignment vertical="center" shrinkToFit="1"/>
    </xf>
    <xf numFmtId="0" fontId="16" fillId="0" borderId="40" xfId="3" applyFont="1" applyBorder="1" applyAlignment="1" applyProtection="1">
      <alignment horizontal="center" vertical="center" shrinkToFit="1"/>
      <protection locked="0"/>
    </xf>
    <xf numFmtId="0" fontId="16" fillId="0" borderId="28" xfId="3" applyFont="1" applyBorder="1" applyAlignment="1" applyProtection="1">
      <alignment horizontal="center" vertical="center" shrinkToFit="1"/>
      <protection locked="0"/>
    </xf>
  </cellXfs>
  <cellStyles count="4">
    <cellStyle name="パーセント" xfId="2" builtinId="5"/>
    <cellStyle name="桁区切り" xfId="1" builtinId="6"/>
    <cellStyle name="標準" xfId="0" builtinId="0"/>
    <cellStyle name="標準 2" xfId="3" xr:uid="{C0B20EE8-E533-45A8-BAD3-D771EC35B1A6}"/>
  </cellStyles>
  <dxfs count="4">
    <dxf>
      <font>
        <color theme="1"/>
      </font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93528-2B42-471C-BA6F-23C438C14A9F}">
  <sheetPr codeName="Sheet28"/>
  <dimension ref="A2:AC50"/>
  <sheetViews>
    <sheetView showGridLines="0" tabSelected="1" view="pageBreakPreview" zoomScale="70" zoomScaleNormal="85" zoomScaleSheetLayoutView="70" workbookViewId="0"/>
  </sheetViews>
  <sheetFormatPr defaultColWidth="12.625" defaultRowHeight="18.75"/>
  <cols>
    <col min="1" max="2" width="3.125" style="1" customWidth="1"/>
    <col min="3" max="4" width="12.625" style="1"/>
    <col min="5" max="17" width="8" style="1" customWidth="1"/>
    <col min="18" max="18" width="3.125" style="1" customWidth="1"/>
    <col min="19" max="19" width="19.75" style="1" customWidth="1"/>
    <col min="20" max="21" width="18.625" style="1" customWidth="1"/>
    <col min="22" max="22" width="12.625" style="1"/>
    <col min="23" max="23" width="18.5" style="1" customWidth="1"/>
    <col min="24" max="24" width="12.625" style="1"/>
    <col min="25" max="25" width="27.75" style="1" customWidth="1"/>
    <col min="26" max="27" width="12.625" style="1"/>
    <col min="28" max="28" width="12.375" style="1" customWidth="1"/>
    <col min="29" max="16384" width="12.625" style="1"/>
  </cols>
  <sheetData>
    <row r="2" spans="1:23">
      <c r="P2" s="108" t="str">
        <f>IF(T9=0,"□ 電子契約　","☑ 電子契約　")</f>
        <v>□ 電子契約　</v>
      </c>
      <c r="Q2" s="108"/>
      <c r="R2" s="108"/>
      <c r="S2" s="105" t="s">
        <v>158</v>
      </c>
      <c r="T2" s="106"/>
      <c r="U2" s="106"/>
      <c r="V2" s="106"/>
      <c r="W2" s="106"/>
    </row>
    <row r="3" spans="1:23" ht="18.75" customHeight="1">
      <c r="C3" s="62">
        <f>param!C7</f>
        <v>0</v>
      </c>
      <c r="D3" s="62"/>
      <c r="E3" s="62"/>
      <c r="F3" s="62"/>
      <c r="G3" s="62"/>
      <c r="H3" s="3"/>
      <c r="I3" s="3"/>
      <c r="J3" s="3"/>
      <c r="K3" s="3"/>
      <c r="L3" s="3"/>
      <c r="M3" s="3"/>
      <c r="N3" s="3"/>
      <c r="P3" s="108"/>
      <c r="Q3" s="108"/>
      <c r="R3" s="108"/>
      <c r="S3" s="106"/>
      <c r="T3" s="106"/>
      <c r="U3" s="106"/>
      <c r="V3" s="106"/>
      <c r="W3" s="106"/>
    </row>
    <row r="4" spans="1:23" ht="19.5" customHeight="1">
      <c r="C4" s="62">
        <f>param!C8</f>
        <v>0</v>
      </c>
      <c r="D4" s="62"/>
      <c r="E4" s="62"/>
      <c r="F4" s="62"/>
      <c r="G4" s="62"/>
      <c r="H4" s="3"/>
      <c r="I4" s="3"/>
      <c r="J4" s="3"/>
      <c r="K4" s="3"/>
      <c r="L4" s="3"/>
      <c r="M4" s="3"/>
      <c r="N4" s="3"/>
      <c r="P4" s="109" t="s">
        <v>0</v>
      </c>
      <c r="Q4" s="110"/>
      <c r="S4" s="106"/>
      <c r="T4" s="106"/>
      <c r="U4" s="106"/>
      <c r="V4" s="106"/>
      <c r="W4" s="106"/>
    </row>
    <row r="5" spans="1:23" ht="19.5" customHeight="1">
      <c r="C5" s="62">
        <f>param!C6</f>
        <v>0</v>
      </c>
      <c r="D5" s="62"/>
      <c r="E5" s="62"/>
      <c r="F5" s="62"/>
      <c r="G5" s="62"/>
      <c r="H5" s="3"/>
      <c r="I5" s="3"/>
      <c r="J5" s="3"/>
      <c r="K5" s="3"/>
      <c r="L5" s="3"/>
      <c r="M5" s="3"/>
      <c r="N5" s="3"/>
      <c r="P5" s="110"/>
      <c r="Q5" s="110"/>
    </row>
    <row r="6" spans="1:23" ht="19.5" customHeight="1">
      <c r="C6" s="62" t="str">
        <f>"代表取締役　"&amp;param!C9</f>
        <v>代表取締役　</v>
      </c>
      <c r="D6" s="62"/>
      <c r="E6" s="62"/>
      <c r="F6" s="62"/>
      <c r="G6" s="111" t="s">
        <v>1</v>
      </c>
      <c r="H6" s="111"/>
      <c r="I6" s="111"/>
      <c r="J6" s="111"/>
      <c r="K6" s="111"/>
      <c r="L6" s="111"/>
      <c r="M6" s="111"/>
      <c r="N6" s="111"/>
      <c r="P6" s="110"/>
      <c r="Q6" s="110"/>
      <c r="T6" s="1">
        <f>COUNTIF(L22:M36:T15,"NG!")</f>
        <v>1</v>
      </c>
    </row>
    <row r="7" spans="1:23" ht="18.75" customHeight="1">
      <c r="G7" s="111"/>
      <c r="H7" s="111"/>
      <c r="I7" s="111"/>
      <c r="J7" s="111"/>
      <c r="K7" s="111"/>
      <c r="L7" s="111"/>
      <c r="M7" s="111"/>
      <c r="N7" s="111"/>
      <c r="P7" s="110"/>
      <c r="Q7" s="110"/>
    </row>
    <row r="8" spans="1:23" ht="18.75" customHeight="1" thickBot="1">
      <c r="G8" s="111"/>
      <c r="H8" s="111"/>
      <c r="I8" s="111"/>
      <c r="J8" s="111"/>
      <c r="K8" s="111"/>
      <c r="L8" s="111"/>
      <c r="M8" s="111"/>
      <c r="N8" s="111"/>
      <c r="P8" s="110"/>
      <c r="Q8" s="110"/>
    </row>
    <row r="9" spans="1:23" ht="43.5" thickBot="1">
      <c r="C9" s="112" t="s">
        <v>2</v>
      </c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S9" s="4" t="s">
        <v>3</v>
      </c>
      <c r="T9" s="5">
        <f>param!C14</f>
        <v>0</v>
      </c>
    </row>
    <row r="10" spans="1:23" s="6" customFormat="1" ht="12.75" customHeight="1">
      <c r="T10" s="107" t="s">
        <v>157</v>
      </c>
      <c r="U10" s="107"/>
      <c r="V10" s="107"/>
    </row>
    <row r="11" spans="1:23" s="7" customFormat="1" ht="19.5" customHeight="1">
      <c r="C11" s="8" t="s">
        <v>4</v>
      </c>
      <c r="D11" s="113">
        <f>param!C2</f>
        <v>0</v>
      </c>
      <c r="E11" s="113"/>
      <c r="N11" s="8" t="s">
        <v>5</v>
      </c>
      <c r="O11" s="114">
        <f>param!C11</f>
        <v>0</v>
      </c>
      <c r="P11" s="114"/>
      <c r="Q11" s="9" t="s">
        <v>6</v>
      </c>
      <c r="T11" s="107"/>
      <c r="U11" s="107"/>
      <c r="V11" s="107"/>
    </row>
    <row r="12" spans="1:23" s="6" customFormat="1" ht="12.75" customHeight="1">
      <c r="T12" s="107"/>
      <c r="U12" s="107"/>
      <c r="V12" s="107"/>
    </row>
    <row r="13" spans="1:23" s="7" customFormat="1" ht="19.5" customHeight="1">
      <c r="C13" s="8" t="s">
        <v>7</v>
      </c>
      <c r="D13" s="113">
        <f>param!C3</f>
        <v>0</v>
      </c>
      <c r="E13" s="113"/>
      <c r="O13" s="50" t="s">
        <v>8</v>
      </c>
      <c r="P13" s="115">
        <f>param!C12</f>
        <v>0</v>
      </c>
      <c r="Q13" s="115"/>
      <c r="T13" s="107"/>
      <c r="U13" s="107"/>
      <c r="V13" s="107"/>
    </row>
    <row r="14" spans="1:23" s="6" customFormat="1" ht="13.5" thickBot="1"/>
    <row r="15" spans="1:23" ht="33">
      <c r="A15" s="10"/>
      <c r="B15" s="97" t="s">
        <v>9</v>
      </c>
      <c r="C15" s="98"/>
      <c r="D15" s="104">
        <f>param!C4</f>
        <v>0</v>
      </c>
      <c r="E15" s="104"/>
      <c r="F15" s="104"/>
      <c r="G15" s="104"/>
      <c r="H15" s="104"/>
      <c r="I15" s="104"/>
      <c r="J15" s="104"/>
      <c r="K15" s="104"/>
      <c r="L15" s="99" t="s">
        <v>10</v>
      </c>
      <c r="M15" s="99"/>
      <c r="N15" s="100">
        <f>param!C10</f>
        <v>0</v>
      </c>
      <c r="O15" s="100"/>
      <c r="P15" s="100"/>
      <c r="Q15" s="100"/>
      <c r="R15" s="101"/>
      <c r="T15" s="51" t="str">
        <f>IF(D18=0,"NG!",0)</f>
        <v>NG!</v>
      </c>
      <c r="U15" s="42" t="str">
        <f>IF(D18=0,"打合せ種別が選択されていません","")</f>
        <v>打合せ種別が選択されていません</v>
      </c>
    </row>
    <row r="16" spans="1:23" ht="33">
      <c r="A16" s="10"/>
      <c r="B16" s="90" t="s">
        <v>11</v>
      </c>
      <c r="C16" s="91"/>
      <c r="D16" s="102">
        <f>param!C5</f>
        <v>0</v>
      </c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3"/>
      <c r="T16" s="6"/>
    </row>
    <row r="17" spans="1:29" ht="33">
      <c r="A17" s="10"/>
      <c r="B17" s="90" t="s">
        <v>12</v>
      </c>
      <c r="C17" s="91"/>
      <c r="D17" s="92">
        <f>param!C15</f>
        <v>0</v>
      </c>
      <c r="E17" s="92"/>
      <c r="F17" s="92"/>
      <c r="G17" s="11"/>
      <c r="H17" s="11"/>
      <c r="I17" s="11"/>
      <c r="J17" s="11"/>
      <c r="K17" s="11"/>
      <c r="L17" s="12" t="s">
        <v>13</v>
      </c>
      <c r="M17" s="92">
        <f>param!D16</f>
        <v>0</v>
      </c>
      <c r="N17" s="92"/>
      <c r="O17" s="92"/>
      <c r="P17" s="92"/>
      <c r="Q17" s="92"/>
      <c r="R17" s="93"/>
      <c r="S17" s="13" t="s">
        <v>14</v>
      </c>
      <c r="T17" s="14"/>
    </row>
    <row r="18" spans="1:29" ht="33">
      <c r="A18" s="10"/>
      <c r="B18" s="90" t="s">
        <v>15</v>
      </c>
      <c r="C18" s="91"/>
      <c r="D18" s="92">
        <f>param!D17</f>
        <v>0</v>
      </c>
      <c r="E18" s="92"/>
      <c r="F18" s="92"/>
      <c r="G18" s="96" t="str">
        <f>IF(D18=0,"選択必須!","")</f>
        <v>選択必須!</v>
      </c>
      <c r="H18" s="96"/>
      <c r="I18" s="96"/>
      <c r="J18" s="96"/>
      <c r="K18" s="96"/>
      <c r="L18" s="96"/>
      <c r="M18" s="96"/>
      <c r="N18" s="96"/>
      <c r="O18" s="11"/>
      <c r="P18" s="11"/>
      <c r="Q18" s="11"/>
      <c r="R18" s="15"/>
      <c r="S18" s="16" t="s">
        <v>16</v>
      </c>
      <c r="T18" s="16"/>
    </row>
    <row r="19" spans="1:29" ht="33">
      <c r="A19" s="10"/>
      <c r="B19" s="90" t="s">
        <v>17</v>
      </c>
      <c r="C19" s="91"/>
      <c r="D19" s="92">
        <f>param!C18</f>
        <v>0</v>
      </c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3"/>
      <c r="S19" s="16" t="s">
        <v>18</v>
      </c>
      <c r="T19" s="16"/>
    </row>
    <row r="20" spans="1:29" s="6" customFormat="1" ht="13.5" thickBot="1">
      <c r="B20" s="17"/>
      <c r="R20" s="18"/>
    </row>
    <row r="21" spans="1:29" ht="33.75" thickBot="1">
      <c r="B21" s="19"/>
      <c r="C21" s="46" t="s">
        <v>19</v>
      </c>
      <c r="D21" s="94" t="s">
        <v>20</v>
      </c>
      <c r="E21" s="94"/>
      <c r="F21" s="94"/>
      <c r="G21" s="94"/>
      <c r="H21" s="94"/>
      <c r="I21" s="94"/>
      <c r="J21" s="94"/>
      <c r="K21" s="94"/>
      <c r="L21" s="94" t="s">
        <v>21</v>
      </c>
      <c r="M21" s="94"/>
      <c r="N21" s="94" t="s">
        <v>22</v>
      </c>
      <c r="O21" s="94"/>
      <c r="P21" s="94" t="s">
        <v>23</v>
      </c>
      <c r="Q21" s="95"/>
      <c r="R21" s="20"/>
      <c r="S21" s="21" t="s">
        <v>24</v>
      </c>
      <c r="T21" s="22" t="s">
        <v>25</v>
      </c>
      <c r="U21" s="119" t="s">
        <v>26</v>
      </c>
      <c r="V21" s="124" t="s">
        <v>161</v>
      </c>
    </row>
    <row r="22" spans="1:29" ht="33">
      <c r="B22" s="19"/>
      <c r="C22" s="47" t="str">
        <f>IF(param!C21&lt;&gt;"",param!C21,"")</f>
        <v/>
      </c>
      <c r="D22" s="86" t="str">
        <f>IF(param!D21&lt;&gt;"",param!D21,"")</f>
        <v/>
      </c>
      <c r="E22" s="86" t="str">
        <f>IF(param!E21&lt;&gt;"",param!E21,"")</f>
        <v/>
      </c>
      <c r="F22" s="86" t="str">
        <f>IF(param!F21&lt;&gt;"",param!F21,"")</f>
        <v/>
      </c>
      <c r="G22" s="86" t="str">
        <f>IF(param!G21&lt;&gt;"",param!G21,"")</f>
        <v/>
      </c>
      <c r="H22" s="86" t="str">
        <f>IF(param!H21&lt;&gt;"",param!H21,"")</f>
        <v/>
      </c>
      <c r="I22" s="86" t="str">
        <f>IF(param!I21&lt;&gt;"",param!I21,"")</f>
        <v/>
      </c>
      <c r="J22" s="86" t="str">
        <f>IF(param!J21&lt;&gt;"",param!J21,"")</f>
        <v/>
      </c>
      <c r="K22" s="86" t="str">
        <f>IF(param!K21&lt;&gt;"",param!K21,"")</f>
        <v/>
      </c>
      <c r="L22" s="78" t="str">
        <f>IF(D22&lt;&gt;"",IF(T22&lt;&gt;"",T22,IF(U22&lt;&gt;"",IF(U22="備考","",U22),"NG!")),"")</f>
        <v/>
      </c>
      <c r="M22" s="78"/>
      <c r="N22" s="87" t="str">
        <f>IF(param!G21&lt;&gt;"",param!G21,"")</f>
        <v/>
      </c>
      <c r="O22" s="87"/>
      <c r="P22" s="88" t="str">
        <f>IF(param!H21&lt;&gt;"",param!H21,"")</f>
        <v/>
      </c>
      <c r="Q22" s="89"/>
      <c r="R22" s="20"/>
      <c r="S22" s="21" t="str">
        <f>IF(D22="","",IF(T22&lt;&gt;"","番号OK!",IF(U22="","NG!!","根拠OK!")))</f>
        <v/>
      </c>
      <c r="T22" s="23" t="str">
        <f>IF(param!E21&lt;&gt;"",param!E21,"")</f>
        <v/>
      </c>
      <c r="U22" s="120" t="str">
        <f>IF(param!F21&lt;&gt;"",param!F21,"")</f>
        <v/>
      </c>
      <c r="V22" s="123">
        <f>LEN(D22)</f>
        <v>0</v>
      </c>
      <c r="W22" s="24" t="s">
        <v>27</v>
      </c>
      <c r="Y22" s="25" t="s">
        <v>15</v>
      </c>
      <c r="AA22" s="25" t="s">
        <v>113</v>
      </c>
      <c r="AC22" s="26"/>
    </row>
    <row r="23" spans="1:29" ht="33">
      <c r="B23" s="19"/>
      <c r="C23" s="48" t="str">
        <f>IF(param!C22&lt;&gt;"",param!C22,"")</f>
        <v/>
      </c>
      <c r="D23" s="81" t="str">
        <f>IF(param!D22&lt;&gt;"",param!D22,"")</f>
        <v/>
      </c>
      <c r="E23" s="81" t="str">
        <f>IF(param!E22&lt;&gt;"",param!E22,"")</f>
        <v/>
      </c>
      <c r="F23" s="81" t="str">
        <f>IF(param!F22&lt;&gt;"",param!F22,"")</f>
        <v/>
      </c>
      <c r="G23" s="81" t="str">
        <f>IF(param!G22&lt;&gt;"",param!G22,"")</f>
        <v/>
      </c>
      <c r="H23" s="81" t="str">
        <f>IF(param!H22&lt;&gt;"",param!H22,"")</f>
        <v/>
      </c>
      <c r="I23" s="81" t="str">
        <f>IF(param!I22&lt;&gt;"",param!I22,"")</f>
        <v/>
      </c>
      <c r="J23" s="81" t="str">
        <f>IF(param!J22&lt;&gt;"",param!J22,"")</f>
        <v/>
      </c>
      <c r="K23" s="81" t="str">
        <f>IF(param!K22&lt;&gt;"",param!K22,"")</f>
        <v/>
      </c>
      <c r="L23" s="82" t="str">
        <f t="shared" ref="L23:L36" si="0">IF(D23&lt;&gt;"",IF(T23&lt;&gt;"",T23,IF(U23&lt;&gt;"",IF(U23="備考","",U23),"NG!")),"")</f>
        <v/>
      </c>
      <c r="M23" s="82"/>
      <c r="N23" s="83" t="str">
        <f>IF(param!G22&lt;&gt;"",param!G22,"")</f>
        <v/>
      </c>
      <c r="O23" s="83"/>
      <c r="P23" s="84" t="str">
        <f>IF(param!H22&lt;&gt;"",param!H22,"")</f>
        <v/>
      </c>
      <c r="Q23" s="85"/>
      <c r="R23" s="20"/>
      <c r="S23" s="21" t="str">
        <f t="shared" ref="S23:S36" si="1">IF(D23="","",IF(T23&lt;&gt;"","番号OK!",IF(U23="","NG!!","根拠OK!")))</f>
        <v/>
      </c>
      <c r="T23" s="23" t="str">
        <f>IF(param!E22&lt;&gt;"",param!E22,"")</f>
        <v/>
      </c>
      <c r="U23" s="120" t="str">
        <f>IF(param!F22&lt;&gt;"",param!F22,"")</f>
        <v/>
      </c>
      <c r="V23" s="121">
        <f t="shared" ref="V23:V36" si="2">LEN(D23)</f>
        <v>0</v>
      </c>
      <c r="W23" s="24" t="s">
        <v>28</v>
      </c>
      <c r="Y23" s="43" t="s">
        <v>29</v>
      </c>
      <c r="AA23" s="43" t="s">
        <v>107</v>
      </c>
      <c r="AC23" s="26"/>
    </row>
    <row r="24" spans="1:29" ht="33">
      <c r="B24" s="19"/>
      <c r="C24" s="48" t="str">
        <f>IF(param!C23&lt;&gt;"",param!C23,"")</f>
        <v/>
      </c>
      <c r="D24" s="81" t="str">
        <f>IF(param!D23&lt;&gt;"",param!D23,"")</f>
        <v/>
      </c>
      <c r="E24" s="81" t="str">
        <f>IF(param!E23&lt;&gt;"",param!E23,"")</f>
        <v/>
      </c>
      <c r="F24" s="81" t="str">
        <f>IF(param!F23&lt;&gt;"",param!F23,"")</f>
        <v/>
      </c>
      <c r="G24" s="81" t="str">
        <f>IF(param!G23&lt;&gt;"",param!G23,"")</f>
        <v/>
      </c>
      <c r="H24" s="81" t="str">
        <f>IF(param!H23&lt;&gt;"",param!H23,"")</f>
        <v/>
      </c>
      <c r="I24" s="81" t="str">
        <f>IF(param!I23&lt;&gt;"",param!I23,"")</f>
        <v/>
      </c>
      <c r="J24" s="81" t="str">
        <f>IF(param!J23&lt;&gt;"",param!J23,"")</f>
        <v/>
      </c>
      <c r="K24" s="81" t="str">
        <f>IF(param!K23&lt;&gt;"",param!K23,"")</f>
        <v/>
      </c>
      <c r="L24" s="82" t="str">
        <f t="shared" si="0"/>
        <v/>
      </c>
      <c r="M24" s="82"/>
      <c r="N24" s="83" t="str">
        <f>IF(param!G23&lt;&gt;"",param!G23,"")</f>
        <v/>
      </c>
      <c r="O24" s="83"/>
      <c r="P24" s="84" t="str">
        <f>IF(param!H23&lt;&gt;"",param!H23,"")</f>
        <v/>
      </c>
      <c r="Q24" s="85"/>
      <c r="R24" s="20"/>
      <c r="S24" s="21" t="str">
        <f t="shared" si="1"/>
        <v/>
      </c>
      <c r="T24" s="23" t="str">
        <f>IF(param!E23&lt;&gt;"",param!E23,"")</f>
        <v/>
      </c>
      <c r="U24" s="120" t="str">
        <f>IF(param!F23&lt;&gt;"",param!F23,"")</f>
        <v/>
      </c>
      <c r="V24" s="121">
        <f t="shared" si="2"/>
        <v>0</v>
      </c>
      <c r="W24" s="24" t="s">
        <v>30</v>
      </c>
      <c r="Y24" s="43" t="s">
        <v>31</v>
      </c>
      <c r="AA24" s="43" t="s">
        <v>108</v>
      </c>
      <c r="AC24" s="26"/>
    </row>
    <row r="25" spans="1:29" ht="33">
      <c r="B25" s="19"/>
      <c r="C25" s="48" t="str">
        <f>IF(param!C24&lt;&gt;"",param!C24,"")</f>
        <v/>
      </c>
      <c r="D25" s="81" t="str">
        <f>IF(param!D24&lt;&gt;"",param!D24,"")</f>
        <v/>
      </c>
      <c r="E25" s="81" t="str">
        <f>IF(param!E24&lt;&gt;"",param!E24,"")</f>
        <v/>
      </c>
      <c r="F25" s="81" t="str">
        <f>IF(param!F24&lt;&gt;"",param!F24,"")</f>
        <v/>
      </c>
      <c r="G25" s="81" t="str">
        <f>IF(param!G24&lt;&gt;"",param!G24,"")</f>
        <v/>
      </c>
      <c r="H25" s="81" t="str">
        <f>IF(param!H24&lt;&gt;"",param!H24,"")</f>
        <v/>
      </c>
      <c r="I25" s="81" t="str">
        <f>IF(param!I24&lt;&gt;"",param!I24,"")</f>
        <v/>
      </c>
      <c r="J25" s="81" t="str">
        <f>IF(param!J24&lt;&gt;"",param!J24,"")</f>
        <v/>
      </c>
      <c r="K25" s="81" t="str">
        <f>IF(param!K24&lt;&gt;"",param!K24,"")</f>
        <v/>
      </c>
      <c r="L25" s="82" t="str">
        <f t="shared" si="0"/>
        <v/>
      </c>
      <c r="M25" s="82"/>
      <c r="N25" s="83" t="str">
        <f>IF(param!G24&lt;&gt;"",param!G24,"")</f>
        <v/>
      </c>
      <c r="O25" s="83"/>
      <c r="P25" s="84" t="str">
        <f>IF(param!H24&lt;&gt;"",param!H24,"")</f>
        <v/>
      </c>
      <c r="Q25" s="85"/>
      <c r="R25" s="20"/>
      <c r="S25" s="21" t="str">
        <f t="shared" si="1"/>
        <v/>
      </c>
      <c r="T25" s="23" t="str">
        <f>IF(param!E24&lt;&gt;"",param!E24,"")</f>
        <v/>
      </c>
      <c r="U25" s="120" t="str">
        <f>IF(param!F24&lt;&gt;"",param!F24,"")</f>
        <v/>
      </c>
      <c r="V25" s="121">
        <f t="shared" si="2"/>
        <v>0</v>
      </c>
      <c r="W25" s="24" t="s">
        <v>32</v>
      </c>
      <c r="Y25" s="43" t="s">
        <v>33</v>
      </c>
      <c r="AA25" s="43" t="s">
        <v>109</v>
      </c>
      <c r="AB25" s="25"/>
      <c r="AC25" s="26"/>
    </row>
    <row r="26" spans="1:29" ht="33">
      <c r="B26" s="19"/>
      <c r="C26" s="48" t="str">
        <f>IF(param!C25&lt;&gt;"",param!C25,"")</f>
        <v/>
      </c>
      <c r="D26" s="81" t="str">
        <f>IF(param!D25&lt;&gt;"",param!D25,"")</f>
        <v/>
      </c>
      <c r="E26" s="81" t="str">
        <f>IF(param!E25&lt;&gt;"",param!E25,"")</f>
        <v/>
      </c>
      <c r="F26" s="81" t="str">
        <f>IF(param!F25&lt;&gt;"",param!F25,"")</f>
        <v/>
      </c>
      <c r="G26" s="81" t="str">
        <f>IF(param!G25&lt;&gt;"",param!G25,"")</f>
        <v/>
      </c>
      <c r="H26" s="81" t="str">
        <f>IF(param!H25&lt;&gt;"",param!H25,"")</f>
        <v/>
      </c>
      <c r="I26" s="81" t="str">
        <f>IF(param!I25&lt;&gt;"",param!I25,"")</f>
        <v/>
      </c>
      <c r="J26" s="81" t="str">
        <f>IF(param!J25&lt;&gt;"",param!J25,"")</f>
        <v/>
      </c>
      <c r="K26" s="81" t="str">
        <f>IF(param!K25&lt;&gt;"",param!K25,"")</f>
        <v/>
      </c>
      <c r="L26" s="82" t="str">
        <f>IF(D26&lt;&gt;"",IF(T26&lt;&gt;"",T26,IF(U26&lt;&gt;"",IF(U26="備考","",U26),"NG!")),"")</f>
        <v/>
      </c>
      <c r="M26" s="82"/>
      <c r="N26" s="83" t="str">
        <f>IF(param!G25&lt;&gt;"",param!G25,"")</f>
        <v/>
      </c>
      <c r="O26" s="83"/>
      <c r="P26" s="84" t="str">
        <f>IF(param!H25&lt;&gt;"",param!H25,"")</f>
        <v/>
      </c>
      <c r="Q26" s="85"/>
      <c r="R26" s="20"/>
      <c r="S26" s="21" t="str">
        <f t="shared" si="1"/>
        <v/>
      </c>
      <c r="T26" s="23" t="str">
        <f>IF(param!E25&lt;&gt;"",param!E25,"")</f>
        <v/>
      </c>
      <c r="U26" s="120" t="str">
        <f>IF(param!F25&lt;&gt;"",param!F25,"")</f>
        <v/>
      </c>
      <c r="V26" s="121">
        <f t="shared" si="2"/>
        <v>0</v>
      </c>
      <c r="W26" s="24" t="s">
        <v>34</v>
      </c>
      <c r="Y26" s="25"/>
      <c r="AA26" s="43" t="s">
        <v>110</v>
      </c>
      <c r="AB26" s="25"/>
      <c r="AC26" s="26"/>
    </row>
    <row r="27" spans="1:29" ht="33">
      <c r="B27" s="19"/>
      <c r="C27" s="48" t="str">
        <f>IF(param!C26&lt;&gt;"",param!C26,"")</f>
        <v/>
      </c>
      <c r="D27" s="81" t="str">
        <f>IF(param!D26&lt;&gt;"",param!D26,"")</f>
        <v/>
      </c>
      <c r="E27" s="81" t="str">
        <f>IF(param!E26&lt;&gt;"",param!E26,"")</f>
        <v/>
      </c>
      <c r="F27" s="81" t="str">
        <f>IF(param!F26&lt;&gt;"",param!F26,"")</f>
        <v/>
      </c>
      <c r="G27" s="81" t="str">
        <f>IF(param!G26&lt;&gt;"",param!G26,"")</f>
        <v/>
      </c>
      <c r="H27" s="81" t="str">
        <f>IF(param!H26&lt;&gt;"",param!H26,"")</f>
        <v/>
      </c>
      <c r="I27" s="81" t="str">
        <f>IF(param!I26&lt;&gt;"",param!I26,"")</f>
        <v/>
      </c>
      <c r="J27" s="81" t="str">
        <f>IF(param!J26&lt;&gt;"",param!J26,"")</f>
        <v/>
      </c>
      <c r="K27" s="81" t="str">
        <f>IF(param!K26&lt;&gt;"",param!K26,"")</f>
        <v/>
      </c>
      <c r="L27" s="82" t="str">
        <f t="shared" si="0"/>
        <v/>
      </c>
      <c r="M27" s="82"/>
      <c r="N27" s="83" t="str">
        <f>IF(param!G26&lt;&gt;"",param!G26,"")</f>
        <v/>
      </c>
      <c r="O27" s="83"/>
      <c r="P27" s="84" t="str">
        <f>IF(param!H26&lt;&gt;"",param!H26,"")</f>
        <v/>
      </c>
      <c r="Q27" s="85"/>
      <c r="R27" s="20"/>
      <c r="S27" s="21" t="str">
        <f t="shared" si="1"/>
        <v/>
      </c>
      <c r="T27" s="23" t="str">
        <f>IF(param!E26&lt;&gt;"",param!E26,"")</f>
        <v/>
      </c>
      <c r="U27" s="120" t="str">
        <f>IF(param!F26&lt;&gt;"",param!F26,"")</f>
        <v/>
      </c>
      <c r="V27" s="121">
        <f t="shared" si="2"/>
        <v>0</v>
      </c>
      <c r="W27" s="24" t="s">
        <v>35</v>
      </c>
      <c r="Y27" s="25" t="s">
        <v>114</v>
      </c>
      <c r="AB27" s="25"/>
      <c r="AC27" s="26"/>
    </row>
    <row r="28" spans="1:29" ht="33">
      <c r="B28" s="19"/>
      <c r="C28" s="48" t="str">
        <f>IF(param!C27&lt;&gt;"",param!C27,"")</f>
        <v/>
      </c>
      <c r="D28" s="81" t="str">
        <f>IF(param!D27&lt;&gt;"",param!D27,"")</f>
        <v/>
      </c>
      <c r="E28" s="81" t="str">
        <f>IF(param!E27&lt;&gt;"",param!E27,"")</f>
        <v/>
      </c>
      <c r="F28" s="81" t="str">
        <f>IF(param!F27&lt;&gt;"",param!F27,"")</f>
        <v/>
      </c>
      <c r="G28" s="81" t="str">
        <f>IF(param!G27&lt;&gt;"",param!G27,"")</f>
        <v/>
      </c>
      <c r="H28" s="81" t="str">
        <f>IF(param!H27&lt;&gt;"",param!H27,"")</f>
        <v/>
      </c>
      <c r="I28" s="81" t="str">
        <f>IF(param!I27&lt;&gt;"",param!I27,"")</f>
        <v/>
      </c>
      <c r="J28" s="81" t="str">
        <f>IF(param!J27&lt;&gt;"",param!J27,"")</f>
        <v/>
      </c>
      <c r="K28" s="81" t="str">
        <f>IF(param!K27&lt;&gt;"",param!K27,"")</f>
        <v/>
      </c>
      <c r="L28" s="82" t="str">
        <f t="shared" si="0"/>
        <v/>
      </c>
      <c r="M28" s="82"/>
      <c r="N28" s="83" t="str">
        <f>IF(param!G27&lt;&gt;"",param!G27,"")</f>
        <v/>
      </c>
      <c r="O28" s="83"/>
      <c r="P28" s="84" t="str">
        <f>IF(param!H27&lt;&gt;"",param!H27,"")</f>
        <v/>
      </c>
      <c r="Q28" s="85"/>
      <c r="R28" s="20"/>
      <c r="S28" s="21" t="str">
        <f t="shared" si="1"/>
        <v/>
      </c>
      <c r="T28" s="23" t="str">
        <f>IF(param!E27&lt;&gt;"",param!E27,"")</f>
        <v/>
      </c>
      <c r="U28" s="120" t="str">
        <f>IF(param!F27&lt;&gt;"",param!F27,"")</f>
        <v/>
      </c>
      <c r="V28" s="121">
        <f t="shared" si="2"/>
        <v>0</v>
      </c>
      <c r="W28" s="24" t="s">
        <v>36</v>
      </c>
      <c r="Y28" s="43"/>
      <c r="AB28" s="25"/>
      <c r="AC28" s="26"/>
    </row>
    <row r="29" spans="1:29" ht="33">
      <c r="B29" s="19"/>
      <c r="C29" s="48" t="str">
        <f>IF(param!C28&lt;&gt;"",param!C28,"")</f>
        <v/>
      </c>
      <c r="D29" s="81" t="str">
        <f>IF(param!D28&lt;&gt;"",param!D28,"")</f>
        <v/>
      </c>
      <c r="E29" s="81" t="str">
        <f>IF(param!E28&lt;&gt;"",param!E28,"")</f>
        <v/>
      </c>
      <c r="F29" s="81" t="str">
        <f>IF(param!F28&lt;&gt;"",param!F28,"")</f>
        <v/>
      </c>
      <c r="G29" s="81" t="str">
        <f>IF(param!G28&lt;&gt;"",param!G28,"")</f>
        <v/>
      </c>
      <c r="H29" s="81" t="str">
        <f>IF(param!H28&lt;&gt;"",param!H28,"")</f>
        <v/>
      </c>
      <c r="I29" s="81" t="str">
        <f>IF(param!I28&lt;&gt;"",param!I28,"")</f>
        <v/>
      </c>
      <c r="J29" s="81" t="str">
        <f>IF(param!J28&lt;&gt;"",param!J28,"")</f>
        <v/>
      </c>
      <c r="K29" s="81" t="str">
        <f>IF(param!K28&lt;&gt;"",param!K28,"")</f>
        <v/>
      </c>
      <c r="L29" s="82" t="str">
        <f t="shared" si="0"/>
        <v/>
      </c>
      <c r="M29" s="82"/>
      <c r="N29" s="83" t="str">
        <f>IF(param!G28&lt;&gt;"",param!G28,"")</f>
        <v/>
      </c>
      <c r="O29" s="83"/>
      <c r="P29" s="84" t="str">
        <f>IF(param!H28&lt;&gt;"",param!H28,"")</f>
        <v/>
      </c>
      <c r="Q29" s="85"/>
      <c r="R29" s="20"/>
      <c r="S29" s="21" t="str">
        <f t="shared" si="1"/>
        <v/>
      </c>
      <c r="T29" s="23" t="str">
        <f>IF(param!E28&lt;&gt;"",param!E28,"")</f>
        <v/>
      </c>
      <c r="U29" s="120" t="str">
        <f>IF(param!F28&lt;&gt;"",param!F28,"")</f>
        <v/>
      </c>
      <c r="V29" s="121">
        <f t="shared" si="2"/>
        <v>0</v>
      </c>
      <c r="W29" s="24" t="s">
        <v>37</v>
      </c>
      <c r="Y29" s="43"/>
      <c r="AB29" s="26"/>
      <c r="AC29" s="26"/>
    </row>
    <row r="30" spans="1:29" ht="33">
      <c r="B30" s="19"/>
      <c r="C30" s="48" t="str">
        <f>IF(param!C29&lt;&gt;"",param!C29,"")</f>
        <v/>
      </c>
      <c r="D30" s="81" t="str">
        <f>IF(param!D29&lt;&gt;"",param!D29,"")</f>
        <v/>
      </c>
      <c r="E30" s="81" t="str">
        <f>IF(param!E29&lt;&gt;"",param!E29,"")</f>
        <v/>
      </c>
      <c r="F30" s="81" t="str">
        <f>IF(param!F29&lt;&gt;"",param!F29,"")</f>
        <v/>
      </c>
      <c r="G30" s="81" t="str">
        <f>IF(param!G29&lt;&gt;"",param!G29,"")</f>
        <v/>
      </c>
      <c r="H30" s="81" t="str">
        <f>IF(param!H29&lt;&gt;"",param!H29,"")</f>
        <v/>
      </c>
      <c r="I30" s="81" t="str">
        <f>IF(param!I29&lt;&gt;"",param!I29,"")</f>
        <v/>
      </c>
      <c r="J30" s="81" t="str">
        <f>IF(param!J29&lt;&gt;"",param!J29,"")</f>
        <v/>
      </c>
      <c r="K30" s="81" t="str">
        <f>IF(param!K29&lt;&gt;"",param!K29,"")</f>
        <v/>
      </c>
      <c r="L30" s="82" t="str">
        <f t="shared" si="0"/>
        <v/>
      </c>
      <c r="M30" s="82"/>
      <c r="N30" s="83" t="str">
        <f>IF(param!G29&lt;&gt;"",param!G29,"")</f>
        <v/>
      </c>
      <c r="O30" s="83"/>
      <c r="P30" s="84" t="str">
        <f>IF(param!H29&lt;&gt;"",param!H29,"")</f>
        <v/>
      </c>
      <c r="Q30" s="85"/>
      <c r="R30" s="20"/>
      <c r="S30" s="21" t="str">
        <f t="shared" si="1"/>
        <v/>
      </c>
      <c r="T30" s="23" t="str">
        <f>IF(param!E29&lt;&gt;"",param!E29,"")</f>
        <v/>
      </c>
      <c r="U30" s="120" t="str">
        <f>IF(param!F29&lt;&gt;"",param!F29,"")</f>
        <v/>
      </c>
      <c r="V30" s="121">
        <f t="shared" si="2"/>
        <v>0</v>
      </c>
      <c r="W30" s="27" t="s">
        <v>38</v>
      </c>
      <c r="X30" s="28" t="s">
        <v>39</v>
      </c>
      <c r="Y30" s="43"/>
      <c r="AB30" s="26"/>
      <c r="AC30" s="26"/>
    </row>
    <row r="31" spans="1:29" ht="33">
      <c r="B31" s="19"/>
      <c r="C31" s="48" t="str">
        <f>IF(param!C30&lt;&gt;"",param!C30,"")</f>
        <v/>
      </c>
      <c r="D31" s="81" t="str">
        <f>IF(param!D30&lt;&gt;"",param!D30,"")</f>
        <v/>
      </c>
      <c r="E31" s="81" t="str">
        <f>IF(param!E30&lt;&gt;"",param!E30,"")</f>
        <v/>
      </c>
      <c r="F31" s="81" t="str">
        <f>IF(param!F30&lt;&gt;"",param!F30,"")</f>
        <v/>
      </c>
      <c r="G31" s="81" t="str">
        <f>IF(param!G30&lt;&gt;"",param!G30,"")</f>
        <v/>
      </c>
      <c r="H31" s="81" t="str">
        <f>IF(param!H30&lt;&gt;"",param!H30,"")</f>
        <v/>
      </c>
      <c r="I31" s="81" t="str">
        <f>IF(param!I30&lt;&gt;"",param!I30,"")</f>
        <v/>
      </c>
      <c r="J31" s="81" t="str">
        <f>IF(param!J30&lt;&gt;"",param!J30,"")</f>
        <v/>
      </c>
      <c r="K31" s="81" t="str">
        <f>IF(param!K30&lt;&gt;"",param!K30,"")</f>
        <v/>
      </c>
      <c r="L31" s="82" t="str">
        <f t="shared" si="0"/>
        <v/>
      </c>
      <c r="M31" s="82"/>
      <c r="N31" s="83" t="str">
        <f>IF(param!G30&lt;&gt;"",param!G30,"")</f>
        <v/>
      </c>
      <c r="O31" s="83"/>
      <c r="P31" s="84" t="str">
        <f>IF(param!H30&lt;&gt;"",param!H30,"")</f>
        <v/>
      </c>
      <c r="Q31" s="85"/>
      <c r="R31" s="20"/>
      <c r="S31" s="21" t="str">
        <f t="shared" si="1"/>
        <v/>
      </c>
      <c r="T31" s="23" t="str">
        <f>IF(param!E30&lt;&gt;"",param!E30,"")</f>
        <v/>
      </c>
      <c r="U31" s="120" t="str">
        <f>IF(param!F30&lt;&gt;"",param!F30,"")</f>
        <v/>
      </c>
      <c r="V31" s="121">
        <f t="shared" si="2"/>
        <v>0</v>
      </c>
      <c r="W31" s="53" t="s">
        <v>159</v>
      </c>
      <c r="X31" s="54" t="s">
        <v>160</v>
      </c>
      <c r="Y31" s="43"/>
      <c r="AB31" s="26"/>
      <c r="AC31" s="26"/>
    </row>
    <row r="32" spans="1:29" ht="33">
      <c r="B32" s="19"/>
      <c r="C32" s="48" t="str">
        <f>IF(param!C31&lt;&gt;"",param!C31,"")</f>
        <v/>
      </c>
      <c r="D32" s="81" t="str">
        <f>IF(param!D31&lt;&gt;"",param!D31,"")</f>
        <v/>
      </c>
      <c r="E32" s="81" t="str">
        <f>IF(param!E31&lt;&gt;"",param!E31,"")</f>
        <v/>
      </c>
      <c r="F32" s="81" t="str">
        <f>IF(param!F31&lt;&gt;"",param!F31,"")</f>
        <v/>
      </c>
      <c r="G32" s="81" t="str">
        <f>IF(param!G31&lt;&gt;"",param!G31,"")</f>
        <v/>
      </c>
      <c r="H32" s="81" t="str">
        <f>IF(param!H31&lt;&gt;"",param!H31,"")</f>
        <v/>
      </c>
      <c r="I32" s="81" t="str">
        <f>IF(param!I31&lt;&gt;"",param!I31,"")</f>
        <v/>
      </c>
      <c r="J32" s="81" t="str">
        <f>IF(param!J31&lt;&gt;"",param!J31,"")</f>
        <v/>
      </c>
      <c r="K32" s="81" t="str">
        <f>IF(param!K31&lt;&gt;"",param!K31,"")</f>
        <v/>
      </c>
      <c r="L32" s="82" t="str">
        <f t="shared" si="0"/>
        <v/>
      </c>
      <c r="M32" s="82"/>
      <c r="N32" s="83" t="str">
        <f>IF(param!G31&lt;&gt;"",param!G31,"")</f>
        <v/>
      </c>
      <c r="O32" s="83"/>
      <c r="P32" s="84" t="str">
        <f>IF(param!H31&lt;&gt;"",param!H31,"")</f>
        <v/>
      </c>
      <c r="Q32" s="85"/>
      <c r="R32" s="20"/>
      <c r="S32" s="21" t="str">
        <f t="shared" si="1"/>
        <v/>
      </c>
      <c r="T32" s="23" t="str">
        <f>IF(param!E31&lt;&gt;"",param!E31,"")</f>
        <v/>
      </c>
      <c r="U32" s="120" t="str">
        <f>IF(param!F31&lt;&gt;"",param!F31,"")</f>
        <v/>
      </c>
      <c r="V32" s="121">
        <f t="shared" si="2"/>
        <v>0</v>
      </c>
      <c r="AB32" s="26"/>
      <c r="AC32" s="26"/>
    </row>
    <row r="33" spans="2:29" ht="33">
      <c r="B33" s="19"/>
      <c r="C33" s="48" t="str">
        <f>IF(param!C32&lt;&gt;"",param!C32,"")</f>
        <v/>
      </c>
      <c r="D33" s="81" t="str">
        <f>IF(param!D32&lt;&gt;"",param!D32,"")</f>
        <v/>
      </c>
      <c r="E33" s="81" t="str">
        <f>IF(param!E32&lt;&gt;"",param!E32,"")</f>
        <v/>
      </c>
      <c r="F33" s="81" t="str">
        <f>IF(param!F32&lt;&gt;"",param!F32,"")</f>
        <v/>
      </c>
      <c r="G33" s="81" t="str">
        <f>IF(param!G32&lt;&gt;"",param!G32,"")</f>
        <v/>
      </c>
      <c r="H33" s="81" t="str">
        <f>IF(param!H32&lt;&gt;"",param!H32,"")</f>
        <v/>
      </c>
      <c r="I33" s="81" t="str">
        <f>IF(param!I32&lt;&gt;"",param!I32,"")</f>
        <v/>
      </c>
      <c r="J33" s="81" t="str">
        <f>IF(param!J32&lt;&gt;"",param!J32,"")</f>
        <v/>
      </c>
      <c r="K33" s="81" t="str">
        <f>IF(param!K32&lt;&gt;"",param!K32,"")</f>
        <v/>
      </c>
      <c r="L33" s="82" t="str">
        <f t="shared" si="0"/>
        <v/>
      </c>
      <c r="M33" s="82"/>
      <c r="N33" s="83" t="str">
        <f>IF(param!G32&lt;&gt;"",param!G32,"")</f>
        <v/>
      </c>
      <c r="O33" s="83"/>
      <c r="P33" s="84" t="str">
        <f>IF(param!H32&lt;&gt;"",param!H32,"")</f>
        <v/>
      </c>
      <c r="Q33" s="85"/>
      <c r="R33" s="20"/>
      <c r="S33" s="21" t="str">
        <f t="shared" si="1"/>
        <v/>
      </c>
      <c r="T33" s="23" t="str">
        <f>IF(param!E32&lt;&gt;"",param!E32,"")</f>
        <v/>
      </c>
      <c r="U33" s="120" t="str">
        <f>IF(param!F32&lt;&gt;"",param!F32,"")</f>
        <v/>
      </c>
      <c r="V33" s="121">
        <f t="shared" si="2"/>
        <v>0</v>
      </c>
      <c r="AB33" s="26"/>
      <c r="AC33" s="26"/>
    </row>
    <row r="34" spans="2:29" ht="33">
      <c r="B34" s="19"/>
      <c r="C34" s="48" t="str">
        <f>IF(param!C33&lt;&gt;"",param!C33,"")</f>
        <v/>
      </c>
      <c r="D34" s="81" t="str">
        <f>IF(param!D33&lt;&gt;"",param!D33,"")</f>
        <v/>
      </c>
      <c r="E34" s="81" t="str">
        <f>IF(param!E33&lt;&gt;"",param!E33,"")</f>
        <v/>
      </c>
      <c r="F34" s="81" t="str">
        <f>IF(param!F33&lt;&gt;"",param!F33,"")</f>
        <v/>
      </c>
      <c r="G34" s="81" t="str">
        <f>IF(param!G33&lt;&gt;"",param!G33,"")</f>
        <v/>
      </c>
      <c r="H34" s="81" t="str">
        <f>IF(param!H33&lt;&gt;"",param!H33,"")</f>
        <v/>
      </c>
      <c r="I34" s="81" t="str">
        <f>IF(param!I33&lt;&gt;"",param!I33,"")</f>
        <v/>
      </c>
      <c r="J34" s="81" t="str">
        <f>IF(param!J33&lt;&gt;"",param!J33,"")</f>
        <v/>
      </c>
      <c r="K34" s="81" t="str">
        <f>IF(param!K33&lt;&gt;"",param!K33,"")</f>
        <v/>
      </c>
      <c r="L34" s="82" t="str">
        <f t="shared" si="0"/>
        <v/>
      </c>
      <c r="M34" s="82"/>
      <c r="N34" s="83" t="str">
        <f>IF(param!G33&lt;&gt;"",param!G33,"")</f>
        <v/>
      </c>
      <c r="O34" s="83"/>
      <c r="P34" s="84" t="str">
        <f>IF(param!H33&lt;&gt;"",param!H33,"")</f>
        <v/>
      </c>
      <c r="Q34" s="85"/>
      <c r="R34" s="20"/>
      <c r="S34" s="21" t="str">
        <f t="shared" si="1"/>
        <v/>
      </c>
      <c r="T34" s="23" t="str">
        <f>IF(param!E33&lt;&gt;"",param!E33,"")</f>
        <v/>
      </c>
      <c r="U34" s="120" t="str">
        <f>IF(param!F33&lt;&gt;"",param!F33,"")</f>
        <v/>
      </c>
      <c r="V34" s="121">
        <f t="shared" si="2"/>
        <v>0</v>
      </c>
    </row>
    <row r="35" spans="2:29" ht="33">
      <c r="B35" s="19"/>
      <c r="C35" s="48" t="str">
        <f>IF(param!C34&lt;&gt;"",param!C34,"")</f>
        <v/>
      </c>
      <c r="D35" s="81" t="str">
        <f>IF(param!D34&lt;&gt;"",param!D34,"")</f>
        <v/>
      </c>
      <c r="E35" s="81" t="str">
        <f>IF(param!E34&lt;&gt;"",param!E34,"")</f>
        <v/>
      </c>
      <c r="F35" s="81" t="str">
        <f>IF(param!F34&lt;&gt;"",param!F34,"")</f>
        <v/>
      </c>
      <c r="G35" s="81" t="str">
        <f>IF(param!G34&lt;&gt;"",param!G34,"")</f>
        <v/>
      </c>
      <c r="H35" s="81" t="str">
        <f>IF(param!H34&lt;&gt;"",param!H34,"")</f>
        <v/>
      </c>
      <c r="I35" s="81" t="str">
        <f>IF(param!I34&lt;&gt;"",param!I34,"")</f>
        <v/>
      </c>
      <c r="J35" s="81" t="str">
        <f>IF(param!J34&lt;&gt;"",param!J34,"")</f>
        <v/>
      </c>
      <c r="K35" s="81" t="str">
        <f>IF(param!K34&lt;&gt;"",param!K34,"")</f>
        <v/>
      </c>
      <c r="L35" s="82" t="str">
        <f t="shared" si="0"/>
        <v/>
      </c>
      <c r="M35" s="82"/>
      <c r="N35" s="83" t="str">
        <f>IF(param!G34&lt;&gt;"",param!G34,"")</f>
        <v/>
      </c>
      <c r="O35" s="83"/>
      <c r="P35" s="84" t="str">
        <f>IF(param!H34&lt;&gt;"",param!H34,"")</f>
        <v/>
      </c>
      <c r="Q35" s="85"/>
      <c r="R35" s="20"/>
      <c r="S35" s="21" t="str">
        <f t="shared" si="1"/>
        <v/>
      </c>
      <c r="T35" s="23" t="str">
        <f>IF(param!E34&lt;&gt;"",param!E34,"")</f>
        <v/>
      </c>
      <c r="U35" s="120" t="str">
        <f>IF(param!F34&lt;&gt;"",param!F34,"")</f>
        <v/>
      </c>
      <c r="V35" s="121">
        <f t="shared" si="2"/>
        <v>0</v>
      </c>
    </row>
    <row r="36" spans="2:29" ht="33.75" thickBot="1">
      <c r="B36" s="19"/>
      <c r="C36" s="49" t="str">
        <f>IF(param!C35&lt;&gt;"",param!C35,"")</f>
        <v/>
      </c>
      <c r="D36" s="72" t="str">
        <f>IF(param!D35&lt;&gt;"",param!D35,"")</f>
        <v/>
      </c>
      <c r="E36" s="72" t="str">
        <f>IF(param!E35&lt;&gt;"",param!E35,"")</f>
        <v/>
      </c>
      <c r="F36" s="72" t="str">
        <f>IF(param!F35&lt;&gt;"",param!F35,"")</f>
        <v/>
      </c>
      <c r="G36" s="72" t="str">
        <f>IF(param!G35&lt;&gt;"",param!G35,"")</f>
        <v/>
      </c>
      <c r="H36" s="72" t="str">
        <f>IF(param!H35&lt;&gt;"",param!H35,"")</f>
        <v/>
      </c>
      <c r="I36" s="72" t="str">
        <f>IF(param!I35&lt;&gt;"",param!I35,"")</f>
        <v/>
      </c>
      <c r="J36" s="72" t="str">
        <f>IF(param!J35&lt;&gt;"",param!J35,"")</f>
        <v/>
      </c>
      <c r="K36" s="72" t="str">
        <f>IF(param!K35&lt;&gt;"",param!K35,"")</f>
        <v/>
      </c>
      <c r="L36" s="73" t="str">
        <f t="shared" si="0"/>
        <v/>
      </c>
      <c r="M36" s="73"/>
      <c r="N36" s="74" t="str">
        <f>IF(param!G35&lt;&gt;"",param!G35,"")</f>
        <v/>
      </c>
      <c r="O36" s="74"/>
      <c r="P36" s="75" t="str">
        <f>IF(param!H35&lt;&gt;"",param!H35,"")</f>
        <v/>
      </c>
      <c r="Q36" s="76"/>
      <c r="R36" s="20"/>
      <c r="S36" s="21" t="str">
        <f t="shared" si="1"/>
        <v/>
      </c>
      <c r="T36" s="125" t="str">
        <f>IF(param!E35&lt;&gt;"",param!E35,"")</f>
        <v/>
      </c>
      <c r="U36" s="126" t="str">
        <f>IF(param!F35&lt;&gt;"",param!F35,"")</f>
        <v/>
      </c>
      <c r="V36" s="122">
        <f t="shared" si="2"/>
        <v>0</v>
      </c>
    </row>
    <row r="37" spans="2:29" ht="33">
      <c r="B37" s="19"/>
      <c r="C37" s="77" t="s">
        <v>40</v>
      </c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116" t="str">
        <f>IF(SUM(V22:V36)=0,"",SUM(N22:O36))</f>
        <v/>
      </c>
      <c r="O37" s="116"/>
      <c r="P37" s="79"/>
      <c r="Q37" s="80"/>
      <c r="R37" s="20"/>
      <c r="U37" s="29" t="s">
        <v>41</v>
      </c>
    </row>
    <row r="38" spans="2:29" ht="33.75" thickBot="1">
      <c r="B38" s="19"/>
      <c r="C38" s="64" t="s">
        <v>42</v>
      </c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117" t="str">
        <f>IF(SUM(V22:V36)=0,"",ROUNDDOWN(SUMIF(P22:P36,"&lt;&gt;非課税",N22:O36)*P38,0))</f>
        <v/>
      </c>
      <c r="O38" s="117"/>
      <c r="P38" s="66">
        <f>param!C19</f>
        <v>0.1</v>
      </c>
      <c r="Q38" s="67"/>
      <c r="R38" s="20"/>
    </row>
    <row r="39" spans="2:29" ht="33.75" thickBot="1">
      <c r="B39" s="19"/>
      <c r="C39" s="68" t="s">
        <v>43</v>
      </c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118" t="str">
        <f>IF(SUM(V22:V36)=0,"",N37+N38)</f>
        <v/>
      </c>
      <c r="O39" s="118"/>
      <c r="P39" s="70"/>
      <c r="Q39" s="71"/>
      <c r="R39" s="20"/>
    </row>
    <row r="40" spans="2:29" s="6" customFormat="1" ht="12.75">
      <c r="B40" s="17"/>
      <c r="R40" s="18"/>
    </row>
    <row r="41" spans="2:29" ht="33">
      <c r="B41" s="19"/>
      <c r="C41" s="58" t="s">
        <v>44</v>
      </c>
      <c r="D41" s="58"/>
      <c r="E41" s="59" t="s">
        <v>45</v>
      </c>
      <c r="F41" s="59"/>
      <c r="G41" s="59"/>
      <c r="H41" s="59"/>
      <c r="I41" s="30" t="s">
        <v>46</v>
      </c>
      <c r="J41" s="30"/>
      <c r="K41" s="30"/>
      <c r="L41" s="30"/>
      <c r="M41" s="30"/>
      <c r="N41" s="30"/>
      <c r="O41" s="30"/>
      <c r="P41" s="30"/>
      <c r="Q41" s="30"/>
      <c r="R41" s="20"/>
    </row>
    <row r="42" spans="2:29" s="6" customFormat="1" ht="12.75">
      <c r="B42" s="17"/>
      <c r="R42" s="18"/>
    </row>
    <row r="43" spans="2:29" ht="33">
      <c r="B43" s="19"/>
      <c r="C43" s="31"/>
      <c r="D43" s="31"/>
      <c r="E43" s="31"/>
      <c r="F43" s="31"/>
      <c r="G43" s="31"/>
      <c r="H43" s="31"/>
      <c r="I43" s="31"/>
      <c r="J43" s="31"/>
      <c r="K43" s="60" t="s">
        <v>47</v>
      </c>
      <c r="L43" s="60"/>
      <c r="M43" s="60"/>
      <c r="N43" s="60"/>
      <c r="O43" s="60"/>
      <c r="P43" s="60"/>
      <c r="Q43" s="60"/>
      <c r="R43" s="20"/>
    </row>
    <row r="44" spans="2:29" s="6" customFormat="1" ht="12.75">
      <c r="B44" s="17"/>
      <c r="R44" s="18"/>
    </row>
    <row r="45" spans="2:29" ht="33">
      <c r="B45" s="19"/>
      <c r="C45" s="31"/>
      <c r="D45" s="31"/>
      <c r="E45" s="31"/>
      <c r="F45" s="31"/>
      <c r="G45" s="31"/>
      <c r="H45" s="31"/>
      <c r="I45" s="31"/>
      <c r="J45" s="31"/>
      <c r="K45" s="32" t="s">
        <v>48</v>
      </c>
      <c r="L45" s="32"/>
      <c r="M45" s="32"/>
      <c r="N45" s="32"/>
      <c r="O45" s="32"/>
      <c r="P45" s="32"/>
      <c r="Q45" s="33" t="s">
        <v>6</v>
      </c>
      <c r="R45" s="20"/>
    </row>
    <row r="46" spans="2:29" ht="19.5" thickBot="1"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6"/>
    </row>
    <row r="48" spans="2:29" ht="19.5">
      <c r="C48" s="2" t="s">
        <v>49</v>
      </c>
      <c r="D48" s="2"/>
      <c r="E48" s="2"/>
      <c r="F48" s="2"/>
      <c r="G48" s="2"/>
      <c r="H48" s="61" t="s">
        <v>50</v>
      </c>
      <c r="I48" s="61"/>
      <c r="J48" s="61" t="s">
        <v>51</v>
      </c>
      <c r="K48" s="61"/>
      <c r="L48" s="61" t="s">
        <v>52</v>
      </c>
      <c r="M48" s="61"/>
      <c r="N48" s="61" t="s">
        <v>53</v>
      </c>
      <c r="O48" s="61"/>
      <c r="P48" s="61" t="s">
        <v>54</v>
      </c>
      <c r="Q48" s="61"/>
    </row>
    <row r="49" spans="3:19" ht="19.5">
      <c r="C49" s="62">
        <f>param!C13</f>
        <v>0</v>
      </c>
      <c r="D49" s="62"/>
      <c r="E49" s="62"/>
      <c r="F49" s="62"/>
      <c r="G49" s="63"/>
      <c r="H49" s="56">
        <f>param!C38</f>
        <v>0</v>
      </c>
      <c r="I49" s="56"/>
      <c r="J49" s="56">
        <f>param!C39</f>
        <v>0</v>
      </c>
      <c r="K49" s="56"/>
      <c r="L49" s="56">
        <f>param!C40</f>
        <v>0</v>
      </c>
      <c r="M49" s="56"/>
      <c r="N49" s="56">
        <f>param!C41</f>
        <v>0</v>
      </c>
      <c r="O49" s="56"/>
      <c r="P49" s="56">
        <f>param!C42</f>
        <v>0</v>
      </c>
      <c r="Q49" s="56"/>
      <c r="S49" s="42" t="s">
        <v>111</v>
      </c>
    </row>
    <row r="50" spans="3:19" ht="19.5">
      <c r="C50" s="62">
        <f>param!C6</f>
        <v>0</v>
      </c>
      <c r="D50" s="62"/>
      <c r="E50" s="62"/>
      <c r="F50" s="62"/>
      <c r="G50" s="63"/>
      <c r="H50" s="57"/>
      <c r="I50" s="57"/>
      <c r="J50" s="57"/>
      <c r="K50" s="57"/>
      <c r="L50" s="57"/>
      <c r="M50" s="57"/>
      <c r="N50" s="57"/>
      <c r="O50" s="57"/>
      <c r="P50" s="57"/>
      <c r="Q50" s="57"/>
      <c r="S50" s="42" t="s">
        <v>112</v>
      </c>
    </row>
  </sheetData>
  <sheetProtection algorithmName="SHA-512" hashValue="zTVqKCFNlSSOzzVLAnLrt5IRlm9lbxrlstVtctuTJ6grsGjrmmCRh+b8i4nZxYiTjNUIHCI5qitl8iePrvx4Uw==" saltValue="Es0gP6wgxpl0TPlpzevxdw==" spinCount="100000" sheet="1" objects="1" scenarios="1"/>
  <mergeCells count="119">
    <mergeCell ref="S2:W4"/>
    <mergeCell ref="T10:V13"/>
    <mergeCell ref="P2:R3"/>
    <mergeCell ref="P4:Q8"/>
    <mergeCell ref="G6:N8"/>
    <mergeCell ref="C9:Q9"/>
    <mergeCell ref="D11:E11"/>
    <mergeCell ref="O11:P11"/>
    <mergeCell ref="D13:E13"/>
    <mergeCell ref="P13:Q13"/>
    <mergeCell ref="C3:G3"/>
    <mergeCell ref="C4:G4"/>
    <mergeCell ref="C5:G5"/>
    <mergeCell ref="C6:F6"/>
    <mergeCell ref="B17:C17"/>
    <mergeCell ref="D17:F17"/>
    <mergeCell ref="M17:R17"/>
    <mergeCell ref="B18:C18"/>
    <mergeCell ref="D18:F18"/>
    <mergeCell ref="G18:N18"/>
    <mergeCell ref="B15:C15"/>
    <mergeCell ref="L15:M15"/>
    <mergeCell ref="N15:R15"/>
    <mergeCell ref="B16:C16"/>
    <mergeCell ref="D16:R16"/>
    <mergeCell ref="D15:K15"/>
    <mergeCell ref="D22:K22"/>
    <mergeCell ref="L22:M22"/>
    <mergeCell ref="N22:O22"/>
    <mergeCell ref="P22:Q22"/>
    <mergeCell ref="D23:K23"/>
    <mergeCell ref="L23:M23"/>
    <mergeCell ref="N23:O23"/>
    <mergeCell ref="P23:Q23"/>
    <mergeCell ref="B19:C19"/>
    <mergeCell ref="D19:R19"/>
    <mergeCell ref="D21:K21"/>
    <mergeCell ref="L21:M21"/>
    <mergeCell ref="N21:O21"/>
    <mergeCell ref="P21:Q21"/>
    <mergeCell ref="D26:K26"/>
    <mergeCell ref="L26:M26"/>
    <mergeCell ref="N26:O26"/>
    <mergeCell ref="P26:Q26"/>
    <mergeCell ref="D27:K27"/>
    <mergeCell ref="L27:M27"/>
    <mergeCell ref="N27:O27"/>
    <mergeCell ref="P27:Q27"/>
    <mergeCell ref="D24:K24"/>
    <mergeCell ref="L24:M24"/>
    <mergeCell ref="N24:O24"/>
    <mergeCell ref="P24:Q24"/>
    <mergeCell ref="D25:K25"/>
    <mergeCell ref="L25:M25"/>
    <mergeCell ref="N25:O25"/>
    <mergeCell ref="P25:Q25"/>
    <mergeCell ref="D30:K30"/>
    <mergeCell ref="L30:M30"/>
    <mergeCell ref="N30:O30"/>
    <mergeCell ref="P30:Q30"/>
    <mergeCell ref="D31:K31"/>
    <mergeCell ref="L31:M31"/>
    <mergeCell ref="N31:O31"/>
    <mergeCell ref="P31:Q31"/>
    <mergeCell ref="D28:K28"/>
    <mergeCell ref="L28:M28"/>
    <mergeCell ref="N28:O28"/>
    <mergeCell ref="P28:Q28"/>
    <mergeCell ref="D29:K29"/>
    <mergeCell ref="L29:M29"/>
    <mergeCell ref="N29:O29"/>
    <mergeCell ref="P29:Q29"/>
    <mergeCell ref="D34:K34"/>
    <mergeCell ref="L34:M34"/>
    <mergeCell ref="N34:O34"/>
    <mergeCell ref="P34:Q34"/>
    <mergeCell ref="D35:K35"/>
    <mergeCell ref="L35:M35"/>
    <mergeCell ref="N35:O35"/>
    <mergeCell ref="P35:Q35"/>
    <mergeCell ref="D32:K32"/>
    <mergeCell ref="L32:M32"/>
    <mergeCell ref="N32:O32"/>
    <mergeCell ref="P32:Q32"/>
    <mergeCell ref="D33:K33"/>
    <mergeCell ref="L33:M33"/>
    <mergeCell ref="N33:O33"/>
    <mergeCell ref="P33:Q33"/>
    <mergeCell ref="C38:D38"/>
    <mergeCell ref="E38:M38"/>
    <mergeCell ref="N38:O38"/>
    <mergeCell ref="P38:Q38"/>
    <mergeCell ref="C39:D39"/>
    <mergeCell ref="E39:M39"/>
    <mergeCell ref="N39:O39"/>
    <mergeCell ref="P39:Q39"/>
    <mergeCell ref="D36:K36"/>
    <mergeCell ref="L36:M36"/>
    <mergeCell ref="N36:O36"/>
    <mergeCell ref="P36:Q36"/>
    <mergeCell ref="C37:D37"/>
    <mergeCell ref="E37:M37"/>
    <mergeCell ref="N37:O37"/>
    <mergeCell ref="P37:Q37"/>
    <mergeCell ref="H49:I50"/>
    <mergeCell ref="J49:K50"/>
    <mergeCell ref="L49:M50"/>
    <mergeCell ref="N49:O50"/>
    <mergeCell ref="P49:Q50"/>
    <mergeCell ref="C41:D41"/>
    <mergeCell ref="E41:H41"/>
    <mergeCell ref="K43:Q43"/>
    <mergeCell ref="H48:I48"/>
    <mergeCell ref="J48:K48"/>
    <mergeCell ref="L48:M48"/>
    <mergeCell ref="N48:O48"/>
    <mergeCell ref="P48:Q48"/>
    <mergeCell ref="C49:G49"/>
    <mergeCell ref="C50:G50"/>
  </mergeCells>
  <phoneticPr fontId="3"/>
  <conditionalFormatting sqref="D18:F18">
    <cfRule type="expression" dxfId="3" priority="3">
      <formula>D18=0</formula>
    </cfRule>
  </conditionalFormatting>
  <conditionalFormatting sqref="G6:N8">
    <cfRule type="expression" dxfId="2" priority="2">
      <formula>$T$6=0</formula>
    </cfRule>
  </conditionalFormatting>
  <conditionalFormatting sqref="L22:M36">
    <cfRule type="cellIs" dxfId="1" priority="4" operator="equal">
      <formula>"NG!"</formula>
    </cfRule>
  </conditionalFormatting>
  <conditionalFormatting sqref="P4:Q8">
    <cfRule type="expression" dxfId="0" priority="1">
      <formula>$T$9=0</formula>
    </cfRule>
  </conditionalFormatting>
  <dataValidations count="4">
    <dataValidation allowBlank="1" showInputMessage="1" sqref="D17:F17 T22:U36" xr:uid="{84386EA8-5F25-4144-A5AD-318F721850C7}"/>
    <dataValidation type="list" allowBlank="1" showInputMessage="1" sqref="E41:H41" xr:uid="{F350B825-A1BE-49BE-B867-F7690A3CB02F}">
      <formula1>"最終金残金時"</formula1>
    </dataValidation>
    <dataValidation type="list" allowBlank="1" showInputMessage="1" sqref="O11:P11" xr:uid="{740EC66B-65F5-406B-B3DF-4E6E7F6A6F0C}">
      <formula1>INDIRECT("担当者一覧")</formula1>
    </dataValidation>
    <dataValidation allowBlank="1" sqref="C22:C36" xr:uid="{1E7AA2E1-A666-45DC-A9F4-9CFD4A60DDDF}"/>
  </dataValidations>
  <printOptions horizontalCentered="1" verticalCentered="1"/>
  <pageMargins left="0.39370078740157483" right="0.39370078740157483" top="0.39370078740157483" bottom="0.39370078740157483" header="0" footer="0"/>
  <pageSetup paperSize="9" scale="57" fitToWidth="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0CAAC-6134-4449-B5E9-D6B6EC67AC6E}">
  <dimension ref="A1:H44"/>
  <sheetViews>
    <sheetView zoomScale="115" zoomScaleNormal="115" workbookViewId="0"/>
  </sheetViews>
  <sheetFormatPr defaultRowHeight="14.25"/>
  <cols>
    <col min="1" max="1" width="4.625" style="37" customWidth="1"/>
    <col min="2" max="2" width="14.875" style="37" customWidth="1"/>
    <col min="3" max="3" width="13.125" style="37" customWidth="1"/>
    <col min="4" max="4" width="12.625" style="37" customWidth="1"/>
    <col min="5" max="5" width="14.5" style="37" customWidth="1"/>
    <col min="6" max="6" width="16.125" customWidth="1"/>
    <col min="7" max="7" width="16.875" customWidth="1"/>
  </cols>
  <sheetData>
    <row r="1" spans="1:7">
      <c r="C1" s="38" t="s">
        <v>55</v>
      </c>
    </row>
    <row r="2" spans="1:7">
      <c r="A2" s="37" t="s">
        <v>56</v>
      </c>
      <c r="B2" s="37" t="s">
        <v>57</v>
      </c>
      <c r="C2" s="39"/>
      <c r="D2" s="40" t="s">
        <v>58</v>
      </c>
      <c r="F2">
        <v>0</v>
      </c>
    </row>
    <row r="3" spans="1:7">
      <c r="A3" s="37" t="s">
        <v>103</v>
      </c>
      <c r="B3" s="37" t="s">
        <v>59</v>
      </c>
      <c r="C3" s="39"/>
      <c r="D3" s="40" t="s">
        <v>60</v>
      </c>
      <c r="F3">
        <v>1</v>
      </c>
      <c r="G3" t="s">
        <v>107</v>
      </c>
    </row>
    <row r="4" spans="1:7">
      <c r="A4" s="37" t="s">
        <v>61</v>
      </c>
      <c r="B4" s="37" t="s">
        <v>62</v>
      </c>
      <c r="C4" s="39"/>
      <c r="D4" s="41" t="s">
        <v>63</v>
      </c>
      <c r="F4">
        <v>2</v>
      </c>
      <c r="G4" t="s">
        <v>108</v>
      </c>
    </row>
    <row r="5" spans="1:7">
      <c r="A5" s="37" t="s">
        <v>64</v>
      </c>
      <c r="B5" s="37" t="s">
        <v>65</v>
      </c>
      <c r="C5" s="39"/>
      <c r="D5" s="41" t="s">
        <v>66</v>
      </c>
      <c r="F5">
        <v>3</v>
      </c>
      <c r="G5" t="s">
        <v>109</v>
      </c>
    </row>
    <row r="6" spans="1:7">
      <c r="A6" s="37" t="s">
        <v>67</v>
      </c>
      <c r="B6" s="37" t="s">
        <v>68</v>
      </c>
      <c r="C6" s="39"/>
      <c r="D6" s="41" t="s">
        <v>69</v>
      </c>
      <c r="F6">
        <v>4</v>
      </c>
      <c r="G6" t="s">
        <v>110</v>
      </c>
    </row>
    <row r="7" spans="1:7">
      <c r="A7" s="37" t="s">
        <v>70</v>
      </c>
      <c r="B7" s="37" t="s">
        <v>71</v>
      </c>
      <c r="C7" s="39"/>
      <c r="D7" s="41" t="s">
        <v>72</v>
      </c>
    </row>
    <row r="8" spans="1:7">
      <c r="A8" s="37" t="s">
        <v>73</v>
      </c>
      <c r="B8" s="37" t="s">
        <v>74</v>
      </c>
      <c r="C8" s="39"/>
      <c r="D8" s="41" t="s">
        <v>75</v>
      </c>
      <c r="F8">
        <v>0</v>
      </c>
    </row>
    <row r="9" spans="1:7">
      <c r="A9" s="37" t="s">
        <v>76</v>
      </c>
      <c r="B9" s="37" t="s">
        <v>106</v>
      </c>
      <c r="C9" s="39"/>
      <c r="D9" s="41"/>
      <c r="F9">
        <v>1</v>
      </c>
      <c r="G9" t="s">
        <v>29</v>
      </c>
    </row>
    <row r="10" spans="1:7">
      <c r="A10" s="37" t="s">
        <v>78</v>
      </c>
      <c r="B10" s="37" t="s">
        <v>77</v>
      </c>
      <c r="C10" s="39"/>
      <c r="F10">
        <v>2</v>
      </c>
      <c r="G10" t="s">
        <v>31</v>
      </c>
    </row>
    <row r="11" spans="1:7">
      <c r="A11" s="37" t="s">
        <v>104</v>
      </c>
      <c r="B11" s="37" t="s">
        <v>156</v>
      </c>
      <c r="C11" s="39"/>
      <c r="F11">
        <v>3</v>
      </c>
      <c r="G11" t="s">
        <v>33</v>
      </c>
    </row>
    <row r="12" spans="1:7">
      <c r="A12" s="37" t="s">
        <v>79</v>
      </c>
      <c r="B12" s="37" t="s">
        <v>115</v>
      </c>
      <c r="C12" s="39"/>
    </row>
    <row r="13" spans="1:7">
      <c r="A13" s="37" t="s">
        <v>105</v>
      </c>
      <c r="B13" s="37" t="s">
        <v>80</v>
      </c>
      <c r="C13" s="39"/>
      <c r="D13" s="41" t="s">
        <v>81</v>
      </c>
    </row>
    <row r="14" spans="1:7">
      <c r="A14" s="37" t="s">
        <v>82</v>
      </c>
      <c r="B14" s="37" t="s">
        <v>119</v>
      </c>
      <c r="C14" s="39"/>
      <c r="D14" s="41"/>
    </row>
    <row r="15" spans="1:7">
      <c r="A15" s="37" t="s">
        <v>83</v>
      </c>
      <c r="B15" s="37" t="s">
        <v>116</v>
      </c>
      <c r="C15" s="39"/>
    </row>
    <row r="16" spans="1:7">
      <c r="A16" s="37" t="s">
        <v>84</v>
      </c>
      <c r="B16" s="37" t="s">
        <v>113</v>
      </c>
      <c r="C16" s="39"/>
      <c r="D16" s="37">
        <f>VLOOKUP(C16,F2:G6,2,FALSE)</f>
        <v>0</v>
      </c>
    </row>
    <row r="17" spans="1:8">
      <c r="A17" s="37" t="s">
        <v>85</v>
      </c>
      <c r="B17" s="37" t="s">
        <v>117</v>
      </c>
      <c r="C17" s="39"/>
      <c r="D17" s="37">
        <f>VLOOKUP(C17,F8:G11,2,FALSE)</f>
        <v>0</v>
      </c>
    </row>
    <row r="18" spans="1:8">
      <c r="A18" s="37" t="s">
        <v>86</v>
      </c>
      <c r="B18" s="37" t="s">
        <v>118</v>
      </c>
      <c r="C18" s="39"/>
    </row>
    <row r="19" spans="1:8">
      <c r="A19" s="37" t="s">
        <v>87</v>
      </c>
      <c r="B19" s="37" t="s">
        <v>120</v>
      </c>
      <c r="C19" s="44">
        <v>0.1</v>
      </c>
    </row>
    <row r="20" spans="1:8">
      <c r="C20" t="s">
        <v>121</v>
      </c>
      <c r="D20" s="37" t="s">
        <v>122</v>
      </c>
      <c r="E20" s="37" t="s">
        <v>123</v>
      </c>
      <c r="F20" s="37" t="s">
        <v>124</v>
      </c>
      <c r="G20" s="37" t="s">
        <v>125</v>
      </c>
      <c r="H20" s="37" t="s">
        <v>126</v>
      </c>
    </row>
    <row r="21" spans="1:8">
      <c r="A21" s="37" t="s">
        <v>88</v>
      </c>
      <c r="B21" s="37" t="s">
        <v>127</v>
      </c>
      <c r="C21" s="55"/>
      <c r="D21" s="55"/>
      <c r="E21" s="55"/>
      <c r="F21" s="55"/>
      <c r="G21" s="52"/>
      <c r="H21" s="55"/>
    </row>
    <row r="22" spans="1:8">
      <c r="A22" s="37" t="s">
        <v>89</v>
      </c>
      <c r="B22" s="37" t="s">
        <v>128</v>
      </c>
      <c r="C22" s="55"/>
      <c r="D22" s="55"/>
      <c r="E22" s="55"/>
      <c r="F22" s="55"/>
      <c r="G22" s="52"/>
      <c r="H22" s="55"/>
    </row>
    <row r="23" spans="1:8">
      <c r="A23" s="37" t="s">
        <v>90</v>
      </c>
      <c r="B23" s="37" t="s">
        <v>129</v>
      </c>
      <c r="C23" s="55"/>
      <c r="D23" s="55"/>
      <c r="E23" s="55"/>
      <c r="F23" s="55"/>
      <c r="G23" s="52"/>
      <c r="H23" s="55"/>
    </row>
    <row r="24" spans="1:8">
      <c r="A24" s="37" t="s">
        <v>91</v>
      </c>
      <c r="B24" s="37" t="s">
        <v>130</v>
      </c>
      <c r="C24" s="55"/>
      <c r="D24" s="55"/>
      <c r="E24" s="55"/>
      <c r="F24" s="55"/>
      <c r="G24" s="52"/>
      <c r="H24" s="55"/>
    </row>
    <row r="25" spans="1:8">
      <c r="A25" s="37" t="s">
        <v>92</v>
      </c>
      <c r="B25" s="37" t="s">
        <v>131</v>
      </c>
      <c r="C25" s="55"/>
      <c r="D25" s="55"/>
      <c r="E25" s="55"/>
      <c r="F25" s="55"/>
      <c r="G25" s="52"/>
      <c r="H25" s="55"/>
    </row>
    <row r="26" spans="1:8">
      <c r="A26" s="37" t="s">
        <v>93</v>
      </c>
      <c r="B26" s="37" t="s">
        <v>132</v>
      </c>
      <c r="C26" s="55"/>
      <c r="D26" s="55"/>
      <c r="E26" s="55"/>
      <c r="F26" s="55"/>
      <c r="G26" s="52"/>
      <c r="H26" s="55"/>
    </row>
    <row r="27" spans="1:8">
      <c r="A27" s="37" t="s">
        <v>94</v>
      </c>
      <c r="B27" s="37" t="s">
        <v>133</v>
      </c>
      <c r="C27" s="55"/>
      <c r="D27" s="55"/>
      <c r="E27" s="55"/>
      <c r="F27" s="55"/>
      <c r="G27" s="52"/>
      <c r="H27" s="55"/>
    </row>
    <row r="28" spans="1:8">
      <c r="A28" s="37" t="s">
        <v>95</v>
      </c>
      <c r="B28" s="37" t="s">
        <v>134</v>
      </c>
      <c r="C28" s="55"/>
      <c r="D28" s="55"/>
      <c r="E28" s="55"/>
      <c r="F28" s="55"/>
      <c r="G28" s="52"/>
      <c r="H28" s="55"/>
    </row>
    <row r="29" spans="1:8">
      <c r="A29" s="37" t="s">
        <v>96</v>
      </c>
      <c r="B29" s="37" t="s">
        <v>135</v>
      </c>
      <c r="C29" s="55"/>
      <c r="D29" s="55"/>
      <c r="E29" s="55"/>
      <c r="F29" s="55"/>
      <c r="G29" s="52"/>
      <c r="H29" s="55"/>
    </row>
    <row r="30" spans="1:8">
      <c r="A30" s="37" t="s">
        <v>97</v>
      </c>
      <c r="B30" s="37" t="s">
        <v>136</v>
      </c>
      <c r="C30" s="55"/>
      <c r="D30" s="55"/>
      <c r="E30" s="55"/>
      <c r="F30" s="55"/>
      <c r="G30" s="52"/>
      <c r="H30" s="55"/>
    </row>
    <row r="31" spans="1:8">
      <c r="A31" s="37" t="s">
        <v>98</v>
      </c>
      <c r="B31" s="37" t="s">
        <v>137</v>
      </c>
      <c r="C31" s="55"/>
      <c r="D31" s="55"/>
      <c r="E31" s="55"/>
      <c r="F31" s="55"/>
      <c r="G31" s="52"/>
      <c r="H31" s="55"/>
    </row>
    <row r="32" spans="1:8">
      <c r="A32" s="37" t="s">
        <v>99</v>
      </c>
      <c r="B32" s="37" t="s">
        <v>138</v>
      </c>
      <c r="C32" s="55"/>
      <c r="D32" s="55"/>
      <c r="E32" s="55"/>
      <c r="F32" s="55"/>
      <c r="G32" s="52"/>
      <c r="H32" s="55"/>
    </row>
    <row r="33" spans="1:8">
      <c r="A33" s="37" t="s">
        <v>100</v>
      </c>
      <c r="B33" s="37" t="s">
        <v>139</v>
      </c>
      <c r="C33" s="55"/>
      <c r="D33" s="55"/>
      <c r="E33" s="55"/>
      <c r="F33" s="55"/>
      <c r="G33" s="52"/>
      <c r="H33" s="55"/>
    </row>
    <row r="34" spans="1:8">
      <c r="A34" s="37" t="s">
        <v>101</v>
      </c>
      <c r="B34" s="37" t="s">
        <v>140</v>
      </c>
      <c r="C34" s="55"/>
      <c r="D34" s="55"/>
      <c r="E34" s="55"/>
      <c r="F34" s="55"/>
      <c r="G34" s="52"/>
      <c r="H34" s="55"/>
    </row>
    <row r="35" spans="1:8">
      <c r="A35" s="37" t="s">
        <v>102</v>
      </c>
      <c r="B35" s="37" t="s">
        <v>141</v>
      </c>
      <c r="C35" s="55"/>
      <c r="D35" s="55"/>
      <c r="E35" s="55"/>
      <c r="F35" s="55"/>
      <c r="G35" s="52"/>
      <c r="H35" s="55"/>
    </row>
    <row r="36" spans="1:8">
      <c r="A36" s="37" t="s">
        <v>147</v>
      </c>
    </row>
    <row r="37" spans="1:8">
      <c r="A37" s="37" t="s">
        <v>148</v>
      </c>
    </row>
    <row r="38" spans="1:8">
      <c r="A38" s="37" t="s">
        <v>149</v>
      </c>
      <c r="B38" s="37" t="s">
        <v>142</v>
      </c>
      <c r="C38" s="45"/>
    </row>
    <row r="39" spans="1:8">
      <c r="A39" s="37" t="s">
        <v>150</v>
      </c>
      <c r="B39" s="37" t="s">
        <v>143</v>
      </c>
      <c r="C39" s="45"/>
    </row>
    <row r="40" spans="1:8">
      <c r="A40" s="37" t="s">
        <v>151</v>
      </c>
      <c r="B40" s="37" t="s">
        <v>144</v>
      </c>
      <c r="C40" s="45"/>
    </row>
    <row r="41" spans="1:8">
      <c r="A41" s="37" t="s">
        <v>152</v>
      </c>
      <c r="B41" s="37" t="s">
        <v>145</v>
      </c>
      <c r="C41" s="45"/>
    </row>
    <row r="42" spans="1:8">
      <c r="A42" s="37" t="s">
        <v>153</v>
      </c>
      <c r="B42" s="37" t="s">
        <v>146</v>
      </c>
      <c r="C42" s="45"/>
    </row>
    <row r="43" spans="1:8">
      <c r="A43" s="37" t="s">
        <v>154</v>
      </c>
    </row>
    <row r="44" spans="1:8">
      <c r="A44" s="37" t="s">
        <v>155</v>
      </c>
    </row>
  </sheetData>
  <sheetProtection algorithmName="SHA-512" hashValue="aZTeD3Wk/BHVgVnN4hxR5vQYDIhJfePJslx7rwLJwMMJhGM1B8xsBerMwr11Z04/ea29Jh9VTT01euJYGKUQRg==" saltValue="J4Pmtx/JWOkjq8Mx84+weg==" spinCount="100000" sheet="1" objects="1" scenarios="1"/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追加変更工事契約書</vt:lpstr>
      <vt:lpstr>param</vt:lpstr>
      <vt:lpstr>追加変更工事契約書!Print_Area</vt:lpstr>
      <vt:lpstr>見積根拠</vt:lpstr>
      <vt:lpstr>打合せ種別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野木 健一郎</dc:creator>
  <cp:lastModifiedBy>健一郎 野木</cp:lastModifiedBy>
  <dcterms:created xsi:type="dcterms:W3CDTF">2023-05-14T09:18:27Z</dcterms:created>
  <dcterms:modified xsi:type="dcterms:W3CDTF">2025-02-06T01:48:43Z</dcterms:modified>
</cp:coreProperties>
</file>